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44525"/>
</workbook>
</file>

<file path=xl/sharedStrings.xml><?xml version="1.0" encoding="utf-8"?>
<sst xmlns="http://schemas.openxmlformats.org/spreadsheetml/2006/main" count="1416" uniqueCount="514">
  <si>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</si>
  <si>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</si>
  <si>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</si>
  <si>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</si>
  <si>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</si>
  <si>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</si>
  <si>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</si>
  <si>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</si>
  <si>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</si>
  <si>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</si>
  <si>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</si>
  <si>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</si>
  <si>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</si>
  <si>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</si>
  <si>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</si>
  <si>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</si>
  <si>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</si>
  <si>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</si>
  <si>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</si>
  <si>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</si>
  <si>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</si>
  <si>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</si>
  <si>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</si>
  <si>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</si>
  <si>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</si>
  <si>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</si>
  <si>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</si>
  <si>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</si>
  <si>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</si>
  <si>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</si>
  <si>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</si>
  <si>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</si>
  <si>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</si>
  <si>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</si>
  <si>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</si>
  <si>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</si>
  <si>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</si>
  <si>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</si>
  <si>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</si>
  <si>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</si>
  <si>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</si>
  <si>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</si>
  <si>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123008</t>
  </si>
  <si>
    <t>曲靖市交通运输综合行政执法支队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</si>
  <si>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</si>
  <si>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</si>
  <si>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</si>
  <si>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</si>
  <si>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</si>
  <si>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</si>
  <si>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</si>
  <si>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</si>
  <si>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</si>
  <si>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</si>
  <si>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</si>
  <si>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</si>
  <si>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</si>
  <si>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</si>
  <si>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</si>
  <si>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</si>
  <si>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</si>
  <si>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</si>
  <si>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</si>
  <si>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</si>
  <si>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</si>
  <si>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</si>
  <si>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</si>
  <si>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</si>
  <si>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</si>
  <si>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</si>
  <si>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</si>
  <si>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</si>
  <si>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</si>
  <si>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</si>
  <si>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</si>
  <si>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</si>
  <si>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</si>
  <si>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</si>
  <si>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</si>
  <si>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</si>
  <si>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</si>
  <si>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</si>
  <si>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</si>
  <si>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2140112</t>
  </si>
  <si>
    <t>公路运输管理</t>
  </si>
  <si>
    <t>2140199</t>
  </si>
  <si>
    <t>其他公路水路运输支出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</si>
  <si>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</si>
  <si>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</si>
  <si>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</si>
  <si>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</si>
  <si>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</si>
  <si>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</si>
  <si>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</si>
  <si>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</si>
  <si>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</si>
  <si>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</si>
  <si>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</si>
  <si>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</si>
  <si>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</si>
  <si>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</si>
  <si>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</si>
  <si>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</si>
  <si>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</si>
  <si>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</si>
  <si>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</si>
  <si>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</si>
  <si>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</si>
  <si>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</si>
  <si>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</si>
  <si>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</si>
  <si>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</si>
  <si>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</si>
  <si>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</si>
  <si>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</si>
  <si>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</si>
  <si>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</si>
  <si>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</si>
  <si>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</si>
  <si>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</si>
  <si>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</si>
  <si>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</si>
  <si>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</si>
  <si>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</si>
  <si>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</si>
  <si>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</si>
  <si>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</si>
  <si>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</si>
  <si>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</si>
  <si>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</si>
  <si>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</si>
  <si>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</si>
  <si>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</si>
  <si>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</si>
  <si>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</si>
  <si>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</si>
  <si>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</si>
  <si>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</si>
  <si>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</si>
  <si>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</si>
  <si>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</si>
  <si>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</si>
  <si>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</si>
  <si>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</si>
  <si>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</si>
  <si>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</si>
  <si>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</si>
  <si>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</si>
  <si>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</si>
  <si>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</si>
  <si>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</si>
  <si>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</si>
  <si>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99</t>
  </si>
  <si>
    <t>其他工资福利支出</t>
  </si>
  <si>
    <t>07</t>
  </si>
  <si>
    <t>绩效工资</t>
  </si>
  <si>
    <t>502</t>
  </si>
  <si>
    <t>机关商品和服务支出</t>
  </si>
  <si>
    <t>08</t>
  </si>
  <si>
    <t>机关事业单位基本养老保险缴费</t>
  </si>
  <si>
    <t>办公经费</t>
  </si>
  <si>
    <t>09</t>
  </si>
  <si>
    <t>职业年金缴费</t>
  </si>
  <si>
    <t>会议费</t>
  </si>
  <si>
    <t>职工基本医疗保险缴费</t>
  </si>
  <si>
    <t>培训费</t>
  </si>
  <si>
    <t>公务员医疗补助缴费</t>
  </si>
  <si>
    <t>04</t>
  </si>
  <si>
    <t>专用材料购置费</t>
  </si>
  <si>
    <t>其他社会保障缴费</t>
  </si>
  <si>
    <t>05</t>
  </si>
  <si>
    <t>委托业务费</t>
  </si>
  <si>
    <t>06</t>
  </si>
  <si>
    <t>公务接待费</t>
  </si>
  <si>
    <t>公务用车运行维护费</t>
  </si>
  <si>
    <t>302</t>
  </si>
  <si>
    <t>商品和服务支出</t>
  </si>
  <si>
    <t>维修（护）费</t>
  </si>
  <si>
    <t>办公费</t>
  </si>
  <si>
    <t>503</t>
  </si>
  <si>
    <t>机关资本性支出（一）</t>
  </si>
  <si>
    <t>水费</t>
  </si>
  <si>
    <t>设备购置</t>
  </si>
  <si>
    <t>电费</t>
  </si>
  <si>
    <t>505</t>
  </si>
  <si>
    <t>对事业单位经常性补助</t>
  </si>
  <si>
    <t>邮电费</t>
  </si>
  <si>
    <t>差旅费</t>
  </si>
  <si>
    <t>509</t>
  </si>
  <si>
    <t>对个人和家庭的补助</t>
  </si>
  <si>
    <t>租赁费</t>
  </si>
  <si>
    <t>社会福利和救助</t>
  </si>
  <si>
    <t>离退休费</t>
  </si>
  <si>
    <t>被装购置费</t>
  </si>
  <si>
    <t>26</t>
  </si>
  <si>
    <t>劳务费</t>
  </si>
  <si>
    <t>28</t>
  </si>
  <si>
    <t>工会经费</t>
  </si>
  <si>
    <t>29</t>
  </si>
  <si>
    <t>福利费</t>
  </si>
  <si>
    <t>31</t>
  </si>
  <si>
    <t>39</t>
  </si>
  <si>
    <t>其他交通费用</t>
  </si>
  <si>
    <t>303</t>
  </si>
  <si>
    <t>离休费</t>
  </si>
  <si>
    <t>退休费</t>
  </si>
  <si>
    <t>生活补助</t>
  </si>
  <si>
    <t>医疗费补助</t>
  </si>
  <si>
    <t>310</t>
  </si>
  <si>
    <t>资本性支出</t>
  </si>
  <si>
    <t>办公设备购置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</si>
  <si>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</si>
  <si>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</si>
  <si>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</si>
  <si>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</si>
  <si>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</si>
  <si>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</si>
  <si>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</si>
  <si>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</si>
  <si>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</si>
  <si>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</si>
  <si>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</si>
  <si>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</si>
  <si>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</si>
  <si>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</si>
  <si>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</si>
  <si>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</si>
  <si>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</si>
  <si>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</si>
  <si>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</si>
  <si>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</si>
  <si>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</si>
  <si>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</si>
  <si>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</si>
  <si>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</si>
  <si>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</si>
  <si>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</si>
  <si>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</si>
  <si>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530300210000000025609</t>
  </si>
  <si>
    <t>行政人员工资支出</t>
  </si>
  <si>
    <t>30101</t>
  </si>
  <si>
    <t>30102</t>
  </si>
  <si>
    <t>530300231100001511128</t>
  </si>
  <si>
    <t>公务员基础绩效奖</t>
  </si>
  <si>
    <t>30103</t>
  </si>
  <si>
    <t>530300210000000025620</t>
  </si>
  <si>
    <t>社会保障缴费（养老保险）</t>
  </si>
  <si>
    <t>30108</t>
  </si>
  <si>
    <t>530300210000000025617</t>
  </si>
  <si>
    <t>社会保障缴费（基本医疗保险）</t>
  </si>
  <si>
    <t>30110</t>
  </si>
  <si>
    <t>530300210000000025616</t>
  </si>
  <si>
    <t>社会保障缴费（工伤保险）</t>
  </si>
  <si>
    <t>30112</t>
  </si>
  <si>
    <t>530300210000000025618</t>
  </si>
  <si>
    <t>社会保障缴费（生育保险）</t>
  </si>
  <si>
    <t>530300210000000025615</t>
  </si>
  <si>
    <t>社会保障缴费（附加商业险）</t>
  </si>
  <si>
    <t>530300210000000025623</t>
  </si>
  <si>
    <t>社会保障缴费（住房公积金）</t>
  </si>
  <si>
    <t>30113</t>
  </si>
  <si>
    <t>530300210000000025637</t>
  </si>
  <si>
    <t>一般公用经费</t>
  </si>
  <si>
    <t>30205</t>
  </si>
  <si>
    <t>30206</t>
  </si>
  <si>
    <t>30207</t>
  </si>
  <si>
    <t>30211</t>
  </si>
  <si>
    <t>30213</t>
  </si>
  <si>
    <t>30215</t>
  </si>
  <si>
    <t>530300210000000025711</t>
  </si>
  <si>
    <t>30217</t>
  </si>
  <si>
    <t>30226</t>
  </si>
  <si>
    <t>30201</t>
  </si>
  <si>
    <t>530300210000000025634</t>
  </si>
  <si>
    <t>离休公用经费</t>
  </si>
  <si>
    <t>530300210000000025636</t>
  </si>
  <si>
    <t>退休公用经费</t>
  </si>
  <si>
    <t>530300210000000025635</t>
  </si>
  <si>
    <t>30216</t>
  </si>
  <si>
    <t>530300210000000025630</t>
  </si>
  <si>
    <t>30228</t>
  </si>
  <si>
    <t>530300210000000025631</t>
  </si>
  <si>
    <t>30229</t>
  </si>
  <si>
    <t>530300210000000025627</t>
  </si>
  <si>
    <t>30231</t>
  </si>
  <si>
    <t>530300210000000025632</t>
  </si>
  <si>
    <t>公务出行租车经费</t>
  </si>
  <si>
    <t>30239</t>
  </si>
  <si>
    <t>530300210000000025628</t>
  </si>
  <si>
    <t>行政人员公务交通补贴</t>
  </si>
  <si>
    <t>530300210000000025624</t>
  </si>
  <si>
    <t>30301</t>
  </si>
  <si>
    <t>30305</t>
  </si>
  <si>
    <t>530300241100002470734</t>
  </si>
  <si>
    <t>遗属生活补助资金</t>
  </si>
  <si>
    <t>530300210000000025611</t>
  </si>
  <si>
    <t>公务员医疗费</t>
  </si>
  <si>
    <t>30111</t>
  </si>
  <si>
    <t>530300210000000025613</t>
  </si>
  <si>
    <t>离休人员医疗统筹费(行政)</t>
  </si>
  <si>
    <t>30307</t>
  </si>
  <si>
    <t>530300210000000025622</t>
  </si>
  <si>
    <t>退休公务员医疗费</t>
  </si>
  <si>
    <t>530300241100002274035</t>
  </si>
  <si>
    <t>其他人员支出</t>
  </si>
  <si>
    <t>30199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</si>
  <si>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</si>
  <si>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</si>
  <si>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</si>
  <si>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</si>
  <si>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</si>
  <si>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</si>
  <si>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</si>
  <si>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单位自有资金项目经费</t>
  </si>
  <si>
    <t>事业发展类</t>
  </si>
  <si>
    <t>530300241100002308422</t>
  </si>
  <si>
    <t>31002</t>
  </si>
  <si>
    <t>交通罚没收入用于执法办案经费</t>
  </si>
  <si>
    <t>专项业务类</t>
  </si>
  <si>
    <t>530300241100002258048</t>
  </si>
  <si>
    <t>中心城区出租车管理工作经费</t>
  </si>
  <si>
    <t>530300241100002463846</t>
  </si>
  <si>
    <t>30214</t>
  </si>
  <si>
    <t>综合交通执法专项经费</t>
  </si>
  <si>
    <t>530300241100002378650</t>
  </si>
  <si>
    <t>30224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</si>
  <si>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</si>
  <si>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</si>
  <si>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</si>
  <si>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</si>
  <si>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</si>
  <si>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</si>
  <si>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</si>
  <si>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</si>
  <si>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</si>
  <si>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</si>
  <si>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</si>
  <si>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</si>
  <si>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加强综合行政执法制式服装和标志管理，推进文明执法，根据云南省财政厅、云南省司法厅关于印发《云南省综合行政执法制式服装和标志管理实施办法》，于2024年完成新式执法服装更换。深化综合交通执法部门机构改革，强化公路路政、道路运政、水路运政、航道行政、港口行政、地方海事行政、工程质量监督、造价管理等执法管理工作。</t>
  </si>
  <si>
    <t>产出指标</t>
  </si>
  <si>
    <t>数量指标</t>
  </si>
  <si>
    <t>新制式执法服装执法人员覆盖率</t>
  </si>
  <si>
    <t>=</t>
  </si>
  <si>
    <t>100%</t>
  </si>
  <si>
    <t>套</t>
  </si>
  <si>
    <t>定量指标</t>
  </si>
  <si>
    <t>反映购置数量完成情况。</t>
  </si>
  <si>
    <t>为加强综合行政执法制式服装和标志管理，推进文明执法，根据云南省财政厅、云南省司法厅关于印发《云南省综合行政执法制式服装和标志管理实施办法》，于2024年完成新式执法服装更换。深化巡游出租汽车经营权制度改革，不断强化中心城市巡游出租车、网络预约出租车管理，改善经营管理秩序。</t>
  </si>
  <si>
    <t>质量指标</t>
  </si>
  <si>
    <t>验收通过率</t>
  </si>
  <si>
    <t>&gt;=</t>
  </si>
  <si>
    <t>90%</t>
  </si>
  <si>
    <t>%</t>
  </si>
  <si>
    <t>反映设备购置的产品质量情况。
验收通过率=（通过验收的购置数量/购置总数量）*100%。</t>
  </si>
  <si>
    <t>效益指标</t>
  </si>
  <si>
    <t>社会效益指标</t>
  </si>
  <si>
    <t>打击非法营运执法辖区覆盖率达</t>
  </si>
  <si>
    <t>90</t>
  </si>
  <si>
    <t>打击非法营运执法辖区覆盖率</t>
  </si>
  <si>
    <t>可持续影响指标</t>
  </si>
  <si>
    <t>执法服装使用年限</t>
  </si>
  <si>
    <t>&lt;=</t>
  </si>
  <si>
    <t>2-4年</t>
  </si>
  <si>
    <t>年</t>
  </si>
  <si>
    <t>反映执法服装使用年限情况。</t>
  </si>
  <si>
    <t>满意度指标</t>
  </si>
  <si>
    <t>服务对象满意度指标</t>
  </si>
  <si>
    <t>使用人员满意度</t>
  </si>
  <si>
    <t>反映服务对象对购置设备的整体满意情况。
使用人员满意度=（对购置设备满意的人数/问卷调查人数）*100%。</t>
  </si>
  <si>
    <t>深化巡游出租汽车经营权制度改革，不断强化中心城市巡游出租车、网络预约出租车管理，改善经营管理秩序。</t>
  </si>
  <si>
    <t>出租车管理人员人数</t>
  </si>
  <si>
    <t>人</t>
  </si>
  <si>
    <t>反映出租车管理路检路查和执勤点执法人员人数。</t>
  </si>
  <si>
    <t>出租车执勤点人员在岗率</t>
  </si>
  <si>
    <t>反映出租车执勤点人员在岗率次数情况。</t>
  </si>
  <si>
    <t>资金使用合规率</t>
  </si>
  <si>
    <t>100</t>
  </si>
  <si>
    <t>反映资金使用合规率</t>
  </si>
  <si>
    <t>路检路查覆盖率</t>
  </si>
  <si>
    <t xml:space="preserve">反映路检路查覆盖率情况。
</t>
  </si>
  <si>
    <t>服务对象满意度</t>
  </si>
  <si>
    <t>次</t>
  </si>
  <si>
    <t>反映服务对象对检查核查工作的整体满意情况。</t>
  </si>
  <si>
    <t>2024年还需进一步规范行业管理，加大对“非法营运”和“超限超载”的打击力度，提高道路运输服务水平。继续加强交通运输部《道路运输管理工作规范》和《云南省道路运输条例》等法规的学习宣传贯彻，从市场准入、市场退出、动态监管等方面入手，研究行业规范管理，优化调整结构。进一步提高交通执法执法水平，健全各项工作制度，努力提高行政效率，树立负责任的交通执法部门形象，提升公众满意度。</t>
  </si>
  <si>
    <t>每年对企业源头运输装载行为的监管和检查</t>
  </si>
  <si>
    <t>120</t>
  </si>
  <si>
    <t>户</t>
  </si>
  <si>
    <t>反映监管和检查的数量。</t>
  </si>
  <si>
    <t>2024年还需进一步规范行业管理，加大对“非法营运”和“超限超载”的打击力度，提高道路运输服务水平。继续加强交通运输部《道路运输管理工作规范》和《云南省道路运输条例》等法规的学习宣传贯彻，从市场准入、市场退出、动态监管等方面入手，研究行业规范管理，优化调整结构。进一步提高运政执法水平，健全各项工作制度，努力提高行政效率，树立负责任的运政部门形象，提升公众满意度。</t>
  </si>
  <si>
    <t>每年开展打非治违出动执法人员</t>
  </si>
  <si>
    <t>2000</t>
  </si>
  <si>
    <t>人次</t>
  </si>
  <si>
    <t>每月交通执法处所10个单位至少200人次参与上路稽查</t>
  </si>
  <si>
    <t>坚持”专款专用“的原则</t>
  </si>
  <si>
    <t>打击非法营运执法范围达到100%覆盖辖区</t>
  </si>
  <si>
    <t>根据问卷调查，满意度调查问卷占比达90%以上，得指标分值；70%≤作用明显满意度调查问卷占比＜90%，占比×指标分值；满意度调查问卷占比＜70%，不得分</t>
  </si>
  <si>
    <t>80</t>
  </si>
  <si>
    <t xml:space="preserve">达到公众90%以上的满意度，保障在册经营业户的合法权益，树立良好交通执法系统社会形象
</t>
  </si>
  <si>
    <t>认真组织开展从业资格证考试工作。</t>
  </si>
  <si>
    <t>组织培训期数</t>
  </si>
  <si>
    <t>反映预算部门（单位）组织开展各类培训的期数。</t>
  </si>
  <si>
    <t>参训率</t>
  </si>
  <si>
    <t>反映预算部门（单位）组织开展各类培训中预计参训情况。
参训率=（年参训人数/应参训人数）*100%。</t>
  </si>
  <si>
    <t>经济效益指标</t>
  </si>
  <si>
    <t>非税收入情况</t>
  </si>
  <si>
    <t>130</t>
  </si>
  <si>
    <t>元</t>
  </si>
  <si>
    <t>反映预算部门（单位）组织开展各类培训中除师资费以外的人均考试费收取情况。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</si>
  <si>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</si>
  <si>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</si>
  <si>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预算05-3表</t>
  </si>
  <si>
    <t>项目支出绩效目标表（另文下达）</t>
  </si>
  <si>
    <t>说明：我单位2024年无项目支出绩效（另文下达），故此表为空表。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</si>
  <si>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</si>
  <si>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</si>
  <si>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</si>
  <si>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</si>
  <si>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</si>
  <si>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说明：我单位2024年无政府性基金预算支出，故此表为空表。</t>
  </si>
  <si>
    <t>国有资本经营预算支出预算表</t>
  </si>
  <si>
    <t>本年国有资本经营预算支出</t>
  </si>
  <si>
    <t>说明：我单位2024年无国有资本经营预算支出，故此表为空表。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</si>
  <si>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</si>
  <si>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</si>
  <si>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</si>
  <si>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</si>
  <si>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</si>
  <si>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</si>
  <si>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</si>
  <si>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</si>
  <si>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</si>
  <si>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</si>
  <si>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</si>
  <si>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富源大队公务用车运行维护费</t>
  </si>
  <si>
    <t>C 服务</t>
  </si>
  <si>
    <t>项</t>
  </si>
  <si>
    <t>会泽大队公务用车运行维护费</t>
  </si>
  <si>
    <t>陆良大队公务用车运行维护费</t>
  </si>
  <si>
    <t>罗平大队公务用车运行维护费</t>
  </si>
  <si>
    <t>马龙大队公务用车运行维护费</t>
  </si>
  <si>
    <t>师宗大队公务用车运行维护费</t>
  </si>
  <si>
    <t>宣威大队公务用车运行维护费</t>
  </si>
  <si>
    <t>沾益大队公务用车运行维护费</t>
  </si>
  <si>
    <t>支队公务用车运行维护费</t>
  </si>
  <si>
    <t>麒麟大队公务用车运行维护费</t>
  </si>
  <si>
    <t>富源所采购设备</t>
  </si>
  <si>
    <t>A 货物类</t>
  </si>
  <si>
    <t>批</t>
  </si>
  <si>
    <t>会泽所采购设备</t>
  </si>
  <si>
    <t>陆良所采购设备</t>
  </si>
  <si>
    <t>罗平所采购设备</t>
  </si>
  <si>
    <t>马龙所采购设备</t>
  </si>
  <si>
    <t>师宗所采购设备</t>
  </si>
  <si>
    <t>宣威所购买设备</t>
  </si>
  <si>
    <t>沾益所采购设备</t>
  </si>
  <si>
    <t>麒麟所采购设备</t>
  </si>
  <si>
    <t>会泽所购买服务</t>
  </si>
  <si>
    <t>综合交通执法制服</t>
  </si>
  <si>
    <t>处机关办公区电力增容改造</t>
  </si>
  <si>
    <t>B 工程</t>
  </si>
  <si>
    <t>处机关采购设备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</si>
  <si>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</si>
  <si>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</si>
  <si>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</si>
  <si>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</si>
  <si>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</si>
  <si>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</si>
  <si>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</si>
  <si>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</si>
  <si>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</si>
  <si>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</si>
  <si>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说明：我单位2024年无政府购买服务预算，故此表为空表。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</si>
  <si>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</si>
  <si>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</si>
  <si>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</si>
  <si>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</si>
  <si>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</si>
  <si>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</si>
  <si>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</si>
  <si>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</si>
  <si>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</si>
  <si>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</si>
  <si>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</si>
  <si>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</si>
  <si>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</si>
  <si>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</si>
  <si>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</si>
  <si>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说明：我单位2024年无市对下转移支付，故此表为空表。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</si>
  <si>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</si>
  <si>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</si>
  <si>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</si>
  <si>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</si>
  <si>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</si>
  <si>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</si>
  <si>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</si>
  <si>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</si>
  <si>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</si>
  <si>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</si>
  <si>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</si>
  <si>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办公设备</t>
  </si>
  <si>
    <t>预算12表</t>
  </si>
  <si>
    <t>上级补助项目支出预算表</t>
  </si>
  <si>
    <t>上级补助</t>
  </si>
  <si>
    <t>说明：我单位2024年无上级补助项目支出，故此表为空表。</t>
  </si>
  <si>
    <t>预算13表</t>
  </si>
  <si>
    <t>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</si>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</sst>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0.00_);[Red]\-0.00\ "/>
    <numFmt numFmtId="179" formatCode="#,##0.00;\-#,##0.00;;@"/>
    <numFmt numFmtId="180" formatCode="hh:mm:ss"/>
    <numFmt numFmtId="181" formatCode="#,##0;\-#,##0;;@"/>
  </numFmts>
  <fonts count="5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2"/>
      <name val="宋体"/>
      <charset val="134"/>
    </font>
    <font>
      <b/>
      <sz val="23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sz val="9"/>
      <color rgb="FFFF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Microsoft YaHei UI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16" applyNumberFormat="0" applyAlignment="0" applyProtection="0">
      <alignment vertical="center"/>
    </xf>
    <xf numFmtId="0" fontId="43" fillId="4" borderId="17" applyNumberFormat="0" applyAlignment="0" applyProtection="0">
      <alignment vertical="center"/>
    </xf>
    <xf numFmtId="0" fontId="44" fillId="4" borderId="16" applyNumberFormat="0" applyAlignment="0" applyProtection="0">
      <alignment vertical="center"/>
    </xf>
    <xf numFmtId="0" fontId="45" fillId="5" borderId="18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1" fillId="0" borderId="0">
      <alignment horizontal="right"/>
    </xf>
    <xf numFmtId="0" fontId="4" fillId="0" borderId="5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" fillId="0" borderId="0">
      <alignment horizontal="right" vertical="center"/>
      <protection locked="0"/>
    </xf>
    <xf numFmtId="0" fontId="32" fillId="0" borderId="0">
      <alignment horizontal="center" vertical="center"/>
    </xf>
    <xf numFmtId="0" fontId="4" fillId="0" borderId="8">
      <alignment horizontal="center" vertical="center" wrapText="1"/>
    </xf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176" fontId="8" fillId="0" borderId="1">
      <alignment horizontal="right" vertical="center"/>
    </xf>
    <xf numFmtId="0" fontId="4" fillId="0" borderId="0">
      <alignment horizontal="left" vertical="center"/>
      <protection locked="0"/>
    </xf>
    <xf numFmtId="4" fontId="3" fillId="0" borderId="10">
      <alignment horizontal="right" vertical="center"/>
      <protection locked="0"/>
    </xf>
    <xf numFmtId="0" fontId="4" fillId="0" borderId="0"/>
    <xf numFmtId="0" fontId="1" fillId="0" borderId="5">
      <alignment horizontal="center" vertical="center" wrapText="1"/>
      <protection locked="0"/>
    </xf>
    <xf numFmtId="0" fontId="4" fillId="0" borderId="10">
      <alignment horizontal="center"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3" fillId="0" borderId="10">
      <alignment horizontal="left" vertical="center"/>
    </xf>
    <xf numFmtId="0" fontId="4" fillId="0" borderId="9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53" fillId="0" borderId="0">
      <alignment vertical="top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1" fillId="0" borderId="0"/>
    <xf numFmtId="49" fontId="1" fillId="0" borderId="1">
      <alignment horizontal="center"/>
    </xf>
    <xf numFmtId="0" fontId="1" fillId="0" borderId="0">
      <alignment vertical="top"/>
    </xf>
    <xf numFmtId="0" fontId="2" fillId="0" borderId="0">
      <alignment horizontal="center" vertical="center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4" fillId="0" borderId="2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" fillId="0" borderId="8">
      <alignment horizontal="center" vertical="center"/>
    </xf>
    <xf numFmtId="0" fontId="1" fillId="0" borderId="5">
      <alignment horizontal="center" vertical="center" wrapText="1"/>
      <protection locked="0"/>
    </xf>
    <xf numFmtId="0" fontId="1" fillId="0" borderId="0">
      <alignment vertical="center"/>
    </xf>
    <xf numFmtId="0" fontId="1" fillId="0" borderId="0"/>
    <xf numFmtId="0" fontId="4" fillId="0" borderId="2">
      <alignment horizontal="center" vertical="center" wrapText="1"/>
      <protection locked="0"/>
    </xf>
    <xf numFmtId="0" fontId="53" fillId="0" borderId="0">
      <alignment vertical="top"/>
      <protection locked="0"/>
    </xf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1" fillId="0" borderId="0"/>
    <xf numFmtId="0" fontId="4" fillId="0" borderId="5">
      <alignment horizontal="center" vertical="center"/>
    </xf>
    <xf numFmtId="0" fontId="4" fillId="0" borderId="6">
      <alignment horizontal="center" vertical="center"/>
    </xf>
    <xf numFmtId="0" fontId="3" fillId="0" borderId="1">
      <alignment horizontal="left" vertical="top" wrapText="1"/>
    </xf>
    <xf numFmtId="0" fontId="4" fillId="0" borderId="3">
      <alignment horizontal="center" vertical="center" wrapText="1"/>
    </xf>
    <xf numFmtId="0" fontId="1" fillId="0" borderId="0">
      <alignment vertical="top"/>
    </xf>
    <xf numFmtId="0" fontId="1" fillId="0" borderId="0">
      <alignment horizontal="right"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177" fontId="8" fillId="0" borderId="1">
      <alignment horizontal="right" vertical="center"/>
    </xf>
    <xf numFmtId="4" fontId="54" fillId="0" borderId="11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1" fillId="0" borderId="8">
      <alignment horizontal="center" vertical="center" wrapText="1"/>
      <protection locked="0"/>
    </xf>
    <xf numFmtId="0" fontId="4" fillId="0" borderId="2">
      <alignment horizontal="center" vertical="center"/>
    </xf>
    <xf numFmtId="0" fontId="13" fillId="0" borderId="0">
      <alignment vertical="top"/>
    </xf>
    <xf numFmtId="0" fontId="13" fillId="0" borderId="0"/>
    <xf numFmtId="0" fontId="1" fillId="0" borderId="9">
      <alignment horizontal="center" vertical="center" wrapText="1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10" fontId="8" fillId="0" borderId="1">
      <alignment horizontal="right" vertical="center"/>
    </xf>
    <xf numFmtId="49" fontId="15" fillId="0" borderId="0">
      <protection locked="0"/>
    </xf>
    <xf numFmtId="178" fontId="3" fillId="0" borderId="1">
      <alignment horizontal="right" vertical="center" wrapText="1"/>
      <protection locked="0"/>
    </xf>
    <xf numFmtId="0" fontId="1" fillId="0" borderId="10">
      <alignment horizontal="center" vertical="center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2" fillId="0" borderId="0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12" fillId="0" borderId="0">
      <alignment horizontal="center" vertical="center"/>
    </xf>
    <xf numFmtId="0" fontId="55" fillId="0" borderId="6">
      <alignment horizontal="center" vertical="center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179" fontId="8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49" fontId="8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0" fontId="53" fillId="0" borderId="0">
      <alignment vertical="top"/>
      <protection locked="0"/>
    </xf>
    <xf numFmtId="179" fontId="8" fillId="0" borderId="1">
      <alignment horizontal="right" vertical="center"/>
    </xf>
    <xf numFmtId="180" fontId="8" fillId="0" borderId="1">
      <alignment horizontal="right" vertical="center"/>
    </xf>
    <xf numFmtId="49" fontId="1" fillId="0" borderId="0"/>
    <xf numFmtId="181" fontId="8" fillId="0" borderId="1">
      <alignment horizontal="right" vertical="center"/>
    </xf>
    <xf numFmtId="0" fontId="4" fillId="0" borderId="0"/>
    <xf numFmtId="0" fontId="4" fillId="0" borderId="5">
      <alignment horizontal="center" vertical="center"/>
    </xf>
    <xf numFmtId="0" fontId="55" fillId="0" borderId="7">
      <alignment horizontal="center" vertical="center"/>
    </xf>
    <xf numFmtId="0" fontId="13" fillId="0" borderId="1"/>
    <xf numFmtId="0" fontId="54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1"/>
    <xf numFmtId="0" fontId="1" fillId="0" borderId="0">
      <alignment horizontal="right" vertical="center"/>
    </xf>
    <xf numFmtId="0" fontId="54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0" fontId="4" fillId="0" borderId="5">
      <alignment horizontal="center" vertical="center"/>
      <protection locked="0"/>
    </xf>
    <xf numFmtId="0" fontId="13" fillId="0" borderId="1">
      <alignment horizontal="center" vertical="center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32" fillId="0" borderId="0">
      <alignment horizontal="center" vertical="center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12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1">
      <alignment horizontal="center" vertical="center"/>
      <protection locked="0"/>
    </xf>
    <xf numFmtId="0" fontId="4" fillId="0" borderId="0"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54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1">
      <alignment horizontal="right" vertical="center"/>
      <protection locked="0"/>
    </xf>
    <xf numFmtId="4" fontId="54" fillId="0" borderId="1">
      <alignment horizontal="right" vertical="center"/>
    </xf>
    <xf numFmtId="0" fontId="53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1">
      <alignment horizontal="right" vertical="center"/>
    </xf>
    <xf numFmtId="4" fontId="54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53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11">
      <alignment horizontal="center" vertical="center"/>
    </xf>
    <xf numFmtId="0" fontId="1" fillId="0" borderId="0"/>
    <xf numFmtId="0" fontId="26" fillId="0" borderId="0">
      <alignment horizontal="center" vertical="center"/>
    </xf>
    <xf numFmtId="0" fontId="12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55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 wrapText="1"/>
      <protection locked="0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3">
      <alignment horizontal="center" vertical="center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4" fillId="0" borderId="4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1" fillId="0" borderId="1">
      <alignment horizontal="center" vertical="center"/>
      <protection locked="0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1">
      <alignment horizontal="right" vertical="center" wrapText="1"/>
      <protection locked="0"/>
    </xf>
    <xf numFmtId="0" fontId="4" fillId="0" borderId="0"/>
    <xf numFmtId="0" fontId="15" fillId="0" borderId="0">
      <alignment horizontal="right"/>
      <protection locked="0"/>
    </xf>
    <xf numFmtId="0" fontId="3" fillId="0" borderId="4">
      <alignment horizontal="left" vertical="center" wrapText="1"/>
    </xf>
    <xf numFmtId="0" fontId="54" fillId="0" borderId="1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6" fillId="0" borderId="0">
      <alignment horizontal="center" vertical="center" wrapText="1"/>
      <protection locked="0"/>
    </xf>
    <xf numFmtId="0" fontId="1" fillId="0" borderId="11">
      <alignment horizontal="center" vertical="center" wrapText="1"/>
      <protection locked="0"/>
    </xf>
    <xf numFmtId="0" fontId="54" fillId="0" borderId="1">
      <alignment horizontal="center" vertical="center"/>
      <protection locked="0"/>
    </xf>
    <xf numFmtId="0" fontId="53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4" fillId="0" borderId="0">
      <alignment horizontal="left" vertical="center" wrapText="1"/>
    </xf>
    <xf numFmtId="0" fontId="31" fillId="0" borderId="0">
      <alignment horizontal="center" vertical="center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3" fillId="0" borderId="1">
      <alignment horizontal="left" vertical="center" wrapText="1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1" fillId="0" borderId="0">
      <alignment vertical="top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53" fillId="0" borderId="0">
      <alignment vertical="top"/>
      <protection locked="0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0">
      <alignment horizontal="center" vertical="top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4" fillId="0" borderId="7">
      <alignment horizontal="center" vertical="center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54" fillId="0" borderId="1">
      <alignment horizontal="right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6">
      <alignment horizontal="center" vertical="center"/>
      <protection locked="0"/>
    </xf>
    <xf numFmtId="4" fontId="3" fillId="0" borderId="1">
      <alignment horizontal="right" vertical="center"/>
    </xf>
    <xf numFmtId="0" fontId="3" fillId="0" borderId="0">
      <alignment horizontal="right" vertical="center"/>
    </xf>
    <xf numFmtId="0" fontId="1" fillId="0" borderId="0"/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54" fillId="0" borderId="1">
      <alignment horizontal="right" vertical="center"/>
    </xf>
    <xf numFmtId="0" fontId="53" fillId="0" borderId="0">
      <alignment vertical="top"/>
      <protection locked="0"/>
    </xf>
    <xf numFmtId="49" fontId="1" fillId="0" borderId="0"/>
    <xf numFmtId="0" fontId="16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53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23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24" fillId="0" borderId="1">
      <alignment horizontal="center" vertical="center" wrapText="1"/>
    </xf>
    <xf numFmtId="4" fontId="3" fillId="0" borderId="1">
      <alignment horizontal="right" vertical="center"/>
    </xf>
    <xf numFmtId="0" fontId="24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24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24" fillId="0" borderId="0">
      <alignment wrapText="1"/>
    </xf>
    <xf numFmtId="0" fontId="3" fillId="0" borderId="0">
      <alignment horizontal="right" wrapText="1"/>
    </xf>
    <xf numFmtId="0" fontId="1" fillId="0" borderId="0"/>
    <xf numFmtId="0" fontId="53" fillId="0" borderId="0">
      <alignment vertical="top"/>
      <protection locked="0"/>
    </xf>
    <xf numFmtId="0" fontId="4" fillId="0" borderId="6">
      <alignment horizontal="center" vertical="center"/>
    </xf>
    <xf numFmtId="0" fontId="24" fillId="0" borderId="0">
      <alignment horizontal="center"/>
    </xf>
    <xf numFmtId="0" fontId="24" fillId="0" borderId="0"/>
    <xf numFmtId="0" fontId="4" fillId="0" borderId="0"/>
    <xf numFmtId="0" fontId="1" fillId="0" borderId="1"/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/>
    </xf>
    <xf numFmtId="0" fontId="4" fillId="0" borderId="6">
      <alignment horizontal="center" vertical="center" wrapText="1"/>
      <protection locked="0"/>
    </xf>
    <xf numFmtId="0" fontId="53" fillId="0" borderId="0">
      <alignment vertical="top"/>
      <protection locked="0"/>
    </xf>
    <xf numFmtId="0" fontId="1" fillId="0" borderId="1">
      <alignment horizontal="center"/>
    </xf>
    <xf numFmtId="49" fontId="15" fillId="0" borderId="0">
      <protection locked="0"/>
    </xf>
    <xf numFmtId="0" fontId="3" fillId="0" borderId="0">
      <alignment horizontal="right" vertical="center"/>
      <protection locked="0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  <protection locked="0"/>
    </xf>
    <xf numFmtId="49" fontId="4" fillId="0" borderId="3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4" fillId="0" borderId="0"/>
    <xf numFmtId="0" fontId="4" fillId="0" borderId="0">
      <alignment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4" fillId="0" borderId="10">
      <alignment horizontal="center" vertical="center" wrapText="1"/>
    </xf>
    <xf numFmtId="0" fontId="4" fillId="0" borderId="21">
      <alignment horizontal="center" vertical="center"/>
    </xf>
    <xf numFmtId="0" fontId="4" fillId="0" borderId="10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53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1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3" fillId="0" borderId="0">
      <alignment vertical="top"/>
      <protection locked="0"/>
    </xf>
    <xf numFmtId="0" fontId="1" fillId="0" borderId="0">
      <alignment vertical="center"/>
    </xf>
    <xf numFmtId="0" fontId="1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6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53" fillId="0" borderId="0">
      <alignment vertical="top"/>
      <protection locked="0"/>
    </xf>
    <xf numFmtId="0" fontId="4" fillId="0" borderId="7">
      <alignment horizontal="center" vertical="center"/>
    </xf>
    <xf numFmtId="0" fontId="15" fillId="0" borderId="0">
      <alignment horizontal="right"/>
      <protection locked="0"/>
    </xf>
    <xf numFmtId="0" fontId="16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49" fontId="4" fillId="0" borderId="2">
      <alignment horizontal="center" vertical="center" wrapText="1"/>
      <protection locked="0"/>
    </xf>
    <xf numFmtId="178" fontId="3" fillId="0" borderId="1">
      <alignment horizontal="right" vertical="center" wrapText="1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16" fillId="0" borderId="0">
      <alignment horizontal="center" vertical="center"/>
      <protection locked="0"/>
    </xf>
    <xf numFmtId="0" fontId="4" fillId="0" borderId="2">
      <alignment horizontal="center" vertical="center"/>
    </xf>
    <xf numFmtId="49" fontId="4" fillId="0" borderId="1">
      <alignment horizontal="center" vertical="center"/>
      <protection locked="0"/>
    </xf>
    <xf numFmtId="49" fontId="1" fillId="0" borderId="0"/>
    <xf numFmtId="0" fontId="16" fillId="0" borderId="0">
      <alignment horizontal="center" vertical="center"/>
      <protection locked="0"/>
    </xf>
    <xf numFmtId="0" fontId="4" fillId="0" borderId="2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16" fillId="0" borderId="0">
      <alignment horizontal="center" vertical="center"/>
    </xf>
    <xf numFmtId="178" fontId="3" fillId="0" borderId="1">
      <alignment horizontal="right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53" fillId="0" borderId="0">
      <alignment vertical="top"/>
      <protection locked="0"/>
    </xf>
    <xf numFmtId="0" fontId="3" fillId="0" borderId="5">
      <alignment horizontal="center" vertical="center" wrapText="1"/>
      <protection locked="0"/>
    </xf>
    <xf numFmtId="0" fontId="1" fillId="0" borderId="0">
      <alignment wrapText="1"/>
    </xf>
    <xf numFmtId="0" fontId="12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3" fillId="0" borderId="10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2">
      <alignment horizontal="center" vertical="center" wrapText="1"/>
    </xf>
    <xf numFmtId="0" fontId="1" fillId="0" borderId="0">
      <alignment vertical="center"/>
    </xf>
    <xf numFmtId="0" fontId="3" fillId="0" borderId="10">
      <alignment horizontal="right" vertical="center"/>
    </xf>
    <xf numFmtId="0" fontId="3" fillId="0" borderId="0">
      <alignment horizontal="right" vertical="center"/>
      <protection locked="0"/>
    </xf>
    <xf numFmtId="0" fontId="12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">
      <alignment horizontal="center" vertical="center" wrapText="1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3">
      <alignment vertical="center"/>
    </xf>
    <xf numFmtId="0" fontId="3" fillId="0" borderId="0">
      <alignment horizontal="right" vertical="center" wrapText="1"/>
      <protection locked="0"/>
    </xf>
    <xf numFmtId="0" fontId="4" fillId="0" borderId="7">
      <alignment horizontal="center" vertical="center" wrapText="1"/>
    </xf>
    <xf numFmtId="0" fontId="1" fillId="0" borderId="4">
      <alignment vertical="center"/>
    </xf>
    <xf numFmtId="0" fontId="53" fillId="0" borderId="0">
      <alignment vertical="top"/>
      <protection locked="0"/>
    </xf>
    <xf numFmtId="0" fontId="2" fillId="0" borderId="0">
      <alignment horizontal="center" vertical="center"/>
    </xf>
    <xf numFmtId="0" fontId="1" fillId="0" borderId="0"/>
    <xf numFmtId="0" fontId="1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14" fillId="0" borderId="0">
      <alignment horizontal="center" vertical="center"/>
    </xf>
    <xf numFmtId="0" fontId="4" fillId="0" borderId="0">
      <alignment wrapText="1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4" fontId="4" fillId="0" borderId="5">
      <alignment vertical="center"/>
      <protection locked="0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4" fillId="0" borderId="0">
      <alignment horizontal="right" wrapText="1"/>
    </xf>
    <xf numFmtId="0" fontId="13" fillId="0" borderId="0">
      <alignment vertical="top"/>
    </xf>
    <xf numFmtId="0" fontId="4" fillId="0" borderId="21">
      <alignment horizontal="center" vertical="center" wrapText="1"/>
    </xf>
    <xf numFmtId="0" fontId="4" fillId="0" borderId="0">
      <protection locked="0"/>
    </xf>
    <xf numFmtId="4" fontId="4" fillId="0" borderId="5">
      <alignment vertical="center"/>
    </xf>
    <xf numFmtId="0" fontId="13" fillId="0" borderId="0"/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0" fontId="4" fillId="0" borderId="0"/>
    <xf numFmtId="0" fontId="53" fillId="0" borderId="0">
      <alignment vertical="top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3" fillId="0" borderId="0">
      <alignment vertical="top"/>
      <protection locked="0"/>
    </xf>
    <xf numFmtId="0" fontId="1" fillId="0" borderId="0">
      <alignment vertical="center"/>
    </xf>
    <xf numFmtId="0" fontId="12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53" fillId="0" borderId="0">
      <alignment vertical="top"/>
      <protection locked="0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3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/>
    </xf>
    <xf numFmtId="0" fontId="3" fillId="0" borderId="1">
      <alignment horizontal="right" vertical="center" wrapText="1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3">
      <alignment horizontal="center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 wrapText="1"/>
      <protection locked="0"/>
    </xf>
    <xf numFmtId="4" fontId="3" fillId="0" borderId="1">
      <alignment horizontal="right" vertical="center" wrapText="1"/>
      <protection locked="0"/>
    </xf>
    <xf numFmtId="0" fontId="4" fillId="0" borderId="0"/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53" fillId="0" borderId="0">
      <alignment vertical="top"/>
      <protection locked="0"/>
    </xf>
    <xf numFmtId="0" fontId="8" fillId="0" borderId="0">
      <alignment vertical="top"/>
      <protection locked="0"/>
    </xf>
  </cellStyleXfs>
  <cellXfs count="285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3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2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521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6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8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8" applyFont="1" applyBorder="1"/>
    <xf numFmtId="0" fontId="4" fillId="0" borderId="2" xfId="640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3" applyFont="1" applyBorder="1">
      <alignment horizontal="center" vertical="center"/>
    </xf>
    <xf numFmtId="0" fontId="4" fillId="0" borderId="3" xfId="641" applyFont="1" applyBorder="1">
      <alignment horizontal="center" vertical="center" wrapText="1"/>
      <protection locked="0"/>
    </xf>
    <xf numFmtId="0" fontId="4" fillId="0" borderId="3" xfId="652" applyFont="1" applyBorder="1">
      <alignment horizontal="center" vertical="center" wrapText="1"/>
    </xf>
    <xf numFmtId="0" fontId="4" fillId="0" borderId="3" xfId="632" applyFont="1" applyBorder="1">
      <alignment horizontal="center" vertical="center"/>
    </xf>
    <xf numFmtId="0" fontId="4" fillId="0" borderId="4" xfId="642" applyFont="1" applyBorder="1">
      <alignment horizontal="center" vertical="center" wrapText="1"/>
      <protection locked="0"/>
    </xf>
    <xf numFmtId="0" fontId="4" fillId="0" borderId="4" xfId="654" applyFont="1" applyBorder="1">
      <alignment horizontal="center" vertical="center" wrapText="1"/>
    </xf>
    <xf numFmtId="0" fontId="4" fillId="0" borderId="4" xfId="655" applyFont="1" applyBorder="1">
      <alignment horizontal="center" vertical="center"/>
    </xf>
    <xf numFmtId="0" fontId="3" fillId="0" borderId="1" xfId="625" applyFont="1" applyBorder="1">
      <alignment horizontal="left" vertical="center" wrapText="1"/>
    </xf>
    <xf numFmtId="0" fontId="1" fillId="0" borderId="5" xfId="63" applyFont="1" applyBorder="1">
      <alignment horizontal="center" vertical="center" wrapText="1"/>
      <protection locked="0"/>
    </xf>
    <xf numFmtId="0" fontId="3" fillId="0" borderId="6" xfId="628" applyFont="1" applyBorder="1">
      <alignment horizontal="left" vertical="center"/>
    </xf>
    <xf numFmtId="0" fontId="3" fillId="0" borderId="7" xfId="635" applyFont="1" applyBorder="1">
      <alignment horizontal="left" vertical="center"/>
    </xf>
    <xf numFmtId="49" fontId="6" fillId="0" borderId="0" xfId="665" applyNumberFormat="1" applyFont="1" applyFill="1" applyBorder="1" applyAlignment="1" applyProtection="1"/>
    <xf numFmtId="0" fontId="1" fillId="0" borderId="0" xfId="660" applyFont="1" applyBorder="1">
      <alignment horizontal="right" vertical="center"/>
      <protection locked="0"/>
    </xf>
    <xf numFmtId="0" fontId="4" fillId="0" borderId="5" xfId="651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7" fillId="0" borderId="0" xfId="0" applyFont="1" applyBorder="1"/>
    <xf numFmtId="0" fontId="8" fillId="0" borderId="0" xfId="617" applyFont="1" applyBorder="1">
      <alignment horizontal="right" vertical="center"/>
    </xf>
    <xf numFmtId="0" fontId="9" fillId="0" borderId="0" xfId="600" applyFont="1" applyBorder="1">
      <alignment horizontal="center" vertical="center" wrapText="1"/>
    </xf>
    <xf numFmtId="0" fontId="10" fillId="0" borderId="0" xfId="638" applyFont="1" applyBorder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0" borderId="0" xfId="646" applyFont="1" applyBorder="1">
      <alignment horizontal="left" vertical="center"/>
    </xf>
    <xf numFmtId="0" fontId="11" fillId="0" borderId="2" xfId="650" applyFont="1" applyBorder="1">
      <alignment horizontal="center" vertical="center" wrapText="1"/>
    </xf>
    <xf numFmtId="0" fontId="11" fillId="0" borderId="5" xfId="610" applyFont="1" applyBorder="1">
      <alignment horizontal="center" vertical="center" wrapText="1"/>
    </xf>
    <xf numFmtId="0" fontId="11" fillId="0" borderId="6" xfId="613" applyFont="1" applyBorder="1">
      <alignment horizontal="center" vertical="center" wrapText="1"/>
    </xf>
    <xf numFmtId="0" fontId="11" fillId="0" borderId="7" xfId="618" applyFont="1" applyBorder="1">
      <alignment horizontal="center" vertical="center" wrapText="1"/>
    </xf>
    <xf numFmtId="0" fontId="11" fillId="0" borderId="4" xfId="654" applyFont="1" applyBorder="1">
      <alignment horizontal="center" vertical="center" wrapText="1"/>
    </xf>
    <xf numFmtId="0" fontId="11" fillId="0" borderId="1" xfId="604" applyFont="1" applyBorder="1">
      <alignment horizontal="center" vertical="center" wrapText="1"/>
    </xf>
    <xf numFmtId="0" fontId="8" fillId="0" borderId="1" xfId="606" applyFont="1" applyBorder="1">
      <alignment horizontal="center" vertical="center" wrapText="1"/>
      <protection locked="0"/>
    </xf>
    <xf numFmtId="0" fontId="8" fillId="0" borderId="7" xfId="609" applyFont="1" applyBorder="1">
      <alignment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04" applyFont="1" applyBorder="1">
      <alignment horizontal="center" vertical="center" wrapText="1"/>
    </xf>
    <xf numFmtId="0" fontId="4" fillId="0" borderId="1" xfId="589" applyFont="1" applyBorder="1">
      <alignment horizontal="center" vertical="center"/>
      <protection locked="0"/>
    </xf>
    <xf numFmtId="0" fontId="4" fillId="0" borderId="1" xfId="592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74" applyFont="1" applyBorder="1">
      <alignment horizontal="right" vertical="center"/>
    </xf>
    <xf numFmtId="0" fontId="13" fillId="0" borderId="0" xfId="577" applyFont="1" applyBorder="1">
      <alignment vertical="top"/>
    </xf>
    <xf numFmtId="0" fontId="14" fillId="0" borderId="0" xfId="560" applyFont="1" applyBorder="1">
      <alignment horizontal="center" vertical="center" wrapText="1"/>
    </xf>
    <xf numFmtId="0" fontId="14" fillId="0" borderId="0" xfId="56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67" applyFont="1" applyBorder="1">
      <alignment wrapText="1"/>
    </xf>
    <xf numFmtId="0" fontId="4" fillId="0" borderId="0" xfId="576" applyFont="1" applyBorder="1">
      <alignment horizontal="right" wrapText="1"/>
    </xf>
    <xf numFmtId="0" fontId="4" fillId="0" borderId="0" xfId="579" applyFont="1" applyBorder="1">
      <protection locked="0"/>
    </xf>
    <xf numFmtId="0" fontId="4" fillId="0" borderId="1" xfId="578" applyFont="1" applyBorder="1">
      <alignment horizontal="center" vertical="center" wrapText="1"/>
    </xf>
    <xf numFmtId="0" fontId="4" fillId="0" borderId="1" xfId="564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65" applyFont="1" applyBorder="1">
      <alignment vertical="center" wrapText="1"/>
    </xf>
    <xf numFmtId="0" fontId="3" fillId="0" borderId="0" xfId="597" applyFont="1" applyBorder="1">
      <alignment horizontal="right" vertical="center"/>
      <protection locked="0"/>
    </xf>
    <xf numFmtId="0" fontId="4" fillId="0" borderId="0" xfId="586" applyFont="1" applyBorder="1">
      <alignment horizontal="right" vertical="center"/>
      <protection locked="0"/>
    </xf>
    <xf numFmtId="0" fontId="1" fillId="0" borderId="1" xfId="583" applyFont="1" applyBorder="1">
      <alignment horizontal="center"/>
    </xf>
    <xf numFmtId="0" fontId="1" fillId="0" borderId="0" xfId="522" applyFont="1" applyBorder="1">
      <alignment wrapText="1"/>
    </xf>
    <xf numFmtId="0" fontId="1" fillId="0" borderId="0" xfId="422" applyFont="1" applyBorder="1">
      <protection locked="0"/>
    </xf>
    <xf numFmtId="0" fontId="12" fillId="0" borderId="0" xfId="600" applyFont="1" applyBorder="1">
      <alignment horizontal="center" vertical="center" wrapText="1"/>
    </xf>
    <xf numFmtId="0" fontId="2" fillId="0" borderId="0" xfId="402" applyFont="1" applyBorder="1">
      <alignment horizontal="center" vertical="center" wrapText="1"/>
    </xf>
    <xf numFmtId="0" fontId="2" fillId="0" borderId="0" xfId="595" applyFont="1" applyBorder="1">
      <alignment horizontal="center" vertical="center"/>
      <protection locked="0"/>
    </xf>
    <xf numFmtId="0" fontId="3" fillId="0" borderId="0" xfId="524" applyFont="1" applyBorder="1">
      <alignment horizontal="left" vertical="center" wrapText="1"/>
    </xf>
    <xf numFmtId="0" fontId="4" fillId="0" borderId="8" xfId="408" applyFont="1" applyBorder="1">
      <alignment horizontal="center" vertical="center" wrapText="1"/>
    </xf>
    <xf numFmtId="0" fontId="4" fillId="0" borderId="8" xfId="418" applyFont="1" applyBorder="1">
      <alignment horizontal="center" vertical="center" wrapText="1"/>
      <protection locked="0"/>
    </xf>
    <xf numFmtId="0" fontId="4" fillId="0" borderId="6" xfId="613" applyFont="1" applyBorder="1">
      <alignment horizontal="center" vertical="center" wrapText="1"/>
    </xf>
    <xf numFmtId="0" fontId="4" fillId="0" borderId="9" xfId="411" applyFont="1" applyBorder="1">
      <alignment horizontal="center" vertical="center" wrapText="1"/>
    </xf>
    <xf numFmtId="0" fontId="4" fillId="0" borderId="9" xfId="68" applyFont="1" applyBorder="1">
      <alignment horizontal="center" vertical="center" wrapText="1"/>
      <protection locked="0"/>
    </xf>
    <xf numFmtId="0" fontId="4" fillId="0" borderId="10" xfId="414" applyFont="1" applyBorder="1">
      <alignment horizontal="center" vertical="center" wrapText="1"/>
    </xf>
    <xf numFmtId="0" fontId="4" fillId="0" borderId="10" xfId="421" applyFont="1" applyBorder="1">
      <alignment horizontal="center" vertical="center" wrapText="1"/>
      <protection locked="0"/>
    </xf>
    <xf numFmtId="0" fontId="3" fillId="0" borderId="10" xfId="140" applyFont="1" applyBorder="1">
      <alignment horizontal="left" vertical="center" wrapText="1"/>
    </xf>
    <xf numFmtId="0" fontId="3" fillId="0" borderId="10" xfId="425" applyFont="1" applyBorder="1">
      <alignment horizontal="right" vertical="center"/>
      <protection locked="0"/>
    </xf>
    <xf numFmtId="0" fontId="3" fillId="0" borderId="11" xfId="528" applyFont="1" applyBorder="1">
      <alignment horizontal="center" vertical="center"/>
    </xf>
    <xf numFmtId="0" fontId="3" fillId="0" borderId="12" xfId="417" applyFont="1" applyBorder="1">
      <alignment horizontal="left" vertical="center"/>
    </xf>
    <xf numFmtId="0" fontId="3" fillId="0" borderId="10" xfId="67" applyFont="1" applyBorder="1">
      <alignment horizontal="left" vertical="center"/>
    </xf>
    <xf numFmtId="0" fontId="3" fillId="0" borderId="0" xfId="539" applyFont="1" applyBorder="1">
      <alignment vertical="top" wrapText="1"/>
      <protection locked="0"/>
    </xf>
    <xf numFmtId="0" fontId="2" fillId="0" borderId="0" xfId="530" applyFont="1" applyBorder="1">
      <alignment horizontal="center" vertical="center" wrapText="1"/>
      <protection locked="0"/>
    </xf>
    <xf numFmtId="0" fontId="3" fillId="0" borderId="0" xfId="540" applyFont="1" applyBorder="1">
      <alignment horizontal="right"/>
      <protection locked="0"/>
    </xf>
    <xf numFmtId="0" fontId="4" fillId="0" borderId="6" xfId="532" applyFont="1" applyBorder="1">
      <alignment horizontal="center" vertical="center" wrapText="1"/>
      <protection locked="0"/>
    </xf>
    <xf numFmtId="0" fontId="4" fillId="0" borderId="6" xfId="542" applyFont="1" applyBorder="1">
      <alignment horizontal="center" vertical="center"/>
      <protection locked="0"/>
    </xf>
    <xf numFmtId="0" fontId="4" fillId="0" borderId="12" xfId="534" applyFont="1" applyBorder="1">
      <alignment horizontal="center" vertical="center" wrapText="1"/>
    </xf>
    <xf numFmtId="0" fontId="4" fillId="0" borderId="12" xfId="545" applyFont="1" applyBorder="1">
      <alignment horizontal="center" vertical="center"/>
      <protection locked="0"/>
    </xf>
    <xf numFmtId="0" fontId="3" fillId="0" borderId="0" xfId="554" applyFont="1" applyBorder="1">
      <alignment horizontal="right" vertical="center" wrapText="1"/>
      <protection locked="0"/>
    </xf>
    <xf numFmtId="0" fontId="3" fillId="0" borderId="0" xfId="549" applyFont="1" applyBorder="1">
      <alignment horizontal="right" vertical="center" wrapText="1"/>
    </xf>
    <xf numFmtId="0" fontId="3" fillId="0" borderId="0" xfId="543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7" xfId="618" applyFont="1" applyBorder="1">
      <alignment horizontal="center" vertical="center" wrapText="1"/>
    </xf>
    <xf numFmtId="0" fontId="4" fillId="0" borderId="12" xfId="546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4" fillId="0" borderId="10" xfId="499" applyFont="1" applyBorder="1">
      <alignment horizontal="center" vertical="center"/>
    </xf>
    <xf numFmtId="0" fontId="4" fillId="0" borderId="10" xfId="77" applyFont="1" applyBorder="1">
      <alignment horizontal="center" vertical="center"/>
      <protection locked="0"/>
    </xf>
    <xf numFmtId="49" fontId="8" fillId="0" borderId="1" xfId="142" applyNumberFormat="1" applyFont="1" applyBorder="1">
      <alignment horizontal="left" vertical="center" wrapText="1"/>
    </xf>
    <xf numFmtId="179" fontId="8" fillId="0" borderId="1" xfId="0" applyNumberFormat="1" applyFont="1" applyBorder="1" applyAlignment="1">
      <alignment horizontal="right" vertical="center"/>
    </xf>
    <xf numFmtId="0" fontId="3" fillId="0" borderId="10" xfId="536" applyFont="1" applyBorder="1">
      <alignment horizontal="right" vertical="center"/>
    </xf>
    <xf numFmtId="0" fontId="3" fillId="0" borderId="0" xfId="617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15" fillId="0" borderId="0" xfId="248" applyFont="1" applyBorder="1">
      <alignment horizontal="right"/>
      <protection locked="0"/>
    </xf>
    <xf numFmtId="49" fontId="15" fillId="0" borderId="0" xfId="377" applyNumberFormat="1" applyFont="1" applyBorder="1">
      <protection locked="0"/>
    </xf>
    <xf numFmtId="0" fontId="1" fillId="0" borderId="0" xfId="490" applyFont="1" applyBorder="1">
      <alignment horizontal="right"/>
    </xf>
    <xf numFmtId="0" fontId="3" fillId="0" borderId="0" xfId="518" applyFont="1" applyBorder="1">
      <alignment horizontal="right"/>
    </xf>
    <xf numFmtId="0" fontId="16" fillId="0" borderId="0" xfId="253" applyFont="1" applyBorder="1">
      <alignment horizontal="center" vertical="center" wrapText="1"/>
      <protection locked="0"/>
    </xf>
    <xf numFmtId="0" fontId="16" fillId="0" borderId="0" xfId="486" applyFont="1" applyBorder="1">
      <alignment horizontal="center" vertical="center"/>
      <protection locked="0"/>
    </xf>
    <xf numFmtId="0" fontId="16" fillId="0" borderId="0" xfId="492" applyFont="1" applyBorder="1">
      <alignment horizontal="center" vertical="center"/>
    </xf>
    <xf numFmtId="0" fontId="3" fillId="0" borderId="0" xfId="639" applyFont="1" applyBorder="1">
      <alignment horizontal="left" vertical="center"/>
      <protection locked="0"/>
    </xf>
    <xf numFmtId="0" fontId="4" fillId="0" borderId="2" xfId="262" applyFont="1" applyBorder="1">
      <alignment horizontal="center" vertical="center"/>
      <protection locked="0"/>
    </xf>
    <xf numFmtId="49" fontId="4" fillId="0" borderId="2" xfId="379" applyNumberFormat="1" applyFont="1" applyBorder="1">
      <alignment horizontal="center" vertical="center" wrapText="1"/>
      <protection locked="0"/>
    </xf>
    <xf numFmtId="0" fontId="4" fillId="0" borderId="3" xfId="51" applyFont="1" applyBorder="1">
      <alignment horizontal="center" vertical="center"/>
      <protection locked="0"/>
    </xf>
    <xf numFmtId="49" fontId="4" fillId="0" borderId="3" xfId="381" applyNumberFormat="1" applyFont="1" applyBorder="1">
      <alignment horizontal="center" vertical="center" wrapText="1"/>
      <protection locked="0"/>
    </xf>
    <xf numFmtId="49" fontId="4" fillId="0" borderId="1" xfId="484" applyNumberFormat="1" applyFont="1" applyBorder="1">
      <alignment horizontal="center" vertical="center"/>
      <protection locked="0"/>
    </xf>
    <xf numFmtId="0" fontId="3" fillId="0" borderId="1" xfId="644" applyFont="1" applyBorder="1">
      <alignment horizontal="left" vertical="center" wrapText="1"/>
      <protection locked="0"/>
    </xf>
    <xf numFmtId="0" fontId="1" fillId="0" borderId="6" xfId="311" applyFont="1" applyBorder="1">
      <alignment horizontal="center" vertical="center"/>
      <protection locked="0"/>
    </xf>
    <xf numFmtId="0" fontId="1" fillId="0" borderId="7" xfId="488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49" fontId="4" fillId="0" borderId="1" xfId="379" applyNumberFormat="1" applyFont="1" applyBorder="1">
      <alignment horizontal="center" vertical="center" wrapText="1"/>
      <protection locked="0"/>
    </xf>
    <xf numFmtId="49" fontId="4" fillId="0" borderId="1" xfId="381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88" applyFont="1" applyBorder="1">
      <alignment horizontal="center" vertical="center"/>
      <protection locked="0"/>
    </xf>
    <xf numFmtId="0" fontId="12" fillId="0" borderId="0" xfId="538" applyFont="1" applyBorder="1">
      <alignment horizontal="center" vertical="center"/>
    </xf>
    <xf numFmtId="0" fontId="17" fillId="0" borderId="0" xfId="0" applyFont="1" applyBorder="1"/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3" fillId="0" borderId="1" xfId="605" applyFont="1" applyBorder="1">
      <alignment vertical="center" wrapText="1"/>
    </xf>
    <xf numFmtId="0" fontId="3" fillId="0" borderId="1" xfId="593" applyFont="1" applyBorder="1">
      <alignment horizontal="center" vertical="center" wrapText="1"/>
    </xf>
    <xf numFmtId="0" fontId="3" fillId="0" borderId="1" xfId="596" applyFont="1" applyBorder="1">
      <alignment horizontal="center" vertical="center"/>
      <protection locked="0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5" fillId="0" borderId="1" xfId="142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1" xfId="652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28" applyFont="1" applyBorder="1">
      <alignment horizontal="left" vertical="center"/>
    </xf>
    <xf numFmtId="0" fontId="3" fillId="0" borderId="1" xfId="635" applyFont="1" applyBorder="1">
      <alignment horizontal="left" vertical="center"/>
    </xf>
    <xf numFmtId="0" fontId="4" fillId="0" borderId="1" xfId="415" applyFont="1" applyBorder="1">
      <alignment horizontal="center" vertical="center"/>
    </xf>
    <xf numFmtId="0" fontId="4" fillId="0" borderId="1" xfId="40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69" applyFont="1" applyBorder="1">
      <alignment vertical="top"/>
      <protection locked="0"/>
    </xf>
    <xf numFmtId="49" fontId="1" fillId="0" borderId="0" xfId="279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60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51" applyFont="1" applyBorder="1">
      <alignment horizontal="center" vertical="center"/>
      <protection locked="0"/>
    </xf>
    <xf numFmtId="0" fontId="4" fillId="0" borderId="1" xfId="632" applyFont="1" applyBorder="1">
      <alignment horizontal="center" vertical="center"/>
    </xf>
    <xf numFmtId="0" fontId="4" fillId="0" borderId="1" xfId="233" applyFont="1" applyBorder="1">
      <alignment horizontal="center" vertical="center"/>
      <protection locked="0"/>
    </xf>
    <xf numFmtId="0" fontId="3" fillId="0" borderId="1" xfId="238" applyFont="1" applyBorder="1">
      <alignment horizontal="left" vertical="center"/>
    </xf>
    <xf numFmtId="49" fontId="5" fillId="0" borderId="1" xfId="142" applyNumberFormat="1" applyFont="1" applyBorder="1" applyAlignment="1">
      <alignment horizontal="left" vertical="center" wrapText="1" indent="1"/>
    </xf>
    <xf numFmtId="0" fontId="1" fillId="0" borderId="1" xfId="63" applyFont="1" applyBorder="1">
      <alignment horizontal="center" vertical="center" wrapText="1"/>
      <protection locked="0"/>
    </xf>
    <xf numFmtId="0" fontId="3" fillId="0" borderId="1" xfId="275" applyFont="1" applyBorder="1">
      <alignment horizontal="left" vertical="center"/>
      <protection locked="0"/>
    </xf>
    <xf numFmtId="0" fontId="3" fillId="0" borderId="1" xfId="74" applyFont="1" applyBorder="1">
      <alignment horizontal="left" vertical="center"/>
      <protection locked="0"/>
    </xf>
    <xf numFmtId="0" fontId="4" fillId="0" borderId="1" xfId="288" applyFont="1" applyBorder="1">
      <alignment horizontal="center" vertical="center" wrapText="1"/>
      <protection locked="0"/>
    </xf>
    <xf numFmtId="0" fontId="4" fillId="0" borderId="1" xfId="370" applyFont="1" applyBorder="1">
      <alignment horizontal="center" vertical="center" wrapText="1"/>
      <protection locked="0"/>
    </xf>
    <xf numFmtId="0" fontId="4" fillId="0" borderId="1" xfId="642" applyFont="1" applyBorder="1">
      <alignment horizontal="center" vertical="center" wrapText="1"/>
      <protection locked="0"/>
    </xf>
    <xf numFmtId="0" fontId="4" fillId="0" borderId="1" xfId="532" applyFont="1" applyBorder="1">
      <alignment horizontal="center" vertical="center" wrapText="1"/>
      <protection locked="0"/>
    </xf>
    <xf numFmtId="0" fontId="1" fillId="0" borderId="1" xfId="373" applyFont="1" applyBorder="1">
      <alignment horizontal="center"/>
    </xf>
    <xf numFmtId="0" fontId="1" fillId="0" borderId="0" xfId="343" applyFont="1" applyBorder="1">
      <alignment horizontal="center" wrapText="1"/>
    </xf>
    <xf numFmtId="0" fontId="3" fillId="0" borderId="0" xfId="552" applyFont="1" applyBorder="1">
      <alignment horizontal="right" wrapText="1"/>
    </xf>
    <xf numFmtId="0" fontId="23" fillId="0" borderId="0" xfId="344" applyFont="1" applyBorder="1">
      <alignment horizontal="center" vertical="center" wrapText="1"/>
    </xf>
    <xf numFmtId="0" fontId="24" fillId="0" borderId="1" xfId="348" applyFont="1" applyBorder="1">
      <alignment horizontal="center" vertical="center" wrapText="1"/>
    </xf>
    <xf numFmtId="0" fontId="24" fillId="0" borderId="1" xfId="356" applyFont="1" applyBorder="1">
      <alignment horizontal="center" vertical="center" wrapText="1"/>
    </xf>
    <xf numFmtId="10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179" fontId="25" fillId="0" borderId="0" xfId="0" applyNumberFormat="1" applyFont="1" applyBorder="1" applyAlignment="1">
      <alignment horizontal="right" vertical="center"/>
    </xf>
    <xf numFmtId="0" fontId="26" fillId="0" borderId="0" xfId="200" applyFont="1" applyBorder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49" fontId="27" fillId="0" borderId="1" xfId="342" applyNumberFormat="1" applyFont="1" applyBorder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27" fillId="0" borderId="1" xfId="0" applyFont="1" applyBorder="1"/>
    <xf numFmtId="0" fontId="27" fillId="0" borderId="1" xfId="0" applyFont="1" applyBorder="1" applyAlignment="1">
      <alignment horizontal="left" indent="1"/>
    </xf>
    <xf numFmtId="0" fontId="27" fillId="0" borderId="1" xfId="212" applyFont="1" applyBorder="1">
      <alignment horizontal="center" vertical="center"/>
    </xf>
    <xf numFmtId="0" fontId="27" fillId="0" borderId="1" xfId="136" applyFont="1" applyBorder="1">
      <alignment horizontal="center" vertical="center"/>
    </xf>
    <xf numFmtId="0" fontId="27" fillId="0" borderId="1" xfId="152" applyFont="1" applyBorder="1">
      <alignment horizontal="center" vertical="center"/>
    </xf>
    <xf numFmtId="0" fontId="26" fillId="0" borderId="0" xfId="20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left" vertical="center" wrapText="1"/>
    </xf>
    <xf numFmtId="179" fontId="29" fillId="0" borderId="1" xfId="0" applyNumberFormat="1" applyFont="1" applyBorder="1" applyAlignment="1">
      <alignment horizontal="left" vertical="center"/>
    </xf>
    <xf numFmtId="179" fontId="29" fillId="0" borderId="1" xfId="0" applyNumberFormat="1" applyFont="1" applyBorder="1" applyAlignment="1">
      <alignment horizontal="left" vertical="center" indent="1"/>
    </xf>
    <xf numFmtId="179" fontId="29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" xfId="542" applyFont="1" applyBorder="1">
      <alignment horizontal="center" vertical="center"/>
      <protection locked="0"/>
    </xf>
    <xf numFmtId="0" fontId="27" fillId="0" borderId="1" xfId="369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7" fillId="0" borderId="1" xfId="589" applyFont="1" applyBorder="1">
      <alignment horizontal="center" vertical="center"/>
      <protection locked="0"/>
    </xf>
    <xf numFmtId="0" fontId="28" fillId="0" borderId="1" xfId="167" applyFont="1" applyBorder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" fillId="0" borderId="0" xfId="80" applyFont="1" applyBorder="1">
      <alignment vertical="top"/>
    </xf>
    <xf numFmtId="49" fontId="4" fillId="0" borderId="1" xfId="55" applyNumberFormat="1" applyFont="1" applyBorder="1">
      <alignment horizontal="center" vertical="center" wrapText="1"/>
    </xf>
    <xf numFmtId="49" fontId="4" fillId="0" borderId="1" xfId="133" applyNumberFormat="1" applyFont="1" applyBorder="1">
      <alignment horizontal="center" vertical="center" wrapText="1"/>
    </xf>
    <xf numFmtId="0" fontId="4" fillId="0" borderId="1" xfId="582" applyFont="1" applyBorder="1">
      <alignment horizontal="center" vertical="center"/>
      <protection locked="0"/>
    </xf>
    <xf numFmtId="49" fontId="4" fillId="0" borderId="1" xfId="206" applyNumberFormat="1" applyFont="1" applyBorder="1">
      <alignment horizontal="center" vertical="center"/>
    </xf>
    <xf numFmtId="49" fontId="5" fillId="0" borderId="1" xfId="142" applyNumberFormat="1" applyFont="1" applyBorder="1" applyAlignment="1">
      <alignment horizontal="left" vertical="center" wrapText="1" indent="2"/>
    </xf>
    <xf numFmtId="179" fontId="30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183" applyFont="1" applyBorder="1">
      <alignment horizontal="center" vertical="center"/>
    </xf>
    <xf numFmtId="49" fontId="5" fillId="0" borderId="0" xfId="142" applyNumberFormat="1" applyFont="1" applyBorder="1">
      <alignment horizontal="left" vertical="center" wrapText="1"/>
    </xf>
    <xf numFmtId="0" fontId="31" fillId="0" borderId="0" xfId="260" applyFont="1" applyBorder="1">
      <alignment horizontal="center" vertical="center"/>
    </xf>
    <xf numFmtId="0" fontId="32" fillId="0" borderId="0" xfId="0" applyFont="1" applyBorder="1" applyAlignment="1">
      <alignment horizontal="center" vertical="center"/>
    </xf>
    <xf numFmtId="49" fontId="33" fillId="0" borderId="1" xfId="142" applyNumberFormat="1" applyFont="1" applyBorder="1" applyAlignment="1">
      <alignment horizontal="center" vertical="center" wrapText="1"/>
    </xf>
    <xf numFmtId="0" fontId="4" fillId="0" borderId="1" xfId="262" applyFont="1" applyBorder="1">
      <alignment horizontal="center" vertical="center"/>
      <protection locked="0"/>
    </xf>
    <xf numFmtId="49" fontId="5" fillId="0" borderId="1" xfId="142" applyNumberFormat="1" applyFont="1" applyBorder="1" applyAlignment="1">
      <alignment horizontal="center" vertical="center" wrapText="1"/>
    </xf>
    <xf numFmtId="0" fontId="4" fillId="0" borderId="1" xfId="654" applyFont="1" applyBorder="1">
      <alignment horizontal="center" vertical="center" wrapText="1"/>
    </xf>
    <xf numFmtId="0" fontId="3" fillId="0" borderId="0" xfId="243" applyFont="1" applyBorder="1">
      <alignment horizontal="left" vertical="center" wrapText="1"/>
      <protection locked="0"/>
    </xf>
    <xf numFmtId="0" fontId="4" fillId="0" borderId="0" xfId="561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408" applyFont="1" applyBorder="1">
      <alignment horizontal="center" vertical="center" wrapText="1"/>
    </xf>
    <xf numFmtId="0" fontId="4" fillId="0" borderId="1" xfId="138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274" applyFont="1" applyBorder="1">
      <alignment horizontal="center" vertical="center"/>
    </xf>
    <xf numFmtId="0" fontId="4" fillId="0" borderId="1" xfId="499" applyFont="1" applyBorder="1">
      <alignment horizontal="center" vertical="center"/>
    </xf>
    <xf numFmtId="0" fontId="4" fillId="0" borderId="1" xfId="77" applyFont="1" applyBorder="1">
      <alignment horizontal="center" vertical="center"/>
      <protection locked="0"/>
    </xf>
    <xf numFmtId="3" fontId="4" fillId="0" borderId="1" xfId="277" applyNumberFormat="1" applyFont="1" applyBorder="1">
      <alignment horizontal="center" vertical="center"/>
      <protection locked="0"/>
    </xf>
    <xf numFmtId="3" fontId="4" fillId="0" borderId="1" xfId="268" applyNumberFormat="1" applyFont="1" applyBorder="1">
      <alignment horizontal="center" vertical="center"/>
    </xf>
    <xf numFmtId="0" fontId="1" fillId="0" borderId="1" xfId="254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18" applyFont="1" applyBorder="1">
      <alignment horizontal="center" vertical="center" wrapText="1"/>
      <protection locked="0"/>
    </xf>
    <xf numFmtId="0" fontId="4" fillId="0" borderId="1" xfId="613" applyFont="1" applyBorder="1">
      <alignment horizontal="center" vertical="center" wrapText="1"/>
    </xf>
    <xf numFmtId="0" fontId="4" fillId="0" borderId="1" xfId="421" applyFont="1" applyBorder="1">
      <alignment horizontal="center" vertical="center" wrapText="1"/>
      <protection locked="0"/>
    </xf>
    <xf numFmtId="3" fontId="4" fillId="0" borderId="1" xfId="289" applyNumberFormat="1" applyFont="1" applyBorder="1">
      <alignment horizontal="center" vertical="top"/>
      <protection locked="0"/>
    </xf>
    <xf numFmtId="0" fontId="1" fillId="0" borderId="1" xfId="292" applyFont="1" applyBorder="1">
      <alignment horizontal="center" vertical="top"/>
    </xf>
    <xf numFmtId="0" fontId="4" fillId="0" borderId="1" xfId="618" applyFont="1" applyBorder="1">
      <alignment horizontal="center" vertical="center" wrapText="1"/>
    </xf>
    <xf numFmtId="0" fontId="12" fillId="0" borderId="0" xfId="201" applyFont="1" applyBorder="1">
      <alignment horizontal="center" vertical="center"/>
      <protection locked="0"/>
    </xf>
    <xf numFmtId="0" fontId="1" fillId="0" borderId="1" xfId="56" applyFont="1" applyBorder="1">
      <alignment horizontal="center" vertical="center" wrapText="1"/>
      <protection locked="0"/>
    </xf>
    <xf numFmtId="0" fontId="1" fillId="0" borderId="1" xfId="111" applyFont="1" applyBorder="1">
      <alignment horizontal="center" vertical="center" wrapText="1"/>
      <protection locked="0"/>
    </xf>
    <xf numFmtId="0" fontId="1" fillId="0" borderId="1" xfId="174" applyFont="1" applyBorder="1">
      <alignment horizontal="center" vertical="center" wrapText="1"/>
      <protection locked="0"/>
    </xf>
    <xf numFmtId="0" fontId="1" fillId="0" borderId="1" xfId="120" applyFont="1" applyBorder="1">
      <alignment horizontal="center" vertical="center" wrapText="1"/>
    </xf>
    <xf numFmtId="0" fontId="1" fillId="0" borderId="1" xfId="205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</xf>
    <xf numFmtId="0" fontId="1" fillId="0" borderId="1" xfId="207" applyFont="1" applyBorder="1">
      <alignment horizontal="center" vertical="center"/>
    </xf>
    <xf numFmtId="0" fontId="1" fillId="0" borderId="1" xfId="127" applyFont="1" applyBorder="1">
      <alignment horizontal="center" vertical="center"/>
    </xf>
    <xf numFmtId="0" fontId="1" fillId="0" borderId="1" xfId="324" applyFont="1" applyBorder="1">
      <alignment horizontal="center" vertical="center"/>
    </xf>
    <xf numFmtId="3" fontId="1" fillId="0" borderId="1" xfId="156" applyNumberFormat="1" applyFont="1" applyBorder="1">
      <alignment horizontal="center" vertical="center"/>
    </xf>
    <xf numFmtId="3" fontId="1" fillId="0" borderId="1" xfId="162" applyNumberFormat="1" applyFont="1" applyBorder="1">
      <alignment horizontal="center" vertical="center"/>
    </xf>
    <xf numFmtId="0" fontId="3" fillId="0" borderId="1" xfId="213" applyFont="1" applyBorder="1">
      <alignment horizontal="center" vertical="center"/>
      <protection locked="0"/>
    </xf>
    <xf numFmtId="0" fontId="3" fillId="0" borderId="1" xfId="155" applyFont="1" applyBorder="1">
      <alignment horizontal="right" vertical="center"/>
      <protection locked="0"/>
    </xf>
    <xf numFmtId="0" fontId="1" fillId="0" borderId="1" xfId="311" applyFont="1" applyBorder="1">
      <alignment horizontal="center" vertical="center"/>
      <protection locked="0"/>
    </xf>
    <xf numFmtId="0" fontId="1" fillId="0" borderId="1" xfId="217" applyFont="1" applyBorder="1">
      <alignment horizontal="center" vertical="center" wrapText="1"/>
    </xf>
    <xf numFmtId="0" fontId="1" fillId="0" borderId="1" xfId="216" applyFont="1" applyBorder="1">
      <alignment horizontal="center" vertical="center"/>
      <protection locked="0"/>
    </xf>
    <xf numFmtId="0" fontId="1" fillId="0" borderId="1" xfId="197" applyFont="1" applyBorder="1">
      <alignment horizontal="center" vertical="center" wrapText="1"/>
    </xf>
    <xf numFmtId="0" fontId="1" fillId="0" borderId="1" xfId="264" applyFont="1" applyBorder="1">
      <alignment horizontal="center" vertical="center" wrapText="1"/>
    </xf>
    <xf numFmtId="0" fontId="1" fillId="0" borderId="1" xfId="223" applyFont="1" applyBorder="1">
      <alignment horizontal="center" vertical="center" wrapText="1"/>
      <protection locked="0"/>
    </xf>
    <xf numFmtId="0" fontId="1" fillId="0" borderId="1" xfId="215" applyFont="1" applyBorder="1">
      <alignment horizontal="center" vertical="center" wrapText="1"/>
      <protection locked="0"/>
    </xf>
    <xf numFmtId="0" fontId="1" fillId="0" borderId="1" xfId="82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41" applyFont="1" applyBorder="1">
      <alignment horizontal="center" vertical="center" wrapText="1"/>
      <protection locked="0"/>
    </xf>
    <xf numFmtId="0" fontId="1" fillId="0" borderId="1" xfId="278" applyFont="1" applyBorder="1">
      <alignment horizontal="center" vertical="center" wrapText="1"/>
    </xf>
    <xf numFmtId="0" fontId="1" fillId="0" borderId="1" xfId="225" applyFont="1" applyBorder="1">
      <alignment horizontal="center" vertical="center"/>
      <protection locked="0"/>
    </xf>
    <xf numFmtId="3" fontId="1" fillId="0" borderId="1" xfId="228" applyNumberFormat="1" applyFont="1" applyBorder="1">
      <alignment horizontal="center" vertical="center"/>
    </xf>
    <xf numFmtId="3" fontId="1" fillId="0" borderId="1" xfId="234" applyNumberFormat="1" applyFont="1" applyBorder="1">
      <alignment horizontal="center" vertical="center"/>
    </xf>
    <xf numFmtId="0" fontId="2" fillId="0" borderId="0" xfId="165" applyFont="1" applyBorder="1">
      <alignment horizontal="center" vertical="top"/>
    </xf>
    <xf numFmtId="0" fontId="3" fillId="0" borderId="0" xfId="601" applyFont="1" applyBorder="1">
      <alignment horizontal="left" vertical="center"/>
    </xf>
    <xf numFmtId="0" fontId="32" fillId="0" borderId="0" xfId="53" applyFont="1" applyBorder="1">
      <alignment horizontal="center" vertical="center"/>
    </xf>
    <xf numFmtId="0" fontId="4" fillId="0" borderId="1" xfId="651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3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518" applyFont="1" applyBorder="1" quotePrefix="1">
      <alignment horizontal="right"/>
    </xf>
    <xf numFmtId="0" fontId="3" fillId="0" borderId="0" xfId="543" applyFont="1" applyBorder="1" quotePrefix="1">
      <alignment horizontal="right" wrapText="1"/>
      <protection locked="0"/>
    </xf>
    <xf numFmtId="0" fontId="3" fillId="0" borderId="0" xfId="61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52" applyFont="1" applyBorder="1" quotePrefix="1">
      <alignment horizontal="right" wrapText="1"/>
    </xf>
    <xf numFmtId="0" fontId="3" fillId="0" borderId="0" xfId="540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86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支出预算表（按功能科目分类）02-2 __b-21-0" xfId="49"/>
    <cellStyle name="一般公共预算支出预算表（按功能科目分类）02-2 __b-16-0" xfId="50"/>
    <cellStyle name="国有资本经营预算支出表07 __b-5-0" xfId="51"/>
    <cellStyle name="上级补助项目支出预算表12 __b-27-0" xfId="52"/>
    <cellStyle name="财政拨款收支预算总表02-1 __b-13-0" xfId="53"/>
    <cellStyle name="部门支出预算表01-03 __b-9-0" xfId="54"/>
    <cellStyle name="一般公共预算支出预算表（按经济科目分类）02-3 __b-5-0" xfId="55"/>
    <cellStyle name="部门收入预算表01-2 __b-4-0" xfId="56"/>
    <cellStyle name="政府性基金预算支出预算表06 __b-22-0" xfId="57"/>
    <cellStyle name="政府性基金预算支出预算表06 __b-17-0" xfId="58"/>
    <cellStyle name="DateTimeStyle" xfId="59"/>
    <cellStyle name="基本支出预算表（人员类.运转类公用经费项目）04 __b-13-0" xfId="60"/>
    <cellStyle name="部门支出预算表01-03 __b-21-0" xfId="61"/>
    <cellStyle name="部门支出预算表01-03 __b-16-0" xfId="62"/>
    <cellStyle name="上级补助项目支出预算表12 __b-10-0" xfId="63"/>
    <cellStyle name="部门支出预算表01-03 __b-10-0" xfId="64"/>
    <cellStyle name="项目支出预算表（其他运转类.特定目标类项目）05-1 __b-35-0" xfId="65"/>
    <cellStyle name="项目支出预算表（其他运转类.特定目标类项目）05-1 __b-40-0" xfId="66"/>
    <cellStyle name="政府购买服务预算表09 __b-17-0" xfId="67"/>
    <cellStyle name="政府购买服务预算表09 __b-22-0" xfId="68"/>
    <cellStyle name="项目支出绩效目标表（另文下达）05-3 __b-12-0" xfId="69"/>
    <cellStyle name="政府性基金预算支出预算表06 __b-25-0" xfId="70"/>
    <cellStyle name="政府性基金预算支出预算表06 __b-30-0" xfId="71"/>
    <cellStyle name="部门支出预算表01-03 __b-25-0" xfId="72"/>
    <cellStyle name="部门支出预算表01-03 __b-30-0" xfId="73"/>
    <cellStyle name="基本支出预算表（人员类.运转类公用经费项目）04 __b-17-0" xfId="74"/>
    <cellStyle name="基本支出预算表（人员类.运转类公用经费项目）04 __b-22-0" xfId="75"/>
    <cellStyle name="部门政府采购预算表08 __b-16-0" xfId="76"/>
    <cellStyle name="部门政府采购预算表08 __b-21-0" xfId="77"/>
    <cellStyle name="__b-1-0" xfId="78"/>
    <cellStyle name="一般公共预算支出预算表（按经济科目分类）02-3 __b-13-0" xfId="79"/>
    <cellStyle name="项目支出预算表（其他运转类.特定目标类项目）05-1 __b-13-0" xfId="80"/>
    <cellStyle name="部门支出预算表01-03 __b-2-0" xfId="81"/>
    <cellStyle name="__b-35-0" xfId="82"/>
    <cellStyle name="__b-40-0" xfId="83"/>
    <cellStyle name="基本支出预算表（人员类.运转类公用经费项目）04 __b-4-0" xfId="84"/>
    <cellStyle name="一般公共预算支出预算表（按功能科目分类）02-2 __b-18-0" xfId="85"/>
    <cellStyle name="一般公共预算支出预算表（按功能科目分类）02-2 __b-23-0" xfId="86"/>
    <cellStyle name="项目支出绩效目标表（另文下达）05-3 __b-14-0" xfId="87"/>
    <cellStyle name="政府性基金预算支出预算表06 __b-27-0" xfId="88"/>
    <cellStyle name="项目支出绩效目标表（本级下达）05-2 __b-13-0" xfId="89"/>
    <cellStyle name="部门支出预算表01-03 __b-14-0" xfId="90"/>
    <cellStyle name="基本支出预算表（人员类.运转类公用经费项目）04 __b-11-0" xfId="91"/>
    <cellStyle name="财政拨款收支预算总表02-1 __b-1-0" xfId="92"/>
    <cellStyle name="政府购买服务预算表09 __b-9-0" xfId="93"/>
    <cellStyle name="上级补助项目支出预算表12 __b-4-0" xfId="94"/>
    <cellStyle name="__b-49-0" xfId="95"/>
    <cellStyle name="项目支出绩效目标表（本级下达）05-2 __b-9-0" xfId="96"/>
    <cellStyle name="一般公共预算支出预算表（按功能科目分类）02-2 __b-3-0" xfId="97"/>
    <cellStyle name="政府性基金预算支出预算表06 __b-10-0" xfId="98"/>
    <cellStyle name="国有资本经营预算支出表07 __b-19-0" xfId="99"/>
    <cellStyle name="国有资本经营预算支出表07 __b-24-0" xfId="100"/>
    <cellStyle name="项目支出预算表（其他运转类.特定目标类项目）05-1 __b-10-0" xfId="101"/>
    <cellStyle name="政府购买服务预算表09 __b-5-0" xfId="102"/>
    <cellStyle name="一般公共预算支出预算表（按功能科目分类）02-2 __b-15-0" xfId="103"/>
    <cellStyle name="一般公共预算支出预算表（按功能科目分类）02-2 __b-20-0" xfId="104"/>
    <cellStyle name="市对下转移支付预算表10-1 __b-10-0" xfId="105"/>
    <cellStyle name="财政拨款收支预算总表02-1 __b-9-0" xfId="106"/>
    <cellStyle name="DateStyle" xfId="107"/>
    <cellStyle name="__b-18-0" xfId="108"/>
    <cellStyle name="__b-23-0" xfId="109"/>
    <cellStyle name="部门政府采购预算表08 __b-7-0" xfId="110"/>
    <cellStyle name="部门收入预算表01-2 __b-12-0" xfId="111"/>
    <cellStyle name="__b-5-0" xfId="112"/>
    <cellStyle name="一般公共预算支出预算表（按经济科目分类）02-3 __b-17-0" xfId="113"/>
    <cellStyle name="一般公共预算支出预算表（按经济科目分类）02-3 __b-22-0" xfId="114"/>
    <cellStyle name="部门收入预算表01-2 __b-13-0" xfId="115"/>
    <cellStyle name="__b-6-0" xfId="116"/>
    <cellStyle name="一般公共预算支出预算表（按经济科目分类）02-3 __b-18-0" xfId="117"/>
    <cellStyle name="一般公共预算支出预算表（按经济科目分类）02-3 __b-23-0" xfId="118"/>
    <cellStyle name="部门收入预算表01-2 __b-15-0" xfId="119"/>
    <cellStyle name="部门收入预算表01-2 __b-20-0" xfId="120"/>
    <cellStyle name="__b-8-0" xfId="121"/>
    <cellStyle name="一般公共预算支出预算表（按经济科目分类）02-3 __b-25-0" xfId="122"/>
    <cellStyle name="一般公共预算支出预算表（按经济科目分类）02-3 __b-30-0" xfId="123"/>
    <cellStyle name="PercentStyle" xfId="124"/>
    <cellStyle name="政府性基金预算支出预算表06 __b-11-0" xfId="125"/>
    <cellStyle name="国有资本经营预算支出表07 __b-25-0" xfId="126"/>
    <cellStyle name="部门收入预算表01-2 __b-14-0" xfId="127"/>
    <cellStyle name="__b-7-0" xfId="128"/>
    <cellStyle name="一般公共预算支出预算表（按经济科目分类）02-3 __b-19-0" xfId="129"/>
    <cellStyle name="一般公共预算支出预算表（按经济科目分类）02-3 __b-24-0" xfId="130"/>
    <cellStyle name="部门收入预算表01-2 __b-10-0" xfId="131"/>
    <cellStyle name="__b-3-0" xfId="132"/>
    <cellStyle name="一般公共预算支出预算表（按经济科目分类）02-3 __b-15-0" xfId="133"/>
    <cellStyle name="一般公共预算支出预算表（按经济科目分类）02-3 __b-20-0" xfId="134"/>
    <cellStyle name="__b-2-0" xfId="135"/>
    <cellStyle name="一般公共预算支出预算表（按经济科目分类）02-3 __b-14-0" xfId="136"/>
    <cellStyle name="项目支出预算表（其他运转类.特定目标类项目）05-1 __b-28-0" xfId="137"/>
    <cellStyle name="项目支出预算表（其他运转类.特定目标类项目）05-1 __b-33-0" xfId="138"/>
    <cellStyle name="NumberStyle" xfId="139"/>
    <cellStyle name="政府购买服务预算表09 __b-15-0" xfId="140"/>
    <cellStyle name="政府购买服务预算表09 __b-20-0" xfId="141"/>
    <cellStyle name="TextStyle" xfId="142"/>
    <cellStyle name="政府性基金预算支出预算表06 __b-15-0" xfId="143"/>
    <cellStyle name="政府性基金预算支出预算表06 __b-20-0" xfId="144"/>
    <cellStyle name="国有资本经营预算支出表07 __b-29-0" xfId="145"/>
    <cellStyle name="MoneyStyle" xfId="146"/>
    <cellStyle name="TimeStyle" xfId="147"/>
    <cellStyle name="一般公共预算支出预算表（按经济科目分类）02-3 __b-1-0" xfId="148"/>
    <cellStyle name="IntegralNumberStyle" xfId="149"/>
    <cellStyle name="部门收入预算表01-2 __b-11-0" xfId="150"/>
    <cellStyle name="__b-4-0" xfId="151"/>
    <cellStyle name="一般公共预算支出预算表（按经济科目分类）02-3 __b-16-0" xfId="152"/>
    <cellStyle name="一般公共预算支出预算表（按经济科目分类）02-3 __b-21-0" xfId="153"/>
    <cellStyle name="__b-10-0" xfId="154"/>
    <cellStyle name="部门收入预算表01-2 __b-16-0" xfId="155"/>
    <cellStyle name="部门收入预算表01-2 __b-21-0" xfId="156"/>
    <cellStyle name="__b-9-0" xfId="157"/>
    <cellStyle name="一般公共预算支出预算表（按经济科目分类）02-3 __b-26-0" xfId="158"/>
    <cellStyle name="一般公共预算支出预算表（按经济科目分类）02-3 __b-31-0" xfId="159"/>
    <cellStyle name="__b-11-0" xfId="160"/>
    <cellStyle name="部门收入预算表01-2 __b-17-0" xfId="161"/>
    <cellStyle name="部门收入预算表01-2 __b-22-0" xfId="162"/>
    <cellStyle name="一般公共预算支出预算表（按经济科目分类）02-3 __b-27-0" xfId="163"/>
    <cellStyle name="一般公共预算支出预算表（按经济科目分类）02-3 __b-32-0" xfId="164"/>
    <cellStyle name="__b-12-0" xfId="165"/>
    <cellStyle name="一般公共预算支出预算表（按经济科目分类）02-3 __b-28-0" xfId="166"/>
    <cellStyle name="一般公共预算支出预算表（按经济科目分类）02-3 __b-33-0" xfId="167"/>
    <cellStyle name="部门收入预算表01-2 __b-18-0" xfId="168"/>
    <cellStyle name="部门收入预算表01-2 __b-23-0" xfId="169"/>
    <cellStyle name="部门政府采购预算表08 __b-1-0" xfId="170"/>
    <cellStyle name="__b-13-0" xfId="171"/>
    <cellStyle name="一般公共预算支出预算表（按经济科目分类）02-3 __b-29-0" xfId="172"/>
    <cellStyle name="一般公共预算支出预算表（按经济科目分类）02-3 __b-34-0" xfId="173"/>
    <cellStyle name="部门收入预算表01-2 __b-19-0" xfId="174"/>
    <cellStyle name="部门收入预算表01-2 __b-24-0" xfId="175"/>
    <cellStyle name="部门政府采购预算表08 __b-2-0" xfId="176"/>
    <cellStyle name="__b-14-0" xfId="177"/>
    <cellStyle name="一般公共预算支出预算表（按经济科目分类）02-3 __b-35-0" xfId="178"/>
    <cellStyle name="部门收入预算表01-2 __b-25-0" xfId="179"/>
    <cellStyle name="部门政府采购预算表08 __b-3-0" xfId="180"/>
    <cellStyle name="__b-15-0" xfId="181"/>
    <cellStyle name="__b-20-0" xfId="182"/>
    <cellStyle name="一般公共预算支出预算表（按经济科目分类）02-3 __b-36-0" xfId="183"/>
    <cellStyle name="部门政府采购预算表08 __b-4-0" xfId="184"/>
    <cellStyle name="__b-16-0" xfId="185"/>
    <cellStyle name="__b-21-0" xfId="186"/>
    <cellStyle name="一般公共预算支出预算表（按经济科目分类）02-3 __b-37-0" xfId="187"/>
    <cellStyle name="部门政府采购预算表08 __b-5-0" xfId="188"/>
    <cellStyle name="__b-17-0" xfId="189"/>
    <cellStyle name="__b-22-0" xfId="190"/>
    <cellStyle name="一般公共预算支出预算表（按经济科目分类）02-3 __b-38-0" xfId="191"/>
    <cellStyle name="部门政府采购预算表08 __b-6-0" xfId="192"/>
    <cellStyle name="__b-19-0" xfId="193"/>
    <cellStyle name="__b-24-0" xfId="194"/>
    <cellStyle name="部门政府采购预算表08 __b-8-0" xfId="195"/>
    <cellStyle name="__b-25-0" xfId="196"/>
    <cellStyle name="__b-30-0" xfId="197"/>
    <cellStyle name="部门政府采购预算表08 __b-9-0" xfId="198"/>
    <cellStyle name="部门收入预算表01-2 __b-1-0" xfId="199"/>
    <cellStyle name="一般公共预算支出预算表（按经济科目分类）02-3 __b-2-0" xfId="200"/>
    <cellStyle name="部门收入预算表01-2 __b-2-0" xfId="201"/>
    <cellStyle name="一般公共预算支出预算表（按经济科目分类）02-3 __b-3-0" xfId="202"/>
    <cellStyle name="部门收入预算表01-2 __b-3-0" xfId="203"/>
    <cellStyle name="一般公共预算支出预算表（按经济科目分类）02-3 __b-4-0" xfId="204"/>
    <cellStyle name="部门收入预算表01-2 __b-5-0" xfId="205"/>
    <cellStyle name="一般公共预算支出预算表（按经济科目分类）02-3 __b-6-0" xfId="206"/>
    <cellStyle name="部门收入预算表01-2 __b-6-0" xfId="207"/>
    <cellStyle name="一般公共预算支出预算表（按经济科目分类）02-3 __b-7-0" xfId="208"/>
    <cellStyle name="部门收入预算表01-2 __b-7-0" xfId="209"/>
    <cellStyle name="一般公共预算支出预算表（按经济科目分类）02-3 __b-8-0" xfId="210"/>
    <cellStyle name="部门收入预算表01-2 __b-8-0" xfId="211"/>
    <cellStyle name="一般公共预算支出预算表（按经济科目分类）02-3 __b-9-0" xfId="212"/>
    <cellStyle name="部门收入预算表01-2 __b-9-0" xfId="213"/>
    <cellStyle name="__b-26-0" xfId="214"/>
    <cellStyle name="__b-31-0" xfId="215"/>
    <cellStyle name="__b-27-0" xfId="216"/>
    <cellStyle name="__b-32-0" xfId="217"/>
    <cellStyle name="基本支出预算表（人员类.运转类公用经费项目）04 __b-1-0" xfId="218"/>
    <cellStyle name="__b-28-0" xfId="219"/>
    <cellStyle name="__b-33-0" xfId="220"/>
    <cellStyle name="基本支出预算表（人员类.运转类公用经费项目）04 __b-2-0" xfId="221"/>
    <cellStyle name="__b-29-0" xfId="222"/>
    <cellStyle name="__b-34-0" xfId="223"/>
    <cellStyle name="基本支出预算表（人员类.运转类公用经费项目）04 __b-3-0" xfId="224"/>
    <cellStyle name="__b-36-0" xfId="225"/>
    <cellStyle name="__b-41-0" xfId="226"/>
    <cellStyle name="基本支出预算表（人员类.运转类公用经费项目）04 __b-5-0" xfId="227"/>
    <cellStyle name="__b-37-0" xfId="228"/>
    <cellStyle name="__b-42-0" xfId="229"/>
    <cellStyle name="基本支出预算表（人员类.运转类公用经费项目）04 __b-6-0" xfId="230"/>
    <cellStyle name="__b-38-0" xfId="231"/>
    <cellStyle name="__b-43-0" xfId="232"/>
    <cellStyle name="基本支出预算表（人员类.运转类公用经费项目）04 __b-7-0" xfId="233"/>
    <cellStyle name="__b-39-0" xfId="234"/>
    <cellStyle name="__b-44-0" xfId="235"/>
    <cellStyle name="基本支出预算表（人员类.运转类公用经费项目）04 __b-8-0" xfId="236"/>
    <cellStyle name="__b-45-0" xfId="237"/>
    <cellStyle name="基本支出预算表（人员类.运转类公用经费项目）04 __b-9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部门支出预算表01-03 __b-5-0" xfId="245"/>
    <cellStyle name="上级补助项目支出预算表12 __b-23-0" xfId="246"/>
    <cellStyle name="上级补助项目支出预算表12 __b-18-0" xfId="247"/>
    <cellStyle name="国有资本经营预算支出表07 __b-1-0" xfId="248"/>
    <cellStyle name="部门支出预算表01-03 __b-6-0" xfId="249"/>
    <cellStyle name="财政拨款收支预算总表02-1 __b-10-0" xfId="250"/>
    <cellStyle name="上级补助项目支出预算表12 __b-24-0" xfId="251"/>
    <cellStyle name="上级补助项目支出预算表12 __b-19-0" xfId="252"/>
    <cellStyle name="国有资本经营预算支出表07 __b-2-0" xfId="253"/>
    <cellStyle name="部门支出预算表01-03 __b-7-0" xfId="254"/>
    <cellStyle name="财政拨款收支预算总表02-1 __b-11-0" xfId="255"/>
    <cellStyle name="上级补助项目支出预算表12 __b-30-0" xfId="256"/>
    <cellStyle name="上级补助项目支出预算表12 __b-25-0" xfId="257"/>
    <cellStyle name="国有资本经营预算支出表07 __b-3-0" xfId="258"/>
    <cellStyle name="部门支出预算表01-03 __b-8-0" xfId="259"/>
    <cellStyle name="财政拨款收支预算总表02-1 __b-12-0" xfId="260"/>
    <cellStyle name="上级补助项目支出预算表12 __b-26-0" xfId="261"/>
    <cellStyle name="国有资本经营预算支出表07 __b-4-0" xfId="262"/>
    <cellStyle name="部门支出预算表01-03 __b-11-0" xfId="263"/>
    <cellStyle name="部门支出预算表01-03 __b-12-0" xfId="264"/>
    <cellStyle name="部门支出预算表01-03 __b-13-0" xfId="265"/>
    <cellStyle name="基本支出预算表（人员类.运转类公用经费项目）04 __b-10-0" xfId="266"/>
    <cellStyle name="部门支出预算表01-03 __b-15-0" xfId="267"/>
    <cellStyle name="部门支出预算表01-03 __b-20-0" xfId="268"/>
    <cellStyle name="基本支出预算表（人员类.运转类公用经费项目）04 __b-12-0" xfId="269"/>
    <cellStyle name="部门支出预算表01-03 __b-17-0" xfId="270"/>
    <cellStyle name="部门支出预算表01-03 __b-22-0" xfId="271"/>
    <cellStyle name="基本支出预算表（人员类.运转类公用经费项目）04 __b-14-0" xfId="272"/>
    <cellStyle name="部门支出预算表01-03 __b-18-0" xfId="273"/>
    <cellStyle name="部门支出预算表01-03 __b-23-0" xfId="274"/>
    <cellStyle name="基本支出预算表（人员类.运转类公用经费项目）04 __b-15-0" xfId="275"/>
    <cellStyle name="基本支出预算表（人员类.运转类公用经费项目）04 __b-20-0" xfId="276"/>
    <cellStyle name="部门支出预算表01-03 __b-19-0" xfId="277"/>
    <cellStyle name="部门支出预算表01-03 __b-24-0" xfId="278"/>
    <cellStyle name="基本支出预算表（人员类.运转类公用经费项目）04 __b-16-0" xfId="279"/>
    <cellStyle name="基本支出预算表（人员类.运转类公用经费项目）04 __b-21-0" xfId="280"/>
    <cellStyle name="部门支出预算表01-03 __b-26-0" xfId="281"/>
    <cellStyle name="部门支出预算表01-03 __b-31-0" xfId="282"/>
    <cellStyle name="基本支出预算表（人员类.运转类公用经费项目）04 __b-18-0" xfId="283"/>
    <cellStyle name="基本支出预算表（人员类.运转类公用经费项目）04 __b-23-0" xfId="284"/>
    <cellStyle name="部门支出预算表01-03 __b-27-0" xfId="285"/>
    <cellStyle name="部门支出预算表01-03 __b-32-0" xfId="286"/>
    <cellStyle name="基本支出预算表（人员类.运转类公用经费项目）04 __b-19-0" xfId="287"/>
    <cellStyle name="基本支出预算表（人员类.运转类公用经费项目）04 __b-24-0" xfId="288"/>
    <cellStyle name="部门支出预算表01-03 __b-28-0" xfId="289"/>
    <cellStyle name="基本支出预算表（人员类.运转类公用经费项目）04 __b-25-0" xfId="290"/>
    <cellStyle name="基本支出预算表（人员类.运转类公用经费项目）04 __b-30-0" xfId="291"/>
    <cellStyle name="部门支出预算表01-03 __b-29-0" xfId="292"/>
    <cellStyle name="基本支出预算表（人员类.运转类公用经费项目）04 __b-26-0" xfId="293"/>
    <cellStyle name="基本支出预算表（人员类.运转类公用经费项目）04 __b-31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财政拨款收支预算总表02-1 __b-14-0" xfId="302"/>
    <cellStyle name="上级补助项目支出预算表12 __b-28-0" xfId="303"/>
    <cellStyle name="国有资本经营预算支出表07 __b-6-0" xfId="304"/>
    <cellStyle name="财政拨款收支预算总表02-1 __b-15-0" xfId="305"/>
    <cellStyle name="财政拨款收支预算总表02-1 __b-20-0" xfId="306"/>
    <cellStyle name="上级补助项目支出预算表12 __b-29-0" xfId="307"/>
    <cellStyle name="国有资本经营预算支出表07 __b-7-0" xfId="308"/>
    <cellStyle name="财政拨款收支预算总表02-1 __b-16-0" xfId="309"/>
    <cellStyle name="财政拨款收支预算总表02-1 __b-21-0" xfId="310"/>
    <cellStyle name="国有资本经营预算支出表07 __b-8-0" xfId="311"/>
    <cellStyle name="财政拨款收支预算总表02-1 __b-17-0" xfId="312"/>
    <cellStyle name="财政拨款收支预算总表02-1 __b-22-0" xfId="313"/>
    <cellStyle name="国有资本经营预算支出表07 __b-9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基本支出预算表（人员类.运转类公用经费项目）04 __b-37-0" xfId="376"/>
    <cellStyle name="国有资本经营预算支出表07 __b-10-0" xfId="377"/>
    <cellStyle name="基本支出预算表（人员类.运转类公用经费项目）04 __b-38-0" xfId="378"/>
    <cellStyle name="国有资本经营预算支出表07 __b-11-0" xfId="379"/>
    <cellStyle name="基本支出预算表（人员类.运转类公用经费项目）04 __b-39-0" xfId="380"/>
    <cellStyle name="国有资本经营预算支出表07 __b-12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项目支出预算表（其他运转类.特定目标类项目）05-1 __b-18-0" xfId="400"/>
    <cellStyle name="项目支出预算表（其他运转类.特定目标类项目）05-1 __b-23-0" xfId="401"/>
    <cellStyle name="政府购买服务预算表09 __b-10-0" xfId="402"/>
    <cellStyle name="项目支出预算表（其他运转类.特定目标类项目）05-1 __b-19-0" xfId="403"/>
    <cellStyle name="项目支出预算表（其他运转类.特定目标类项目）05-1 __b-24-0" xfId="404"/>
    <cellStyle name="政府购买服务预算表09 __b-11-0" xfId="405"/>
    <cellStyle name="项目支出预算表（其他运转类.特定目标类项目）05-1 __b-25-0" xfId="406"/>
    <cellStyle name="项目支出预算表（其他运转类.特定目标类项目）05-1 __b-30-0" xfId="407"/>
    <cellStyle name="政府购买服务预算表09 __b-12-0" xfId="408"/>
    <cellStyle name="项目支出预算表（其他运转类.特定目标类项目）05-1 __b-26-0" xfId="409"/>
    <cellStyle name="项目支出预算表（其他运转类.特定目标类项目）05-1 __b-31-0" xfId="410"/>
    <cellStyle name="政府购买服务预算表09 __b-13-0" xfId="411"/>
    <cellStyle name="项目支出预算表（其他运转类.特定目标类项目）05-1 __b-27-0" xfId="412"/>
    <cellStyle name="项目支出预算表（其他运转类.特定目标类项目）05-1 __b-32-0" xfId="413"/>
    <cellStyle name="政府购买服务预算表09 __b-14-0" xfId="414"/>
    <cellStyle name="项目支出预算表（其他运转类.特定目标类项目）05-1 __b-29-0" xfId="415"/>
    <cellStyle name="项目支出预算表（其他运转类.特定目标类项目）05-1 __b-34-0" xfId="416"/>
    <cellStyle name="政府购买服务预算表09 __b-16-0" xfId="417"/>
    <cellStyle name="政府购买服务预算表09 __b-21-0" xfId="418"/>
    <cellStyle name="项目支出预算表（其他运转类.特定目标类项目）05-1 __b-36-0" xfId="419"/>
    <cellStyle name="项目支出预算表（其他运转类.特定目标类项目）05-1 __b-41-0" xfId="420"/>
    <cellStyle name="政府购买服务预算表09 __b-23-0" xfId="421"/>
    <cellStyle name="政府购买服务预算表09 __b-18-0" xfId="422"/>
    <cellStyle name="项目支出预算表（其他运转类.特定目标类项目）05-1 __b-37-0" xfId="423"/>
    <cellStyle name="项目支出预算表（其他运转类.特定目标类项目）05-1 __b-42-0" xfId="424"/>
    <cellStyle name="政府购买服务预算表09 __b-24-0" xfId="425"/>
    <cellStyle name="政府购买服务预算表09 __b-19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政府性基金预算支出预算表06 __b-12-0" xfId="476"/>
    <cellStyle name="国有资本经营预算支出表07 __b-26-0" xfId="477"/>
    <cellStyle name="政府性基金预算支出预算表06 __b-13-0" xfId="478"/>
    <cellStyle name="国有资本经营预算支出表07 __b-27-0" xfId="479"/>
    <cellStyle name="政府性基金预算支出预算表06 __b-14-0" xfId="480"/>
    <cellStyle name="国有资本经营预算支出表07 __b-28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33-0" xfId="513"/>
    <cellStyle name="部门政府采购预算表08 __b-28-0" xfId="514"/>
    <cellStyle name="部门政府采购预算表08 __b-34-0" xfId="515"/>
    <cellStyle name="部门政府采购预算表08 __b-29-0" xfId="516"/>
    <cellStyle name="部门政府采购预算表08 __b-35-0" xfId="517"/>
    <cellStyle name="部门政府采购预算表08 __b-36-0" xfId="518"/>
    <cellStyle name="部门政府采购预算表08 __b-37-0" xfId="519"/>
    <cellStyle name="部门政府采购预算表08 __b-38-0" xfId="520"/>
    <cellStyle name="部门项目中期规划预算表13 __b-10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25-0" xfId="529"/>
    <cellStyle name="政府购买服务预算表09 __b-30-0" xfId="530"/>
    <cellStyle name="政府购买服务预算表09 __b-26-0" xfId="531"/>
    <cellStyle name="政府购买服务预算表09 __b-31-0" xfId="532"/>
    <cellStyle name="政府购买服务预算表09 __b-27-0" xfId="533"/>
    <cellStyle name="政府购买服务预算表09 __b-32-0" xfId="534"/>
    <cellStyle name="市对下转移支付绩效目标表10-2 __b-1-0" xfId="535"/>
    <cellStyle name="政府购买服务预算表09 __b-28-0" xfId="536"/>
    <cellStyle name="政府购买服务预算表09 __b-33-0" xfId="537"/>
    <cellStyle name="市对下转移支付绩效目标表10-2 __b-2-0" xfId="538"/>
    <cellStyle name="政府购买服务预算表09 __b-29-0" xfId="539"/>
    <cellStyle name="政府购买服务预算表09 __b-34-0" xfId="540"/>
    <cellStyle name="市对下转移支付绩效目标表10-2 __b-3-0" xfId="541"/>
    <cellStyle name="政府购买服务预算表09 __b-35-0" xfId="542"/>
    <cellStyle name="政府购买服务预算表09 __b-40-0" xfId="543"/>
    <cellStyle name="市对下转移支付绩效目标表10-2 __b-4-0" xfId="544"/>
    <cellStyle name="政府购买服务预算表09 __b-36-0" xfId="545"/>
    <cellStyle name="政府购买服务预算表09 __b-41-0" xfId="546"/>
    <cellStyle name="市对下转移支付绩效目标表10-2 __b-5-0" xfId="547"/>
    <cellStyle name="政府购买服务预算表09 __b-37-0" xfId="548"/>
    <cellStyle name="政府购买服务预算表09 __b-42-0" xfId="549"/>
    <cellStyle name="市对下转移支付绩效目标表10-2 __b-6-0" xfId="550"/>
    <cellStyle name="政府购买服务预算表09 __b-38-0" xfId="551"/>
    <cellStyle name="政府购买服务预算表09 __b-43-0" xfId="552"/>
    <cellStyle name="市对下转移支付绩效目标表10-2 __b-7-0" xfId="553"/>
    <cellStyle name="政府购买服务预算表09 __b-39-0" xfId="554"/>
    <cellStyle name="政府购买服务预算表09 __b-44-0" xfId="555"/>
    <cellStyle name="市对下转移支付绩效目标表10-2 __b-8-0" xfId="556"/>
    <cellStyle name="政府购买服务预算表09 __b-45-0" xfId="557"/>
    <cellStyle name="市对下转移支付绩效目标表10-2 __b-9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15-0" xfId="572"/>
    <cellStyle name="市对下转移支付预算表10-1 __b-20-0" xfId="573"/>
    <cellStyle name="市对下转移支付预算表10-1 __b-16-0" xfId="574"/>
    <cellStyle name="市对下转移支付预算表10-1 __b-21-0" xfId="575"/>
    <cellStyle name="市对下转移支付预算表10-1 __b-17-0" xfId="576"/>
    <cellStyle name="市对下转移支付预算表10-1 __b-22-0" xfId="577"/>
    <cellStyle name="市对下转移支付预算表10-1 __b-18-0" xfId="578"/>
    <cellStyle name="市对下转移支付预算表10-1 __b-23-0" xfId="579"/>
    <cellStyle name="市对下转移支付预算表10-1 __b-19-0" xfId="580"/>
    <cellStyle name="市对下转移支付预算表10-1 __b-24-0" xfId="581"/>
    <cellStyle name="市对下转移支付预算表10-1 __b-25-0" xfId="582"/>
    <cellStyle name="市对下转移支付预算表10-1 __b-30-0" xfId="583"/>
    <cellStyle name="市对下转移支付预算表10-1 __b-26-0" xfId="584"/>
    <cellStyle name="市对下转移支付预算表10-1 __b-31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15-0" xfId="613"/>
    <cellStyle name="新增资产配置表11 __b-20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15-0" xfId="631"/>
    <cellStyle name="上级补助项目支出预算表12 __b-20-0" xfId="632"/>
    <cellStyle name="上级补助项目支出预算表12 __b-16-0" xfId="633"/>
    <cellStyle name="上级补助项目支出预算表12 __b-21-0" xfId="634"/>
    <cellStyle name="上级补助项目支出预算表12 __b-17-0" xfId="635"/>
    <cellStyle name="上级补助项目支出预算表12 __b-22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20-0" xfId="651"/>
    <cellStyle name="部门项目中期规划预算表13 __b-16-0" xfId="652"/>
    <cellStyle name="部门项目中期规划预算表13 __b-21-0" xfId="653"/>
    <cellStyle name="部门项目中期规划预算表13 __b-17-0" xfId="654"/>
    <cellStyle name="部门项目中期规划预算表13 __b-22-0" xfId="655"/>
    <cellStyle name="部门项目中期规划预算表13 __b-18-0" xfId="656"/>
    <cellStyle name="部门项目中期规划预算表13 __b-23-0" xfId="657"/>
    <cellStyle name="部门项目中期规划预算表13 __b-19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workbookViewId="0">
      <selection activeCell="E30" sqref="E30"/>
    </sheetView>
  </sheetViews>
  <sheetFormatPr defaultColWidth="21.6333333333333" defaultRowHeight="14.25" customHeight="1" outlineLevelCol="3"/>
  <cols>
    <col min="1" max="16384" width="21.6333333333333" customWidth="1"/>
  </cols>
  <sheetData>
    <row r="1" ht="13.5" customHeight="1" spans="4:4">
      <c r="D1" s="118" t="s">
        <v>0</v>
      </c>
    </row>
    <row r="2" ht="36" customHeight="1" spans="1:4">
      <c r="A2" s="137" t="s">
        <v>1</v>
      </c>
      <c r="B2" s="277"/>
      <c r="C2" s="277"/>
      <c r="D2" s="277"/>
    </row>
    <row r="3" ht="21" customHeight="1" spans="1:4">
      <c r="A3" s="278" t="str">
        <f>"单位名称："&amp;"曲靖市交通运输综合行政执法支队"</f>
        <v>单位名称：曲靖市交通运输综合行政执法支队</v>
      </c>
      <c r="B3" s="279"/>
      <c r="C3" s="279"/>
      <c r="D3" s="285" t="s">
        <v>2</v>
      </c>
    </row>
    <row r="4" ht="19.5" customHeight="1" spans="1:4">
      <c r="A4" s="280" t="s">
        <v>3</v>
      </c>
      <c r="B4" s="281"/>
      <c r="C4" s="280" t="s">
        <v>4</v>
      </c>
      <c r="D4" s="281"/>
    </row>
    <row r="5" ht="19.5" customHeight="1" spans="1:4">
      <c r="A5" s="282" t="s">
        <v>5</v>
      </c>
      <c r="B5" s="282" t="s">
        <v>6</v>
      </c>
      <c r="C5" s="282" t="s">
        <v>7</v>
      </c>
      <c r="D5" s="282" t="s">
        <v>6</v>
      </c>
    </row>
    <row r="6" ht="19.5" customHeight="1" spans="1:4">
      <c r="A6" s="283"/>
      <c r="B6" s="283"/>
      <c r="C6" s="283"/>
      <c r="D6" s="283"/>
    </row>
    <row r="7" ht="20.25" customHeight="1" spans="1:4">
      <c r="A7" s="13" t="s">
        <v>8</v>
      </c>
      <c r="B7" s="15">
        <v>6689.43</v>
      </c>
      <c r="C7" s="284" t="str">
        <f>"一"&amp;"、"&amp;"一般公共服务支出"</f>
        <v>一、一般公共服务支出</v>
      </c>
      <c r="D7" s="15"/>
    </row>
    <row r="8" ht="20.25" customHeight="1" spans="1:4">
      <c r="A8" s="13" t="s">
        <v>9</v>
      </c>
      <c r="B8" s="15"/>
      <c r="C8" s="284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84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84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>
        <v>59</v>
      </c>
      <c r="C11" s="284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284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284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284" t="str">
        <f>"八"&amp;"、"&amp;"社会保障和就业支出"</f>
        <v>八、社会保障和就业支出</v>
      </c>
      <c r="D14" s="15">
        <v>538.03</v>
      </c>
    </row>
    <row r="15" ht="20.25" customHeight="1" spans="1:4">
      <c r="A15" s="13" t="s">
        <v>16</v>
      </c>
      <c r="B15" s="15"/>
      <c r="C15" s="284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>
        <v>59</v>
      </c>
      <c r="C16" s="284" t="str">
        <f>"十"&amp;"、"&amp;"卫生健康支出"</f>
        <v>十、卫生健康支出</v>
      </c>
      <c r="D16" s="15">
        <v>348.92</v>
      </c>
    </row>
    <row r="17" ht="20.25" customHeight="1" spans="1:4">
      <c r="A17" s="13"/>
      <c r="B17" s="15"/>
      <c r="C17" s="284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84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84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84" t="str">
        <f>"十四"&amp;"、"&amp;"交通运输支出"</f>
        <v>十四、交通运输支出</v>
      </c>
      <c r="D20" s="15">
        <v>5442.26</v>
      </c>
    </row>
    <row r="21" ht="20.25" customHeight="1" spans="1:4">
      <c r="A21" s="13"/>
      <c r="B21" s="13"/>
      <c r="C21" s="284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84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84" t="str">
        <f>"十七"&amp;"、"&amp;"金融支出"</f>
        <v>十七、金融支出</v>
      </c>
      <c r="D23" s="15"/>
    </row>
    <row r="24" ht="20.25" customHeight="1" spans="1:4">
      <c r="A24" s="13"/>
      <c r="B24" s="13"/>
      <c r="C24" s="284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84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84" t="str">
        <f>"二十"&amp;"、"&amp;"住房保障支出"</f>
        <v>二十、住房保障支出</v>
      </c>
      <c r="D26" s="15">
        <v>419.22</v>
      </c>
    </row>
    <row r="27" ht="20.25" customHeight="1" spans="1:4">
      <c r="A27" s="13"/>
      <c r="B27" s="13"/>
      <c r="C27" s="284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84" t="str">
        <f>"二十二"&amp;"、"&amp;"灾害防治及应急管理支出"</f>
        <v>二十二、灾害防治及应急管理支出</v>
      </c>
      <c r="D28" s="15"/>
    </row>
    <row r="29" ht="20.25" customHeight="1" spans="1:4">
      <c r="A29" s="13"/>
      <c r="B29" s="13"/>
      <c r="C29" s="284" t="str">
        <f>"二十三"&amp;"、"&amp;"预备费"</f>
        <v>二十三、预备费</v>
      </c>
      <c r="D29" s="15"/>
    </row>
    <row r="30" ht="20.25" customHeight="1" spans="1:4">
      <c r="A30" s="13"/>
      <c r="B30" s="13"/>
      <c r="C30" s="284" t="str">
        <f>"二十四"&amp;"、"&amp;"其他支出"</f>
        <v>二十四、其他支出</v>
      </c>
      <c r="D30" s="15"/>
    </row>
    <row r="31" ht="20.25" customHeight="1" spans="1:4">
      <c r="A31" s="13"/>
      <c r="B31" s="13"/>
      <c r="C31" s="284" t="str">
        <f>"二十五"&amp;"、"&amp;"转移性支出"</f>
        <v>二十五、转移性支出</v>
      </c>
      <c r="D31" s="15"/>
    </row>
    <row r="32" ht="20.25" customHeight="1" spans="1:4">
      <c r="A32" s="13"/>
      <c r="B32" s="13"/>
      <c r="C32" s="284" t="str">
        <f>"二十六"&amp;"、"&amp;"债务还本支出"</f>
        <v>二十六、债务还本支出</v>
      </c>
      <c r="D32" s="15"/>
    </row>
    <row r="33" ht="20.25" customHeight="1" spans="1:4">
      <c r="A33" s="13"/>
      <c r="B33" s="13"/>
      <c r="C33" s="284" t="str">
        <f>"二十七"&amp;"、"&amp;"债务付息支出"</f>
        <v>二十七、债务付息支出</v>
      </c>
      <c r="D33" s="15"/>
    </row>
    <row r="34" ht="20.25" customHeight="1" spans="1:4">
      <c r="A34" s="13"/>
      <c r="B34" s="13"/>
      <c r="C34" s="284" t="str">
        <f>"二十八"&amp;"、"&amp;"债务发行费用支出"</f>
        <v>二十八、债务发行费用支出</v>
      </c>
      <c r="D34" s="15"/>
    </row>
    <row r="35" ht="20.25" customHeight="1" spans="1:4">
      <c r="A35" s="13"/>
      <c r="B35" s="13"/>
      <c r="C35" s="284" t="str">
        <f>"二十九"&amp;"、"&amp;"抗疫特别国债安排的支出"</f>
        <v>二十九、抗疫特别国债安排的支出</v>
      </c>
      <c r="D35" s="15"/>
    </row>
    <row r="36" ht="20.25" customHeight="1" spans="1:4">
      <c r="A36" s="228" t="s">
        <v>18</v>
      </c>
      <c r="B36" s="15">
        <v>6748.428155</v>
      </c>
      <c r="C36" s="228" t="s">
        <v>19</v>
      </c>
      <c r="D36" s="15">
        <v>6748.43</v>
      </c>
    </row>
    <row r="37" ht="20.25" customHeight="1" spans="1:4">
      <c r="A37" s="13" t="s">
        <v>20</v>
      </c>
      <c r="B37" s="15"/>
      <c r="C37" s="13" t="s">
        <v>21</v>
      </c>
      <c r="D37" s="15"/>
    </row>
    <row r="38" ht="20.25" customHeight="1" spans="1:4">
      <c r="A38" s="228" t="s">
        <v>22</v>
      </c>
      <c r="B38" s="15">
        <v>6748.428155</v>
      </c>
      <c r="C38" s="228" t="s">
        <v>23</v>
      </c>
      <c r="D38" s="15">
        <v>6748.43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D26" sqref="D26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7"/>
      <c r="O1" s="77"/>
      <c r="P1" s="77"/>
      <c r="Q1" s="77"/>
      <c r="R1" s="77"/>
      <c r="S1" s="103" t="s">
        <v>24</v>
      </c>
      <c r="T1" s="37" t="s">
        <v>24</v>
      </c>
    </row>
    <row r="2" ht="36" customHeight="1" spans="1:20">
      <c r="A2" s="249" t="s">
        <v>25</v>
      </c>
      <c r="B2" s="20"/>
      <c r="C2" s="20"/>
      <c r="D2" s="20"/>
      <c r="E2" s="20"/>
      <c r="F2" s="20"/>
      <c r="G2" s="20"/>
      <c r="H2" s="20"/>
      <c r="I2" s="80"/>
      <c r="J2" s="20"/>
      <c r="K2" s="20"/>
      <c r="L2" s="20"/>
      <c r="M2" s="20"/>
      <c r="N2" s="20"/>
      <c r="O2" s="80"/>
      <c r="P2" s="80"/>
      <c r="Q2" s="80"/>
      <c r="R2" s="80"/>
      <c r="S2" s="20"/>
      <c r="T2" s="80"/>
    </row>
    <row r="3" ht="20.25" customHeight="1" spans="1:20">
      <c r="A3" s="107" t="str">
        <f>"单位名称："&amp;"曲靖市交通运输综合行政执法支队"</f>
        <v>单位名称：曲靖市交通运输综合行政执法支队</v>
      </c>
      <c r="B3" s="22"/>
      <c r="C3" s="22"/>
      <c r="D3" s="22"/>
      <c r="E3" s="22"/>
      <c r="F3" s="22"/>
      <c r="G3" s="22"/>
      <c r="H3" s="22"/>
      <c r="I3" s="68"/>
      <c r="J3" s="22"/>
      <c r="K3" s="22"/>
      <c r="L3" s="22"/>
      <c r="M3" s="22"/>
      <c r="N3" s="22"/>
      <c r="O3" s="68"/>
      <c r="P3" s="68"/>
      <c r="Q3" s="68"/>
      <c r="R3" s="68"/>
      <c r="S3" s="286" t="s">
        <v>2</v>
      </c>
      <c r="T3" s="271" t="s">
        <v>26</v>
      </c>
    </row>
    <row r="4" ht="18.75" customHeight="1" spans="1:20">
      <c r="A4" s="250" t="s">
        <v>27</v>
      </c>
      <c r="B4" s="251" t="s">
        <v>28</v>
      </c>
      <c r="C4" s="251" t="s">
        <v>29</v>
      </c>
      <c r="D4" s="252" t="s">
        <v>30</v>
      </c>
      <c r="E4" s="253"/>
      <c r="F4" s="253"/>
      <c r="G4" s="253"/>
      <c r="H4" s="253"/>
      <c r="I4" s="263"/>
      <c r="J4" s="253"/>
      <c r="K4" s="253"/>
      <c r="L4" s="253"/>
      <c r="M4" s="253"/>
      <c r="N4" s="264"/>
      <c r="O4" s="252" t="s">
        <v>20</v>
      </c>
      <c r="P4" s="252"/>
      <c r="Q4" s="252"/>
      <c r="R4" s="252"/>
      <c r="S4" s="253"/>
      <c r="T4" s="272"/>
    </row>
    <row r="5" ht="24.75" customHeight="1" spans="1:20">
      <c r="A5" s="254"/>
      <c r="B5" s="255"/>
      <c r="C5" s="255"/>
      <c r="D5" s="255" t="s">
        <v>31</v>
      </c>
      <c r="E5" s="255" t="s">
        <v>32</v>
      </c>
      <c r="F5" s="255" t="s">
        <v>33</v>
      </c>
      <c r="G5" s="255" t="s">
        <v>34</v>
      </c>
      <c r="H5" s="255" t="s">
        <v>35</v>
      </c>
      <c r="I5" s="265" t="s">
        <v>36</v>
      </c>
      <c r="J5" s="266"/>
      <c r="K5" s="266"/>
      <c r="L5" s="266"/>
      <c r="M5" s="266"/>
      <c r="N5" s="267"/>
      <c r="O5" s="268" t="s">
        <v>31</v>
      </c>
      <c r="P5" s="268" t="s">
        <v>32</v>
      </c>
      <c r="Q5" s="250" t="s">
        <v>33</v>
      </c>
      <c r="R5" s="251" t="s">
        <v>34</v>
      </c>
      <c r="S5" s="273" t="s">
        <v>35</v>
      </c>
      <c r="T5" s="251" t="s">
        <v>36</v>
      </c>
    </row>
    <row r="6" ht="24.75" customHeight="1" spans="1:20">
      <c r="A6" s="256"/>
      <c r="B6" s="257"/>
      <c r="C6" s="257"/>
      <c r="D6" s="257"/>
      <c r="E6" s="257"/>
      <c r="F6" s="257"/>
      <c r="G6" s="257"/>
      <c r="H6" s="257"/>
      <c r="I6" s="12" t="s">
        <v>31</v>
      </c>
      <c r="J6" s="269" t="s">
        <v>37</v>
      </c>
      <c r="K6" s="269" t="s">
        <v>38</v>
      </c>
      <c r="L6" s="269" t="s">
        <v>39</v>
      </c>
      <c r="M6" s="269" t="s">
        <v>40</v>
      </c>
      <c r="N6" s="269" t="s">
        <v>41</v>
      </c>
      <c r="O6" s="270"/>
      <c r="P6" s="270"/>
      <c r="Q6" s="274"/>
      <c r="R6" s="270"/>
      <c r="S6" s="257"/>
      <c r="T6" s="257"/>
    </row>
    <row r="7" ht="16.5" customHeight="1" spans="1:20">
      <c r="A7" s="258">
        <v>1</v>
      </c>
      <c r="B7" s="11">
        <v>2</v>
      </c>
      <c r="C7" s="11">
        <v>3</v>
      </c>
      <c r="D7" s="11">
        <v>4</v>
      </c>
      <c r="E7" s="259">
        <v>5</v>
      </c>
      <c r="F7" s="260">
        <v>6</v>
      </c>
      <c r="G7" s="260">
        <v>7</v>
      </c>
      <c r="H7" s="259">
        <v>8</v>
      </c>
      <c r="I7" s="259">
        <v>9</v>
      </c>
      <c r="J7" s="260">
        <v>10</v>
      </c>
      <c r="K7" s="260">
        <v>11</v>
      </c>
      <c r="L7" s="259">
        <v>12</v>
      </c>
      <c r="M7" s="259">
        <v>13</v>
      </c>
      <c r="N7" s="260">
        <v>14</v>
      </c>
      <c r="O7" s="260">
        <v>15</v>
      </c>
      <c r="P7" s="259">
        <v>16</v>
      </c>
      <c r="Q7" s="275">
        <v>17</v>
      </c>
      <c r="R7" s="276">
        <v>18</v>
      </c>
      <c r="S7" s="276">
        <v>19</v>
      </c>
      <c r="T7" s="276">
        <v>20</v>
      </c>
    </row>
    <row r="8" ht="16.5" customHeight="1" spans="1:20">
      <c r="A8" s="13" t="s">
        <v>42</v>
      </c>
      <c r="B8" s="13" t="s">
        <v>43</v>
      </c>
      <c r="C8" s="15">
        <v>6748.428155</v>
      </c>
      <c r="D8" s="15">
        <v>6748.428155</v>
      </c>
      <c r="E8" s="15">
        <v>6689.428155</v>
      </c>
      <c r="F8" s="15"/>
      <c r="G8" s="15"/>
      <c r="H8" s="15"/>
      <c r="I8" s="15">
        <v>59</v>
      </c>
      <c r="J8" s="15"/>
      <c r="K8" s="15"/>
      <c r="L8" s="15"/>
      <c r="M8" s="15"/>
      <c r="N8" s="15">
        <v>59</v>
      </c>
      <c r="O8" s="15"/>
      <c r="P8" s="15"/>
      <c r="Q8" s="15"/>
      <c r="R8" s="15"/>
      <c r="S8" s="15"/>
      <c r="T8" s="15"/>
    </row>
    <row r="9" ht="12.75" customHeight="1" spans="1:20">
      <c r="A9" s="261" t="s">
        <v>29</v>
      </c>
      <c r="B9" s="262"/>
      <c r="C9" s="15">
        <v>6748.428155</v>
      </c>
      <c r="D9" s="15">
        <v>6748.428155</v>
      </c>
      <c r="E9" s="15">
        <v>6689.428155</v>
      </c>
      <c r="F9" s="15"/>
      <c r="G9" s="15"/>
      <c r="H9" s="15"/>
      <c r="I9" s="15">
        <v>59</v>
      </c>
      <c r="J9" s="15"/>
      <c r="K9" s="15"/>
      <c r="L9" s="15"/>
      <c r="M9" s="15"/>
      <c r="N9" s="15">
        <v>59</v>
      </c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5"/>
  <sheetViews>
    <sheetView workbookViewId="0">
      <selection activeCell="G25" sqref="G25"/>
    </sheetView>
  </sheetViews>
  <sheetFormatPr defaultColWidth="9.14166666666667" defaultRowHeight="14.25" customHeight="1"/>
  <cols>
    <col min="1" max="1" width="30.425" customWidth="1"/>
    <col min="2" max="2" width="37.7" customWidth="1"/>
    <col min="3" max="3" width="18.85" customWidth="1"/>
    <col min="4" max="4" width="21" customWidth="1"/>
    <col min="5" max="5" width="18.85" customWidth="1"/>
    <col min="6" max="6" width="20.1416666666667" customWidth="1"/>
    <col min="7" max="7" width="18.85" customWidth="1"/>
    <col min="8" max="8" width="19.85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" customWidth="1"/>
  </cols>
  <sheetData>
    <row r="1" ht="15.75" customHeight="1" spans="17:17">
      <c r="Q1" s="113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30" t="str">
        <f>"单位名称："&amp;"曲靖市交通运输综合行政执法支队"</f>
        <v>单位名称：曲靖市交通运输综合行政执法支队</v>
      </c>
      <c r="B3" s="231"/>
      <c r="C3" s="66"/>
      <c r="D3" s="6"/>
      <c r="E3" s="66"/>
      <c r="F3" s="6"/>
      <c r="G3" s="66"/>
      <c r="H3" s="6"/>
      <c r="I3" s="6"/>
      <c r="J3" s="6"/>
      <c r="K3" s="66"/>
      <c r="L3" s="6"/>
      <c r="M3" s="66"/>
      <c r="N3" s="66"/>
      <c r="O3" s="6"/>
      <c r="P3" s="6"/>
      <c r="Q3" s="287" t="s">
        <v>2</v>
      </c>
    </row>
    <row r="4" ht="17.25" customHeight="1" spans="1:17">
      <c r="A4" s="232" t="s">
        <v>46</v>
      </c>
      <c r="B4" s="233" t="s">
        <v>47</v>
      </c>
      <c r="C4" s="234" t="s">
        <v>29</v>
      </c>
      <c r="D4" s="235" t="s">
        <v>48</v>
      </c>
      <c r="E4" s="10"/>
      <c r="F4" s="235" t="s">
        <v>49</v>
      </c>
      <c r="G4" s="10"/>
      <c r="H4" s="236" t="s">
        <v>32</v>
      </c>
      <c r="I4" s="242" t="s">
        <v>33</v>
      </c>
      <c r="J4" s="233" t="s">
        <v>50</v>
      </c>
      <c r="K4" s="243" t="s">
        <v>34</v>
      </c>
      <c r="L4" s="235" t="s">
        <v>36</v>
      </c>
      <c r="M4" s="244"/>
      <c r="N4" s="244"/>
      <c r="O4" s="244"/>
      <c r="P4" s="244"/>
      <c r="Q4" s="248"/>
    </row>
    <row r="5" ht="26.25" customHeight="1" spans="1:17">
      <c r="A5" s="10"/>
      <c r="B5" s="237"/>
      <c r="C5" s="237"/>
      <c r="D5" s="237" t="s">
        <v>29</v>
      </c>
      <c r="E5" s="237" t="s">
        <v>51</v>
      </c>
      <c r="F5" s="237" t="s">
        <v>29</v>
      </c>
      <c r="G5" s="238" t="s">
        <v>51</v>
      </c>
      <c r="H5" s="237"/>
      <c r="I5" s="237"/>
      <c r="J5" s="237"/>
      <c r="K5" s="238"/>
      <c r="L5" s="237" t="s">
        <v>31</v>
      </c>
      <c r="M5" s="245" t="s">
        <v>52</v>
      </c>
      <c r="N5" s="245" t="s">
        <v>53</v>
      </c>
      <c r="O5" s="245" t="s">
        <v>54</v>
      </c>
      <c r="P5" s="245" t="s">
        <v>55</v>
      </c>
      <c r="Q5" s="245" t="s">
        <v>56</v>
      </c>
    </row>
    <row r="6" ht="16.5" customHeight="1" spans="1:17">
      <c r="A6" s="10">
        <v>1</v>
      </c>
      <c r="B6" s="237">
        <v>2</v>
      </c>
      <c r="C6" s="237">
        <v>3</v>
      </c>
      <c r="D6" s="237">
        <v>4</v>
      </c>
      <c r="E6" s="239">
        <v>5</v>
      </c>
      <c r="F6" s="240">
        <v>6</v>
      </c>
      <c r="G6" s="239">
        <v>7</v>
      </c>
      <c r="H6" s="240">
        <v>8</v>
      </c>
      <c r="I6" s="239">
        <v>9</v>
      </c>
      <c r="J6" s="239">
        <v>10</v>
      </c>
      <c r="K6" s="239">
        <v>11</v>
      </c>
      <c r="L6" s="239">
        <v>12</v>
      </c>
      <c r="M6" s="246">
        <v>13</v>
      </c>
      <c r="N6" s="247">
        <v>14</v>
      </c>
      <c r="O6" s="247">
        <v>15</v>
      </c>
      <c r="P6" s="247">
        <v>16</v>
      </c>
      <c r="Q6" s="247">
        <v>17</v>
      </c>
    </row>
    <row r="7" ht="19.5" customHeight="1" spans="1:17">
      <c r="A7" s="13" t="s">
        <v>57</v>
      </c>
      <c r="B7" s="13" t="s">
        <v>58</v>
      </c>
      <c r="C7" s="15">
        <v>538.030821</v>
      </c>
      <c r="D7" s="15">
        <v>538.030821</v>
      </c>
      <c r="E7" s="15">
        <v>538.030821</v>
      </c>
      <c r="F7" s="15"/>
      <c r="G7" s="15"/>
      <c r="H7" s="15">
        <v>538.030821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72" t="s">
        <v>59</v>
      </c>
      <c r="B8" s="172" t="s">
        <v>60</v>
      </c>
      <c r="C8" s="15">
        <v>514.628619</v>
      </c>
      <c r="D8" s="15">
        <v>514.628619</v>
      </c>
      <c r="E8" s="15">
        <v>514.628619</v>
      </c>
      <c r="F8" s="15"/>
      <c r="G8" s="15"/>
      <c r="H8" s="15">
        <v>514.628619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219" t="s">
        <v>61</v>
      </c>
      <c r="B9" s="219" t="s">
        <v>62</v>
      </c>
      <c r="C9" s="15">
        <v>59.244603</v>
      </c>
      <c r="D9" s="15">
        <v>59.244603</v>
      </c>
      <c r="E9" s="15">
        <v>59.244603</v>
      </c>
      <c r="F9" s="15"/>
      <c r="G9" s="15"/>
      <c r="H9" s="15">
        <v>59.244603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219" t="s">
        <v>63</v>
      </c>
      <c r="B10" s="219" t="s">
        <v>64</v>
      </c>
      <c r="C10" s="15">
        <v>455.384016</v>
      </c>
      <c r="D10" s="15">
        <v>455.384016</v>
      </c>
      <c r="E10" s="15">
        <v>455.384016</v>
      </c>
      <c r="F10" s="15"/>
      <c r="G10" s="15"/>
      <c r="H10" s="15">
        <v>455.384016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72" t="s">
        <v>65</v>
      </c>
      <c r="B11" s="172" t="s">
        <v>66</v>
      </c>
      <c r="C11" s="15">
        <v>23.402202</v>
      </c>
      <c r="D11" s="15">
        <v>23.402202</v>
      </c>
      <c r="E11" s="15">
        <v>23.402202</v>
      </c>
      <c r="F11" s="15"/>
      <c r="G11" s="15"/>
      <c r="H11" s="15">
        <v>23.402202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219" t="s">
        <v>67</v>
      </c>
      <c r="B12" s="219" t="s">
        <v>68</v>
      </c>
      <c r="C12" s="15">
        <v>23.402202</v>
      </c>
      <c r="D12" s="15">
        <v>23.402202</v>
      </c>
      <c r="E12" s="15">
        <v>23.402202</v>
      </c>
      <c r="F12" s="15"/>
      <c r="G12" s="15"/>
      <c r="H12" s="15">
        <v>23.402202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3" t="s">
        <v>69</v>
      </c>
      <c r="B13" s="13" t="s">
        <v>70</v>
      </c>
      <c r="C13" s="15">
        <v>348.920398</v>
      </c>
      <c r="D13" s="15">
        <v>348.920398</v>
      </c>
      <c r="E13" s="15">
        <v>348.920398</v>
      </c>
      <c r="F13" s="15"/>
      <c r="G13" s="15"/>
      <c r="H13" s="15">
        <v>348.920398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72" t="s">
        <v>71</v>
      </c>
      <c r="B14" s="172" t="s">
        <v>72</v>
      </c>
      <c r="C14" s="15">
        <v>348.920398</v>
      </c>
      <c r="D14" s="15">
        <v>348.920398</v>
      </c>
      <c r="E14" s="15">
        <v>348.920398</v>
      </c>
      <c r="F14" s="15"/>
      <c r="G14" s="15"/>
      <c r="H14" s="15">
        <v>348.920398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219" t="s">
        <v>73</v>
      </c>
      <c r="B15" s="219" t="s">
        <v>74</v>
      </c>
      <c r="C15" s="15">
        <v>165.218662</v>
      </c>
      <c r="D15" s="15">
        <v>165.218662</v>
      </c>
      <c r="E15" s="15">
        <v>165.218662</v>
      </c>
      <c r="F15" s="15"/>
      <c r="G15" s="15"/>
      <c r="H15" s="15">
        <v>165.218662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219" t="s">
        <v>75</v>
      </c>
      <c r="B16" s="219" t="s">
        <v>76</v>
      </c>
      <c r="C16" s="15">
        <v>152.042525</v>
      </c>
      <c r="D16" s="15">
        <v>152.042525</v>
      </c>
      <c r="E16" s="15">
        <v>152.042525</v>
      </c>
      <c r="F16" s="15"/>
      <c r="G16" s="15"/>
      <c r="H16" s="15">
        <v>152.042525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219" t="s">
        <v>77</v>
      </c>
      <c r="B17" s="219" t="s">
        <v>78</v>
      </c>
      <c r="C17" s="15">
        <v>31.659211</v>
      </c>
      <c r="D17" s="15">
        <v>31.659211</v>
      </c>
      <c r="E17" s="15">
        <v>31.659211</v>
      </c>
      <c r="F17" s="15"/>
      <c r="G17" s="15"/>
      <c r="H17" s="15">
        <v>31.659211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3" t="s">
        <v>79</v>
      </c>
      <c r="B18" s="13" t="s">
        <v>80</v>
      </c>
      <c r="C18" s="15">
        <v>5442.261917</v>
      </c>
      <c r="D18" s="15">
        <v>4698.971917</v>
      </c>
      <c r="E18" s="15">
        <v>4698.971917</v>
      </c>
      <c r="F18" s="15">
        <v>743.29</v>
      </c>
      <c r="G18" s="15">
        <v>684.29</v>
      </c>
      <c r="H18" s="15">
        <v>5383.261917</v>
      </c>
      <c r="I18" s="15"/>
      <c r="J18" s="15"/>
      <c r="K18" s="15"/>
      <c r="L18" s="15">
        <v>59</v>
      </c>
      <c r="M18" s="15"/>
      <c r="N18" s="15"/>
      <c r="O18" s="15"/>
      <c r="P18" s="15"/>
      <c r="Q18" s="15">
        <v>59</v>
      </c>
    </row>
    <row r="19" ht="19.5" customHeight="1" spans="1:17">
      <c r="A19" s="172" t="s">
        <v>81</v>
      </c>
      <c r="B19" s="172" t="s">
        <v>82</v>
      </c>
      <c r="C19" s="15">
        <v>5442.261917</v>
      </c>
      <c r="D19" s="15">
        <v>4698.971917</v>
      </c>
      <c r="E19" s="15">
        <v>4698.971917</v>
      </c>
      <c r="F19" s="15">
        <v>743.29</v>
      </c>
      <c r="G19" s="15">
        <v>684.29</v>
      </c>
      <c r="H19" s="15">
        <v>5383.261917</v>
      </c>
      <c r="I19" s="15"/>
      <c r="J19" s="15"/>
      <c r="K19" s="15"/>
      <c r="L19" s="15">
        <v>59</v>
      </c>
      <c r="M19" s="15"/>
      <c r="N19" s="15"/>
      <c r="O19" s="15"/>
      <c r="P19" s="15"/>
      <c r="Q19" s="15">
        <v>59</v>
      </c>
    </row>
    <row r="20" ht="19.5" customHeight="1" spans="1:17">
      <c r="A20" s="219" t="s">
        <v>83</v>
      </c>
      <c r="B20" s="219" t="s">
        <v>84</v>
      </c>
      <c r="C20" s="15">
        <v>3739.971917</v>
      </c>
      <c r="D20" s="15">
        <v>3739.971917</v>
      </c>
      <c r="E20" s="15">
        <v>3739.971917</v>
      </c>
      <c r="F20" s="15"/>
      <c r="G20" s="15"/>
      <c r="H20" s="15">
        <v>3739.971917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219" t="s">
        <v>85</v>
      </c>
      <c r="B21" s="219" t="s">
        <v>86</v>
      </c>
      <c r="C21" s="15">
        <v>1702.29</v>
      </c>
      <c r="D21" s="15">
        <v>959</v>
      </c>
      <c r="E21" s="15">
        <v>959</v>
      </c>
      <c r="F21" s="15">
        <v>743.29</v>
      </c>
      <c r="G21" s="15">
        <v>684.29</v>
      </c>
      <c r="H21" s="15">
        <v>1643.29</v>
      </c>
      <c r="I21" s="15"/>
      <c r="J21" s="15"/>
      <c r="K21" s="15"/>
      <c r="L21" s="15">
        <v>59</v>
      </c>
      <c r="M21" s="15"/>
      <c r="N21" s="15"/>
      <c r="O21" s="15"/>
      <c r="P21" s="15"/>
      <c r="Q21" s="15">
        <v>59</v>
      </c>
    </row>
    <row r="22" ht="19.5" customHeight="1" spans="1:17">
      <c r="A22" s="13" t="s">
        <v>87</v>
      </c>
      <c r="B22" s="13" t="s">
        <v>88</v>
      </c>
      <c r="C22" s="15">
        <v>419.215019</v>
      </c>
      <c r="D22" s="15">
        <v>419.215019</v>
      </c>
      <c r="E22" s="15">
        <v>419.215019</v>
      </c>
      <c r="F22" s="15"/>
      <c r="G22" s="15"/>
      <c r="H22" s="15">
        <v>419.215019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72" t="s">
        <v>89</v>
      </c>
      <c r="B23" s="172" t="s">
        <v>90</v>
      </c>
      <c r="C23" s="15">
        <v>419.215019</v>
      </c>
      <c r="D23" s="15">
        <v>419.215019</v>
      </c>
      <c r="E23" s="15">
        <v>419.215019</v>
      </c>
      <c r="F23" s="15"/>
      <c r="G23" s="15"/>
      <c r="H23" s="15">
        <v>419.215019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219" t="s">
        <v>91</v>
      </c>
      <c r="B24" s="219" t="s">
        <v>92</v>
      </c>
      <c r="C24" s="15">
        <v>419.215019</v>
      </c>
      <c r="D24" s="15">
        <v>419.215019</v>
      </c>
      <c r="E24" s="15">
        <v>419.215019</v>
      </c>
      <c r="F24" s="15"/>
      <c r="G24" s="15"/>
      <c r="H24" s="15">
        <v>419.215019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7.25" customHeight="1" spans="1:17">
      <c r="A25" s="241" t="s">
        <v>93</v>
      </c>
      <c r="B25" s="242" t="s">
        <v>93</v>
      </c>
      <c r="C25" s="15">
        <v>6748.428155</v>
      </c>
      <c r="D25" s="15">
        <v>6005.138155</v>
      </c>
      <c r="E25" s="15">
        <v>6005.138155</v>
      </c>
      <c r="F25" s="15">
        <v>743.29</v>
      </c>
      <c r="G25" s="15">
        <v>684.29</v>
      </c>
      <c r="H25" s="15">
        <v>6689.428155</v>
      </c>
      <c r="I25" s="15"/>
      <c r="J25" s="15"/>
      <c r="K25" s="15"/>
      <c r="L25" s="15">
        <v>59</v>
      </c>
      <c r="M25" s="15"/>
      <c r="N25" s="15"/>
      <c r="O25" s="15"/>
      <c r="P25" s="15"/>
      <c r="Q25" s="15">
        <v>59</v>
      </c>
    </row>
  </sheetData>
  <mergeCells count="13">
    <mergeCell ref="A2:Q2"/>
    <mergeCell ref="A3:N3"/>
    <mergeCell ref="D4:E4"/>
    <mergeCell ref="F4:G4"/>
    <mergeCell ref="L4:Q4"/>
    <mergeCell ref="A25:B25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workbookViewId="0">
      <selection activeCell="B16" sqref="B16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" customWidth="1"/>
    <col min="4" max="4" width="36.425" customWidth="1"/>
  </cols>
  <sheetData>
    <row r="1" customHeight="1" spans="1:4">
      <c r="A1" s="210"/>
      <c r="C1" s="223"/>
      <c r="D1" s="160" t="s">
        <v>94</v>
      </c>
    </row>
    <row r="2" ht="31.5" customHeight="1" spans="1:4">
      <c r="A2" s="55" t="s">
        <v>95</v>
      </c>
      <c r="B2" s="224"/>
      <c r="C2" s="223"/>
      <c r="D2" s="224"/>
    </row>
    <row r="3" ht="17.25" customHeight="1" spans="1:4">
      <c r="A3" s="122" t="str">
        <f>"单位名称："&amp;"曲靖市交通运输综合行政执法支队"</f>
        <v>单位名称：曲靖市交通运输综合行政执法支队</v>
      </c>
      <c r="B3" s="225"/>
      <c r="C3" s="223"/>
      <c r="D3" s="288" t="s">
        <v>2</v>
      </c>
    </row>
    <row r="4" ht="19.5" customHeight="1" spans="1:4">
      <c r="A4" s="10" t="s">
        <v>3</v>
      </c>
      <c r="B4" s="10"/>
      <c r="C4" s="226" t="s">
        <v>4</v>
      </c>
      <c r="D4" s="190"/>
    </row>
    <row r="5" ht="21.75" customHeight="1" spans="1:4">
      <c r="A5" s="10" t="s">
        <v>5</v>
      </c>
      <c r="B5" s="227" t="s">
        <v>6</v>
      </c>
      <c r="C5" s="228" t="s">
        <v>96</v>
      </c>
      <c r="D5" s="227" t="s">
        <v>6</v>
      </c>
    </row>
    <row r="6" ht="17.25" customHeight="1" spans="1:4">
      <c r="A6" s="10"/>
      <c r="B6" s="229"/>
      <c r="C6" s="228"/>
      <c r="D6" s="229"/>
    </row>
    <row r="7" ht="17.25" customHeight="1" spans="1:4">
      <c r="A7" s="13" t="s">
        <v>97</v>
      </c>
      <c r="B7" s="15">
        <v>6689.428155</v>
      </c>
      <c r="C7" s="13" t="s">
        <v>98</v>
      </c>
      <c r="D7" s="15">
        <v>6689.428155</v>
      </c>
    </row>
    <row r="8" ht="17.25" customHeight="1" spans="1:4">
      <c r="A8" s="13" t="s">
        <v>99</v>
      </c>
      <c r="B8" s="15">
        <v>6689.428155</v>
      </c>
      <c r="C8" s="13" t="str">
        <f>"(二)"&amp;"社会保障和就业支出"</f>
        <v>(二)社会保障和就业支出</v>
      </c>
      <c r="D8" s="15">
        <v>538.030821</v>
      </c>
    </row>
    <row r="9" ht="17.25" customHeight="1" spans="1:4">
      <c r="A9" s="13" t="s">
        <v>100</v>
      </c>
      <c r="B9" s="15"/>
      <c r="C9" s="13" t="str">
        <f>"(三)"&amp;"卫生健康支出"</f>
        <v>(三)卫生健康支出</v>
      </c>
      <c r="D9" s="15">
        <v>348.920398</v>
      </c>
    </row>
    <row r="10" ht="17.25" customHeight="1" spans="1:4">
      <c r="A10" s="13" t="s">
        <v>101</v>
      </c>
      <c r="B10" s="15"/>
      <c r="C10" s="13" t="str">
        <f>"(四)"&amp;"交通运输支出"</f>
        <v>(四)交通运输支出</v>
      </c>
      <c r="D10" s="15">
        <v>5383.261917</v>
      </c>
    </row>
    <row r="11" ht="17.25" customHeight="1" spans="1:4">
      <c r="A11" s="13" t="s">
        <v>102</v>
      </c>
      <c r="B11" s="15"/>
      <c r="C11" s="13" t="str">
        <f>"(五)"&amp;"住房保障支出"</f>
        <v>(五)住房保障支出</v>
      </c>
      <c r="D11" s="15">
        <v>419.215019</v>
      </c>
    </row>
    <row r="12" ht="17.25" customHeight="1" spans="1:4">
      <c r="A12" s="13" t="s">
        <v>99</v>
      </c>
      <c r="B12" s="15"/>
      <c r="C12" s="13"/>
      <c r="D12" s="15"/>
    </row>
    <row r="13" ht="17.25" customHeight="1" spans="1:4">
      <c r="A13" s="13" t="s">
        <v>100</v>
      </c>
      <c r="B13" s="15"/>
      <c r="C13" s="13"/>
      <c r="D13" s="15"/>
    </row>
    <row r="14" ht="17.25" customHeight="1" spans="1:4">
      <c r="A14" s="13" t="s">
        <v>101</v>
      </c>
      <c r="B14" s="15"/>
      <c r="C14" s="13"/>
      <c r="D14" s="15"/>
    </row>
    <row r="15" customHeight="1" spans="1:4">
      <c r="A15" s="13"/>
      <c r="B15" s="15"/>
      <c r="C15" s="13" t="s">
        <v>103</v>
      </c>
      <c r="D15" s="15"/>
    </row>
    <row r="16" ht="17.25" customHeight="1" spans="1:4">
      <c r="A16" s="228" t="s">
        <v>104</v>
      </c>
      <c r="B16" s="15">
        <v>6689.428155</v>
      </c>
      <c r="C16" s="228" t="s">
        <v>23</v>
      </c>
      <c r="D16" s="15">
        <v>6689.428155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tabSelected="1" workbookViewId="0">
      <selection activeCell="E29" sqref="E2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  <col min="10" max="10" width="11.5"/>
  </cols>
  <sheetData>
    <row r="1" customHeight="1" spans="4:7">
      <c r="D1" s="214"/>
      <c r="F1" s="61"/>
      <c r="G1" s="113" t="s">
        <v>105</v>
      </c>
    </row>
    <row r="2" ht="39" customHeight="1" spans="1:7">
      <c r="A2" s="121" t="s">
        <v>106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"单位名称："&amp;"曲靖市交通运输综合行政执法支队"</f>
        <v>单位名称：曲靖市交通运输综合行政执法支队</v>
      </c>
      <c r="F3" s="117"/>
      <c r="G3" s="288" t="s">
        <v>2</v>
      </c>
    </row>
    <row r="4" ht="20.25" customHeight="1" spans="1:7">
      <c r="A4" s="215" t="s">
        <v>107</v>
      </c>
      <c r="B4" s="216"/>
      <c r="C4" s="71" t="s">
        <v>29</v>
      </c>
      <c r="D4" s="217" t="s">
        <v>48</v>
      </c>
      <c r="E4" s="10"/>
      <c r="F4" s="10"/>
      <c r="G4" s="10" t="s">
        <v>49</v>
      </c>
    </row>
    <row r="5" ht="20.25" customHeight="1" spans="1:7">
      <c r="A5" s="218" t="s">
        <v>46</v>
      </c>
      <c r="B5" s="218" t="s">
        <v>47</v>
      </c>
      <c r="C5" s="10"/>
      <c r="D5" s="70" t="s">
        <v>31</v>
      </c>
      <c r="E5" s="70" t="s">
        <v>108</v>
      </c>
      <c r="F5" s="70" t="s">
        <v>109</v>
      </c>
      <c r="G5" s="10"/>
    </row>
    <row r="6" ht="13.5" customHeight="1" spans="1:7">
      <c r="A6" s="218" t="s">
        <v>110</v>
      </c>
      <c r="B6" s="218" t="s">
        <v>111</v>
      </c>
      <c r="C6" s="218" t="s">
        <v>112</v>
      </c>
      <c r="D6" s="127" t="s">
        <v>113</v>
      </c>
      <c r="E6" s="127" t="s">
        <v>114</v>
      </c>
      <c r="F6" s="127" t="s">
        <v>115</v>
      </c>
      <c r="G6" s="75">
        <v>7</v>
      </c>
    </row>
    <row r="7" ht="18" customHeight="1" spans="1:7">
      <c r="A7" s="13" t="s">
        <v>57</v>
      </c>
      <c r="B7" s="13" t="s">
        <v>58</v>
      </c>
      <c r="C7" s="15">
        <v>538.03</v>
      </c>
      <c r="D7" s="15">
        <v>538.030821</v>
      </c>
      <c r="E7" s="15">
        <v>492.793818</v>
      </c>
      <c r="F7" s="15">
        <v>45.237003</v>
      </c>
      <c r="G7" s="15"/>
    </row>
    <row r="8" ht="18" customHeight="1" spans="1:7">
      <c r="A8" s="172" t="s">
        <v>59</v>
      </c>
      <c r="B8" s="172" t="s">
        <v>60</v>
      </c>
      <c r="C8" s="15">
        <v>514.63</v>
      </c>
      <c r="D8" s="15">
        <v>514.628619</v>
      </c>
      <c r="E8" s="15">
        <v>469.391616</v>
      </c>
      <c r="F8" s="15">
        <v>45.237003</v>
      </c>
      <c r="G8" s="15"/>
    </row>
    <row r="9" ht="18" customHeight="1" spans="1:7">
      <c r="A9" s="219" t="s">
        <v>61</v>
      </c>
      <c r="B9" s="219" t="s">
        <v>62</v>
      </c>
      <c r="C9" s="15">
        <v>59.25</v>
      </c>
      <c r="D9" s="15">
        <v>59.25</v>
      </c>
      <c r="E9" s="15">
        <v>14.01</v>
      </c>
      <c r="F9" s="15">
        <v>45.24</v>
      </c>
      <c r="G9" s="15"/>
    </row>
    <row r="10" ht="18" customHeight="1" spans="1:7">
      <c r="A10" s="219" t="s">
        <v>63</v>
      </c>
      <c r="B10" s="219" t="s">
        <v>64</v>
      </c>
      <c r="C10" s="15">
        <v>455.38</v>
      </c>
      <c r="D10" s="15">
        <v>455.384016</v>
      </c>
      <c r="E10" s="15">
        <v>455.384016</v>
      </c>
      <c r="F10" s="15"/>
      <c r="G10" s="15"/>
    </row>
    <row r="11" ht="18" customHeight="1" spans="1:7">
      <c r="A11" s="172" t="s">
        <v>65</v>
      </c>
      <c r="B11" s="172" t="s">
        <v>66</v>
      </c>
      <c r="C11" s="15">
        <v>23.4</v>
      </c>
      <c r="D11" s="15">
        <v>23.402202</v>
      </c>
      <c r="E11" s="15">
        <v>23.402202</v>
      </c>
      <c r="F11" s="15"/>
      <c r="G11" s="15"/>
    </row>
    <row r="12" ht="18" customHeight="1" spans="1:7">
      <c r="A12" s="219" t="s">
        <v>67</v>
      </c>
      <c r="B12" s="219" t="s">
        <v>68</v>
      </c>
      <c r="C12" s="15">
        <v>23.4</v>
      </c>
      <c r="D12" s="15">
        <v>23.402202</v>
      </c>
      <c r="E12" s="15">
        <v>23.402202</v>
      </c>
      <c r="F12" s="15"/>
      <c r="G12" s="15"/>
    </row>
    <row r="13" ht="18" customHeight="1" spans="1:7">
      <c r="A13" s="13" t="s">
        <v>69</v>
      </c>
      <c r="B13" s="13" t="s">
        <v>70</v>
      </c>
      <c r="C13" s="15">
        <v>348.92</v>
      </c>
      <c r="D13" s="15">
        <v>348.920398</v>
      </c>
      <c r="E13" s="15">
        <v>348.920398</v>
      </c>
      <c r="F13" s="15"/>
      <c r="G13" s="15"/>
    </row>
    <row r="14" ht="18" customHeight="1" spans="1:7">
      <c r="A14" s="172" t="s">
        <v>71</v>
      </c>
      <c r="B14" s="172" t="s">
        <v>72</v>
      </c>
      <c r="C14" s="15">
        <v>348.92</v>
      </c>
      <c r="D14" s="15">
        <v>348.920398</v>
      </c>
      <c r="E14" s="15">
        <v>348.920398</v>
      </c>
      <c r="F14" s="15"/>
      <c r="G14" s="15"/>
    </row>
    <row r="15" ht="18" customHeight="1" spans="1:7">
      <c r="A15" s="219" t="s">
        <v>73</v>
      </c>
      <c r="B15" s="219" t="s">
        <v>74</v>
      </c>
      <c r="C15" s="15">
        <v>165.22</v>
      </c>
      <c r="D15" s="15">
        <v>165.218662</v>
      </c>
      <c r="E15" s="15">
        <v>165.218662</v>
      </c>
      <c r="F15" s="15"/>
      <c r="G15" s="15"/>
    </row>
    <row r="16" ht="18" customHeight="1" spans="1:7">
      <c r="A16" s="219" t="s">
        <v>75</v>
      </c>
      <c r="B16" s="219" t="s">
        <v>76</v>
      </c>
      <c r="C16" s="15">
        <v>152.04</v>
      </c>
      <c r="D16" s="15">
        <v>152.042525</v>
      </c>
      <c r="E16" s="15">
        <v>152.042525</v>
      </c>
      <c r="F16" s="15"/>
      <c r="G16" s="15"/>
    </row>
    <row r="17" ht="18" customHeight="1" spans="1:7">
      <c r="A17" s="219" t="s">
        <v>77</v>
      </c>
      <c r="B17" s="219" t="s">
        <v>78</v>
      </c>
      <c r="C17" s="15">
        <v>31.66</v>
      </c>
      <c r="D17" s="15">
        <v>31.659211</v>
      </c>
      <c r="E17" s="15">
        <v>31.659211</v>
      </c>
      <c r="F17" s="15"/>
      <c r="G17" s="15"/>
    </row>
    <row r="18" ht="18" customHeight="1" spans="1:7">
      <c r="A18" s="13" t="s">
        <v>79</v>
      </c>
      <c r="B18" s="13" t="s">
        <v>80</v>
      </c>
      <c r="C18" s="15">
        <v>5383.26</v>
      </c>
      <c r="D18" s="15">
        <v>4698.97</v>
      </c>
      <c r="E18" s="15">
        <v>4100.33</v>
      </c>
      <c r="F18" s="15">
        <v>598.64</v>
      </c>
      <c r="G18" s="15">
        <v>684.29</v>
      </c>
    </row>
    <row r="19" ht="18" customHeight="1" spans="1:7">
      <c r="A19" s="172" t="s">
        <v>81</v>
      </c>
      <c r="B19" s="172" t="s">
        <v>82</v>
      </c>
      <c r="C19" s="15">
        <v>5383.26</v>
      </c>
      <c r="D19" s="15">
        <v>4698.97</v>
      </c>
      <c r="E19" s="15">
        <v>4100.33</v>
      </c>
      <c r="F19" s="15">
        <v>598.64</v>
      </c>
      <c r="G19" s="15">
        <v>684.29</v>
      </c>
    </row>
    <row r="20" ht="18" customHeight="1" spans="1:7">
      <c r="A20" s="219" t="s">
        <v>83</v>
      </c>
      <c r="B20" s="219" t="s">
        <v>84</v>
      </c>
      <c r="C20" s="15">
        <v>3739.97</v>
      </c>
      <c r="D20" s="15">
        <v>3739.97</v>
      </c>
      <c r="E20" s="15">
        <v>3141.33</v>
      </c>
      <c r="F20" s="15">
        <v>598.64</v>
      </c>
      <c r="G20" s="220"/>
    </row>
    <row r="21" ht="18" customHeight="1" spans="1:7">
      <c r="A21" s="219" t="s">
        <v>85</v>
      </c>
      <c r="B21" s="219" t="s">
        <v>86</v>
      </c>
      <c r="C21" s="15">
        <v>1643.29</v>
      </c>
      <c r="D21" s="15">
        <v>959</v>
      </c>
      <c r="E21" s="15">
        <v>959</v>
      </c>
      <c r="F21" s="15"/>
      <c r="G21" s="15">
        <v>684.29</v>
      </c>
    </row>
    <row r="22" ht="18" customHeight="1" spans="1:7">
      <c r="A22" s="13" t="s">
        <v>87</v>
      </c>
      <c r="B22" s="13" t="s">
        <v>88</v>
      </c>
      <c r="C22" s="15">
        <v>419.22</v>
      </c>
      <c r="D22" s="15">
        <v>419.215019</v>
      </c>
      <c r="E22" s="15">
        <v>419.215019</v>
      </c>
      <c r="F22" s="15"/>
      <c r="G22" s="220"/>
    </row>
    <row r="23" ht="18" customHeight="1" spans="1:7">
      <c r="A23" s="172" t="s">
        <v>89</v>
      </c>
      <c r="B23" s="172" t="s">
        <v>90</v>
      </c>
      <c r="C23" s="15">
        <v>419.22</v>
      </c>
      <c r="D23" s="15">
        <v>419.215019</v>
      </c>
      <c r="E23" s="15">
        <v>419.215019</v>
      </c>
      <c r="F23" s="15"/>
      <c r="G23" s="220"/>
    </row>
    <row r="24" ht="18" customHeight="1" spans="1:7">
      <c r="A24" s="219" t="s">
        <v>91</v>
      </c>
      <c r="B24" s="219" t="s">
        <v>92</v>
      </c>
      <c r="C24" s="15">
        <v>419.22</v>
      </c>
      <c r="D24" s="15">
        <v>419.215019</v>
      </c>
      <c r="E24" s="15">
        <v>419.215019</v>
      </c>
      <c r="F24" s="15"/>
      <c r="G24" s="220"/>
    </row>
    <row r="25" ht="18" customHeight="1" spans="1:7">
      <c r="A25" s="221" t="s">
        <v>93</v>
      </c>
      <c r="B25" s="222" t="s">
        <v>93</v>
      </c>
      <c r="C25" s="15">
        <f>SUM(E25:G25)</f>
        <v>6689.428155</v>
      </c>
      <c r="D25" s="15">
        <v>6005.138155</v>
      </c>
      <c r="E25" s="15">
        <v>5361.255335</v>
      </c>
      <c r="F25" s="15">
        <v>643.88282</v>
      </c>
      <c r="G25" s="15">
        <v>684.29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44"/>
  <sheetViews>
    <sheetView showGridLines="0" topLeftCell="A22" workbookViewId="0">
      <selection activeCell="Q43" sqref="Q43"/>
    </sheetView>
  </sheetViews>
  <sheetFormatPr defaultColWidth="9" defaultRowHeight="14.25" customHeight="1"/>
  <cols>
    <col min="1" max="2" width="9" customWidth="1"/>
    <col min="3" max="3" width="20.5" customWidth="1"/>
    <col min="4" max="7" width="9" customWidth="1"/>
    <col min="8" max="13" width="9" hidden="1" customWidth="1"/>
    <col min="14" max="15" width="9" customWidth="1"/>
    <col min="16" max="16" width="22.25" style="187" customWidth="1"/>
    <col min="17" max="16384" width="9" customWidth="1"/>
  </cols>
  <sheetData>
    <row r="1" ht="12" customHeight="1" spans="1:26">
      <c r="A1" s="188"/>
      <c r="D1" s="62"/>
      <c r="K1" s="62"/>
      <c r="L1" s="62"/>
      <c r="M1" s="62"/>
      <c r="Q1" s="62"/>
      <c r="W1" s="61"/>
      <c r="X1" s="61"/>
      <c r="Y1" s="61"/>
      <c r="Z1" s="60" t="s">
        <v>116</v>
      </c>
    </row>
    <row r="2" ht="39" customHeight="1" spans="1:26">
      <c r="A2" s="189" t="s">
        <v>117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201"/>
      <c r="Q2" s="189"/>
      <c r="R2" s="189"/>
      <c r="S2" s="189"/>
      <c r="T2" s="189"/>
      <c r="U2" s="189"/>
      <c r="V2" s="189"/>
      <c r="W2" s="189"/>
      <c r="X2" s="189"/>
      <c r="Y2" s="189"/>
      <c r="Z2" s="210"/>
    </row>
    <row r="3" ht="19.5" customHeight="1" spans="1:26">
      <c r="A3" s="21" t="str">
        <f>"单位名称："&amp;"曲靖市交通运输综合行政执法支队"</f>
        <v>单位名称：曲靖市交通运输综合行政执法支队</v>
      </c>
      <c r="D3" s="62"/>
      <c r="K3" s="62"/>
      <c r="L3" s="62"/>
      <c r="M3" s="62"/>
      <c r="Q3" s="62"/>
      <c r="W3" s="117"/>
      <c r="X3" s="117"/>
      <c r="Y3" s="117"/>
      <c r="Z3" s="117" t="s">
        <v>2</v>
      </c>
    </row>
    <row r="4" ht="19.5" customHeight="1" spans="1:26">
      <c r="A4" s="190" t="s">
        <v>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 t="s">
        <v>4</v>
      </c>
      <c r="O4" s="190"/>
      <c r="P4" s="202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ht="21.75" customHeight="1" spans="1:26">
      <c r="A5" s="191" t="s">
        <v>118</v>
      </c>
      <c r="B5" s="192"/>
      <c r="C5" s="191"/>
      <c r="D5" s="190" t="s">
        <v>29</v>
      </c>
      <c r="E5" s="190" t="s">
        <v>32</v>
      </c>
      <c r="F5" s="190"/>
      <c r="G5" s="190"/>
      <c r="H5" s="190" t="s">
        <v>33</v>
      </c>
      <c r="I5" s="190"/>
      <c r="J5" s="190"/>
      <c r="K5" s="190" t="s">
        <v>34</v>
      </c>
      <c r="L5" s="190"/>
      <c r="M5" s="190"/>
      <c r="N5" s="191" t="s">
        <v>119</v>
      </c>
      <c r="O5" s="192"/>
      <c r="P5" s="203"/>
      <c r="Q5" s="190" t="s">
        <v>29</v>
      </c>
      <c r="R5" s="207" t="s">
        <v>32</v>
      </c>
      <c r="S5" s="208"/>
      <c r="T5" s="209"/>
      <c r="U5" s="207" t="s">
        <v>33</v>
      </c>
      <c r="V5" s="208"/>
      <c r="W5" s="190"/>
      <c r="X5" s="190" t="s">
        <v>34</v>
      </c>
      <c r="Y5" s="190"/>
      <c r="Z5" s="209"/>
    </row>
    <row r="6" ht="17.25" customHeight="1" spans="1:26">
      <c r="A6" s="193" t="s">
        <v>120</v>
      </c>
      <c r="B6" s="193" t="s">
        <v>121</v>
      </c>
      <c r="C6" s="193" t="s">
        <v>47</v>
      </c>
      <c r="D6" s="190"/>
      <c r="E6" s="190" t="s">
        <v>31</v>
      </c>
      <c r="F6" s="190" t="s">
        <v>48</v>
      </c>
      <c r="G6" s="190" t="s">
        <v>49</v>
      </c>
      <c r="H6" s="190" t="s">
        <v>31</v>
      </c>
      <c r="I6" s="190" t="s">
        <v>48</v>
      </c>
      <c r="J6" s="190" t="s">
        <v>49</v>
      </c>
      <c r="K6" s="190" t="s">
        <v>31</v>
      </c>
      <c r="L6" s="190" t="s">
        <v>48</v>
      </c>
      <c r="M6" s="190" t="s">
        <v>49</v>
      </c>
      <c r="N6" s="193" t="s">
        <v>120</v>
      </c>
      <c r="O6" s="193" t="s">
        <v>121</v>
      </c>
      <c r="P6" s="193" t="s">
        <v>47</v>
      </c>
      <c r="Q6" s="190"/>
      <c r="R6" s="190" t="s">
        <v>31</v>
      </c>
      <c r="S6" s="190" t="s">
        <v>48</v>
      </c>
      <c r="T6" s="190" t="s">
        <v>49</v>
      </c>
      <c r="U6" s="190" t="s">
        <v>31</v>
      </c>
      <c r="V6" s="190" t="s">
        <v>48</v>
      </c>
      <c r="W6" s="190" t="s">
        <v>49</v>
      </c>
      <c r="X6" s="190" t="s">
        <v>31</v>
      </c>
      <c r="Y6" s="190" t="s">
        <v>48</v>
      </c>
      <c r="Z6" s="211" t="s">
        <v>49</v>
      </c>
    </row>
    <row r="7" customHeight="1" spans="1:26">
      <c r="A7" s="194" t="s">
        <v>110</v>
      </c>
      <c r="B7" s="194" t="s">
        <v>111</v>
      </c>
      <c r="C7" s="194" t="s">
        <v>112</v>
      </c>
      <c r="D7" s="194" t="s">
        <v>113</v>
      </c>
      <c r="E7" s="195" t="s">
        <v>114</v>
      </c>
      <c r="F7" s="195" t="s">
        <v>115</v>
      </c>
      <c r="G7" s="195" t="s">
        <v>122</v>
      </c>
      <c r="H7" s="195" t="s">
        <v>123</v>
      </c>
      <c r="I7" s="195" t="s">
        <v>124</v>
      </c>
      <c r="J7" s="195" t="s">
        <v>125</v>
      </c>
      <c r="K7" s="195" t="s">
        <v>126</v>
      </c>
      <c r="L7" s="195" t="s">
        <v>127</v>
      </c>
      <c r="M7" s="195" t="s">
        <v>128</v>
      </c>
      <c r="N7" s="195" t="s">
        <v>129</v>
      </c>
      <c r="O7" s="195" t="s">
        <v>130</v>
      </c>
      <c r="P7" s="195" t="s">
        <v>131</v>
      </c>
      <c r="Q7" s="195" t="s">
        <v>132</v>
      </c>
      <c r="R7" s="195" t="s">
        <v>133</v>
      </c>
      <c r="S7" s="195" t="s">
        <v>134</v>
      </c>
      <c r="T7" s="195" t="s">
        <v>135</v>
      </c>
      <c r="U7" s="195" t="s">
        <v>136</v>
      </c>
      <c r="V7" s="195" t="s">
        <v>137</v>
      </c>
      <c r="W7" s="195" t="s">
        <v>138</v>
      </c>
      <c r="X7" s="195" t="s">
        <v>139</v>
      </c>
      <c r="Y7" s="212">
        <v>25</v>
      </c>
      <c r="Z7" s="213">
        <v>26</v>
      </c>
    </row>
    <row r="8" ht="17.25" customHeight="1" spans="1:26">
      <c r="A8" s="196" t="s">
        <v>140</v>
      </c>
      <c r="B8" s="196"/>
      <c r="C8" s="196" t="s">
        <v>141</v>
      </c>
      <c r="D8" s="15">
        <v>5318.85</v>
      </c>
      <c r="E8" s="15">
        <v>5318.85</v>
      </c>
      <c r="F8" s="15">
        <v>5318.85</v>
      </c>
      <c r="G8" s="15"/>
      <c r="H8" s="15"/>
      <c r="I8" s="15"/>
      <c r="J8" s="15"/>
      <c r="K8" s="15"/>
      <c r="L8" s="15"/>
      <c r="M8" s="15"/>
      <c r="N8" s="13" t="s">
        <v>142</v>
      </c>
      <c r="O8" s="13"/>
      <c r="P8" s="204" t="s">
        <v>143</v>
      </c>
      <c r="Q8" s="15">
        <v>5318.845533</v>
      </c>
      <c r="R8" s="15">
        <v>5318.85</v>
      </c>
      <c r="S8" s="15">
        <v>5318.845533</v>
      </c>
      <c r="T8" s="15"/>
      <c r="U8" s="15"/>
      <c r="V8" s="15"/>
      <c r="W8" s="15"/>
      <c r="X8" s="15"/>
      <c r="Y8" s="15"/>
      <c r="Z8" s="15"/>
    </row>
    <row r="9" ht="17.25" customHeight="1" spans="1:26">
      <c r="A9" s="197"/>
      <c r="B9" s="197" t="s">
        <v>144</v>
      </c>
      <c r="C9" s="197" t="s">
        <v>145</v>
      </c>
      <c r="D9" s="15">
        <v>3141.33</v>
      </c>
      <c r="E9" s="15">
        <v>3141.33</v>
      </c>
      <c r="F9" s="15">
        <v>3141.33</v>
      </c>
      <c r="G9" s="15"/>
      <c r="H9" s="15"/>
      <c r="I9" s="15"/>
      <c r="J9" s="15"/>
      <c r="K9" s="15"/>
      <c r="L9" s="15"/>
      <c r="M9" s="15"/>
      <c r="N9" s="172"/>
      <c r="O9" s="172" t="s">
        <v>144</v>
      </c>
      <c r="P9" s="205" t="s">
        <v>146</v>
      </c>
      <c r="Q9" s="15">
        <v>1079.03</v>
      </c>
      <c r="R9" s="15">
        <v>1079.03</v>
      </c>
      <c r="S9" s="15">
        <v>1079.03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97"/>
      <c r="B10" s="197" t="s">
        <v>147</v>
      </c>
      <c r="C10" s="197" t="s">
        <v>148</v>
      </c>
      <c r="D10" s="15">
        <v>799.3</v>
      </c>
      <c r="E10" s="15">
        <v>799.3</v>
      </c>
      <c r="F10" s="15">
        <v>799.3</v>
      </c>
      <c r="G10" s="15"/>
      <c r="H10" s="15"/>
      <c r="I10" s="15"/>
      <c r="J10" s="15"/>
      <c r="K10" s="15"/>
      <c r="L10" s="15"/>
      <c r="M10" s="15"/>
      <c r="N10" s="172"/>
      <c r="O10" s="172" t="s">
        <v>147</v>
      </c>
      <c r="P10" s="205" t="s">
        <v>149</v>
      </c>
      <c r="Q10" s="15">
        <v>1572.3</v>
      </c>
      <c r="R10" s="15">
        <v>1572.3</v>
      </c>
      <c r="S10" s="15">
        <v>1572.3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97"/>
      <c r="B11" s="197" t="s">
        <v>150</v>
      </c>
      <c r="C11" s="197" t="s">
        <v>92</v>
      </c>
      <c r="D11" s="15">
        <v>419.22</v>
      </c>
      <c r="E11" s="15">
        <v>419.22</v>
      </c>
      <c r="F11" s="15">
        <v>419.22</v>
      </c>
      <c r="G11" s="15"/>
      <c r="H11" s="15"/>
      <c r="I11" s="15"/>
      <c r="J11" s="15"/>
      <c r="K11" s="15"/>
      <c r="L11" s="15"/>
      <c r="M11" s="15"/>
      <c r="N11" s="172"/>
      <c r="O11" s="172" t="s">
        <v>150</v>
      </c>
      <c r="P11" s="205" t="s">
        <v>151</v>
      </c>
      <c r="Q11" s="15">
        <v>489.99</v>
      </c>
      <c r="R11" s="15">
        <v>489.99</v>
      </c>
      <c r="S11" s="15">
        <v>489.99</v>
      </c>
      <c r="T11" s="15"/>
      <c r="U11" s="15"/>
      <c r="V11" s="15"/>
      <c r="W11" s="15"/>
      <c r="X11" s="15"/>
      <c r="Y11" s="15"/>
      <c r="Z11" s="15"/>
    </row>
    <row r="12" ht="17.25" customHeight="1" spans="1:26">
      <c r="A12" s="197"/>
      <c r="B12" s="197" t="s">
        <v>152</v>
      </c>
      <c r="C12" s="197" t="s">
        <v>153</v>
      </c>
      <c r="D12" s="15">
        <v>959</v>
      </c>
      <c r="E12" s="15">
        <v>959</v>
      </c>
      <c r="F12" s="15">
        <v>959</v>
      </c>
      <c r="G12" s="15"/>
      <c r="H12" s="15"/>
      <c r="I12" s="15"/>
      <c r="J12" s="15"/>
      <c r="K12" s="15"/>
      <c r="L12" s="15"/>
      <c r="M12" s="15"/>
      <c r="N12" s="172"/>
      <c r="O12" s="172" t="s">
        <v>154</v>
      </c>
      <c r="P12" s="205" t="s">
        <v>155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7.25" customHeight="1" spans="1:26">
      <c r="A13" s="196" t="s">
        <v>156</v>
      </c>
      <c r="B13" s="196"/>
      <c r="C13" s="196" t="s">
        <v>157</v>
      </c>
      <c r="D13" s="15">
        <v>1316.53</v>
      </c>
      <c r="E13" s="15">
        <v>1316.53</v>
      </c>
      <c r="F13" s="15">
        <v>643.88</v>
      </c>
      <c r="G13" s="15">
        <v>672.65</v>
      </c>
      <c r="H13" s="15"/>
      <c r="I13" s="15"/>
      <c r="J13" s="15"/>
      <c r="K13" s="15"/>
      <c r="L13" s="15"/>
      <c r="M13" s="15"/>
      <c r="N13" s="172"/>
      <c r="O13" s="172" t="s">
        <v>158</v>
      </c>
      <c r="P13" s="205" t="s">
        <v>159</v>
      </c>
      <c r="Q13" s="15">
        <v>455.39</v>
      </c>
      <c r="R13" s="15">
        <v>455.39</v>
      </c>
      <c r="S13" s="15">
        <v>455.39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97"/>
      <c r="B14" s="197" t="s">
        <v>144</v>
      </c>
      <c r="C14" s="197" t="s">
        <v>160</v>
      </c>
      <c r="D14" s="15">
        <v>698.86</v>
      </c>
      <c r="E14" s="15">
        <v>698.86</v>
      </c>
      <c r="F14" s="15">
        <v>569.69</v>
      </c>
      <c r="G14" s="15">
        <v>129.17</v>
      </c>
      <c r="H14" s="15"/>
      <c r="I14" s="15"/>
      <c r="J14" s="15"/>
      <c r="K14" s="15"/>
      <c r="L14" s="15"/>
      <c r="M14" s="15"/>
      <c r="N14" s="172"/>
      <c r="O14" s="172" t="s">
        <v>161</v>
      </c>
      <c r="P14" s="205" t="s">
        <v>162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97"/>
      <c r="B15" s="197" t="s">
        <v>147</v>
      </c>
      <c r="C15" s="197" t="s">
        <v>163</v>
      </c>
      <c r="D15" s="15">
        <v>1.4</v>
      </c>
      <c r="E15" s="15">
        <v>1.4</v>
      </c>
      <c r="F15" s="15">
        <v>1.4</v>
      </c>
      <c r="G15" s="15"/>
      <c r="H15" s="15"/>
      <c r="I15" s="15"/>
      <c r="J15" s="15"/>
      <c r="K15" s="15"/>
      <c r="L15" s="15"/>
      <c r="M15" s="15"/>
      <c r="N15" s="172"/>
      <c r="O15" s="172" t="s">
        <v>125</v>
      </c>
      <c r="P15" s="205" t="s">
        <v>164</v>
      </c>
      <c r="Q15" s="15">
        <v>160.22</v>
      </c>
      <c r="R15" s="15">
        <v>160.22</v>
      </c>
      <c r="S15" s="15">
        <v>160.22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97"/>
      <c r="B16" s="197" t="s">
        <v>150</v>
      </c>
      <c r="C16" s="197" t="s">
        <v>165</v>
      </c>
      <c r="D16" s="15">
        <v>17.7</v>
      </c>
      <c r="E16" s="15">
        <v>17.7</v>
      </c>
      <c r="F16" s="15">
        <v>17.7</v>
      </c>
      <c r="G16" s="15"/>
      <c r="H16" s="15"/>
      <c r="I16" s="15"/>
      <c r="J16" s="15"/>
      <c r="K16" s="15"/>
      <c r="L16" s="15"/>
      <c r="M16" s="15"/>
      <c r="N16" s="172"/>
      <c r="O16" s="172" t="s">
        <v>126</v>
      </c>
      <c r="P16" s="205" t="s">
        <v>166</v>
      </c>
      <c r="Q16" s="15">
        <v>152.04</v>
      </c>
      <c r="R16" s="15">
        <v>152.04</v>
      </c>
      <c r="S16" s="15">
        <v>152.04</v>
      </c>
      <c r="T16" s="15"/>
      <c r="U16" s="15"/>
      <c r="V16" s="15"/>
      <c r="W16" s="15"/>
      <c r="X16" s="15"/>
      <c r="Y16" s="15"/>
      <c r="Z16" s="15"/>
    </row>
    <row r="17" ht="17.25" customHeight="1" spans="1:26">
      <c r="A17" s="197"/>
      <c r="B17" s="197" t="s">
        <v>167</v>
      </c>
      <c r="C17" s="197" t="s">
        <v>168</v>
      </c>
      <c r="D17" s="15">
        <v>139.6</v>
      </c>
      <c r="E17" s="15">
        <v>139.6</v>
      </c>
      <c r="F17" s="15"/>
      <c r="G17" s="15">
        <v>139.6</v>
      </c>
      <c r="H17" s="15"/>
      <c r="I17" s="15"/>
      <c r="J17" s="15"/>
      <c r="K17" s="15"/>
      <c r="L17" s="15"/>
      <c r="M17" s="15"/>
      <c r="N17" s="172"/>
      <c r="O17" s="172" t="s">
        <v>127</v>
      </c>
      <c r="P17" s="205" t="s">
        <v>169</v>
      </c>
      <c r="Q17" s="15">
        <v>31.66</v>
      </c>
      <c r="R17" s="15">
        <v>31.66</v>
      </c>
      <c r="S17" s="15">
        <v>31.66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97"/>
      <c r="B18" s="197" t="s">
        <v>170</v>
      </c>
      <c r="C18" s="197" t="s">
        <v>171</v>
      </c>
      <c r="D18" s="15">
        <v>41.46</v>
      </c>
      <c r="E18" s="15">
        <v>41.46</v>
      </c>
      <c r="F18" s="15">
        <v>14.58</v>
      </c>
      <c r="G18" s="15">
        <v>26.88</v>
      </c>
      <c r="H18" s="15"/>
      <c r="I18" s="15"/>
      <c r="J18" s="15"/>
      <c r="K18" s="15"/>
      <c r="L18" s="15"/>
      <c r="M18" s="15"/>
      <c r="N18" s="172"/>
      <c r="O18" s="172" t="s">
        <v>128</v>
      </c>
      <c r="P18" s="205" t="s">
        <v>92</v>
      </c>
      <c r="Q18" s="15">
        <v>419.22</v>
      </c>
      <c r="R18" s="15">
        <v>419.22</v>
      </c>
      <c r="S18" s="15">
        <v>419.22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97"/>
      <c r="B19" s="197" t="s">
        <v>172</v>
      </c>
      <c r="C19" s="197" t="s">
        <v>173</v>
      </c>
      <c r="D19" s="15">
        <v>3</v>
      </c>
      <c r="E19" s="15">
        <v>3</v>
      </c>
      <c r="F19" s="15">
        <v>3</v>
      </c>
      <c r="G19" s="15"/>
      <c r="H19" s="15"/>
      <c r="I19" s="15"/>
      <c r="J19" s="15"/>
      <c r="K19" s="15"/>
      <c r="L19" s="15"/>
      <c r="M19" s="15"/>
      <c r="N19" s="172"/>
      <c r="O19" s="172" t="s">
        <v>152</v>
      </c>
      <c r="P19" s="205" t="s">
        <v>153</v>
      </c>
      <c r="Q19" s="15">
        <v>959</v>
      </c>
      <c r="R19" s="15">
        <v>959</v>
      </c>
      <c r="S19" s="15">
        <v>959</v>
      </c>
      <c r="T19" s="15"/>
      <c r="U19" s="15"/>
      <c r="V19" s="15"/>
      <c r="W19" s="15"/>
      <c r="X19" s="15"/>
      <c r="Y19" s="15"/>
      <c r="Z19" s="15"/>
    </row>
    <row r="20" ht="17.25" customHeight="1" spans="1:26">
      <c r="A20" s="197"/>
      <c r="B20" s="197" t="s">
        <v>158</v>
      </c>
      <c r="C20" s="197" t="s">
        <v>174</v>
      </c>
      <c r="D20" s="15">
        <v>29.71</v>
      </c>
      <c r="E20" s="15">
        <v>29.71</v>
      </c>
      <c r="F20" s="15">
        <v>29.71</v>
      </c>
      <c r="G20" s="15"/>
      <c r="H20" s="15"/>
      <c r="I20" s="15"/>
      <c r="J20" s="15"/>
      <c r="K20" s="15"/>
      <c r="L20" s="15"/>
      <c r="M20" s="15"/>
      <c r="N20" s="13" t="s">
        <v>175</v>
      </c>
      <c r="O20" s="13"/>
      <c r="P20" s="204" t="s">
        <v>176</v>
      </c>
      <c r="Q20" s="15">
        <v>1316.52882</v>
      </c>
      <c r="R20" s="15">
        <v>1316.53</v>
      </c>
      <c r="S20" s="15">
        <v>643.88</v>
      </c>
      <c r="T20" s="15">
        <v>672.65</v>
      </c>
      <c r="U20" s="15"/>
      <c r="V20" s="15"/>
      <c r="W20" s="15"/>
      <c r="X20" s="15"/>
      <c r="Y20" s="15"/>
      <c r="Z20" s="15"/>
    </row>
    <row r="21" ht="17.25" customHeight="1" spans="1:26">
      <c r="A21" s="197"/>
      <c r="B21" s="197" t="s">
        <v>161</v>
      </c>
      <c r="C21" s="197" t="s">
        <v>177</v>
      </c>
      <c r="D21" s="15">
        <v>384.8</v>
      </c>
      <c r="E21" s="15">
        <v>384.8</v>
      </c>
      <c r="F21" s="15">
        <v>7.8</v>
      </c>
      <c r="G21" s="15">
        <v>377</v>
      </c>
      <c r="H21" s="15"/>
      <c r="I21" s="15"/>
      <c r="J21" s="15"/>
      <c r="K21" s="15"/>
      <c r="L21" s="15"/>
      <c r="M21" s="15"/>
      <c r="N21" s="172"/>
      <c r="O21" s="172" t="s">
        <v>144</v>
      </c>
      <c r="P21" s="205" t="s">
        <v>178</v>
      </c>
      <c r="Q21" s="15">
        <f>S21+T21</f>
        <v>124.21</v>
      </c>
      <c r="R21" s="15">
        <v>124.21</v>
      </c>
      <c r="S21" s="15">
        <v>57.81</v>
      </c>
      <c r="T21" s="15">
        <v>66.4</v>
      </c>
      <c r="U21" s="15"/>
      <c r="V21" s="15"/>
      <c r="W21" s="15"/>
      <c r="X21" s="15"/>
      <c r="Y21" s="15"/>
      <c r="Z21" s="15"/>
    </row>
    <row r="22" ht="17.25" customHeight="1" spans="1:26">
      <c r="A22" s="196" t="s">
        <v>179</v>
      </c>
      <c r="B22" s="196"/>
      <c r="C22" s="196" t="s">
        <v>180</v>
      </c>
      <c r="D22" s="15">
        <v>11.644</v>
      </c>
      <c r="E22" s="15">
        <v>11.64</v>
      </c>
      <c r="F22" s="15"/>
      <c r="G22" s="15">
        <v>11.644</v>
      </c>
      <c r="H22" s="15"/>
      <c r="I22" s="15"/>
      <c r="J22" s="15"/>
      <c r="K22" s="15"/>
      <c r="L22" s="15"/>
      <c r="M22" s="15"/>
      <c r="N22" s="172"/>
      <c r="O22" s="172" t="s">
        <v>170</v>
      </c>
      <c r="P22" s="205" t="s">
        <v>181</v>
      </c>
      <c r="Q22" s="15">
        <f t="shared" ref="Q22:Q36" si="0">S22+T22</f>
        <v>12.02</v>
      </c>
      <c r="R22" s="15">
        <v>12.02</v>
      </c>
      <c r="S22" s="15">
        <v>12.02</v>
      </c>
      <c r="T22" s="15"/>
      <c r="U22" s="15"/>
      <c r="V22" s="15"/>
      <c r="W22" s="15"/>
      <c r="X22" s="15"/>
      <c r="Y22" s="15"/>
      <c r="Z22" s="15"/>
    </row>
    <row r="23" ht="17.25" customHeight="1" spans="1:26">
      <c r="A23" s="197"/>
      <c r="B23" s="197" t="s">
        <v>172</v>
      </c>
      <c r="C23" s="197" t="s">
        <v>182</v>
      </c>
      <c r="D23" s="15">
        <v>11.644</v>
      </c>
      <c r="E23" s="15">
        <v>11.64</v>
      </c>
      <c r="F23" s="15"/>
      <c r="G23" s="15">
        <v>11.644</v>
      </c>
      <c r="H23" s="15"/>
      <c r="I23" s="15"/>
      <c r="J23" s="15"/>
      <c r="K23" s="15"/>
      <c r="L23" s="15"/>
      <c r="M23" s="15"/>
      <c r="N23" s="172"/>
      <c r="O23" s="172" t="s">
        <v>172</v>
      </c>
      <c r="P23" s="205" t="s">
        <v>183</v>
      </c>
      <c r="Q23" s="15">
        <f t="shared" si="0"/>
        <v>23.68</v>
      </c>
      <c r="R23" s="15">
        <v>23.68</v>
      </c>
      <c r="S23" s="15">
        <v>23.68</v>
      </c>
      <c r="T23" s="15"/>
      <c r="U23" s="15"/>
      <c r="V23" s="15"/>
      <c r="W23" s="15"/>
      <c r="X23" s="15"/>
      <c r="Y23" s="15"/>
      <c r="Z23" s="15"/>
    </row>
    <row r="24" ht="17.25" customHeight="1" spans="1:26">
      <c r="A24" s="196" t="s">
        <v>184</v>
      </c>
      <c r="B24" s="196"/>
      <c r="C24" s="196" t="s">
        <v>185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72"/>
      <c r="O24" s="172" t="s">
        <v>154</v>
      </c>
      <c r="P24" s="205" t="s">
        <v>186</v>
      </c>
      <c r="Q24" s="15">
        <f t="shared" si="0"/>
        <v>41.57</v>
      </c>
      <c r="R24" s="15">
        <v>41.57</v>
      </c>
      <c r="S24" s="15">
        <v>41.57</v>
      </c>
      <c r="T24" s="15"/>
      <c r="U24" s="15"/>
      <c r="V24" s="15"/>
      <c r="W24" s="15"/>
      <c r="X24" s="15"/>
      <c r="Y24" s="15"/>
      <c r="Z24" s="15"/>
    </row>
    <row r="25" ht="17.25" customHeight="1" spans="1:26">
      <c r="A25" s="197"/>
      <c r="B25" s="197" t="s">
        <v>144</v>
      </c>
      <c r="C25" s="197" t="s">
        <v>143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72"/>
      <c r="O25" s="172" t="s">
        <v>126</v>
      </c>
      <c r="P25" s="205" t="s">
        <v>187</v>
      </c>
      <c r="Q25" s="15">
        <f t="shared" si="0"/>
        <v>38.48</v>
      </c>
      <c r="R25" s="15">
        <v>38.48</v>
      </c>
      <c r="S25" s="15">
        <v>38.48</v>
      </c>
      <c r="T25" s="15"/>
      <c r="U25" s="15"/>
      <c r="V25" s="15"/>
      <c r="W25" s="15"/>
      <c r="X25" s="15"/>
      <c r="Y25" s="15"/>
      <c r="Z25" s="15"/>
    </row>
    <row r="26" ht="17.25" customHeight="1" spans="1:26">
      <c r="A26" s="197"/>
      <c r="B26" s="197" t="s">
        <v>147</v>
      </c>
      <c r="C26" s="197" t="s">
        <v>176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72"/>
      <c r="O26" s="172" t="s">
        <v>128</v>
      </c>
      <c r="P26" s="205" t="s">
        <v>177</v>
      </c>
      <c r="Q26" s="15">
        <f t="shared" si="0"/>
        <v>384.8</v>
      </c>
      <c r="R26" s="15">
        <v>384.8</v>
      </c>
      <c r="S26" s="15">
        <v>7.8</v>
      </c>
      <c r="T26" s="15">
        <v>377</v>
      </c>
      <c r="U26" s="15"/>
      <c r="V26" s="15"/>
      <c r="W26" s="15"/>
      <c r="X26" s="15"/>
      <c r="Y26" s="15"/>
      <c r="Z26" s="15"/>
    </row>
    <row r="27" ht="17.25" customHeight="1" spans="1:26">
      <c r="A27" s="196" t="s">
        <v>188</v>
      </c>
      <c r="B27" s="196"/>
      <c r="C27" s="196" t="s">
        <v>189</v>
      </c>
      <c r="D27" s="15">
        <v>42.409802</v>
      </c>
      <c r="E27" s="15">
        <v>42.41</v>
      </c>
      <c r="F27" s="15">
        <v>42.41</v>
      </c>
      <c r="G27" s="15"/>
      <c r="H27" s="15"/>
      <c r="I27" s="15"/>
      <c r="J27" s="15"/>
      <c r="K27" s="15"/>
      <c r="L27" s="15"/>
      <c r="M27" s="15"/>
      <c r="N27" s="172"/>
      <c r="O27" s="172" t="s">
        <v>129</v>
      </c>
      <c r="P27" s="205" t="s">
        <v>190</v>
      </c>
      <c r="Q27" s="15">
        <f t="shared" si="0"/>
        <v>12.77</v>
      </c>
      <c r="R27" s="15">
        <v>12.77</v>
      </c>
      <c r="S27" s="15">
        <v>0</v>
      </c>
      <c r="T27" s="15">
        <v>12.77</v>
      </c>
      <c r="U27" s="15"/>
      <c r="V27" s="15"/>
      <c r="W27" s="15"/>
      <c r="X27" s="15"/>
      <c r="Y27" s="15"/>
      <c r="Z27" s="15"/>
    </row>
    <row r="28" ht="17.25" customHeight="1" spans="1:26">
      <c r="A28" s="197"/>
      <c r="B28" s="197" t="s">
        <v>144</v>
      </c>
      <c r="C28" s="197" t="s">
        <v>191</v>
      </c>
      <c r="D28" s="15">
        <v>30.802202</v>
      </c>
      <c r="E28" s="15">
        <v>30.8</v>
      </c>
      <c r="F28" s="15">
        <v>30.802202</v>
      </c>
      <c r="G28" s="15"/>
      <c r="H28" s="15"/>
      <c r="I28" s="15"/>
      <c r="J28" s="15"/>
      <c r="K28" s="15"/>
      <c r="L28" s="15"/>
      <c r="M28" s="15"/>
      <c r="N28" s="172"/>
      <c r="O28" s="172" t="s">
        <v>130</v>
      </c>
      <c r="P28" s="205" t="s">
        <v>163</v>
      </c>
      <c r="Q28" s="15">
        <f t="shared" si="0"/>
        <v>1.41</v>
      </c>
      <c r="R28" s="15">
        <v>1.41</v>
      </c>
      <c r="S28" s="15">
        <v>1.41</v>
      </c>
      <c r="T28" s="15"/>
      <c r="U28" s="15"/>
      <c r="V28" s="15"/>
      <c r="W28" s="15"/>
      <c r="X28" s="15"/>
      <c r="Y28" s="15"/>
      <c r="Z28" s="15"/>
    </row>
    <row r="29" ht="17.25" customHeight="1" spans="1:26">
      <c r="A29" s="197"/>
      <c r="B29" s="197" t="s">
        <v>170</v>
      </c>
      <c r="C29" s="197" t="s">
        <v>192</v>
      </c>
      <c r="D29" s="15">
        <v>11.6076</v>
      </c>
      <c r="E29" s="15">
        <v>11.61</v>
      </c>
      <c r="F29" s="15">
        <v>11.6076</v>
      </c>
      <c r="G29" s="15"/>
      <c r="H29" s="15"/>
      <c r="I29" s="15"/>
      <c r="J29" s="15"/>
      <c r="K29" s="15"/>
      <c r="L29" s="15"/>
      <c r="M29" s="15"/>
      <c r="N29" s="172"/>
      <c r="O29" s="172" t="s">
        <v>131</v>
      </c>
      <c r="P29" s="205" t="s">
        <v>165</v>
      </c>
      <c r="Q29" s="15">
        <f t="shared" si="0"/>
        <v>17.7</v>
      </c>
      <c r="R29" s="15">
        <v>17.7</v>
      </c>
      <c r="S29" s="15">
        <v>17.7</v>
      </c>
      <c r="T29" s="15"/>
      <c r="U29" s="15"/>
      <c r="V29" s="15"/>
      <c r="W29" s="15"/>
      <c r="X29" s="15"/>
      <c r="Y29" s="15"/>
      <c r="Z29" s="15"/>
    </row>
    <row r="30" ht="17.25" customHeight="1" spans="1:2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72"/>
      <c r="O30" s="172" t="s">
        <v>132</v>
      </c>
      <c r="P30" s="205" t="s">
        <v>173</v>
      </c>
      <c r="Q30" s="15">
        <f t="shared" si="0"/>
        <v>3</v>
      </c>
      <c r="R30" s="15">
        <v>3</v>
      </c>
      <c r="S30" s="15">
        <v>3</v>
      </c>
      <c r="T30" s="15"/>
      <c r="U30" s="15"/>
      <c r="V30" s="15"/>
      <c r="W30" s="15"/>
      <c r="X30" s="15"/>
      <c r="Y30" s="15"/>
      <c r="Z30" s="15"/>
    </row>
    <row r="31" ht="17.25" customHeight="1" spans="1:2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72"/>
      <c r="O31" s="172" t="s">
        <v>139</v>
      </c>
      <c r="P31" s="205" t="s">
        <v>193</v>
      </c>
      <c r="Q31" s="15">
        <f t="shared" si="0"/>
        <v>139.6</v>
      </c>
      <c r="R31" s="15">
        <v>139.6</v>
      </c>
      <c r="S31" s="15">
        <v>0</v>
      </c>
      <c r="T31" s="15">
        <v>139.6</v>
      </c>
      <c r="U31" s="15"/>
      <c r="V31" s="15"/>
      <c r="W31" s="15"/>
      <c r="X31" s="15"/>
      <c r="Y31" s="15"/>
      <c r="Z31" s="15"/>
    </row>
    <row r="32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72"/>
      <c r="O32" s="172" t="s">
        <v>194</v>
      </c>
      <c r="P32" s="205" t="s">
        <v>195</v>
      </c>
      <c r="Q32" s="15">
        <f t="shared" si="0"/>
        <v>41.46</v>
      </c>
      <c r="R32" s="15">
        <v>41.46</v>
      </c>
      <c r="S32" s="15">
        <v>14.58</v>
      </c>
      <c r="T32" s="15">
        <v>26.88</v>
      </c>
      <c r="U32" s="15"/>
      <c r="V32" s="15"/>
      <c r="W32" s="15"/>
      <c r="X32" s="15"/>
      <c r="Y32" s="15"/>
      <c r="Z32" s="15"/>
    </row>
    <row r="33" ht="17.25" customHeight="1" spans="1:2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72"/>
      <c r="O33" s="172" t="s">
        <v>196</v>
      </c>
      <c r="P33" s="205" t="s">
        <v>197</v>
      </c>
      <c r="Q33" s="15">
        <f t="shared" si="0"/>
        <v>71.82</v>
      </c>
      <c r="R33" s="15">
        <v>71.82</v>
      </c>
      <c r="S33" s="15">
        <v>71.82</v>
      </c>
      <c r="T33" s="15"/>
      <c r="U33" s="15"/>
      <c r="V33" s="15"/>
      <c r="W33" s="15"/>
      <c r="X33" s="15"/>
      <c r="Y33" s="15"/>
      <c r="Z33" s="15"/>
    </row>
    <row r="34" ht="17.25" customHeight="1" spans="1:2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72"/>
      <c r="O34" s="172" t="s">
        <v>198</v>
      </c>
      <c r="P34" s="205" t="s">
        <v>199</v>
      </c>
      <c r="Q34" s="15">
        <f t="shared" si="0"/>
        <v>79.38</v>
      </c>
      <c r="R34" s="15">
        <v>79.38</v>
      </c>
      <c r="S34" s="15">
        <v>79.38</v>
      </c>
      <c r="T34" s="15"/>
      <c r="U34" s="15"/>
      <c r="V34" s="15"/>
      <c r="W34" s="15"/>
      <c r="X34" s="15"/>
      <c r="Y34" s="15"/>
      <c r="Z34" s="15"/>
    </row>
    <row r="35" ht="17.25" customHeight="1" spans="1:2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72"/>
      <c r="O35" s="172" t="s">
        <v>200</v>
      </c>
      <c r="P35" s="205" t="s">
        <v>174</v>
      </c>
      <c r="Q35" s="15">
        <f t="shared" si="0"/>
        <v>29.71</v>
      </c>
      <c r="R35" s="15">
        <v>29.71</v>
      </c>
      <c r="S35" s="15">
        <v>29.71</v>
      </c>
      <c r="T35" s="15"/>
      <c r="U35" s="15"/>
      <c r="V35" s="15"/>
      <c r="W35" s="15"/>
      <c r="X35" s="15"/>
      <c r="Y35" s="15"/>
      <c r="Z35" s="15"/>
    </row>
    <row r="36" ht="17.25" customHeight="1" spans="1:2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72"/>
      <c r="O36" s="172" t="s">
        <v>201</v>
      </c>
      <c r="P36" s="205" t="s">
        <v>202</v>
      </c>
      <c r="Q36" s="15">
        <f t="shared" si="0"/>
        <v>294.92</v>
      </c>
      <c r="R36" s="15">
        <v>294.92</v>
      </c>
      <c r="S36" s="15">
        <v>244.92</v>
      </c>
      <c r="T36" s="15">
        <v>50</v>
      </c>
      <c r="U36" s="15"/>
      <c r="V36" s="15"/>
      <c r="W36" s="15"/>
      <c r="X36" s="15"/>
      <c r="Y36" s="15"/>
      <c r="Z36" s="15"/>
    </row>
    <row r="37" ht="17.25" customHeight="1" spans="1:2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 t="s">
        <v>203</v>
      </c>
      <c r="O37" s="13"/>
      <c r="P37" s="204" t="s">
        <v>189</v>
      </c>
      <c r="Q37" s="15">
        <v>42.409802</v>
      </c>
      <c r="R37" s="15">
        <v>42.41</v>
      </c>
      <c r="S37" s="15">
        <v>42.409802</v>
      </c>
      <c r="T37" s="15"/>
      <c r="U37" s="15"/>
      <c r="V37" s="15"/>
      <c r="W37" s="15"/>
      <c r="X37" s="15"/>
      <c r="Y37" s="15"/>
      <c r="Z37" s="15"/>
    </row>
    <row r="38" ht="17.25" customHeight="1" spans="1:26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72"/>
      <c r="O38" s="172" t="s">
        <v>144</v>
      </c>
      <c r="P38" s="205" t="s">
        <v>204</v>
      </c>
      <c r="Q38" s="15">
        <v>11.6076</v>
      </c>
      <c r="R38" s="15">
        <v>11.6076</v>
      </c>
      <c r="S38" s="15">
        <v>11.61</v>
      </c>
      <c r="T38" s="15"/>
      <c r="U38" s="15"/>
      <c r="V38" s="15"/>
      <c r="W38" s="15"/>
      <c r="X38" s="15"/>
      <c r="Y38" s="15"/>
      <c r="Z38" s="15"/>
    </row>
    <row r="39" ht="17.25" customHeight="1" spans="1:2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72"/>
      <c r="O39" s="172" t="s">
        <v>147</v>
      </c>
      <c r="P39" s="205" t="s">
        <v>205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7.25" customHeight="1" spans="1:2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72"/>
      <c r="O40" s="172" t="s">
        <v>170</v>
      </c>
      <c r="P40" s="205" t="s">
        <v>206</v>
      </c>
      <c r="Q40" s="15">
        <v>25.802202</v>
      </c>
      <c r="R40" s="15">
        <v>25.802202</v>
      </c>
      <c r="S40" s="15">
        <v>25.8</v>
      </c>
      <c r="T40" s="15"/>
      <c r="U40" s="15"/>
      <c r="V40" s="15"/>
      <c r="W40" s="15"/>
      <c r="X40" s="15"/>
      <c r="Y40" s="15"/>
      <c r="Z40" s="15"/>
    </row>
    <row r="41" ht="17.25" customHeight="1" spans="1:26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72"/>
      <c r="O41" s="172" t="s">
        <v>154</v>
      </c>
      <c r="P41" s="205" t="s">
        <v>207</v>
      </c>
      <c r="Q41" s="15">
        <v>5</v>
      </c>
      <c r="R41" s="15">
        <v>5</v>
      </c>
      <c r="S41" s="15">
        <v>5</v>
      </c>
      <c r="T41" s="15"/>
      <c r="U41" s="15"/>
      <c r="V41" s="15"/>
      <c r="W41" s="15"/>
      <c r="X41" s="15"/>
      <c r="Y41" s="15"/>
      <c r="Z41" s="15"/>
    </row>
    <row r="42" ht="17.25" customHeight="1" spans="1:26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 t="s">
        <v>208</v>
      </c>
      <c r="O42" s="13"/>
      <c r="P42" s="204" t="s">
        <v>209</v>
      </c>
      <c r="Q42" s="15">
        <v>11.644</v>
      </c>
      <c r="R42" s="15">
        <v>11.64</v>
      </c>
      <c r="S42" s="15"/>
      <c r="T42" s="15">
        <v>11.644</v>
      </c>
      <c r="U42" s="15"/>
      <c r="V42" s="15"/>
      <c r="W42" s="15"/>
      <c r="X42" s="15"/>
      <c r="Y42" s="15"/>
      <c r="Z42" s="15"/>
    </row>
    <row r="43" ht="17.25" customHeight="1" spans="1:26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72"/>
      <c r="O43" s="172" t="s">
        <v>147</v>
      </c>
      <c r="P43" s="205" t="s">
        <v>210</v>
      </c>
      <c r="Q43" s="15">
        <v>11.644</v>
      </c>
      <c r="R43" s="15">
        <v>11.644</v>
      </c>
      <c r="S43" s="15"/>
      <c r="T43" s="15">
        <v>11.644</v>
      </c>
      <c r="U43" s="15"/>
      <c r="V43" s="15"/>
      <c r="W43" s="15"/>
      <c r="X43" s="15"/>
      <c r="Y43" s="15"/>
      <c r="Z43" s="15"/>
    </row>
    <row r="44" ht="20.25" customHeight="1" spans="1:26">
      <c r="A44" s="198" t="s">
        <v>23</v>
      </c>
      <c r="B44" s="199"/>
      <c r="C44" s="200"/>
      <c r="D44" s="15">
        <v>6689.428155</v>
      </c>
      <c r="E44" s="15">
        <v>6689.428155</v>
      </c>
      <c r="F44" s="15">
        <v>6005.14</v>
      </c>
      <c r="G44" s="15">
        <v>684.29</v>
      </c>
      <c r="H44" s="15"/>
      <c r="I44" s="15"/>
      <c r="J44" s="15"/>
      <c r="K44" s="15"/>
      <c r="L44" s="15"/>
      <c r="M44" s="15"/>
      <c r="N44" s="206" t="s">
        <v>23</v>
      </c>
      <c r="O44" s="206"/>
      <c r="P44" s="204"/>
      <c r="Q44" s="15">
        <v>6689.428155</v>
      </c>
      <c r="R44" s="15">
        <v>6689.428155</v>
      </c>
      <c r="S44" s="15">
        <v>6005.138155</v>
      </c>
      <c r="T44" s="15">
        <v>684.29</v>
      </c>
      <c r="U44" s="15"/>
      <c r="V44" s="15"/>
      <c r="W44" s="15"/>
      <c r="X44" s="15"/>
      <c r="Y44" s="15"/>
      <c r="Z44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44:C44"/>
    <mergeCell ref="N44:P44"/>
    <mergeCell ref="D5:D6"/>
    <mergeCell ref="Q5:Q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D25" sqref="D25"/>
    </sheetView>
  </sheetViews>
  <sheetFormatPr defaultColWidth="9.14166666666667" defaultRowHeight="14.25" customHeight="1" outlineLevelCol="5"/>
  <cols>
    <col min="1" max="2" width="27.425" customWidth="1"/>
    <col min="3" max="3" width="17.2833333333333" customWidth="1"/>
    <col min="4" max="5" width="26.2833333333333" customWidth="1"/>
    <col min="6" max="6" width="18.7166666666667" customWidth="1"/>
  </cols>
  <sheetData>
    <row r="1" customHeight="1" spans="1:6">
      <c r="A1" s="181"/>
      <c r="B1" s="181"/>
      <c r="C1" s="76"/>
      <c r="F1" s="182" t="s">
        <v>211</v>
      </c>
    </row>
    <row r="2" ht="25.5" customHeight="1" spans="1:6">
      <c r="A2" s="183" t="s">
        <v>212</v>
      </c>
      <c r="B2" s="183"/>
      <c r="C2" s="183"/>
      <c r="D2" s="183"/>
      <c r="E2" s="183"/>
      <c r="F2" s="183"/>
    </row>
    <row r="3" ht="15.75" customHeight="1" spans="1:6">
      <c r="A3" s="4" t="str">
        <f>"单位名称："&amp;"曲靖市交通运输综合行政执法支队"</f>
        <v>单位名称：曲靖市交通运输综合行政执法支队</v>
      </c>
      <c r="B3" s="181"/>
      <c r="C3" s="76"/>
      <c r="F3" s="289" t="s">
        <v>2</v>
      </c>
    </row>
    <row r="4" ht="19.5" customHeight="1" spans="1:6">
      <c r="A4" s="9" t="s">
        <v>213</v>
      </c>
      <c r="B4" s="10" t="s">
        <v>214</v>
      </c>
      <c r="C4" s="10" t="s">
        <v>215</v>
      </c>
      <c r="D4" s="10"/>
      <c r="E4" s="10"/>
      <c r="F4" s="10" t="s">
        <v>173</v>
      </c>
    </row>
    <row r="5" ht="19.5" customHeight="1" spans="1:6">
      <c r="A5" s="9"/>
      <c r="B5" s="10"/>
      <c r="C5" s="70" t="s">
        <v>31</v>
      </c>
      <c r="D5" s="70" t="s">
        <v>216</v>
      </c>
      <c r="E5" s="70" t="s">
        <v>217</v>
      </c>
      <c r="F5" s="10"/>
    </row>
    <row r="6" ht="18.75" customHeight="1" spans="1:6">
      <c r="A6" s="184">
        <v>1</v>
      </c>
      <c r="B6" s="184">
        <v>2</v>
      </c>
      <c r="C6" s="185">
        <v>3</v>
      </c>
      <c r="D6" s="184">
        <v>4</v>
      </c>
      <c r="E6" s="184">
        <v>5</v>
      </c>
      <c r="F6" s="184">
        <v>6</v>
      </c>
    </row>
    <row r="7" ht="18.75" customHeight="1" spans="1:6">
      <c r="A7" s="15">
        <v>32.71</v>
      </c>
      <c r="B7" s="15"/>
      <c r="C7" s="15">
        <v>29.71</v>
      </c>
      <c r="D7" s="15"/>
      <c r="E7" s="15">
        <v>29.71</v>
      </c>
      <c r="F7" s="15">
        <v>2.996</v>
      </c>
    </row>
    <row r="10" customHeight="1" spans="5:6">
      <c r="E10" s="186"/>
      <c r="F10" s="186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48"/>
  <sheetViews>
    <sheetView topLeftCell="A37" workbookViewId="0">
      <selection activeCell="C20" sqref="C20"/>
    </sheetView>
  </sheetViews>
  <sheetFormatPr defaultColWidth="9.14166666666667" defaultRowHeight="14.25" customHeight="1"/>
  <cols>
    <col min="1" max="1" width="32.85" customWidth="1"/>
    <col min="2" max="2" width="20.7166666666667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" customWidth="1"/>
    <col min="9" max="9" width="11" customWidth="1"/>
    <col min="10" max="10" width="15.425" customWidth="1"/>
    <col min="11" max="11" width="10.7" customWidth="1"/>
    <col min="12" max="13" width="11.1416666666667" customWidth="1"/>
    <col min="15" max="15" width="11.1416666666667" customWidth="1"/>
    <col min="16" max="16" width="11.85" customWidth="1"/>
    <col min="20" max="20" width="12.1416666666667" customWidth="1"/>
    <col min="21" max="23" width="12.2833333333333" customWidth="1"/>
    <col min="24" max="24" width="12.7" customWidth="1"/>
    <col min="25" max="26" width="11.1416666666667" customWidth="1"/>
  </cols>
  <sheetData>
    <row r="1" ht="16.5" customHeight="1" spans="2:26">
      <c r="B1" s="161"/>
      <c r="D1" s="162"/>
      <c r="E1" s="162"/>
      <c r="F1" s="162"/>
      <c r="G1" s="162"/>
      <c r="H1" s="163"/>
      <c r="I1" s="163"/>
      <c r="K1" s="163"/>
      <c r="L1" s="163"/>
      <c r="M1" s="163"/>
      <c r="P1" s="163"/>
      <c r="T1" s="163"/>
      <c r="X1" s="161"/>
      <c r="Z1" s="60" t="s">
        <v>218</v>
      </c>
    </row>
    <row r="2" ht="26.25" customHeight="1" spans="1:26">
      <c r="A2" s="56" t="s">
        <v>219</v>
      </c>
      <c r="B2" s="56"/>
      <c r="C2" s="56"/>
      <c r="D2" s="56"/>
      <c r="E2" s="56"/>
      <c r="F2" s="56"/>
      <c r="G2" s="56"/>
      <c r="H2" s="56"/>
      <c r="I2" s="56"/>
      <c r="J2" s="3"/>
      <c r="K2" s="56"/>
      <c r="L2" s="56"/>
      <c r="M2" s="56"/>
      <c r="N2" s="3"/>
      <c r="O2" s="3"/>
      <c r="P2" s="56"/>
      <c r="Q2" s="3"/>
      <c r="R2" s="3"/>
      <c r="S2" s="3"/>
      <c r="T2" s="56"/>
      <c r="U2" s="56"/>
      <c r="V2" s="56"/>
      <c r="W2" s="56"/>
      <c r="X2" s="56"/>
      <c r="Y2" s="56"/>
      <c r="Z2" s="56"/>
    </row>
    <row r="3" ht="15" customHeight="1" spans="1:26">
      <c r="A3" s="4" t="str">
        <f>"单位名称："&amp;"曲靖市交通运输综合行政执法支队"</f>
        <v>单位名称：曲靖市交通运输综合行政执法支队</v>
      </c>
      <c r="B3" s="164"/>
      <c r="C3" s="164"/>
      <c r="D3" s="164"/>
      <c r="E3" s="164"/>
      <c r="F3" s="164"/>
      <c r="G3" s="164"/>
      <c r="H3" s="165"/>
      <c r="I3" s="165"/>
      <c r="J3" s="6"/>
      <c r="K3" s="165"/>
      <c r="L3" s="165"/>
      <c r="M3" s="165"/>
      <c r="N3" s="6"/>
      <c r="O3" s="6"/>
      <c r="P3" s="165"/>
      <c r="Q3" s="6"/>
      <c r="R3" s="6"/>
      <c r="S3" s="6"/>
      <c r="T3" s="165"/>
      <c r="X3" s="161"/>
      <c r="Z3" s="290" t="s">
        <v>2</v>
      </c>
    </row>
    <row r="4" ht="18" customHeight="1" spans="1:26">
      <c r="A4" s="166" t="s">
        <v>220</v>
      </c>
      <c r="B4" s="166" t="s">
        <v>221</v>
      </c>
      <c r="C4" s="166" t="s">
        <v>222</v>
      </c>
      <c r="D4" s="166" t="s">
        <v>223</v>
      </c>
      <c r="E4" s="166" t="s">
        <v>224</v>
      </c>
      <c r="F4" s="166" t="s">
        <v>225</v>
      </c>
      <c r="G4" s="166" t="s">
        <v>226</v>
      </c>
      <c r="H4" s="71" t="s">
        <v>227</v>
      </c>
      <c r="I4" s="71" t="s">
        <v>227</v>
      </c>
      <c r="J4" s="10"/>
      <c r="K4" s="71"/>
      <c r="L4" s="71"/>
      <c r="M4" s="71"/>
      <c r="N4" s="10"/>
      <c r="O4" s="10"/>
      <c r="P4" s="71"/>
      <c r="Q4" s="10"/>
      <c r="R4" s="10"/>
      <c r="S4" s="10"/>
      <c r="T4" s="179" t="s">
        <v>35</v>
      </c>
      <c r="U4" s="71" t="s">
        <v>36</v>
      </c>
      <c r="V4" s="71"/>
      <c r="W4" s="71"/>
      <c r="X4" s="71"/>
      <c r="Y4" s="71"/>
      <c r="Z4" s="71"/>
    </row>
    <row r="5" ht="18" customHeight="1" spans="1:26">
      <c r="A5" s="167"/>
      <c r="B5" s="168"/>
      <c r="C5" s="167"/>
      <c r="D5" s="167"/>
      <c r="E5" s="167"/>
      <c r="F5" s="167"/>
      <c r="G5" s="167"/>
      <c r="H5" s="71" t="s">
        <v>228</v>
      </c>
      <c r="I5" s="71" t="s">
        <v>32</v>
      </c>
      <c r="J5" s="10"/>
      <c r="K5" s="71"/>
      <c r="L5" s="71"/>
      <c r="M5" s="71"/>
      <c r="N5" s="10"/>
      <c r="O5" s="10"/>
      <c r="P5" s="71"/>
      <c r="Q5" s="10" t="s">
        <v>229</v>
      </c>
      <c r="R5" s="10"/>
      <c r="S5" s="10"/>
      <c r="T5" s="166" t="s">
        <v>35</v>
      </c>
      <c r="U5" s="71" t="s">
        <v>36</v>
      </c>
      <c r="V5" s="179" t="s">
        <v>37</v>
      </c>
      <c r="W5" s="71" t="s">
        <v>36</v>
      </c>
      <c r="X5" s="179" t="s">
        <v>39</v>
      </c>
      <c r="Y5" s="179" t="s">
        <v>40</v>
      </c>
      <c r="Z5" s="177" t="s">
        <v>41</v>
      </c>
    </row>
    <row r="6" customHeight="1" spans="1:26">
      <c r="A6" s="169"/>
      <c r="B6" s="169"/>
      <c r="C6" s="169"/>
      <c r="D6" s="169"/>
      <c r="E6" s="169"/>
      <c r="F6" s="169"/>
      <c r="G6" s="169"/>
      <c r="H6" s="169"/>
      <c r="I6" s="176" t="s">
        <v>230</v>
      </c>
      <c r="J6" s="177" t="s">
        <v>231</v>
      </c>
      <c r="K6" s="166" t="s">
        <v>232</v>
      </c>
      <c r="L6" s="166" t="s">
        <v>233</v>
      </c>
      <c r="M6" s="166" t="s">
        <v>234</v>
      </c>
      <c r="N6" s="166" t="s">
        <v>235</v>
      </c>
      <c r="O6" s="166" t="s">
        <v>33</v>
      </c>
      <c r="P6" s="166" t="s">
        <v>34</v>
      </c>
      <c r="Q6" s="166" t="s">
        <v>32</v>
      </c>
      <c r="R6" s="166" t="s">
        <v>33</v>
      </c>
      <c r="S6" s="166" t="s">
        <v>34</v>
      </c>
      <c r="T6" s="169"/>
      <c r="U6" s="166" t="s">
        <v>31</v>
      </c>
      <c r="V6" s="166" t="s">
        <v>37</v>
      </c>
      <c r="W6" s="166" t="s">
        <v>236</v>
      </c>
      <c r="X6" s="166" t="s">
        <v>39</v>
      </c>
      <c r="Y6" s="166" t="s">
        <v>40</v>
      </c>
      <c r="Z6" s="166" t="s">
        <v>41</v>
      </c>
    </row>
    <row r="7" ht="37.5" customHeight="1" spans="1:26">
      <c r="A7" s="170"/>
      <c r="B7" s="170"/>
      <c r="C7" s="170"/>
      <c r="D7" s="170"/>
      <c r="E7" s="170"/>
      <c r="F7" s="170"/>
      <c r="G7" s="170"/>
      <c r="H7" s="170"/>
      <c r="I7" s="59" t="s">
        <v>31</v>
      </c>
      <c r="J7" s="59" t="s">
        <v>237</v>
      </c>
      <c r="K7" s="178" t="s">
        <v>231</v>
      </c>
      <c r="L7" s="178" t="s">
        <v>233</v>
      </c>
      <c r="M7" s="178" t="s">
        <v>234</v>
      </c>
      <c r="N7" s="178" t="s">
        <v>235</v>
      </c>
      <c r="O7" s="178" t="s">
        <v>235</v>
      </c>
      <c r="P7" s="178" t="s">
        <v>235</v>
      </c>
      <c r="Q7" s="178" t="s">
        <v>233</v>
      </c>
      <c r="R7" s="178" t="s">
        <v>234</v>
      </c>
      <c r="S7" s="178" t="s">
        <v>235</v>
      </c>
      <c r="T7" s="178" t="s">
        <v>35</v>
      </c>
      <c r="U7" s="178" t="s">
        <v>31</v>
      </c>
      <c r="V7" s="178" t="s">
        <v>37</v>
      </c>
      <c r="W7" s="178" t="s">
        <v>236</v>
      </c>
      <c r="X7" s="178" t="s">
        <v>39</v>
      </c>
      <c r="Y7" s="178" t="s">
        <v>40</v>
      </c>
      <c r="Z7" s="178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75">
        <v>25</v>
      </c>
      <c r="Z8" s="180">
        <v>26</v>
      </c>
    </row>
    <row r="9" ht="21" customHeight="1" outlineLevel="1" spans="1:26">
      <c r="A9" s="13" t="s">
        <v>43</v>
      </c>
      <c r="B9" s="171"/>
      <c r="C9" s="171"/>
      <c r="D9" s="171"/>
      <c r="E9" s="171"/>
      <c r="F9" s="171"/>
      <c r="G9" s="171"/>
      <c r="H9" s="15">
        <v>6005.138155</v>
      </c>
      <c r="I9" s="15">
        <v>6005.138155</v>
      </c>
      <c r="J9" s="15"/>
      <c r="K9" s="15"/>
      <c r="L9" s="15"/>
      <c r="M9" s="15">
        <v>6005.138155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72" t="s">
        <v>43</v>
      </c>
      <c r="B10" s="13" t="s">
        <v>238</v>
      </c>
      <c r="C10" s="13" t="s">
        <v>239</v>
      </c>
      <c r="D10" s="13" t="s">
        <v>83</v>
      </c>
      <c r="E10" s="13" t="s">
        <v>84</v>
      </c>
      <c r="F10" s="13" t="s">
        <v>240</v>
      </c>
      <c r="G10" s="13" t="s">
        <v>146</v>
      </c>
      <c r="H10" s="15">
        <v>1079.0316</v>
      </c>
      <c r="I10" s="15">
        <v>1079.0316</v>
      </c>
      <c r="J10" s="15"/>
      <c r="K10" s="15"/>
      <c r="L10" s="15"/>
      <c r="M10" s="15">
        <v>1079.0316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72" t="s">
        <v>43</v>
      </c>
      <c r="B11" s="13" t="s">
        <v>238</v>
      </c>
      <c r="C11" s="13" t="s">
        <v>239</v>
      </c>
      <c r="D11" s="13" t="s">
        <v>83</v>
      </c>
      <c r="E11" s="13" t="s">
        <v>84</v>
      </c>
      <c r="F11" s="13" t="s">
        <v>241</v>
      </c>
      <c r="G11" s="13" t="s">
        <v>149</v>
      </c>
      <c r="H11" s="15">
        <v>1572.3012</v>
      </c>
      <c r="I11" s="15">
        <v>1572.3012</v>
      </c>
      <c r="J11" s="15"/>
      <c r="K11" s="15"/>
      <c r="L11" s="15"/>
      <c r="M11" s="15">
        <v>1572.3012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72" t="s">
        <v>43</v>
      </c>
      <c r="B12" s="13" t="s">
        <v>242</v>
      </c>
      <c r="C12" s="13" t="s">
        <v>243</v>
      </c>
      <c r="D12" s="13" t="s">
        <v>83</v>
      </c>
      <c r="E12" s="13" t="s">
        <v>84</v>
      </c>
      <c r="F12" s="13" t="s">
        <v>244</v>
      </c>
      <c r="G12" s="13" t="s">
        <v>151</v>
      </c>
      <c r="H12" s="15">
        <v>400.074</v>
      </c>
      <c r="I12" s="15">
        <v>400.074</v>
      </c>
      <c r="J12" s="15"/>
      <c r="K12" s="15"/>
      <c r="L12" s="15"/>
      <c r="M12" s="15">
        <v>400.074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72" t="s">
        <v>43</v>
      </c>
      <c r="B13" s="13" t="s">
        <v>238</v>
      </c>
      <c r="C13" s="13" t="s">
        <v>239</v>
      </c>
      <c r="D13" s="13" t="s">
        <v>83</v>
      </c>
      <c r="E13" s="13" t="s">
        <v>84</v>
      </c>
      <c r="F13" s="13" t="s">
        <v>244</v>
      </c>
      <c r="G13" s="13" t="s">
        <v>151</v>
      </c>
      <c r="H13" s="15">
        <v>89.9193</v>
      </c>
      <c r="I13" s="15">
        <v>89.9193</v>
      </c>
      <c r="J13" s="15"/>
      <c r="K13" s="15"/>
      <c r="L13" s="15"/>
      <c r="M13" s="15">
        <v>89.9193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72" t="s">
        <v>43</v>
      </c>
      <c r="B14" s="13" t="s">
        <v>245</v>
      </c>
      <c r="C14" s="13" t="s">
        <v>246</v>
      </c>
      <c r="D14" s="13" t="s">
        <v>63</v>
      </c>
      <c r="E14" s="13" t="s">
        <v>64</v>
      </c>
      <c r="F14" s="13" t="s">
        <v>247</v>
      </c>
      <c r="G14" s="13" t="s">
        <v>159</v>
      </c>
      <c r="H14" s="15">
        <v>455.384016</v>
      </c>
      <c r="I14" s="15">
        <v>455.384016</v>
      </c>
      <c r="J14" s="15"/>
      <c r="K14" s="15"/>
      <c r="L14" s="15"/>
      <c r="M14" s="15">
        <v>455.384016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72" t="s">
        <v>43</v>
      </c>
      <c r="B15" s="13" t="s">
        <v>248</v>
      </c>
      <c r="C15" s="13" t="s">
        <v>249</v>
      </c>
      <c r="D15" s="13" t="s">
        <v>73</v>
      </c>
      <c r="E15" s="13" t="s">
        <v>74</v>
      </c>
      <c r="F15" s="13" t="s">
        <v>250</v>
      </c>
      <c r="G15" s="13" t="s">
        <v>164</v>
      </c>
      <c r="H15" s="15">
        <v>160.218662</v>
      </c>
      <c r="I15" s="15">
        <v>160.218662</v>
      </c>
      <c r="J15" s="15"/>
      <c r="K15" s="15"/>
      <c r="L15" s="15"/>
      <c r="M15" s="15">
        <v>160.218662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72" t="s">
        <v>43</v>
      </c>
      <c r="B16" s="13" t="s">
        <v>251</v>
      </c>
      <c r="C16" s="13" t="s">
        <v>252</v>
      </c>
      <c r="D16" s="13" t="s">
        <v>77</v>
      </c>
      <c r="E16" s="13" t="s">
        <v>78</v>
      </c>
      <c r="F16" s="13" t="s">
        <v>253</v>
      </c>
      <c r="G16" s="13" t="s">
        <v>169</v>
      </c>
      <c r="H16" s="15">
        <v>9.424627</v>
      </c>
      <c r="I16" s="15">
        <v>9.424627</v>
      </c>
      <c r="J16" s="15"/>
      <c r="K16" s="15"/>
      <c r="L16" s="15"/>
      <c r="M16" s="15">
        <v>9.424627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72" t="s">
        <v>43</v>
      </c>
      <c r="B17" s="13" t="s">
        <v>254</v>
      </c>
      <c r="C17" s="13" t="s">
        <v>255</v>
      </c>
      <c r="D17" s="13" t="s">
        <v>77</v>
      </c>
      <c r="E17" s="13" t="s">
        <v>78</v>
      </c>
      <c r="F17" s="13" t="s">
        <v>253</v>
      </c>
      <c r="G17" s="13" t="s">
        <v>169</v>
      </c>
      <c r="H17" s="15">
        <v>11.780784</v>
      </c>
      <c r="I17" s="15">
        <v>11.780784</v>
      </c>
      <c r="J17" s="15"/>
      <c r="K17" s="15"/>
      <c r="L17" s="15"/>
      <c r="M17" s="15">
        <v>11.780784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72" t="s">
        <v>43</v>
      </c>
      <c r="B18" s="13" t="s">
        <v>256</v>
      </c>
      <c r="C18" s="13" t="s">
        <v>257</v>
      </c>
      <c r="D18" s="13" t="s">
        <v>77</v>
      </c>
      <c r="E18" s="13" t="s">
        <v>78</v>
      </c>
      <c r="F18" s="13" t="s">
        <v>253</v>
      </c>
      <c r="G18" s="13" t="s">
        <v>169</v>
      </c>
      <c r="H18" s="15">
        <v>10.4538</v>
      </c>
      <c r="I18" s="15">
        <v>10.4538</v>
      </c>
      <c r="J18" s="15"/>
      <c r="K18" s="15"/>
      <c r="L18" s="15"/>
      <c r="M18" s="15">
        <v>10.4538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72" t="s">
        <v>43</v>
      </c>
      <c r="B19" s="13" t="s">
        <v>258</v>
      </c>
      <c r="C19" s="13" t="s">
        <v>259</v>
      </c>
      <c r="D19" s="13" t="s">
        <v>91</v>
      </c>
      <c r="E19" s="13" t="s">
        <v>92</v>
      </c>
      <c r="F19" s="13" t="s">
        <v>260</v>
      </c>
      <c r="G19" s="13" t="s">
        <v>92</v>
      </c>
      <c r="H19" s="15">
        <v>419.215019</v>
      </c>
      <c r="I19" s="15">
        <v>419.215019</v>
      </c>
      <c r="J19" s="15"/>
      <c r="K19" s="15"/>
      <c r="L19" s="15"/>
      <c r="M19" s="15">
        <v>419.215019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72" t="s">
        <v>43</v>
      </c>
      <c r="B20" s="13" t="s">
        <v>261</v>
      </c>
      <c r="C20" s="13" t="s">
        <v>262</v>
      </c>
      <c r="D20" s="13" t="s">
        <v>83</v>
      </c>
      <c r="E20" s="13" t="s">
        <v>84</v>
      </c>
      <c r="F20" s="13" t="s">
        <v>263</v>
      </c>
      <c r="G20" s="13" t="s">
        <v>181</v>
      </c>
      <c r="H20" s="15">
        <v>12.0196</v>
      </c>
      <c r="I20" s="15">
        <v>12.0196</v>
      </c>
      <c r="J20" s="15"/>
      <c r="K20" s="15"/>
      <c r="L20" s="15"/>
      <c r="M20" s="15">
        <v>12.0196</v>
      </c>
      <c r="N20" s="15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72" t="s">
        <v>43</v>
      </c>
      <c r="B21" s="13" t="s">
        <v>261</v>
      </c>
      <c r="C21" s="13" t="s">
        <v>262</v>
      </c>
      <c r="D21" s="13" t="s">
        <v>83</v>
      </c>
      <c r="E21" s="13" t="s">
        <v>84</v>
      </c>
      <c r="F21" s="13" t="s">
        <v>264</v>
      </c>
      <c r="G21" s="13" t="s">
        <v>183</v>
      </c>
      <c r="H21" s="15">
        <v>23.6831</v>
      </c>
      <c r="I21" s="15">
        <v>23.6831</v>
      </c>
      <c r="J21" s="15"/>
      <c r="K21" s="15"/>
      <c r="L21" s="15"/>
      <c r="M21" s="15">
        <v>23.6831</v>
      </c>
      <c r="N21" s="15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72" t="s">
        <v>43</v>
      </c>
      <c r="B22" s="13" t="s">
        <v>261</v>
      </c>
      <c r="C22" s="13" t="s">
        <v>262</v>
      </c>
      <c r="D22" s="13" t="s">
        <v>83</v>
      </c>
      <c r="E22" s="13" t="s">
        <v>84</v>
      </c>
      <c r="F22" s="13" t="s">
        <v>265</v>
      </c>
      <c r="G22" s="13" t="s">
        <v>186</v>
      </c>
      <c r="H22" s="15">
        <v>41.5716</v>
      </c>
      <c r="I22" s="15">
        <v>41.5716</v>
      </c>
      <c r="J22" s="15"/>
      <c r="K22" s="15"/>
      <c r="L22" s="15"/>
      <c r="M22" s="15">
        <v>41.5716</v>
      </c>
      <c r="N22" s="15"/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72" t="s">
        <v>43</v>
      </c>
      <c r="B23" s="13" t="s">
        <v>261</v>
      </c>
      <c r="C23" s="13" t="s">
        <v>262</v>
      </c>
      <c r="D23" s="13" t="s">
        <v>83</v>
      </c>
      <c r="E23" s="13" t="s">
        <v>84</v>
      </c>
      <c r="F23" s="13" t="s">
        <v>266</v>
      </c>
      <c r="G23" s="13" t="s">
        <v>187</v>
      </c>
      <c r="H23" s="15">
        <v>38.482</v>
      </c>
      <c r="I23" s="15">
        <v>38.482</v>
      </c>
      <c r="J23" s="15"/>
      <c r="K23" s="15"/>
      <c r="L23" s="15"/>
      <c r="M23" s="15">
        <v>38.482</v>
      </c>
      <c r="N23" s="15"/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72" t="s">
        <v>43</v>
      </c>
      <c r="B24" s="13" t="s">
        <v>261</v>
      </c>
      <c r="C24" s="13" t="s">
        <v>262</v>
      </c>
      <c r="D24" s="13" t="s">
        <v>83</v>
      </c>
      <c r="E24" s="13" t="s">
        <v>84</v>
      </c>
      <c r="F24" s="13" t="s">
        <v>267</v>
      </c>
      <c r="G24" s="13" t="s">
        <v>177</v>
      </c>
      <c r="H24" s="15">
        <v>7.8</v>
      </c>
      <c r="I24" s="15">
        <v>7.8</v>
      </c>
      <c r="J24" s="15"/>
      <c r="K24" s="15"/>
      <c r="L24" s="15"/>
      <c r="M24" s="15">
        <v>7.8</v>
      </c>
      <c r="N24" s="15"/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72" t="s">
        <v>43</v>
      </c>
      <c r="B25" s="13" t="s">
        <v>261</v>
      </c>
      <c r="C25" s="13" t="s">
        <v>262</v>
      </c>
      <c r="D25" s="13" t="s">
        <v>83</v>
      </c>
      <c r="E25" s="13" t="s">
        <v>84</v>
      </c>
      <c r="F25" s="13" t="s">
        <v>268</v>
      </c>
      <c r="G25" s="13" t="s">
        <v>163</v>
      </c>
      <c r="H25" s="15">
        <v>1.408</v>
      </c>
      <c r="I25" s="15">
        <v>1.408</v>
      </c>
      <c r="J25" s="15"/>
      <c r="K25" s="15"/>
      <c r="L25" s="15"/>
      <c r="M25" s="15">
        <v>1.408</v>
      </c>
      <c r="N25" s="15"/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72" t="s">
        <v>43</v>
      </c>
      <c r="B26" s="13" t="s">
        <v>269</v>
      </c>
      <c r="C26" s="13" t="s">
        <v>173</v>
      </c>
      <c r="D26" s="13" t="s">
        <v>83</v>
      </c>
      <c r="E26" s="13" t="s">
        <v>84</v>
      </c>
      <c r="F26" s="13" t="s">
        <v>270</v>
      </c>
      <c r="G26" s="13" t="s">
        <v>173</v>
      </c>
      <c r="H26" s="15">
        <v>2.996</v>
      </c>
      <c r="I26" s="15">
        <v>2.996</v>
      </c>
      <c r="J26" s="15"/>
      <c r="K26" s="15"/>
      <c r="L26" s="15"/>
      <c r="M26" s="15">
        <v>2.996</v>
      </c>
      <c r="N26" s="15"/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72" t="s">
        <v>43</v>
      </c>
      <c r="B27" s="13" t="s">
        <v>261</v>
      </c>
      <c r="C27" s="13" t="s">
        <v>262</v>
      </c>
      <c r="D27" s="13" t="s">
        <v>83</v>
      </c>
      <c r="E27" s="13" t="s">
        <v>84</v>
      </c>
      <c r="F27" s="13" t="s">
        <v>271</v>
      </c>
      <c r="G27" s="13" t="s">
        <v>195</v>
      </c>
      <c r="H27" s="15">
        <v>14.58</v>
      </c>
      <c r="I27" s="15">
        <v>14.58</v>
      </c>
      <c r="J27" s="15"/>
      <c r="K27" s="15"/>
      <c r="L27" s="15"/>
      <c r="M27" s="15">
        <v>14.58</v>
      </c>
      <c r="N27" s="15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72" t="s">
        <v>43</v>
      </c>
      <c r="B28" s="13" t="s">
        <v>261</v>
      </c>
      <c r="C28" s="13" t="s">
        <v>262</v>
      </c>
      <c r="D28" s="13" t="s">
        <v>83</v>
      </c>
      <c r="E28" s="13" t="s">
        <v>84</v>
      </c>
      <c r="F28" s="13" t="s">
        <v>272</v>
      </c>
      <c r="G28" s="13" t="s">
        <v>178</v>
      </c>
      <c r="H28" s="15">
        <v>51.140713</v>
      </c>
      <c r="I28" s="15">
        <v>51.140713</v>
      </c>
      <c r="J28" s="15"/>
      <c r="K28" s="15"/>
      <c r="L28" s="15"/>
      <c r="M28" s="15">
        <v>51.140713</v>
      </c>
      <c r="N28" s="15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1" spans="1:26">
      <c r="A29" s="172" t="s">
        <v>43</v>
      </c>
      <c r="B29" s="13" t="s">
        <v>273</v>
      </c>
      <c r="C29" s="13" t="s">
        <v>274</v>
      </c>
      <c r="D29" s="13" t="s">
        <v>61</v>
      </c>
      <c r="E29" s="13" t="s">
        <v>62</v>
      </c>
      <c r="F29" s="13" t="s">
        <v>272</v>
      </c>
      <c r="G29" s="13" t="s">
        <v>178</v>
      </c>
      <c r="H29" s="15">
        <v>0.1</v>
      </c>
      <c r="I29" s="15">
        <v>0.1</v>
      </c>
      <c r="J29" s="15"/>
      <c r="K29" s="15"/>
      <c r="L29" s="15"/>
      <c r="M29" s="15">
        <v>0.1</v>
      </c>
      <c r="N29" s="15"/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3.25" customHeight="1" outlineLevel="1" spans="1:26">
      <c r="A30" s="172" t="s">
        <v>43</v>
      </c>
      <c r="B30" s="13" t="s">
        <v>275</v>
      </c>
      <c r="C30" s="13" t="s">
        <v>276</v>
      </c>
      <c r="D30" s="13" t="s">
        <v>61</v>
      </c>
      <c r="E30" s="13" t="s">
        <v>62</v>
      </c>
      <c r="F30" s="13" t="s">
        <v>272</v>
      </c>
      <c r="G30" s="13" t="s">
        <v>178</v>
      </c>
      <c r="H30" s="15">
        <v>6.574352</v>
      </c>
      <c r="I30" s="15">
        <v>6.574352</v>
      </c>
      <c r="J30" s="15"/>
      <c r="K30" s="15"/>
      <c r="L30" s="15"/>
      <c r="M30" s="15">
        <v>6.574352</v>
      </c>
      <c r="N30" s="15"/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3.25" customHeight="1" outlineLevel="1" spans="1:26">
      <c r="A31" s="172" t="s">
        <v>43</v>
      </c>
      <c r="B31" s="13" t="s">
        <v>277</v>
      </c>
      <c r="C31" s="13" t="s">
        <v>165</v>
      </c>
      <c r="D31" s="13" t="s">
        <v>83</v>
      </c>
      <c r="E31" s="13" t="s">
        <v>84</v>
      </c>
      <c r="F31" s="13" t="s">
        <v>278</v>
      </c>
      <c r="G31" s="13" t="s">
        <v>165</v>
      </c>
      <c r="H31" s="15">
        <v>17.697384</v>
      </c>
      <c r="I31" s="15">
        <v>17.697384</v>
      </c>
      <c r="J31" s="15"/>
      <c r="K31" s="15"/>
      <c r="L31" s="15"/>
      <c r="M31" s="15">
        <v>17.697384</v>
      </c>
      <c r="N31" s="15"/>
      <c r="O31" s="13"/>
      <c r="P31" s="13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3.25" customHeight="1" outlineLevel="1" spans="1:26">
      <c r="A32" s="172" t="s">
        <v>43</v>
      </c>
      <c r="B32" s="13" t="s">
        <v>279</v>
      </c>
      <c r="C32" s="13" t="s">
        <v>197</v>
      </c>
      <c r="D32" s="13" t="s">
        <v>83</v>
      </c>
      <c r="E32" s="13" t="s">
        <v>84</v>
      </c>
      <c r="F32" s="13" t="s">
        <v>280</v>
      </c>
      <c r="G32" s="13" t="s">
        <v>197</v>
      </c>
      <c r="H32" s="15">
        <v>53.026656</v>
      </c>
      <c r="I32" s="15">
        <v>53.026656</v>
      </c>
      <c r="J32" s="15"/>
      <c r="K32" s="15"/>
      <c r="L32" s="15"/>
      <c r="M32" s="15">
        <v>53.026656</v>
      </c>
      <c r="N32" s="15"/>
      <c r="O32" s="13"/>
      <c r="P32" s="13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3.25" customHeight="1" outlineLevel="1" spans="1:26">
      <c r="A33" s="172" t="s">
        <v>43</v>
      </c>
      <c r="B33" s="13" t="s">
        <v>279</v>
      </c>
      <c r="C33" s="13" t="s">
        <v>197</v>
      </c>
      <c r="D33" s="13" t="s">
        <v>61</v>
      </c>
      <c r="E33" s="13" t="s">
        <v>62</v>
      </c>
      <c r="F33" s="13" t="s">
        <v>280</v>
      </c>
      <c r="G33" s="13" t="s">
        <v>197</v>
      </c>
      <c r="H33" s="15">
        <v>18.791045</v>
      </c>
      <c r="I33" s="15">
        <v>18.791045</v>
      </c>
      <c r="J33" s="15"/>
      <c r="K33" s="15"/>
      <c r="L33" s="15"/>
      <c r="M33" s="15">
        <v>18.791045</v>
      </c>
      <c r="N33" s="15"/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3.25" customHeight="1" outlineLevel="1" spans="1:26">
      <c r="A34" s="172" t="s">
        <v>43</v>
      </c>
      <c r="B34" s="13" t="s">
        <v>281</v>
      </c>
      <c r="C34" s="13" t="s">
        <v>199</v>
      </c>
      <c r="D34" s="13" t="s">
        <v>83</v>
      </c>
      <c r="E34" s="13" t="s">
        <v>84</v>
      </c>
      <c r="F34" s="13" t="s">
        <v>282</v>
      </c>
      <c r="G34" s="13" t="s">
        <v>199</v>
      </c>
      <c r="H34" s="15">
        <v>59.60672</v>
      </c>
      <c r="I34" s="15">
        <v>59.60672</v>
      </c>
      <c r="J34" s="15"/>
      <c r="K34" s="15"/>
      <c r="L34" s="15"/>
      <c r="M34" s="15">
        <v>59.60672</v>
      </c>
      <c r="N34" s="15"/>
      <c r="O34" s="13"/>
      <c r="P34" s="13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3.25" customHeight="1" outlineLevel="1" spans="1:26">
      <c r="A35" s="172" t="s">
        <v>43</v>
      </c>
      <c r="B35" s="13" t="s">
        <v>281</v>
      </c>
      <c r="C35" s="13" t="s">
        <v>199</v>
      </c>
      <c r="D35" s="13" t="s">
        <v>61</v>
      </c>
      <c r="E35" s="13" t="s">
        <v>62</v>
      </c>
      <c r="F35" s="13" t="s">
        <v>282</v>
      </c>
      <c r="G35" s="13" t="s">
        <v>199</v>
      </c>
      <c r="H35" s="15">
        <v>0.35019</v>
      </c>
      <c r="I35" s="15">
        <v>0.35019</v>
      </c>
      <c r="J35" s="15"/>
      <c r="K35" s="15"/>
      <c r="L35" s="15"/>
      <c r="M35" s="15">
        <v>0.35019</v>
      </c>
      <c r="N35" s="15"/>
      <c r="O35" s="13"/>
      <c r="P35" s="13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3.25" customHeight="1" outlineLevel="1" spans="1:26">
      <c r="A36" s="172" t="s">
        <v>43</v>
      </c>
      <c r="B36" s="13" t="s">
        <v>281</v>
      </c>
      <c r="C36" s="13" t="s">
        <v>199</v>
      </c>
      <c r="D36" s="13" t="s">
        <v>61</v>
      </c>
      <c r="E36" s="13" t="s">
        <v>62</v>
      </c>
      <c r="F36" s="13" t="s">
        <v>282</v>
      </c>
      <c r="G36" s="13" t="s">
        <v>199</v>
      </c>
      <c r="H36" s="15">
        <v>19.421416</v>
      </c>
      <c r="I36" s="15">
        <v>19.421416</v>
      </c>
      <c r="J36" s="15"/>
      <c r="K36" s="15"/>
      <c r="L36" s="15"/>
      <c r="M36" s="15">
        <v>19.421416</v>
      </c>
      <c r="N36" s="15"/>
      <c r="O36" s="13"/>
      <c r="P36" s="13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23.25" customHeight="1" outlineLevel="1" spans="1:26">
      <c r="A37" s="172" t="s">
        <v>43</v>
      </c>
      <c r="B37" s="13" t="s">
        <v>283</v>
      </c>
      <c r="C37" s="13" t="s">
        <v>174</v>
      </c>
      <c r="D37" s="13" t="s">
        <v>83</v>
      </c>
      <c r="E37" s="13" t="s">
        <v>84</v>
      </c>
      <c r="F37" s="13" t="s">
        <v>284</v>
      </c>
      <c r="G37" s="13" t="s">
        <v>174</v>
      </c>
      <c r="H37" s="15">
        <v>4.244006</v>
      </c>
      <c r="I37" s="15">
        <v>4.244006</v>
      </c>
      <c r="J37" s="15"/>
      <c r="K37" s="15"/>
      <c r="L37" s="15"/>
      <c r="M37" s="15">
        <v>4.244006</v>
      </c>
      <c r="N37" s="15"/>
      <c r="O37" s="13"/>
      <c r="P37" s="13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23.25" customHeight="1" outlineLevel="1" spans="1:26">
      <c r="A38" s="172" t="s">
        <v>43</v>
      </c>
      <c r="B38" s="13" t="s">
        <v>283</v>
      </c>
      <c r="C38" s="13" t="s">
        <v>174</v>
      </c>
      <c r="D38" s="13" t="s">
        <v>83</v>
      </c>
      <c r="E38" s="13" t="s">
        <v>84</v>
      </c>
      <c r="F38" s="13" t="s">
        <v>284</v>
      </c>
      <c r="G38" s="13" t="s">
        <v>174</v>
      </c>
      <c r="H38" s="15">
        <v>25.464038</v>
      </c>
      <c r="I38" s="15">
        <v>25.464038</v>
      </c>
      <c r="J38" s="15"/>
      <c r="K38" s="15"/>
      <c r="L38" s="15"/>
      <c r="M38" s="15">
        <v>25.464038</v>
      </c>
      <c r="N38" s="15"/>
      <c r="O38" s="13"/>
      <c r="P38" s="13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23.25" customHeight="1" outlineLevel="1" spans="1:26">
      <c r="A39" s="172" t="s">
        <v>43</v>
      </c>
      <c r="B39" s="13" t="s">
        <v>285</v>
      </c>
      <c r="C39" s="13" t="s">
        <v>286</v>
      </c>
      <c r="D39" s="13" t="s">
        <v>83</v>
      </c>
      <c r="E39" s="13" t="s">
        <v>84</v>
      </c>
      <c r="F39" s="13" t="s">
        <v>287</v>
      </c>
      <c r="G39" s="13" t="s">
        <v>202</v>
      </c>
      <c r="H39" s="15">
        <v>22.266</v>
      </c>
      <c r="I39" s="15">
        <v>22.266</v>
      </c>
      <c r="J39" s="15"/>
      <c r="K39" s="15"/>
      <c r="L39" s="15"/>
      <c r="M39" s="15">
        <v>22.266</v>
      </c>
      <c r="N39" s="15"/>
      <c r="O39" s="13"/>
      <c r="P39" s="13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23.25" customHeight="1" outlineLevel="1" spans="1:26">
      <c r="A40" s="172" t="s">
        <v>43</v>
      </c>
      <c r="B40" s="13" t="s">
        <v>288</v>
      </c>
      <c r="C40" s="13" t="s">
        <v>289</v>
      </c>
      <c r="D40" s="13" t="s">
        <v>83</v>
      </c>
      <c r="E40" s="13" t="s">
        <v>84</v>
      </c>
      <c r="F40" s="13" t="s">
        <v>287</v>
      </c>
      <c r="G40" s="13" t="s">
        <v>202</v>
      </c>
      <c r="H40" s="15">
        <v>222.66</v>
      </c>
      <c r="I40" s="15">
        <v>222.66</v>
      </c>
      <c r="J40" s="15"/>
      <c r="K40" s="15"/>
      <c r="L40" s="15"/>
      <c r="M40" s="15">
        <v>222.66</v>
      </c>
      <c r="N40" s="15"/>
      <c r="O40" s="13"/>
      <c r="P40" s="13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23.25" customHeight="1" outlineLevel="1" spans="1:26">
      <c r="A41" s="172" t="s">
        <v>43</v>
      </c>
      <c r="B41" s="13" t="s">
        <v>290</v>
      </c>
      <c r="C41" s="13" t="s">
        <v>204</v>
      </c>
      <c r="D41" s="13" t="s">
        <v>61</v>
      </c>
      <c r="E41" s="13" t="s">
        <v>62</v>
      </c>
      <c r="F41" s="13" t="s">
        <v>291</v>
      </c>
      <c r="G41" s="13" t="s">
        <v>204</v>
      </c>
      <c r="H41" s="15">
        <v>11.6076</v>
      </c>
      <c r="I41" s="15">
        <v>11.6076</v>
      </c>
      <c r="J41" s="15"/>
      <c r="K41" s="15"/>
      <c r="L41" s="15"/>
      <c r="M41" s="15">
        <v>11.6076</v>
      </c>
      <c r="N41" s="15"/>
      <c r="O41" s="13"/>
      <c r="P41" s="13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23.25" customHeight="1" outlineLevel="1" spans="1:26">
      <c r="A42" s="172" t="s">
        <v>43</v>
      </c>
      <c r="B42" s="13" t="s">
        <v>290</v>
      </c>
      <c r="C42" s="13" t="s">
        <v>204</v>
      </c>
      <c r="D42" s="13" t="s">
        <v>61</v>
      </c>
      <c r="E42" s="13" t="s">
        <v>62</v>
      </c>
      <c r="F42" s="13" t="s">
        <v>292</v>
      </c>
      <c r="G42" s="13" t="s">
        <v>206</v>
      </c>
      <c r="H42" s="15">
        <v>2.4</v>
      </c>
      <c r="I42" s="15">
        <v>2.4</v>
      </c>
      <c r="J42" s="15"/>
      <c r="K42" s="15"/>
      <c r="L42" s="15"/>
      <c r="M42" s="15">
        <v>2.4</v>
      </c>
      <c r="N42" s="15"/>
      <c r="O42" s="13"/>
      <c r="P42" s="13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23.25" customHeight="1" outlineLevel="1" spans="1:26">
      <c r="A43" s="172" t="s">
        <v>43</v>
      </c>
      <c r="B43" s="13" t="s">
        <v>293</v>
      </c>
      <c r="C43" s="13" t="s">
        <v>294</v>
      </c>
      <c r="D43" s="13" t="s">
        <v>67</v>
      </c>
      <c r="E43" s="13" t="s">
        <v>68</v>
      </c>
      <c r="F43" s="13" t="s">
        <v>292</v>
      </c>
      <c r="G43" s="13" t="s">
        <v>206</v>
      </c>
      <c r="H43" s="15">
        <v>23.402202</v>
      </c>
      <c r="I43" s="15">
        <v>23.402202</v>
      </c>
      <c r="J43" s="15"/>
      <c r="K43" s="15"/>
      <c r="L43" s="15"/>
      <c r="M43" s="15">
        <v>23.402202</v>
      </c>
      <c r="N43" s="15"/>
      <c r="O43" s="13"/>
      <c r="P43" s="13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23.25" customHeight="1" outlineLevel="1" spans="1:26">
      <c r="A44" s="172" t="s">
        <v>43</v>
      </c>
      <c r="B44" s="13" t="s">
        <v>295</v>
      </c>
      <c r="C44" s="13" t="s">
        <v>296</v>
      </c>
      <c r="D44" s="13" t="s">
        <v>75</v>
      </c>
      <c r="E44" s="13" t="s">
        <v>76</v>
      </c>
      <c r="F44" s="13" t="s">
        <v>297</v>
      </c>
      <c r="G44" s="13" t="s">
        <v>166</v>
      </c>
      <c r="H44" s="15">
        <v>106.027056</v>
      </c>
      <c r="I44" s="15">
        <v>106.027056</v>
      </c>
      <c r="J44" s="15"/>
      <c r="K44" s="15"/>
      <c r="L44" s="15"/>
      <c r="M44" s="15">
        <v>106.027056</v>
      </c>
      <c r="N44" s="15"/>
      <c r="O44" s="13"/>
      <c r="P44" s="13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23.25" customHeight="1" outlineLevel="1" spans="1:26">
      <c r="A45" s="172" t="s">
        <v>43</v>
      </c>
      <c r="B45" s="13" t="s">
        <v>298</v>
      </c>
      <c r="C45" s="13" t="s">
        <v>299</v>
      </c>
      <c r="D45" s="13" t="s">
        <v>73</v>
      </c>
      <c r="E45" s="13" t="s">
        <v>74</v>
      </c>
      <c r="F45" s="13" t="s">
        <v>300</v>
      </c>
      <c r="G45" s="13" t="s">
        <v>207</v>
      </c>
      <c r="H45" s="15">
        <v>5</v>
      </c>
      <c r="I45" s="15">
        <v>5</v>
      </c>
      <c r="J45" s="15"/>
      <c r="K45" s="15"/>
      <c r="L45" s="15"/>
      <c r="M45" s="15">
        <v>5</v>
      </c>
      <c r="N45" s="15"/>
      <c r="O45" s="13"/>
      <c r="P45" s="13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23.25" customHeight="1" outlineLevel="1" spans="1:26">
      <c r="A46" s="172" t="s">
        <v>43</v>
      </c>
      <c r="B46" s="13" t="s">
        <v>301</v>
      </c>
      <c r="C46" s="13" t="s">
        <v>302</v>
      </c>
      <c r="D46" s="13" t="s">
        <v>75</v>
      </c>
      <c r="E46" s="13" t="s">
        <v>76</v>
      </c>
      <c r="F46" s="13" t="s">
        <v>297</v>
      </c>
      <c r="G46" s="13" t="s">
        <v>166</v>
      </c>
      <c r="H46" s="15">
        <v>46.015469</v>
      </c>
      <c r="I46" s="15">
        <v>46.015469</v>
      </c>
      <c r="J46" s="15"/>
      <c r="K46" s="15"/>
      <c r="L46" s="15"/>
      <c r="M46" s="15">
        <v>46.015469</v>
      </c>
      <c r="N46" s="15"/>
      <c r="O46" s="13"/>
      <c r="P46" s="13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23.25" customHeight="1" spans="1:26">
      <c r="A47" s="172" t="s">
        <v>43</v>
      </c>
      <c r="B47" s="13" t="s">
        <v>303</v>
      </c>
      <c r="C47" s="13" t="s">
        <v>304</v>
      </c>
      <c r="D47" s="13" t="s">
        <v>85</v>
      </c>
      <c r="E47" s="13" t="s">
        <v>86</v>
      </c>
      <c r="F47" s="13" t="s">
        <v>305</v>
      </c>
      <c r="G47" s="13" t="s">
        <v>153</v>
      </c>
      <c r="H47" s="15">
        <v>959</v>
      </c>
      <c r="I47" s="15">
        <v>959</v>
      </c>
      <c r="J47" s="15"/>
      <c r="K47" s="15"/>
      <c r="L47" s="15"/>
      <c r="M47" s="15">
        <v>959</v>
      </c>
      <c r="N47" s="15"/>
      <c r="O47" s="13"/>
      <c r="P47" s="13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7.25" customHeight="1" spans="1:26">
      <c r="A48" s="173" t="s">
        <v>93</v>
      </c>
      <c r="B48" s="174"/>
      <c r="C48" s="174"/>
      <c r="D48" s="174"/>
      <c r="E48" s="174"/>
      <c r="F48" s="174"/>
      <c r="G48" s="175"/>
      <c r="H48" s="15">
        <v>6005.138155</v>
      </c>
      <c r="I48" s="15">
        <v>6005.138155</v>
      </c>
      <c r="J48" s="15"/>
      <c r="K48" s="15"/>
      <c r="L48" s="15"/>
      <c r="M48" s="15">
        <v>6005.138155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5"/>
  <sheetViews>
    <sheetView topLeftCell="A3" workbookViewId="0">
      <selection activeCell="D27" sqref="D27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0" width="10.7" customWidth="1"/>
    <col min="11" max="11" width="11" customWidth="1"/>
    <col min="12" max="14" width="12.2833333333333" customWidth="1"/>
    <col min="15" max="15" width="12.7" customWidth="1"/>
    <col min="16" max="17" width="11.1416666666667" customWidth="1"/>
    <col min="19" max="19" width="10.2833333333333" customWidth="1"/>
    <col min="20" max="21" width="11.85" customWidth="1"/>
    <col min="22" max="22" width="11.7" customWidth="1"/>
    <col min="23" max="23" width="10.2833333333333" customWidth="1"/>
  </cols>
  <sheetData>
    <row r="1" ht="13.5" customHeight="1" spans="2:23">
      <c r="B1" s="153"/>
      <c r="E1" s="1"/>
      <c r="F1" s="1"/>
      <c r="G1" s="1"/>
      <c r="H1" s="1"/>
      <c r="U1" s="153"/>
      <c r="W1" s="160" t="s">
        <v>306</v>
      </c>
    </row>
    <row r="2" ht="27.75" customHeight="1" spans="1:23">
      <c r="A2" s="3" t="s">
        <v>307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"单位名称："&amp;"曲靖市交通运输综合行政执法支队"</f>
        <v>单位名称：曲靖市交通运输综合行政执法支队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53"/>
      <c r="W3" s="288" t="s">
        <v>2</v>
      </c>
    </row>
    <row r="4" ht="21.75" customHeight="1" spans="1:23">
      <c r="A4" s="8" t="s">
        <v>308</v>
      </c>
      <c r="B4" s="9" t="s">
        <v>221</v>
      </c>
      <c r="C4" s="8" t="s">
        <v>222</v>
      </c>
      <c r="D4" s="8" t="s">
        <v>220</v>
      </c>
      <c r="E4" s="9" t="s">
        <v>223</v>
      </c>
      <c r="F4" s="9" t="s">
        <v>224</v>
      </c>
      <c r="G4" s="9" t="s">
        <v>309</v>
      </c>
      <c r="H4" s="9" t="s">
        <v>310</v>
      </c>
      <c r="I4" s="10" t="s">
        <v>29</v>
      </c>
      <c r="J4" s="10" t="s">
        <v>311</v>
      </c>
      <c r="K4" s="10"/>
      <c r="L4" s="10"/>
      <c r="M4" s="10"/>
      <c r="N4" s="10" t="s">
        <v>229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54"/>
      <c r="F5" s="154"/>
      <c r="G5" s="154"/>
      <c r="H5" s="154"/>
      <c r="I5" s="10"/>
      <c r="J5" s="158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54"/>
      <c r="R5" s="9" t="s">
        <v>31</v>
      </c>
      <c r="S5" s="9" t="s">
        <v>37</v>
      </c>
      <c r="T5" s="9" t="s">
        <v>236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59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57" t="s">
        <v>31</v>
      </c>
      <c r="K7" s="57" t="s">
        <v>312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313</v>
      </c>
      <c r="D9" s="14"/>
      <c r="E9" s="14"/>
      <c r="F9" s="14"/>
      <c r="G9" s="14"/>
      <c r="H9" s="14"/>
      <c r="I9" s="15">
        <v>59</v>
      </c>
      <c r="J9" s="15"/>
      <c r="K9" s="15"/>
      <c r="L9" s="15"/>
      <c r="M9" s="15"/>
      <c r="N9" s="15"/>
      <c r="O9" s="15"/>
      <c r="P9" s="15"/>
      <c r="Q9" s="15"/>
      <c r="R9" s="15">
        <v>59</v>
      </c>
      <c r="S9" s="15"/>
      <c r="T9" s="15"/>
      <c r="U9" s="15"/>
      <c r="V9" s="15"/>
      <c r="W9" s="15">
        <v>59</v>
      </c>
    </row>
    <row r="10" ht="23.25" customHeight="1" spans="1:23">
      <c r="A10" s="13" t="s">
        <v>314</v>
      </c>
      <c r="B10" s="13" t="s">
        <v>315</v>
      </c>
      <c r="C10" s="13" t="s">
        <v>313</v>
      </c>
      <c r="D10" s="13" t="s">
        <v>43</v>
      </c>
      <c r="E10" s="13" t="s">
        <v>85</v>
      </c>
      <c r="F10" s="13" t="s">
        <v>86</v>
      </c>
      <c r="G10" s="13" t="s">
        <v>272</v>
      </c>
      <c r="H10" s="13" t="s">
        <v>178</v>
      </c>
      <c r="I10" s="15">
        <v>9</v>
      </c>
      <c r="J10" s="15"/>
      <c r="K10" s="15"/>
      <c r="L10" s="15"/>
      <c r="M10" s="15"/>
      <c r="N10" s="15"/>
      <c r="O10" s="15"/>
      <c r="P10" s="15"/>
      <c r="Q10" s="15"/>
      <c r="R10" s="15">
        <v>9</v>
      </c>
      <c r="S10" s="15"/>
      <c r="T10" s="15"/>
      <c r="U10" s="15"/>
      <c r="V10" s="15"/>
      <c r="W10" s="15">
        <v>9</v>
      </c>
    </row>
    <row r="11" ht="23.25" customHeight="1" spans="1:23">
      <c r="A11" s="13" t="s">
        <v>314</v>
      </c>
      <c r="B11" s="13" t="s">
        <v>315</v>
      </c>
      <c r="C11" s="13" t="s">
        <v>313</v>
      </c>
      <c r="D11" s="13" t="s">
        <v>43</v>
      </c>
      <c r="E11" s="13" t="s">
        <v>85</v>
      </c>
      <c r="F11" s="13" t="s">
        <v>86</v>
      </c>
      <c r="G11" s="13" t="s">
        <v>316</v>
      </c>
      <c r="H11" s="13" t="s">
        <v>210</v>
      </c>
      <c r="I11" s="15">
        <v>50</v>
      </c>
      <c r="J11" s="15"/>
      <c r="K11" s="15"/>
      <c r="L11" s="15"/>
      <c r="M11" s="15"/>
      <c r="N11" s="15"/>
      <c r="O11" s="15"/>
      <c r="P11" s="15"/>
      <c r="Q11" s="15"/>
      <c r="R11" s="15">
        <v>50</v>
      </c>
      <c r="S11" s="15"/>
      <c r="T11" s="15"/>
      <c r="U11" s="15"/>
      <c r="V11" s="15"/>
      <c r="W11" s="15">
        <v>50</v>
      </c>
    </row>
    <row r="12" ht="23.25" customHeight="1" spans="1:23">
      <c r="A12" s="13"/>
      <c r="B12" s="13"/>
      <c r="C12" s="13" t="s">
        <v>317</v>
      </c>
      <c r="D12" s="13"/>
      <c r="E12" s="13"/>
      <c r="F12" s="13"/>
      <c r="G12" s="13"/>
      <c r="H12" s="13"/>
      <c r="I12" s="15">
        <v>41</v>
      </c>
      <c r="J12" s="15">
        <v>41</v>
      </c>
      <c r="K12" s="15">
        <v>41</v>
      </c>
      <c r="L12" s="15"/>
      <c r="M12" s="15"/>
      <c r="N12" s="15">
        <v>41</v>
      </c>
      <c r="O12" s="15"/>
      <c r="P12" s="15"/>
      <c r="Q12" s="15"/>
      <c r="R12" s="15"/>
      <c r="S12" s="15"/>
      <c r="T12" s="15"/>
      <c r="U12" s="15"/>
      <c r="V12" s="15"/>
      <c r="W12" s="15"/>
    </row>
    <row r="13" ht="23.25" customHeight="1" spans="1:23">
      <c r="A13" s="13" t="s">
        <v>318</v>
      </c>
      <c r="B13" s="13" t="s">
        <v>319</v>
      </c>
      <c r="C13" s="13" t="s">
        <v>317</v>
      </c>
      <c r="D13" s="13" t="s">
        <v>43</v>
      </c>
      <c r="E13" s="13" t="s">
        <v>85</v>
      </c>
      <c r="F13" s="13" t="s">
        <v>86</v>
      </c>
      <c r="G13" s="13" t="s">
        <v>272</v>
      </c>
      <c r="H13" s="13" t="s">
        <v>178</v>
      </c>
      <c r="I13" s="15">
        <v>11</v>
      </c>
      <c r="J13" s="15">
        <v>11</v>
      </c>
      <c r="K13" s="15">
        <v>11</v>
      </c>
      <c r="L13" s="15"/>
      <c r="M13" s="15"/>
      <c r="N13" s="15">
        <v>11</v>
      </c>
      <c r="O13" s="15"/>
      <c r="P13" s="15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318</v>
      </c>
      <c r="B14" s="13" t="s">
        <v>319</v>
      </c>
      <c r="C14" s="13" t="s">
        <v>317</v>
      </c>
      <c r="D14" s="13" t="s">
        <v>43</v>
      </c>
      <c r="E14" s="13" t="s">
        <v>85</v>
      </c>
      <c r="F14" s="13" t="s">
        <v>86</v>
      </c>
      <c r="G14" s="13" t="s">
        <v>287</v>
      </c>
      <c r="H14" s="13" t="s">
        <v>202</v>
      </c>
      <c r="I14" s="15">
        <v>30</v>
      </c>
      <c r="J14" s="15">
        <v>30</v>
      </c>
      <c r="K14" s="15">
        <v>30</v>
      </c>
      <c r="L14" s="15"/>
      <c r="M14" s="15"/>
      <c r="N14" s="15">
        <v>30</v>
      </c>
      <c r="O14" s="15"/>
      <c r="P14" s="15"/>
      <c r="Q14" s="15"/>
      <c r="R14" s="15"/>
      <c r="S14" s="15"/>
      <c r="T14" s="15"/>
      <c r="U14" s="15"/>
      <c r="V14" s="15"/>
      <c r="W14" s="15"/>
    </row>
    <row r="15" ht="23.25" customHeight="1" spans="1:23">
      <c r="A15" s="13"/>
      <c r="B15" s="13"/>
      <c r="C15" s="13" t="s">
        <v>320</v>
      </c>
      <c r="D15" s="13"/>
      <c r="E15" s="13"/>
      <c r="F15" s="13"/>
      <c r="G15" s="13"/>
      <c r="H15" s="13"/>
      <c r="I15" s="15">
        <v>114.29</v>
      </c>
      <c r="J15" s="15">
        <v>114.29</v>
      </c>
      <c r="K15" s="15">
        <v>114.29</v>
      </c>
      <c r="L15" s="15"/>
      <c r="M15" s="15"/>
      <c r="N15" s="15">
        <v>114.29</v>
      </c>
      <c r="O15" s="15"/>
      <c r="P15" s="15"/>
      <c r="Q15" s="15"/>
      <c r="R15" s="15"/>
      <c r="S15" s="15"/>
      <c r="T15" s="15"/>
      <c r="U15" s="15"/>
      <c r="V15" s="15"/>
      <c r="W15" s="15"/>
    </row>
    <row r="16" ht="23.25" customHeight="1" spans="1:23">
      <c r="A16" s="13" t="s">
        <v>314</v>
      </c>
      <c r="B16" s="13" t="s">
        <v>321</v>
      </c>
      <c r="C16" s="13" t="s">
        <v>320</v>
      </c>
      <c r="D16" s="13" t="s">
        <v>43</v>
      </c>
      <c r="E16" s="13" t="s">
        <v>85</v>
      </c>
      <c r="F16" s="13" t="s">
        <v>86</v>
      </c>
      <c r="G16" s="13" t="s">
        <v>272</v>
      </c>
      <c r="H16" s="13" t="s">
        <v>178</v>
      </c>
      <c r="I16" s="15">
        <v>43</v>
      </c>
      <c r="J16" s="15">
        <v>43</v>
      </c>
      <c r="K16" s="15">
        <v>43</v>
      </c>
      <c r="L16" s="15"/>
      <c r="M16" s="15"/>
      <c r="N16" s="15">
        <v>43</v>
      </c>
      <c r="O16" s="15"/>
      <c r="P16" s="15"/>
      <c r="Q16" s="15"/>
      <c r="R16" s="15"/>
      <c r="S16" s="15"/>
      <c r="T16" s="15"/>
      <c r="U16" s="15"/>
      <c r="V16" s="15"/>
      <c r="W16" s="15"/>
    </row>
    <row r="17" ht="23.25" customHeight="1" spans="1:23">
      <c r="A17" s="13" t="s">
        <v>314</v>
      </c>
      <c r="B17" s="13" t="s">
        <v>321</v>
      </c>
      <c r="C17" s="13" t="s">
        <v>320</v>
      </c>
      <c r="D17" s="13" t="s">
        <v>43</v>
      </c>
      <c r="E17" s="13" t="s">
        <v>85</v>
      </c>
      <c r="F17" s="13" t="s">
        <v>86</v>
      </c>
      <c r="G17" s="13" t="s">
        <v>322</v>
      </c>
      <c r="H17" s="13" t="s">
        <v>190</v>
      </c>
      <c r="I17" s="15">
        <v>12.77</v>
      </c>
      <c r="J17" s="15">
        <v>12.77</v>
      </c>
      <c r="K17" s="15">
        <v>12.77</v>
      </c>
      <c r="L17" s="15"/>
      <c r="M17" s="15"/>
      <c r="N17" s="15">
        <v>12.77</v>
      </c>
      <c r="O17" s="15"/>
      <c r="P17" s="15"/>
      <c r="Q17" s="15"/>
      <c r="R17" s="15"/>
      <c r="S17" s="15"/>
      <c r="T17" s="15"/>
      <c r="U17" s="15"/>
      <c r="V17" s="15"/>
      <c r="W17" s="15"/>
    </row>
    <row r="18" ht="23.25" customHeight="1" spans="1:23">
      <c r="A18" s="13" t="s">
        <v>314</v>
      </c>
      <c r="B18" s="13" t="s">
        <v>321</v>
      </c>
      <c r="C18" s="13" t="s">
        <v>320</v>
      </c>
      <c r="D18" s="13" t="s">
        <v>43</v>
      </c>
      <c r="E18" s="13" t="s">
        <v>85</v>
      </c>
      <c r="F18" s="13" t="s">
        <v>86</v>
      </c>
      <c r="G18" s="13" t="s">
        <v>271</v>
      </c>
      <c r="H18" s="13" t="s">
        <v>195</v>
      </c>
      <c r="I18" s="15">
        <v>26.876</v>
      </c>
      <c r="J18" s="15">
        <v>26.876</v>
      </c>
      <c r="K18" s="15">
        <v>26.876</v>
      </c>
      <c r="L18" s="15"/>
      <c r="M18" s="15"/>
      <c r="N18" s="15">
        <v>26.876</v>
      </c>
      <c r="O18" s="15"/>
      <c r="P18" s="15"/>
      <c r="Q18" s="15"/>
      <c r="R18" s="15"/>
      <c r="S18" s="15"/>
      <c r="T18" s="15"/>
      <c r="U18" s="15"/>
      <c r="V18" s="15"/>
      <c r="W18" s="15"/>
    </row>
    <row r="19" ht="23.25" customHeight="1" spans="1:23">
      <c r="A19" s="13" t="s">
        <v>314</v>
      </c>
      <c r="B19" s="13" t="s">
        <v>321</v>
      </c>
      <c r="C19" s="13" t="s">
        <v>320</v>
      </c>
      <c r="D19" s="13" t="s">
        <v>43</v>
      </c>
      <c r="E19" s="13" t="s">
        <v>85</v>
      </c>
      <c r="F19" s="13" t="s">
        <v>86</v>
      </c>
      <c r="G19" s="13" t="s">
        <v>287</v>
      </c>
      <c r="H19" s="13" t="s">
        <v>202</v>
      </c>
      <c r="I19" s="15">
        <v>20</v>
      </c>
      <c r="J19" s="15">
        <v>20</v>
      </c>
      <c r="K19" s="15">
        <v>20</v>
      </c>
      <c r="L19" s="15"/>
      <c r="M19" s="15"/>
      <c r="N19" s="15">
        <v>20</v>
      </c>
      <c r="O19" s="15"/>
      <c r="P19" s="15"/>
      <c r="Q19" s="15"/>
      <c r="R19" s="15"/>
      <c r="S19" s="15"/>
      <c r="T19" s="15"/>
      <c r="U19" s="15"/>
      <c r="V19" s="15"/>
      <c r="W19" s="15"/>
    </row>
    <row r="20" ht="23.25" customHeight="1" spans="1:23">
      <c r="A20" s="13" t="s">
        <v>314</v>
      </c>
      <c r="B20" s="13" t="s">
        <v>321</v>
      </c>
      <c r="C20" s="13" t="s">
        <v>320</v>
      </c>
      <c r="D20" s="13" t="s">
        <v>43</v>
      </c>
      <c r="E20" s="13" t="s">
        <v>85</v>
      </c>
      <c r="F20" s="13" t="s">
        <v>86</v>
      </c>
      <c r="G20" s="13" t="s">
        <v>316</v>
      </c>
      <c r="H20" s="13" t="s">
        <v>210</v>
      </c>
      <c r="I20" s="15">
        <v>11.644</v>
      </c>
      <c r="J20" s="15">
        <v>11.644</v>
      </c>
      <c r="K20" s="15">
        <v>11.644</v>
      </c>
      <c r="L20" s="15"/>
      <c r="M20" s="15"/>
      <c r="N20" s="15">
        <v>11.644</v>
      </c>
      <c r="O20" s="15"/>
      <c r="P20" s="15"/>
      <c r="Q20" s="15"/>
      <c r="R20" s="15"/>
      <c r="S20" s="15"/>
      <c r="T20" s="15"/>
      <c r="U20" s="15"/>
      <c r="V20" s="15"/>
      <c r="W20" s="15"/>
    </row>
    <row r="21" ht="23.25" customHeight="1" spans="1:23">
      <c r="A21" s="13"/>
      <c r="B21" s="13"/>
      <c r="C21" s="13" t="s">
        <v>323</v>
      </c>
      <c r="D21" s="13"/>
      <c r="E21" s="13"/>
      <c r="F21" s="13"/>
      <c r="G21" s="13"/>
      <c r="H21" s="13"/>
      <c r="I21" s="15">
        <v>529</v>
      </c>
      <c r="J21" s="15">
        <v>529</v>
      </c>
      <c r="K21" s="15">
        <v>529</v>
      </c>
      <c r="L21" s="15"/>
      <c r="M21" s="15"/>
      <c r="N21" s="15">
        <v>529</v>
      </c>
      <c r="O21" s="15"/>
      <c r="P21" s="15"/>
      <c r="Q21" s="15"/>
      <c r="R21" s="15"/>
      <c r="S21" s="15"/>
      <c r="T21" s="15"/>
      <c r="U21" s="15"/>
      <c r="V21" s="15"/>
      <c r="W21" s="15"/>
    </row>
    <row r="22" ht="23.25" customHeight="1" spans="1:23">
      <c r="A22" s="13" t="s">
        <v>314</v>
      </c>
      <c r="B22" s="13" t="s">
        <v>324</v>
      </c>
      <c r="C22" s="13" t="s">
        <v>323</v>
      </c>
      <c r="D22" s="13" t="s">
        <v>43</v>
      </c>
      <c r="E22" s="13" t="s">
        <v>85</v>
      </c>
      <c r="F22" s="13" t="s">
        <v>86</v>
      </c>
      <c r="G22" s="13" t="s">
        <v>272</v>
      </c>
      <c r="H22" s="13" t="s">
        <v>178</v>
      </c>
      <c r="I22" s="15">
        <v>12.4</v>
      </c>
      <c r="J22" s="15">
        <v>12.4</v>
      </c>
      <c r="K22" s="15">
        <v>12.4</v>
      </c>
      <c r="L22" s="15"/>
      <c r="M22" s="15"/>
      <c r="N22" s="15">
        <v>12.4</v>
      </c>
      <c r="O22" s="15"/>
      <c r="P22" s="15"/>
      <c r="Q22" s="15"/>
      <c r="R22" s="15"/>
      <c r="S22" s="15"/>
      <c r="T22" s="15"/>
      <c r="U22" s="15"/>
      <c r="V22" s="15"/>
      <c r="W22" s="15"/>
    </row>
    <row r="23" ht="23.25" customHeight="1" spans="1:23">
      <c r="A23" s="13" t="s">
        <v>314</v>
      </c>
      <c r="B23" s="13" t="s">
        <v>324</v>
      </c>
      <c r="C23" s="13" t="s">
        <v>323</v>
      </c>
      <c r="D23" s="13" t="s">
        <v>43</v>
      </c>
      <c r="E23" s="13" t="s">
        <v>85</v>
      </c>
      <c r="F23" s="13" t="s">
        <v>86</v>
      </c>
      <c r="G23" s="13" t="s">
        <v>267</v>
      </c>
      <c r="H23" s="13" t="s">
        <v>177</v>
      </c>
      <c r="I23" s="15">
        <v>377</v>
      </c>
      <c r="J23" s="15">
        <v>377</v>
      </c>
      <c r="K23" s="15">
        <v>377</v>
      </c>
      <c r="L23" s="15"/>
      <c r="M23" s="15"/>
      <c r="N23" s="15">
        <v>377</v>
      </c>
      <c r="O23" s="15"/>
      <c r="P23" s="15"/>
      <c r="Q23" s="15"/>
      <c r="R23" s="15"/>
      <c r="S23" s="15"/>
      <c r="T23" s="15"/>
      <c r="U23" s="15"/>
      <c r="V23" s="15"/>
      <c r="W23" s="15"/>
    </row>
    <row r="24" ht="23.25" customHeight="1" spans="1:23">
      <c r="A24" s="13" t="s">
        <v>314</v>
      </c>
      <c r="B24" s="13" t="s">
        <v>324</v>
      </c>
      <c r="C24" s="13" t="s">
        <v>323</v>
      </c>
      <c r="D24" s="13" t="s">
        <v>43</v>
      </c>
      <c r="E24" s="13" t="s">
        <v>85</v>
      </c>
      <c r="F24" s="13" t="s">
        <v>86</v>
      </c>
      <c r="G24" s="13" t="s">
        <v>325</v>
      </c>
      <c r="H24" s="13" t="s">
        <v>193</v>
      </c>
      <c r="I24" s="15">
        <v>139.6</v>
      </c>
      <c r="J24" s="15">
        <v>139.6</v>
      </c>
      <c r="K24" s="15">
        <v>139.6</v>
      </c>
      <c r="L24" s="15"/>
      <c r="M24" s="15"/>
      <c r="N24" s="15">
        <v>139.6</v>
      </c>
      <c r="O24" s="15"/>
      <c r="P24" s="15"/>
      <c r="Q24" s="15"/>
      <c r="R24" s="15"/>
      <c r="S24" s="15"/>
      <c r="T24" s="15"/>
      <c r="U24" s="15"/>
      <c r="V24" s="15"/>
      <c r="W24" s="15"/>
    </row>
    <row r="25" ht="18.75" customHeight="1" spans="1:23">
      <c r="A25" s="155" t="s">
        <v>93</v>
      </c>
      <c r="B25" s="156"/>
      <c r="C25" s="156"/>
      <c r="D25" s="156"/>
      <c r="E25" s="156"/>
      <c r="F25" s="156"/>
      <c r="G25" s="156"/>
      <c r="H25" s="157"/>
      <c r="I25" s="15">
        <v>743.29</v>
      </c>
      <c r="J25" s="15">
        <v>684.29</v>
      </c>
      <c r="K25" s="15">
        <v>684.29</v>
      </c>
      <c r="L25" s="15"/>
      <c r="M25" s="15"/>
      <c r="N25" s="15">
        <v>684.29</v>
      </c>
      <c r="O25" s="15"/>
      <c r="P25" s="15"/>
      <c r="Q25" s="15"/>
      <c r="R25" s="15">
        <v>59</v>
      </c>
      <c r="S25" s="15"/>
      <c r="T25" s="15"/>
      <c r="U25" s="15"/>
      <c r="V25" s="15"/>
      <c r="W25" s="15">
        <v>59</v>
      </c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25"/>
  <sheetViews>
    <sheetView workbookViewId="0">
      <selection activeCell="B17" sqref="B17:B21"/>
    </sheetView>
  </sheetViews>
  <sheetFormatPr defaultColWidth="9.14166666666667" defaultRowHeight="12" customHeight="1"/>
  <cols>
    <col min="1" max="1" width="26.3833333333333" customWidth="1"/>
    <col min="2" max="2" width="27.75" customWidth="1"/>
    <col min="3" max="3" width="23.85" customWidth="1"/>
    <col min="4" max="4" width="12.6333333333333" customWidth="1"/>
    <col min="5" max="5" width="15.1333333333333" customWidth="1"/>
    <col min="6" max="6" width="23.6333333333333" customWidth="1"/>
    <col min="7" max="7" width="9.85" customWidth="1"/>
    <col min="8" max="8" width="7.38333333333333" customWidth="1"/>
    <col min="9" max="9" width="12.575" customWidth="1"/>
    <col min="10" max="10" width="12.2833333333333" customWidth="1"/>
    <col min="11" max="11" width="53.8833333333333" customWidth="1"/>
  </cols>
  <sheetData>
    <row r="1" customHeight="1" spans="11:11">
      <c r="K1" s="60" t="s">
        <v>326</v>
      </c>
    </row>
    <row r="2" ht="28.5" customHeight="1" spans="2:11">
      <c r="B2" s="55" t="s">
        <v>327</v>
      </c>
      <c r="C2" s="3"/>
      <c r="D2" s="3"/>
      <c r="E2" s="3"/>
      <c r="F2" s="3"/>
      <c r="G2" s="56"/>
      <c r="H2" s="3"/>
      <c r="I2" s="56"/>
      <c r="J2" s="56"/>
      <c r="K2" s="3"/>
    </row>
    <row r="3" ht="17.25" customHeight="1" spans="1:2">
      <c r="A3" t="str">
        <f>"单位名称："&amp;"曲靖市交通运输综合行政执法支队"</f>
        <v>单位名称：曲靖市交通运输综合行政执法支队</v>
      </c>
      <c r="B3" s="4"/>
    </row>
    <row r="4" ht="44.25" customHeight="1" spans="1:11">
      <c r="A4" s="147" t="s">
        <v>221</v>
      </c>
      <c r="B4" s="57" t="s">
        <v>328</v>
      </c>
      <c r="C4" s="57" t="s">
        <v>329</v>
      </c>
      <c r="D4" s="57" t="s">
        <v>330</v>
      </c>
      <c r="E4" s="57" t="s">
        <v>331</v>
      </c>
      <c r="F4" s="57" t="s">
        <v>332</v>
      </c>
      <c r="G4" s="58" t="s">
        <v>333</v>
      </c>
      <c r="H4" s="57" t="s">
        <v>334</v>
      </c>
      <c r="I4" s="58" t="s">
        <v>335</v>
      </c>
      <c r="J4" s="58" t="s">
        <v>336</v>
      </c>
      <c r="K4" s="57" t="s">
        <v>337</v>
      </c>
    </row>
    <row r="5" ht="18.75" customHeight="1" spans="1:11">
      <c r="A5" s="148">
        <v>1</v>
      </c>
      <c r="B5" s="149">
        <v>2</v>
      </c>
      <c r="C5" s="149">
        <v>3</v>
      </c>
      <c r="D5" s="149">
        <v>4</v>
      </c>
      <c r="E5" s="149">
        <v>5</v>
      </c>
      <c r="F5" s="149">
        <v>6</v>
      </c>
      <c r="G5" s="150">
        <v>7</v>
      </c>
      <c r="H5" s="149">
        <v>8</v>
      </c>
      <c r="I5" s="150">
        <v>9</v>
      </c>
      <c r="J5" s="150">
        <v>10</v>
      </c>
      <c r="K5" s="149">
        <v>11</v>
      </c>
    </row>
    <row r="6" ht="21.75" customHeight="1" spans="1:11">
      <c r="A6" s="14"/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</row>
    <row r="7" ht="26" customHeight="1" spans="1:11">
      <c r="A7" s="151" t="s">
        <v>324</v>
      </c>
      <c r="B7" s="13" t="s">
        <v>323</v>
      </c>
      <c r="C7" s="13" t="s">
        <v>338</v>
      </c>
      <c r="D7" s="13" t="s">
        <v>339</v>
      </c>
      <c r="E7" s="13" t="s">
        <v>340</v>
      </c>
      <c r="F7" s="13" t="s">
        <v>341</v>
      </c>
      <c r="G7" s="13" t="s">
        <v>342</v>
      </c>
      <c r="H7" s="13" t="s">
        <v>343</v>
      </c>
      <c r="I7" s="13" t="s">
        <v>344</v>
      </c>
      <c r="J7" s="13" t="s">
        <v>345</v>
      </c>
      <c r="K7" s="13" t="s">
        <v>346</v>
      </c>
    </row>
    <row r="8" ht="40" customHeight="1" spans="1:11">
      <c r="A8" s="151" t="s">
        <v>324</v>
      </c>
      <c r="B8" s="13" t="s">
        <v>323</v>
      </c>
      <c r="C8" s="13" t="s">
        <v>347</v>
      </c>
      <c r="D8" s="13" t="s">
        <v>339</v>
      </c>
      <c r="E8" s="13" t="s">
        <v>348</v>
      </c>
      <c r="F8" s="13" t="s">
        <v>349</v>
      </c>
      <c r="G8" s="13" t="s">
        <v>350</v>
      </c>
      <c r="H8" s="13" t="s">
        <v>351</v>
      </c>
      <c r="I8" s="13" t="s">
        <v>352</v>
      </c>
      <c r="J8" s="13" t="s">
        <v>345</v>
      </c>
      <c r="K8" s="13" t="s">
        <v>353</v>
      </c>
    </row>
    <row r="9" ht="25" customHeight="1" spans="1:11">
      <c r="A9" s="151" t="s">
        <v>324</v>
      </c>
      <c r="B9" s="13" t="s">
        <v>323</v>
      </c>
      <c r="C9" s="13" t="s">
        <v>347</v>
      </c>
      <c r="D9" s="13" t="s">
        <v>354</v>
      </c>
      <c r="E9" s="13" t="s">
        <v>355</v>
      </c>
      <c r="F9" s="13" t="s">
        <v>356</v>
      </c>
      <c r="G9" s="13" t="s">
        <v>350</v>
      </c>
      <c r="H9" s="13" t="s">
        <v>357</v>
      </c>
      <c r="I9" s="13" t="s">
        <v>352</v>
      </c>
      <c r="J9" s="13" t="s">
        <v>345</v>
      </c>
      <c r="K9" s="13" t="s">
        <v>358</v>
      </c>
    </row>
    <row r="10" ht="19.5" customHeight="1" spans="1:11">
      <c r="A10" s="151" t="s">
        <v>324</v>
      </c>
      <c r="B10" s="13" t="s">
        <v>323</v>
      </c>
      <c r="C10" s="13" t="s">
        <v>347</v>
      </c>
      <c r="D10" s="13" t="s">
        <v>354</v>
      </c>
      <c r="E10" s="13" t="s">
        <v>359</v>
      </c>
      <c r="F10" s="13" t="s">
        <v>360</v>
      </c>
      <c r="G10" s="13" t="s">
        <v>361</v>
      </c>
      <c r="H10" s="13" t="s">
        <v>362</v>
      </c>
      <c r="I10" s="13" t="s">
        <v>363</v>
      </c>
      <c r="J10" s="13" t="s">
        <v>345</v>
      </c>
      <c r="K10" s="13" t="s">
        <v>364</v>
      </c>
    </row>
    <row r="11" ht="46" customHeight="1" spans="1:11">
      <c r="A11" s="151" t="s">
        <v>324</v>
      </c>
      <c r="B11" s="13" t="s">
        <v>323</v>
      </c>
      <c r="C11" s="13" t="s">
        <v>347</v>
      </c>
      <c r="D11" s="13" t="s">
        <v>365</v>
      </c>
      <c r="E11" s="13" t="s">
        <v>366</v>
      </c>
      <c r="F11" s="13" t="s">
        <v>367</v>
      </c>
      <c r="G11" s="13" t="s">
        <v>350</v>
      </c>
      <c r="H11" s="13" t="s">
        <v>357</v>
      </c>
      <c r="I11" s="13" t="s">
        <v>352</v>
      </c>
      <c r="J11" s="13" t="s">
        <v>345</v>
      </c>
      <c r="K11" s="13" t="s">
        <v>368</v>
      </c>
    </row>
    <row r="12" ht="19.5" customHeight="1" spans="1:11">
      <c r="A12" s="151" t="s">
        <v>321</v>
      </c>
      <c r="B12" s="13" t="s">
        <v>320</v>
      </c>
      <c r="C12" s="13" t="s">
        <v>369</v>
      </c>
      <c r="D12" s="13" t="s">
        <v>339</v>
      </c>
      <c r="E12" s="13" t="s">
        <v>340</v>
      </c>
      <c r="F12" s="13" t="s">
        <v>370</v>
      </c>
      <c r="G12" s="13" t="s">
        <v>350</v>
      </c>
      <c r="H12" s="13" t="s">
        <v>135</v>
      </c>
      <c r="I12" s="13" t="s">
        <v>371</v>
      </c>
      <c r="J12" s="13" t="s">
        <v>345</v>
      </c>
      <c r="K12" s="13" t="s">
        <v>372</v>
      </c>
    </row>
    <row r="13" ht="19.5" customHeight="1" spans="1:11">
      <c r="A13" s="151" t="s">
        <v>321</v>
      </c>
      <c r="B13" s="13" t="s">
        <v>320</v>
      </c>
      <c r="C13" s="13" t="s">
        <v>369</v>
      </c>
      <c r="D13" s="13" t="s">
        <v>339</v>
      </c>
      <c r="E13" s="13" t="s">
        <v>340</v>
      </c>
      <c r="F13" s="13" t="s">
        <v>373</v>
      </c>
      <c r="G13" s="13" t="s">
        <v>350</v>
      </c>
      <c r="H13" s="13" t="s">
        <v>357</v>
      </c>
      <c r="I13" s="13" t="s">
        <v>352</v>
      </c>
      <c r="J13" s="13" t="s">
        <v>345</v>
      </c>
      <c r="K13" s="13" t="s">
        <v>374</v>
      </c>
    </row>
    <row r="14" ht="19.5" customHeight="1" spans="1:11">
      <c r="A14" s="151" t="s">
        <v>321</v>
      </c>
      <c r="B14" s="13" t="s">
        <v>320</v>
      </c>
      <c r="C14" s="13" t="s">
        <v>369</v>
      </c>
      <c r="D14" s="13" t="s">
        <v>339</v>
      </c>
      <c r="E14" s="13" t="s">
        <v>348</v>
      </c>
      <c r="F14" s="13" t="s">
        <v>375</v>
      </c>
      <c r="G14" s="13" t="s">
        <v>350</v>
      </c>
      <c r="H14" s="13" t="s">
        <v>376</v>
      </c>
      <c r="I14" s="13" t="s">
        <v>352</v>
      </c>
      <c r="J14" s="13" t="s">
        <v>345</v>
      </c>
      <c r="K14" s="13" t="s">
        <v>377</v>
      </c>
    </row>
    <row r="15" ht="19.5" customHeight="1" spans="1:11">
      <c r="A15" s="151" t="s">
        <v>321</v>
      </c>
      <c r="B15" s="13" t="s">
        <v>320</v>
      </c>
      <c r="C15" s="13" t="s">
        <v>369</v>
      </c>
      <c r="D15" s="13" t="s">
        <v>354</v>
      </c>
      <c r="E15" s="13" t="s">
        <v>355</v>
      </c>
      <c r="F15" s="13" t="s">
        <v>378</v>
      </c>
      <c r="G15" s="13" t="s">
        <v>350</v>
      </c>
      <c r="H15" s="13" t="s">
        <v>357</v>
      </c>
      <c r="I15" s="13" t="s">
        <v>352</v>
      </c>
      <c r="J15" s="13" t="s">
        <v>345</v>
      </c>
      <c r="K15" s="152" t="s">
        <v>379</v>
      </c>
    </row>
    <row r="16" ht="26" customHeight="1" spans="1:11">
      <c r="A16" s="151" t="s">
        <v>321</v>
      </c>
      <c r="B16" s="13" t="s">
        <v>320</v>
      </c>
      <c r="C16" s="13" t="s">
        <v>369</v>
      </c>
      <c r="D16" s="13" t="s">
        <v>365</v>
      </c>
      <c r="E16" s="13" t="s">
        <v>366</v>
      </c>
      <c r="F16" s="13" t="s">
        <v>380</v>
      </c>
      <c r="G16" s="13" t="s">
        <v>361</v>
      </c>
      <c r="H16" s="13" t="s">
        <v>357</v>
      </c>
      <c r="I16" s="13" t="s">
        <v>381</v>
      </c>
      <c r="J16" s="13" t="s">
        <v>345</v>
      </c>
      <c r="K16" s="13" t="s">
        <v>382</v>
      </c>
    </row>
    <row r="17" ht="31" customHeight="1" spans="1:11">
      <c r="A17" s="151" t="s">
        <v>319</v>
      </c>
      <c r="B17" s="13" t="s">
        <v>317</v>
      </c>
      <c r="C17" s="13" t="s">
        <v>383</v>
      </c>
      <c r="D17" s="13" t="s">
        <v>339</v>
      </c>
      <c r="E17" s="13" t="s">
        <v>340</v>
      </c>
      <c r="F17" s="13" t="s">
        <v>384</v>
      </c>
      <c r="G17" s="13" t="s">
        <v>350</v>
      </c>
      <c r="H17" s="13" t="s">
        <v>385</v>
      </c>
      <c r="I17" s="13" t="s">
        <v>386</v>
      </c>
      <c r="J17" s="13" t="s">
        <v>345</v>
      </c>
      <c r="K17" s="13" t="s">
        <v>387</v>
      </c>
    </row>
    <row r="18" ht="29" customHeight="1" spans="1:11">
      <c r="A18" s="151" t="s">
        <v>319</v>
      </c>
      <c r="B18" s="13" t="s">
        <v>317</v>
      </c>
      <c r="C18" s="13" t="s">
        <v>388</v>
      </c>
      <c r="D18" s="13" t="s">
        <v>339</v>
      </c>
      <c r="E18" s="13" t="s">
        <v>340</v>
      </c>
      <c r="F18" s="13" t="s">
        <v>389</v>
      </c>
      <c r="G18" s="13" t="s">
        <v>350</v>
      </c>
      <c r="H18" s="13" t="s">
        <v>390</v>
      </c>
      <c r="I18" s="13" t="s">
        <v>391</v>
      </c>
      <c r="J18" s="13" t="s">
        <v>345</v>
      </c>
      <c r="K18" s="13" t="s">
        <v>392</v>
      </c>
    </row>
    <row r="19" ht="19.5" customHeight="1" spans="1:11">
      <c r="A19" s="151" t="s">
        <v>319</v>
      </c>
      <c r="B19" s="13" t="s">
        <v>317</v>
      </c>
      <c r="C19" s="13" t="s">
        <v>388</v>
      </c>
      <c r="D19" s="13" t="s">
        <v>339</v>
      </c>
      <c r="E19" s="13" t="s">
        <v>348</v>
      </c>
      <c r="F19" s="13" t="s">
        <v>375</v>
      </c>
      <c r="G19" s="13" t="s">
        <v>350</v>
      </c>
      <c r="H19" s="13" t="s">
        <v>376</v>
      </c>
      <c r="I19" s="13" t="s">
        <v>352</v>
      </c>
      <c r="J19" s="13" t="s">
        <v>345</v>
      </c>
      <c r="K19" s="13" t="s">
        <v>393</v>
      </c>
    </row>
    <row r="20" ht="19.5" customHeight="1" spans="1:11">
      <c r="A20" s="151" t="s">
        <v>319</v>
      </c>
      <c r="B20" s="13" t="s">
        <v>317</v>
      </c>
      <c r="C20" s="13" t="s">
        <v>388</v>
      </c>
      <c r="D20" s="13" t="s">
        <v>354</v>
      </c>
      <c r="E20" s="13" t="s">
        <v>355</v>
      </c>
      <c r="F20" s="13" t="s">
        <v>358</v>
      </c>
      <c r="G20" s="13" t="s">
        <v>350</v>
      </c>
      <c r="H20" s="13" t="s">
        <v>376</v>
      </c>
      <c r="I20" s="13" t="s">
        <v>352</v>
      </c>
      <c r="J20" s="13" t="s">
        <v>345</v>
      </c>
      <c r="K20" s="13" t="s">
        <v>394</v>
      </c>
    </row>
    <row r="21" ht="72" customHeight="1" spans="1:11">
      <c r="A21" s="151" t="s">
        <v>319</v>
      </c>
      <c r="B21" s="13" t="s">
        <v>317</v>
      </c>
      <c r="C21" s="13" t="s">
        <v>388</v>
      </c>
      <c r="D21" s="13" t="s">
        <v>365</v>
      </c>
      <c r="E21" s="13" t="s">
        <v>366</v>
      </c>
      <c r="F21" s="13" t="s">
        <v>395</v>
      </c>
      <c r="G21" s="13" t="s">
        <v>350</v>
      </c>
      <c r="H21" s="13" t="s">
        <v>396</v>
      </c>
      <c r="I21" s="13" t="s">
        <v>352</v>
      </c>
      <c r="J21" s="13" t="s">
        <v>345</v>
      </c>
      <c r="K21" s="13" t="s">
        <v>397</v>
      </c>
    </row>
    <row r="22" ht="19.5" customHeight="1" spans="1:11">
      <c r="A22" s="151" t="s">
        <v>315</v>
      </c>
      <c r="B22" s="13" t="s">
        <v>313</v>
      </c>
      <c r="C22" s="13" t="s">
        <v>398</v>
      </c>
      <c r="D22" s="13" t="s">
        <v>339</v>
      </c>
      <c r="E22" s="13" t="s">
        <v>340</v>
      </c>
      <c r="F22" s="13" t="s">
        <v>399</v>
      </c>
      <c r="G22" s="13" t="s">
        <v>350</v>
      </c>
      <c r="H22" s="13" t="s">
        <v>125</v>
      </c>
      <c r="I22" s="13" t="s">
        <v>381</v>
      </c>
      <c r="J22" s="13" t="s">
        <v>345</v>
      </c>
      <c r="K22" s="13" t="s">
        <v>400</v>
      </c>
    </row>
    <row r="23" ht="40" customHeight="1" spans="1:11">
      <c r="A23" s="151" t="s">
        <v>315</v>
      </c>
      <c r="B23" s="13" t="s">
        <v>313</v>
      </c>
      <c r="C23" s="13" t="s">
        <v>398</v>
      </c>
      <c r="D23" s="13" t="s">
        <v>339</v>
      </c>
      <c r="E23" s="13" t="s">
        <v>348</v>
      </c>
      <c r="F23" s="13" t="s">
        <v>401</v>
      </c>
      <c r="G23" s="13" t="s">
        <v>350</v>
      </c>
      <c r="H23" s="13" t="s">
        <v>396</v>
      </c>
      <c r="I23" s="13" t="s">
        <v>352</v>
      </c>
      <c r="J23" s="13" t="s">
        <v>345</v>
      </c>
      <c r="K23" s="13" t="s">
        <v>402</v>
      </c>
    </row>
    <row r="24" ht="35" customHeight="1" spans="1:11">
      <c r="A24" s="151" t="s">
        <v>315</v>
      </c>
      <c r="B24" s="13" t="s">
        <v>313</v>
      </c>
      <c r="C24" s="13" t="s">
        <v>398</v>
      </c>
      <c r="D24" s="13" t="s">
        <v>354</v>
      </c>
      <c r="E24" s="13" t="s">
        <v>403</v>
      </c>
      <c r="F24" s="13" t="s">
        <v>404</v>
      </c>
      <c r="G24" s="13" t="s">
        <v>342</v>
      </c>
      <c r="H24" s="13" t="s">
        <v>405</v>
      </c>
      <c r="I24" s="13" t="s">
        <v>406</v>
      </c>
      <c r="J24" s="13" t="s">
        <v>345</v>
      </c>
      <c r="K24" s="13" t="s">
        <v>407</v>
      </c>
    </row>
    <row r="25" ht="35" customHeight="1" spans="1:11">
      <c r="A25" s="151" t="s">
        <v>315</v>
      </c>
      <c r="B25" s="13" t="s">
        <v>313</v>
      </c>
      <c r="C25" s="13" t="s">
        <v>398</v>
      </c>
      <c r="D25" s="13" t="s">
        <v>365</v>
      </c>
      <c r="E25" s="13" t="s">
        <v>366</v>
      </c>
      <c r="F25" s="13" t="s">
        <v>408</v>
      </c>
      <c r="G25" s="13" t="s">
        <v>350</v>
      </c>
      <c r="H25" s="13" t="s">
        <v>396</v>
      </c>
      <c r="I25" s="13" t="s">
        <v>352</v>
      </c>
      <c r="J25" s="13" t="s">
        <v>345</v>
      </c>
      <c r="K25" s="13" t="s">
        <v>409</v>
      </c>
    </row>
  </sheetData>
  <mergeCells count="13">
    <mergeCell ref="B2:K2"/>
    <mergeCell ref="A7:A11"/>
    <mergeCell ref="A12:A16"/>
    <mergeCell ref="A17:A21"/>
    <mergeCell ref="A22:A25"/>
    <mergeCell ref="B7:B11"/>
    <mergeCell ref="B12:B16"/>
    <mergeCell ref="B17:B21"/>
    <mergeCell ref="B22:B25"/>
    <mergeCell ref="C7:C11"/>
    <mergeCell ref="C12:C16"/>
    <mergeCell ref="C17:C21"/>
    <mergeCell ref="C22:C2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workbookViewId="0">
      <selection activeCell="D19" sqref="D19"/>
    </sheetView>
  </sheetViews>
  <sheetFormatPr defaultColWidth="9.14166666666667" defaultRowHeight="12" customHeight="1" outlineLevelRow="7"/>
  <cols>
    <col min="1" max="1" width="38.025" customWidth="1"/>
    <col min="2" max="2" width="22.7166666666667" customWidth="1"/>
    <col min="3" max="3" width="17.575" customWidth="1"/>
    <col min="4" max="7" width="23.575" customWidth="1"/>
    <col min="8" max="8" width="21.85" customWidth="1"/>
    <col min="9" max="11" width="23.575" customWidth="1"/>
  </cols>
  <sheetData>
    <row r="1" ht="17.25" customHeight="1" spans="11:11">
      <c r="K1" s="73" t="s">
        <v>410</v>
      </c>
    </row>
    <row r="2" ht="28.5" customHeight="1" spans="2:11">
      <c r="B2" s="137" t="s">
        <v>411</v>
      </c>
      <c r="C2" s="20"/>
      <c r="D2" s="20"/>
      <c r="E2" s="20"/>
      <c r="F2" s="20"/>
      <c r="G2" s="80"/>
      <c r="H2" s="20"/>
      <c r="I2" s="80"/>
      <c r="J2" s="80"/>
      <c r="K2" s="20"/>
    </row>
    <row r="3" ht="17.25" customHeight="1" spans="1:2">
      <c r="A3" t="str">
        <f>"单位名称："&amp;"曲靖市交通运输综合行政执法支队"</f>
        <v>单位名称：曲靖市交通运输综合行政执法支队</v>
      </c>
      <c r="B3" s="138"/>
    </row>
    <row r="4" ht="44.25" customHeight="1" spans="1:11">
      <c r="A4" s="139" t="s">
        <v>221</v>
      </c>
      <c r="B4" s="57" t="s">
        <v>328</v>
      </c>
      <c r="C4" s="57" t="s">
        <v>329</v>
      </c>
      <c r="D4" s="57" t="s">
        <v>330</v>
      </c>
      <c r="E4" s="57" t="s">
        <v>331</v>
      </c>
      <c r="F4" s="57" t="s">
        <v>332</v>
      </c>
      <c r="G4" s="58" t="s">
        <v>333</v>
      </c>
      <c r="H4" s="57" t="s">
        <v>334</v>
      </c>
      <c r="I4" s="58" t="s">
        <v>335</v>
      </c>
      <c r="J4" s="58" t="s">
        <v>336</v>
      </c>
      <c r="K4" s="57" t="s">
        <v>337</v>
      </c>
    </row>
    <row r="5" ht="14.25" customHeight="1" spans="1:11">
      <c r="A5" s="140">
        <v>1</v>
      </c>
      <c r="B5" s="141">
        <v>2</v>
      </c>
      <c r="C5" s="142">
        <v>3</v>
      </c>
      <c r="D5" s="143">
        <v>4</v>
      </c>
      <c r="E5" s="143">
        <v>5</v>
      </c>
      <c r="F5" s="143">
        <v>6</v>
      </c>
      <c r="G5" s="143">
        <v>7</v>
      </c>
      <c r="H5" s="142">
        <v>8</v>
      </c>
      <c r="I5" s="143">
        <v>8</v>
      </c>
      <c r="J5" s="142">
        <v>10</v>
      </c>
      <c r="K5" s="142">
        <v>11</v>
      </c>
    </row>
    <row r="6" ht="42" customHeight="1" spans="1:11">
      <c r="A6" s="14"/>
      <c r="B6" s="13"/>
      <c r="C6" s="144"/>
      <c r="D6" s="144"/>
      <c r="E6" s="144"/>
      <c r="F6" s="145"/>
      <c r="G6" s="146"/>
      <c r="H6" s="145"/>
      <c r="I6" s="146"/>
      <c r="J6" s="146"/>
      <c r="K6" s="145"/>
    </row>
    <row r="7" ht="51.75" customHeight="1" spans="1:11">
      <c r="A7" s="140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s="36" t="s">
        <v>412</v>
      </c>
    </row>
  </sheetData>
  <mergeCells count="1">
    <mergeCell ref="B2:K2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C14" sqref="C14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166666666667" customWidth="1"/>
    <col min="5" max="6" width="26.85" customWidth="1"/>
  </cols>
  <sheetData>
    <row r="1" ht="12" customHeight="1" spans="1:6">
      <c r="A1" s="115">
        <v>1</v>
      </c>
      <c r="B1" s="116">
        <v>0</v>
      </c>
      <c r="C1" s="115">
        <v>1</v>
      </c>
      <c r="D1" s="131"/>
      <c r="E1" s="131"/>
      <c r="F1" s="114" t="s">
        <v>413</v>
      </c>
    </row>
    <row r="2" ht="26.25" customHeight="1" spans="1:6">
      <c r="A2" s="119" t="s">
        <v>414</v>
      </c>
      <c r="B2" s="119" t="s">
        <v>414</v>
      </c>
      <c r="C2" s="120"/>
      <c r="D2" s="132"/>
      <c r="E2" s="132"/>
      <c r="F2" s="132"/>
    </row>
    <row r="3" ht="13.5" customHeight="1" spans="1:6">
      <c r="A3" s="4" t="str">
        <f>"单位名称："&amp;"曲靖市交通运输综合行政执法支队"</f>
        <v>单位名称：曲靖市交通运输综合行政执法支队</v>
      </c>
      <c r="B3" s="4" t="s">
        <v>415</v>
      </c>
      <c r="C3" s="115"/>
      <c r="D3" s="131"/>
      <c r="E3" s="131"/>
      <c r="F3" s="288" t="s">
        <v>2</v>
      </c>
    </row>
    <row r="4" ht="19.5" customHeight="1" spans="1:6">
      <c r="A4" s="71" t="s">
        <v>416</v>
      </c>
      <c r="B4" s="133" t="s">
        <v>46</v>
      </c>
      <c r="C4" s="71" t="s">
        <v>47</v>
      </c>
      <c r="D4" s="10" t="s">
        <v>417</v>
      </c>
      <c r="E4" s="10"/>
      <c r="F4" s="10"/>
    </row>
    <row r="5" ht="18.75" customHeight="1" spans="1:6">
      <c r="A5" s="71"/>
      <c r="B5" s="134"/>
      <c r="C5" s="71"/>
      <c r="D5" s="10" t="s">
        <v>29</v>
      </c>
      <c r="E5" s="10" t="s">
        <v>48</v>
      </c>
      <c r="F5" s="10" t="s">
        <v>49</v>
      </c>
    </row>
    <row r="6" ht="23.25" customHeight="1" spans="1:6">
      <c r="A6" s="58">
        <v>1</v>
      </c>
      <c r="B6" s="127" t="s">
        <v>111</v>
      </c>
      <c r="C6" s="58">
        <v>3</v>
      </c>
      <c r="D6" s="70">
        <v>4</v>
      </c>
      <c r="E6" s="70">
        <v>5</v>
      </c>
      <c r="F6" s="70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35" t="s">
        <v>93</v>
      </c>
      <c r="B9" s="135" t="s">
        <v>93</v>
      </c>
      <c r="C9" s="136" t="s">
        <v>93</v>
      </c>
      <c r="D9" s="15"/>
      <c r="E9" s="15"/>
      <c r="F9" s="15"/>
    </row>
    <row r="10" customHeight="1" spans="1:1">
      <c r="A10" s="36" t="s">
        <v>418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C17" sqref="C17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8" t="s">
        <v>413</v>
      </c>
    </row>
    <row r="2" ht="26.25" customHeight="1" spans="1:6">
      <c r="A2" s="119" t="s">
        <v>419</v>
      </c>
      <c r="B2" s="119" t="s">
        <v>414</v>
      </c>
      <c r="C2" s="120"/>
      <c r="D2" s="121"/>
      <c r="E2" s="121"/>
      <c r="F2" s="121"/>
    </row>
    <row r="3" ht="13.5" customHeight="1" spans="1:6">
      <c r="A3" s="4" t="str">
        <f>"单位名称："&amp;"曲靖市交通运输综合行政执法支队"</f>
        <v>单位名称：曲靖市交通运输综合行政执法支队</v>
      </c>
      <c r="B3" s="122" t="s">
        <v>415</v>
      </c>
      <c r="C3" s="115"/>
      <c r="D3" s="117"/>
      <c r="E3" s="117"/>
      <c r="F3" s="288" t="s">
        <v>2</v>
      </c>
    </row>
    <row r="4" ht="19.5" customHeight="1" spans="1:6">
      <c r="A4" s="123" t="s">
        <v>416</v>
      </c>
      <c r="B4" s="124" t="s">
        <v>46</v>
      </c>
      <c r="C4" s="123" t="s">
        <v>47</v>
      </c>
      <c r="D4" s="38" t="s">
        <v>420</v>
      </c>
      <c r="E4" s="39"/>
      <c r="F4" s="40"/>
    </row>
    <row r="5" ht="18.75" customHeight="1" spans="1:6">
      <c r="A5" s="125"/>
      <c r="B5" s="126"/>
      <c r="C5" s="125"/>
      <c r="D5" s="25" t="s">
        <v>29</v>
      </c>
      <c r="E5" s="38" t="s">
        <v>48</v>
      </c>
      <c r="F5" s="25" t="s">
        <v>49</v>
      </c>
    </row>
    <row r="6" ht="18.75" customHeight="1" spans="1:6">
      <c r="A6" s="58">
        <v>1</v>
      </c>
      <c r="B6" s="127" t="s">
        <v>111</v>
      </c>
      <c r="C6" s="58">
        <v>3</v>
      </c>
      <c r="D6" s="70">
        <v>4</v>
      </c>
      <c r="E6" s="70">
        <v>5</v>
      </c>
      <c r="F6" s="70">
        <v>6</v>
      </c>
    </row>
    <row r="7" ht="21" customHeight="1" spans="1:6">
      <c r="A7" s="13"/>
      <c r="B7" s="128"/>
      <c r="C7" s="128"/>
      <c r="D7" s="15"/>
      <c r="E7" s="15"/>
      <c r="F7" s="15"/>
    </row>
    <row r="8" ht="21" customHeight="1" spans="1:6">
      <c r="A8" s="128"/>
      <c r="B8" s="13"/>
      <c r="C8" s="13"/>
      <c r="D8" s="15"/>
      <c r="E8" s="15"/>
      <c r="F8" s="15"/>
    </row>
    <row r="9" ht="18.75" customHeight="1" spans="1:6">
      <c r="A9" s="129" t="s">
        <v>93</v>
      </c>
      <c r="B9" s="129" t="s">
        <v>93</v>
      </c>
      <c r="C9" s="130" t="s">
        <v>93</v>
      </c>
      <c r="D9" s="15"/>
      <c r="E9" s="15"/>
      <c r="F9" s="15"/>
    </row>
    <row r="10" customHeight="1" spans="1:1">
      <c r="A10" s="36" t="s">
        <v>421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31"/>
  <sheetViews>
    <sheetView workbookViewId="0">
      <selection activeCell="I28" sqref="I28"/>
    </sheetView>
  </sheetViews>
  <sheetFormatPr defaultColWidth="9.88333333333333" defaultRowHeight="14.25" customHeight="1"/>
  <cols>
    <col min="1" max="1" width="17.75" customWidth="1"/>
    <col min="2" max="2" width="22" customWidth="1"/>
    <col min="3" max="16384" width="9.88333333333333" customWidth="1"/>
  </cols>
  <sheetData>
    <row r="1" ht="13.5" customHeight="1" spans="15:17">
      <c r="O1" s="73"/>
      <c r="P1" s="73"/>
      <c r="Q1" s="113" t="s">
        <v>422</v>
      </c>
    </row>
    <row r="2" ht="27.75" customHeight="1" spans="1:17">
      <c r="A2" s="78" t="s">
        <v>423</v>
      </c>
      <c r="B2" s="20"/>
      <c r="C2" s="20"/>
      <c r="D2" s="20"/>
      <c r="E2" s="20"/>
      <c r="F2" s="20"/>
      <c r="G2" s="20"/>
      <c r="H2" s="20"/>
      <c r="I2" s="20"/>
      <c r="J2" s="20"/>
      <c r="K2" s="80"/>
      <c r="L2" s="20"/>
      <c r="M2" s="20"/>
      <c r="N2" s="20"/>
      <c r="O2" s="80"/>
      <c r="P2" s="80"/>
      <c r="Q2" s="20"/>
    </row>
    <row r="3" ht="18.75" customHeight="1" spans="1:17">
      <c r="A3" s="107" t="str">
        <f>"单位名称："&amp;"曲靖市交通运输综合行政执法支队"</f>
        <v>单位名称：曲靖市交通运输综合行政执法支队</v>
      </c>
      <c r="B3" s="22"/>
      <c r="C3" s="22"/>
      <c r="D3" s="22"/>
      <c r="E3" s="22"/>
      <c r="F3" s="22"/>
      <c r="G3" s="22"/>
      <c r="H3" s="22"/>
      <c r="I3" s="22"/>
      <c r="J3" s="22"/>
      <c r="O3" s="96"/>
      <c r="P3" s="96"/>
      <c r="Q3" s="288" t="s">
        <v>2</v>
      </c>
    </row>
    <row r="4" ht="15.75" customHeight="1" spans="1:17">
      <c r="A4" s="24" t="s">
        <v>424</v>
      </c>
      <c r="B4" s="82" t="s">
        <v>425</v>
      </c>
      <c r="C4" s="82" t="s">
        <v>426</v>
      </c>
      <c r="D4" s="82" t="s">
        <v>427</v>
      </c>
      <c r="E4" s="82" t="s">
        <v>428</v>
      </c>
      <c r="F4" s="82" t="s">
        <v>429</v>
      </c>
      <c r="G4" s="84" t="s">
        <v>227</v>
      </c>
      <c r="H4" s="84"/>
      <c r="I4" s="84"/>
      <c r="J4" s="84"/>
      <c r="K4" s="97"/>
      <c r="L4" s="84"/>
      <c r="M4" s="84"/>
      <c r="N4" s="84"/>
      <c r="O4" s="98"/>
      <c r="P4" s="97"/>
      <c r="Q4" s="105"/>
    </row>
    <row r="5" ht="17.25" customHeight="1" spans="1:17">
      <c r="A5" s="27"/>
      <c r="B5" s="85"/>
      <c r="C5" s="85"/>
      <c r="D5" s="85"/>
      <c r="E5" s="85"/>
      <c r="F5" s="85"/>
      <c r="G5" s="85" t="s">
        <v>29</v>
      </c>
      <c r="H5" s="85" t="s">
        <v>32</v>
      </c>
      <c r="I5" s="85" t="s">
        <v>430</v>
      </c>
      <c r="J5" s="85" t="s">
        <v>431</v>
      </c>
      <c r="K5" s="86" t="s">
        <v>432</v>
      </c>
      <c r="L5" s="99" t="s">
        <v>36</v>
      </c>
      <c r="M5" s="99"/>
      <c r="N5" s="99"/>
      <c r="O5" s="100"/>
      <c r="P5" s="106"/>
      <c r="Q5" s="87"/>
    </row>
    <row r="6" ht="54" customHeight="1" spans="1:17">
      <c r="A6" s="30"/>
      <c r="B6" s="87"/>
      <c r="C6" s="87"/>
      <c r="D6" s="87"/>
      <c r="E6" s="87"/>
      <c r="F6" s="87"/>
      <c r="G6" s="87"/>
      <c r="H6" s="87" t="s">
        <v>31</v>
      </c>
      <c r="I6" s="87"/>
      <c r="J6" s="87"/>
      <c r="K6" s="88"/>
      <c r="L6" s="87" t="s">
        <v>31</v>
      </c>
      <c r="M6" s="87" t="s">
        <v>37</v>
      </c>
      <c r="N6" s="87" t="s">
        <v>236</v>
      </c>
      <c r="O6" s="59" t="s">
        <v>39</v>
      </c>
      <c r="P6" s="88" t="s">
        <v>40</v>
      </c>
      <c r="Q6" s="87" t="s">
        <v>41</v>
      </c>
    </row>
    <row r="7" ht="15" customHeight="1" spans="1:17">
      <c r="A7" s="31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</row>
    <row r="8" ht="25.5" customHeight="1" spans="1:17">
      <c r="A8" s="13" t="s">
        <v>174</v>
      </c>
      <c r="B8" s="13" t="s">
        <v>433</v>
      </c>
      <c r="C8" s="13" t="s">
        <v>434</v>
      </c>
      <c r="D8" s="13" t="s">
        <v>435</v>
      </c>
      <c r="E8" s="13" t="s">
        <v>110</v>
      </c>
      <c r="F8" s="15"/>
      <c r="G8" s="15">
        <f>H8+Q8</f>
        <v>2.550731</v>
      </c>
      <c r="H8" s="15">
        <v>2.550731</v>
      </c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 t="s">
        <v>174</v>
      </c>
      <c r="B9" s="13" t="s">
        <v>436</v>
      </c>
      <c r="C9" s="13" t="s">
        <v>434</v>
      </c>
      <c r="D9" s="13" t="s">
        <v>435</v>
      </c>
      <c r="E9" s="13" t="s">
        <v>110</v>
      </c>
      <c r="F9" s="15"/>
      <c r="G9" s="15">
        <f t="shared" ref="G9:G31" si="0">H9+Q9</f>
        <v>2.600731</v>
      </c>
      <c r="H9" s="15">
        <v>2.600731</v>
      </c>
      <c r="I9" s="15"/>
      <c r="J9" s="15"/>
      <c r="K9" s="15"/>
      <c r="L9" s="15"/>
      <c r="M9" s="15"/>
      <c r="N9" s="15"/>
      <c r="O9" s="15"/>
      <c r="P9" s="15"/>
      <c r="Q9" s="15"/>
    </row>
    <row r="10" ht="25.5" customHeight="1" spans="1:17">
      <c r="A10" s="13" t="s">
        <v>174</v>
      </c>
      <c r="B10" s="13" t="s">
        <v>437</v>
      </c>
      <c r="C10" s="13" t="s">
        <v>434</v>
      </c>
      <c r="D10" s="13" t="s">
        <v>435</v>
      </c>
      <c r="E10" s="13" t="s">
        <v>110</v>
      </c>
      <c r="F10" s="15"/>
      <c r="G10" s="15">
        <f t="shared" si="0"/>
        <v>2.500731</v>
      </c>
      <c r="H10" s="15">
        <v>2.500731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25.5" customHeight="1" spans="1:17">
      <c r="A11" s="13" t="s">
        <v>174</v>
      </c>
      <c r="B11" s="13" t="s">
        <v>438</v>
      </c>
      <c r="C11" s="13" t="s">
        <v>434</v>
      </c>
      <c r="D11" s="13" t="s">
        <v>435</v>
      </c>
      <c r="E11" s="13" t="s">
        <v>110</v>
      </c>
      <c r="F11" s="15"/>
      <c r="G11" s="15">
        <f t="shared" si="0"/>
        <v>2.400731</v>
      </c>
      <c r="H11" s="15">
        <v>2.400731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25.5" customHeight="1" spans="1:17">
      <c r="A12" s="13" t="s">
        <v>174</v>
      </c>
      <c r="B12" s="13" t="s">
        <v>439</v>
      </c>
      <c r="C12" s="13" t="s">
        <v>434</v>
      </c>
      <c r="D12" s="13" t="s">
        <v>435</v>
      </c>
      <c r="E12" s="13" t="s">
        <v>110</v>
      </c>
      <c r="F12" s="15"/>
      <c r="G12" s="15">
        <f t="shared" si="0"/>
        <v>2.600731</v>
      </c>
      <c r="H12" s="15">
        <v>2.600731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25.5" customHeight="1" spans="1:17">
      <c r="A13" s="13" t="s">
        <v>174</v>
      </c>
      <c r="B13" s="13" t="s">
        <v>440</v>
      </c>
      <c r="C13" s="13" t="s">
        <v>434</v>
      </c>
      <c r="D13" s="13" t="s">
        <v>435</v>
      </c>
      <c r="E13" s="13" t="s">
        <v>110</v>
      </c>
      <c r="F13" s="15"/>
      <c r="G13" s="15">
        <f t="shared" si="0"/>
        <v>2.263731</v>
      </c>
      <c r="H13" s="15">
        <v>2.263731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25.5" customHeight="1" spans="1:17">
      <c r="A14" s="13" t="s">
        <v>174</v>
      </c>
      <c r="B14" s="13" t="s">
        <v>441</v>
      </c>
      <c r="C14" s="13" t="s">
        <v>434</v>
      </c>
      <c r="D14" s="13" t="s">
        <v>435</v>
      </c>
      <c r="E14" s="13" t="s">
        <v>110</v>
      </c>
      <c r="F14" s="15"/>
      <c r="G14" s="15">
        <f t="shared" si="0"/>
        <v>1.860731</v>
      </c>
      <c r="H14" s="15">
        <v>1.860731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25.5" customHeight="1" spans="1:17">
      <c r="A15" s="13" t="s">
        <v>174</v>
      </c>
      <c r="B15" s="13" t="s">
        <v>442</v>
      </c>
      <c r="C15" s="13" t="s">
        <v>434</v>
      </c>
      <c r="D15" s="13" t="s">
        <v>435</v>
      </c>
      <c r="E15" s="13" t="s">
        <v>110</v>
      </c>
      <c r="F15" s="15"/>
      <c r="G15" s="15">
        <f t="shared" si="0"/>
        <v>2.500731</v>
      </c>
      <c r="H15" s="15">
        <v>2.500731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25.5" customHeight="1" spans="1:17">
      <c r="A16" s="13" t="s">
        <v>174</v>
      </c>
      <c r="B16" s="13" t="s">
        <v>443</v>
      </c>
      <c r="C16" s="13" t="s">
        <v>434</v>
      </c>
      <c r="D16" s="13" t="s">
        <v>435</v>
      </c>
      <c r="E16" s="13" t="s">
        <v>110</v>
      </c>
      <c r="F16" s="15"/>
      <c r="G16" s="15">
        <f t="shared" si="0"/>
        <v>2.500731</v>
      </c>
      <c r="H16" s="15">
        <v>2.500731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25.5" customHeight="1" spans="1:17">
      <c r="A17" s="13" t="s">
        <v>174</v>
      </c>
      <c r="B17" s="13" t="s">
        <v>444</v>
      </c>
      <c r="C17" s="13" t="s">
        <v>434</v>
      </c>
      <c r="D17" s="13" t="s">
        <v>435</v>
      </c>
      <c r="E17" s="13" t="s">
        <v>110</v>
      </c>
      <c r="F17" s="15"/>
      <c r="G17" s="15">
        <f t="shared" si="0"/>
        <v>5.401462</v>
      </c>
      <c r="H17" s="15">
        <v>5.401462</v>
      </c>
      <c r="I17" s="15"/>
      <c r="J17" s="15"/>
      <c r="K17" s="15"/>
      <c r="L17" s="15"/>
      <c r="M17" s="15"/>
      <c r="N17" s="15"/>
      <c r="O17" s="15"/>
      <c r="P17" s="15"/>
      <c r="Q17" s="15"/>
    </row>
    <row r="18" s="41" customFormat="1" ht="25.5" customHeight="1" spans="1:17">
      <c r="A18" s="110" t="s">
        <v>313</v>
      </c>
      <c r="B18" s="110" t="s">
        <v>445</v>
      </c>
      <c r="C18" s="110" t="s">
        <v>446</v>
      </c>
      <c r="D18" s="110" t="s">
        <v>447</v>
      </c>
      <c r="E18" s="13" t="s">
        <v>110</v>
      </c>
      <c r="F18" s="111"/>
      <c r="G18" s="111">
        <f t="shared" si="0"/>
        <v>8.72</v>
      </c>
      <c r="H18" s="111"/>
      <c r="I18" s="111"/>
      <c r="J18" s="111"/>
      <c r="K18" s="111"/>
      <c r="L18" s="111"/>
      <c r="M18" s="111"/>
      <c r="N18" s="111"/>
      <c r="O18" s="111"/>
      <c r="P18" s="111"/>
      <c r="Q18" s="111">
        <v>8.72</v>
      </c>
    </row>
    <row r="19" s="41" customFormat="1" ht="25.5" customHeight="1" spans="1:17">
      <c r="A19" s="110" t="s">
        <v>313</v>
      </c>
      <c r="B19" s="110" t="s">
        <v>448</v>
      </c>
      <c r="C19" s="110" t="s">
        <v>446</v>
      </c>
      <c r="D19" s="110" t="s">
        <v>447</v>
      </c>
      <c r="E19" s="13" t="s">
        <v>110</v>
      </c>
      <c r="F19" s="111"/>
      <c r="G19" s="111">
        <f t="shared" si="0"/>
        <v>1.64</v>
      </c>
      <c r="H19" s="111"/>
      <c r="I19" s="111"/>
      <c r="J19" s="111"/>
      <c r="K19" s="111"/>
      <c r="L19" s="111"/>
      <c r="M19" s="111"/>
      <c r="N19" s="111"/>
      <c r="O19" s="111"/>
      <c r="P19" s="111"/>
      <c r="Q19" s="111">
        <v>1.64</v>
      </c>
    </row>
    <row r="20" s="41" customFormat="1" ht="25.5" customHeight="1" spans="1:17">
      <c r="A20" s="110" t="s">
        <v>313</v>
      </c>
      <c r="B20" s="110" t="s">
        <v>449</v>
      </c>
      <c r="C20" s="110" t="s">
        <v>446</v>
      </c>
      <c r="D20" s="110" t="s">
        <v>447</v>
      </c>
      <c r="E20" s="13" t="s">
        <v>110</v>
      </c>
      <c r="F20" s="111"/>
      <c r="G20" s="111">
        <f t="shared" si="0"/>
        <v>4.75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>
        <v>4.75</v>
      </c>
    </row>
    <row r="21" s="41" customFormat="1" ht="25.5" customHeight="1" spans="1:17">
      <c r="A21" s="110" t="s">
        <v>313</v>
      </c>
      <c r="B21" s="110" t="s">
        <v>450</v>
      </c>
      <c r="C21" s="110" t="s">
        <v>446</v>
      </c>
      <c r="D21" s="110" t="s">
        <v>447</v>
      </c>
      <c r="E21" s="13" t="s">
        <v>110</v>
      </c>
      <c r="F21" s="111"/>
      <c r="G21" s="111">
        <f t="shared" si="0"/>
        <v>2.4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>
        <v>2.4</v>
      </c>
    </row>
    <row r="22" s="41" customFormat="1" ht="25.5" customHeight="1" spans="1:17">
      <c r="A22" s="110" t="s">
        <v>313</v>
      </c>
      <c r="B22" s="110" t="s">
        <v>451</v>
      </c>
      <c r="C22" s="110" t="s">
        <v>446</v>
      </c>
      <c r="D22" s="110" t="s">
        <v>447</v>
      </c>
      <c r="E22" s="13" t="s">
        <v>110</v>
      </c>
      <c r="F22" s="111"/>
      <c r="G22" s="111">
        <f t="shared" si="0"/>
        <v>8.43</v>
      </c>
      <c r="H22" s="111"/>
      <c r="I22" s="111"/>
      <c r="J22" s="111"/>
      <c r="K22" s="111"/>
      <c r="L22" s="111"/>
      <c r="M22" s="111"/>
      <c r="N22" s="111"/>
      <c r="O22" s="111"/>
      <c r="P22" s="111"/>
      <c r="Q22" s="111">
        <v>8.43</v>
      </c>
    </row>
    <row r="23" s="41" customFormat="1" ht="25.5" customHeight="1" spans="1:17">
      <c r="A23" s="110" t="s">
        <v>313</v>
      </c>
      <c r="B23" s="110" t="s">
        <v>452</v>
      </c>
      <c r="C23" s="110" t="s">
        <v>446</v>
      </c>
      <c r="D23" s="110" t="s">
        <v>447</v>
      </c>
      <c r="E23" s="13" t="s">
        <v>110</v>
      </c>
      <c r="F23" s="111"/>
      <c r="G23" s="111">
        <f t="shared" si="0"/>
        <v>2.86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>
        <v>2.86</v>
      </c>
    </row>
    <row r="24" s="41" customFormat="1" ht="25.5" customHeight="1" spans="1:17">
      <c r="A24" s="110" t="s">
        <v>313</v>
      </c>
      <c r="B24" s="110" t="s">
        <v>453</v>
      </c>
      <c r="C24" s="110" t="s">
        <v>446</v>
      </c>
      <c r="D24" s="110" t="s">
        <v>447</v>
      </c>
      <c r="E24" s="13" t="s">
        <v>110</v>
      </c>
      <c r="F24" s="111"/>
      <c r="G24" s="111">
        <f t="shared" si="0"/>
        <v>3.03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>
        <v>3.03</v>
      </c>
    </row>
    <row r="25" s="41" customFormat="1" ht="25.5" customHeight="1" spans="1:17">
      <c r="A25" s="110" t="s">
        <v>313</v>
      </c>
      <c r="B25" s="110" t="s">
        <v>454</v>
      </c>
      <c r="C25" s="110" t="s">
        <v>446</v>
      </c>
      <c r="D25" s="110" t="s">
        <v>447</v>
      </c>
      <c r="E25" s="13" t="s">
        <v>110</v>
      </c>
      <c r="F25" s="111"/>
      <c r="G25" s="111">
        <f t="shared" si="0"/>
        <v>5.97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>
        <v>5.97</v>
      </c>
    </row>
    <row r="26" s="41" customFormat="1" ht="25.5" customHeight="1" spans="1:17">
      <c r="A26" s="110" t="s">
        <v>313</v>
      </c>
      <c r="B26" s="110" t="s">
        <v>455</v>
      </c>
      <c r="C26" s="110" t="s">
        <v>446</v>
      </c>
      <c r="D26" s="110" t="s">
        <v>447</v>
      </c>
      <c r="E26" s="13" t="s">
        <v>110</v>
      </c>
      <c r="F26" s="111"/>
      <c r="G26" s="111">
        <f t="shared" si="0"/>
        <v>5.1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>
        <v>5.1</v>
      </c>
    </row>
    <row r="27" s="41" customFormat="1" ht="25.5" customHeight="1" spans="1:17">
      <c r="A27" s="110" t="s">
        <v>313</v>
      </c>
      <c r="B27" s="110" t="s">
        <v>456</v>
      </c>
      <c r="C27" s="110" t="s">
        <v>434</v>
      </c>
      <c r="D27" s="110" t="s">
        <v>435</v>
      </c>
      <c r="E27" s="13" t="s">
        <v>110</v>
      </c>
      <c r="F27" s="111"/>
      <c r="G27" s="111">
        <f t="shared" si="0"/>
        <v>9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>
        <v>9</v>
      </c>
    </row>
    <row r="28" ht="25.5" customHeight="1" spans="1:17">
      <c r="A28" s="13" t="s">
        <v>323</v>
      </c>
      <c r="B28" s="13" t="s">
        <v>457</v>
      </c>
      <c r="C28" s="13" t="s">
        <v>446</v>
      </c>
      <c r="D28" s="13" t="s">
        <v>447</v>
      </c>
      <c r="E28" s="13" t="s">
        <v>110</v>
      </c>
      <c r="F28" s="15"/>
      <c r="G28" s="15">
        <f t="shared" si="0"/>
        <v>139.6</v>
      </c>
      <c r="H28" s="15">
        <v>139.6</v>
      </c>
      <c r="I28" s="15"/>
      <c r="J28" s="15"/>
      <c r="K28" s="15"/>
      <c r="L28" s="15"/>
      <c r="M28" s="15"/>
      <c r="N28" s="15"/>
      <c r="O28" s="15"/>
      <c r="P28" s="15"/>
      <c r="Q28" s="15"/>
    </row>
    <row r="29" ht="25.5" customHeight="1" spans="1:17">
      <c r="A29" s="13" t="s">
        <v>323</v>
      </c>
      <c r="B29" s="13" t="s">
        <v>458</v>
      </c>
      <c r="C29" s="13" t="s">
        <v>459</v>
      </c>
      <c r="D29" s="13" t="s">
        <v>435</v>
      </c>
      <c r="E29" s="13" t="s">
        <v>110</v>
      </c>
      <c r="F29" s="15"/>
      <c r="G29" s="15">
        <f t="shared" si="0"/>
        <v>235</v>
      </c>
      <c r="H29" s="15">
        <v>235</v>
      </c>
      <c r="I29" s="15"/>
      <c r="J29" s="15"/>
      <c r="K29" s="15"/>
      <c r="L29" s="15"/>
      <c r="M29" s="15"/>
      <c r="N29" s="15"/>
      <c r="O29" s="15"/>
      <c r="P29" s="15"/>
      <c r="Q29" s="15"/>
    </row>
    <row r="30" ht="25.5" customHeight="1" spans="1:17">
      <c r="A30" s="13" t="s">
        <v>320</v>
      </c>
      <c r="B30" s="13" t="s">
        <v>460</v>
      </c>
      <c r="C30" s="13" t="s">
        <v>446</v>
      </c>
      <c r="D30" s="13" t="s">
        <v>447</v>
      </c>
      <c r="E30" s="13" t="s">
        <v>110</v>
      </c>
      <c r="F30" s="15"/>
      <c r="G30" s="15">
        <f t="shared" si="0"/>
        <v>11.644</v>
      </c>
      <c r="H30" s="15">
        <v>11.644</v>
      </c>
      <c r="I30" s="15"/>
      <c r="J30" s="15"/>
      <c r="K30" s="15"/>
      <c r="L30" s="15"/>
      <c r="M30" s="15"/>
      <c r="N30" s="15"/>
      <c r="O30" s="15"/>
      <c r="P30" s="15"/>
      <c r="Q30" s="15"/>
    </row>
    <row r="31" ht="21" customHeight="1" spans="1:17">
      <c r="A31" s="91" t="s">
        <v>93</v>
      </c>
      <c r="B31" s="92"/>
      <c r="C31" s="92"/>
      <c r="D31" s="92"/>
      <c r="E31" s="112"/>
      <c r="F31" s="15"/>
      <c r="G31" s="15">
        <f t="shared" si="0"/>
        <v>465.325041</v>
      </c>
      <c r="H31" s="15">
        <v>413.425041</v>
      </c>
      <c r="I31" s="15"/>
      <c r="J31" s="15"/>
      <c r="K31" s="15"/>
      <c r="L31" s="15"/>
      <c r="M31" s="15"/>
      <c r="N31" s="15"/>
      <c r="O31" s="15"/>
      <c r="P31" s="15"/>
      <c r="Q31" s="15">
        <f>SUM(Q18:Q30)</f>
        <v>51.9</v>
      </c>
    </row>
  </sheetData>
  <mergeCells count="16">
    <mergeCell ref="A2:Q2"/>
    <mergeCell ref="A3:F3"/>
    <mergeCell ref="G4:Q4"/>
    <mergeCell ref="L5:Q5"/>
    <mergeCell ref="A31:E3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workbookViewId="0">
      <selection activeCell="A11" sqref="A11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76"/>
      <c r="B1" s="76"/>
      <c r="C1" s="76"/>
      <c r="D1" s="77"/>
      <c r="E1" s="77"/>
      <c r="F1" s="77"/>
      <c r="G1" s="77"/>
      <c r="H1" s="76"/>
      <c r="I1" s="76"/>
      <c r="J1" s="76"/>
      <c r="K1" s="76"/>
      <c r="L1" s="94"/>
      <c r="M1" s="76"/>
      <c r="N1" s="76"/>
      <c r="O1" s="76"/>
      <c r="P1" s="73"/>
      <c r="Q1" s="101"/>
      <c r="R1" s="102" t="s">
        <v>461</v>
      </c>
    </row>
    <row r="2" ht="27.75" customHeight="1" spans="1:18">
      <c r="A2" s="78" t="s">
        <v>462</v>
      </c>
      <c r="B2" s="79"/>
      <c r="C2" s="79"/>
      <c r="D2" s="80"/>
      <c r="E2" s="80"/>
      <c r="F2" s="80"/>
      <c r="G2" s="80"/>
      <c r="H2" s="79"/>
      <c r="I2" s="79"/>
      <c r="J2" s="79"/>
      <c r="K2" s="79"/>
      <c r="L2" s="95"/>
      <c r="M2" s="79"/>
      <c r="N2" s="79"/>
      <c r="O2" s="79"/>
      <c r="P2" s="80"/>
      <c r="Q2" s="95"/>
      <c r="R2" s="79"/>
    </row>
    <row r="3" ht="18.75" customHeight="1" spans="1:18">
      <c r="A3" s="81" t="str">
        <f>"单位名称："&amp;"曲靖市交通运输综合行政执法支队"</f>
        <v>单位名称：曲靖市交通运输综合行政执法支队</v>
      </c>
      <c r="B3" s="66"/>
      <c r="C3" s="66"/>
      <c r="D3" s="68"/>
      <c r="E3" s="68"/>
      <c r="F3" s="68"/>
      <c r="G3" s="68"/>
      <c r="H3" s="66"/>
      <c r="I3" s="66"/>
      <c r="J3" s="66"/>
      <c r="K3" s="66"/>
      <c r="L3" s="94"/>
      <c r="M3" s="76"/>
      <c r="N3" s="76"/>
      <c r="O3" s="76"/>
      <c r="P3" s="96"/>
      <c r="Q3" s="103"/>
      <c r="R3" s="291" t="s">
        <v>2</v>
      </c>
    </row>
    <row r="4" ht="15.75" customHeight="1" spans="1:18">
      <c r="A4" s="24" t="s">
        <v>424</v>
      </c>
      <c r="B4" s="82" t="s">
        <v>463</v>
      </c>
      <c r="C4" s="82" t="s">
        <v>464</v>
      </c>
      <c r="D4" s="83" t="s">
        <v>465</v>
      </c>
      <c r="E4" s="83" t="s">
        <v>466</v>
      </c>
      <c r="F4" s="83" t="s">
        <v>467</v>
      </c>
      <c r="G4" s="83" t="s">
        <v>468</v>
      </c>
      <c r="H4" s="84" t="s">
        <v>227</v>
      </c>
      <c r="I4" s="84"/>
      <c r="J4" s="84"/>
      <c r="K4" s="84"/>
      <c r="L4" s="97"/>
      <c r="M4" s="84"/>
      <c r="N4" s="84"/>
      <c r="O4" s="84"/>
      <c r="P4" s="98"/>
      <c r="Q4" s="97"/>
      <c r="R4" s="105"/>
    </row>
    <row r="5" ht="17.25" customHeight="1" spans="1:18">
      <c r="A5" s="27"/>
      <c r="B5" s="85"/>
      <c r="C5" s="85"/>
      <c r="D5" s="86"/>
      <c r="E5" s="86"/>
      <c r="F5" s="86"/>
      <c r="G5" s="86"/>
      <c r="H5" s="85" t="s">
        <v>29</v>
      </c>
      <c r="I5" s="85" t="s">
        <v>32</v>
      </c>
      <c r="J5" s="85" t="s">
        <v>430</v>
      </c>
      <c r="K5" s="85" t="s">
        <v>431</v>
      </c>
      <c r="L5" s="86" t="s">
        <v>432</v>
      </c>
      <c r="M5" s="99" t="s">
        <v>469</v>
      </c>
      <c r="N5" s="99"/>
      <c r="O5" s="99"/>
      <c r="P5" s="100"/>
      <c r="Q5" s="106"/>
      <c r="R5" s="87"/>
    </row>
    <row r="6" ht="54" customHeight="1" spans="1:18">
      <c r="A6" s="30"/>
      <c r="B6" s="87"/>
      <c r="C6" s="87"/>
      <c r="D6" s="88"/>
      <c r="E6" s="88"/>
      <c r="F6" s="88"/>
      <c r="G6" s="88"/>
      <c r="H6" s="87"/>
      <c r="I6" s="87" t="s">
        <v>31</v>
      </c>
      <c r="J6" s="87"/>
      <c r="K6" s="87"/>
      <c r="L6" s="88"/>
      <c r="M6" s="87" t="s">
        <v>31</v>
      </c>
      <c r="N6" s="87" t="s">
        <v>37</v>
      </c>
      <c r="O6" s="87" t="s">
        <v>236</v>
      </c>
      <c r="P6" s="59" t="s">
        <v>39</v>
      </c>
      <c r="Q6" s="88" t="s">
        <v>40</v>
      </c>
      <c r="R6" s="87" t="s">
        <v>41</v>
      </c>
    </row>
    <row r="7" ht="15" customHeight="1" spans="1:18">
      <c r="A7" s="30">
        <v>1</v>
      </c>
      <c r="B7" s="87">
        <v>2</v>
      </c>
      <c r="C7" s="87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</row>
    <row r="8" ht="21" customHeight="1" spans="1:18">
      <c r="A8" s="13"/>
      <c r="B8" s="89"/>
      <c r="C8" s="89"/>
      <c r="D8" s="90"/>
      <c r="E8" s="90"/>
      <c r="F8" s="90"/>
      <c r="G8" s="90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91" t="s">
        <v>470</v>
      </c>
      <c r="B10" s="92"/>
      <c r="C10" s="93"/>
      <c r="D10" s="90"/>
      <c r="E10" s="90"/>
      <c r="F10" s="90"/>
      <c r="G10" s="90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s="36" t="s">
        <v>471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workbookViewId="0">
      <selection activeCell="D15" sqref="D15"/>
    </sheetView>
  </sheetViews>
  <sheetFormatPr defaultColWidth="9.14166666666667" defaultRowHeight="14.25" customHeight="1"/>
  <cols>
    <col min="1" max="1" width="37.7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61"/>
      <c r="F1" s="62"/>
      <c r="N1" s="73" t="s">
        <v>472</v>
      </c>
    </row>
    <row r="2" ht="35.25" customHeight="1" spans="1:14">
      <c r="A2" s="63" t="s">
        <v>473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24" customHeight="1" spans="1:13">
      <c r="A3" s="65" t="str">
        <f>"单位名称："&amp;"曲靖市交通运输综合行政执法支队"</f>
        <v>单位名称：曲靖市交通运输综合行政执法支队</v>
      </c>
      <c r="B3" s="66"/>
      <c r="C3" s="66"/>
      <c r="D3" s="67"/>
      <c r="E3" s="66"/>
      <c r="F3" s="68"/>
      <c r="G3" s="66"/>
      <c r="H3" s="66"/>
      <c r="I3" s="66"/>
      <c r="J3" s="66"/>
      <c r="K3" s="22"/>
      <c r="L3" s="22"/>
      <c r="M3" s="292" t="s">
        <v>2</v>
      </c>
    </row>
    <row r="4" ht="19.5" customHeight="1" spans="1:14">
      <c r="A4" s="10" t="s">
        <v>474</v>
      </c>
      <c r="B4" s="10" t="s">
        <v>227</v>
      </c>
      <c r="C4" s="10"/>
      <c r="D4" s="10"/>
      <c r="E4" s="10" t="s">
        <v>475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69" t="s">
        <v>476</v>
      </c>
      <c r="E5" s="58" t="s">
        <v>477</v>
      </c>
      <c r="F5" s="58" t="s">
        <v>478</v>
      </c>
      <c r="G5" s="58" t="s">
        <v>479</v>
      </c>
      <c r="H5" s="58" t="s">
        <v>480</v>
      </c>
      <c r="I5" s="58" t="s">
        <v>481</v>
      </c>
      <c r="J5" s="58" t="s">
        <v>482</v>
      </c>
      <c r="K5" s="58" t="s">
        <v>483</v>
      </c>
      <c r="L5" s="58" t="s">
        <v>484</v>
      </c>
      <c r="M5" s="58" t="s">
        <v>485</v>
      </c>
      <c r="N5" s="58" t="s">
        <v>486</v>
      </c>
    </row>
    <row r="6" ht="19.5" customHeight="1" spans="1:14">
      <c r="A6" s="70">
        <v>1</v>
      </c>
      <c r="B6" s="70">
        <v>2</v>
      </c>
      <c r="C6" s="70">
        <v>3</v>
      </c>
      <c r="D6" s="10">
        <v>4</v>
      </c>
      <c r="E6" s="58">
        <v>5</v>
      </c>
      <c r="F6" s="70">
        <v>6</v>
      </c>
      <c r="G6" s="58">
        <v>7</v>
      </c>
      <c r="H6" s="71">
        <v>8</v>
      </c>
      <c r="I6" s="58">
        <v>9</v>
      </c>
      <c r="J6" s="58">
        <v>10</v>
      </c>
      <c r="K6" s="58">
        <v>11</v>
      </c>
      <c r="L6" s="71">
        <v>12</v>
      </c>
      <c r="M6" s="58">
        <v>13</v>
      </c>
      <c r="N6" s="75">
        <v>14</v>
      </c>
    </row>
    <row r="7" ht="18.75" customHeight="1" spans="1:14">
      <c r="A7" s="72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72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1">
      <c r="A9" s="36" t="s">
        <v>487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D21" sqref="D21"/>
    </sheetView>
  </sheetViews>
  <sheetFormatPr defaultColWidth="9.14166666666667" defaultRowHeight="12" customHeight="1" outlineLevelRow="7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60" t="s">
        <v>488</v>
      </c>
    </row>
    <row r="2" ht="28.5" customHeight="1" spans="1:10">
      <c r="A2" s="55" t="s">
        <v>489</v>
      </c>
      <c r="B2" s="3"/>
      <c r="C2" s="3"/>
      <c r="D2" s="3"/>
      <c r="E2" s="3"/>
      <c r="F2" s="56"/>
      <c r="G2" s="3"/>
      <c r="H2" s="56"/>
      <c r="I2" s="56"/>
      <c r="J2" s="3"/>
    </row>
    <row r="3" ht="17.25" customHeight="1" spans="1:1">
      <c r="A3" s="4" t="str">
        <f>"单位名称："&amp;"曲靖市交通运输综合行政执法支队"</f>
        <v>单位名称：曲靖市交通运输综合行政执法支队</v>
      </c>
    </row>
    <row r="4" ht="44.25" customHeight="1" spans="1:10">
      <c r="A4" s="57" t="s">
        <v>328</v>
      </c>
      <c r="B4" s="57" t="s">
        <v>329</v>
      </c>
      <c r="C4" s="57" t="s">
        <v>330</v>
      </c>
      <c r="D4" s="57" t="s">
        <v>331</v>
      </c>
      <c r="E4" s="57" t="s">
        <v>332</v>
      </c>
      <c r="F4" s="58" t="s">
        <v>333</v>
      </c>
      <c r="G4" s="57" t="s">
        <v>334</v>
      </c>
      <c r="H4" s="58" t="s">
        <v>335</v>
      </c>
      <c r="I4" s="58" t="s">
        <v>336</v>
      </c>
      <c r="J4" s="57" t="s">
        <v>337</v>
      </c>
    </row>
    <row r="5" ht="14.25" customHeight="1" spans="1:10">
      <c r="A5" s="57">
        <v>1</v>
      </c>
      <c r="B5" s="58">
        <v>2</v>
      </c>
      <c r="C5" s="59">
        <v>3</v>
      </c>
      <c r="D5" s="59">
        <v>4</v>
      </c>
      <c r="E5" s="59">
        <v>5</v>
      </c>
      <c r="F5" s="59">
        <v>6</v>
      </c>
      <c r="G5" s="58">
        <v>7</v>
      </c>
      <c r="H5" s="59">
        <v>8</v>
      </c>
      <c r="I5" s="58">
        <v>9</v>
      </c>
      <c r="J5" s="58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s="36" t="s">
        <v>487</v>
      </c>
    </row>
  </sheetData>
  <mergeCells count="2">
    <mergeCell ref="A2:J2"/>
    <mergeCell ref="A3:H3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7"/>
  <sheetViews>
    <sheetView topLeftCell="A2" workbookViewId="0">
      <selection activeCell="E7" sqref="E7"/>
    </sheetView>
  </sheetViews>
  <sheetFormatPr defaultColWidth="9.14166666666667" defaultRowHeight="12" customHeight="1" outlineLevelCol="7"/>
  <cols>
    <col min="1" max="1" width="29.5" style="41" customWidth="1"/>
    <col min="2" max="2" width="24.575" style="41" customWidth="1"/>
    <col min="3" max="4" width="19.75" style="41" customWidth="1"/>
    <col min="5" max="6" width="16.6333333333333" style="41" customWidth="1"/>
    <col min="7" max="8" width="32.1416666666667" style="41" customWidth="1"/>
    <col min="9" max="16384" width="9.14166666666667" style="41"/>
  </cols>
  <sheetData>
    <row r="1" ht="14.25" customHeight="1" spans="8:8">
      <c r="H1" s="42" t="s">
        <v>490</v>
      </c>
    </row>
    <row r="2" ht="28.5" customHeight="1" spans="1:8">
      <c r="A2" s="43" t="s">
        <v>491</v>
      </c>
      <c r="B2" s="44"/>
      <c r="C2" s="44"/>
      <c r="D2" s="44"/>
      <c r="E2" s="44"/>
      <c r="F2" s="44"/>
      <c r="G2" s="44"/>
      <c r="H2" s="44"/>
    </row>
    <row r="3" ht="13.5" customHeight="1" spans="1:2">
      <c r="A3" s="45" t="str">
        <f>"单位名称："&amp;"曲靖市交通运输综合行政执法支队"</f>
        <v>单位名称：曲靖市交通运输综合行政执法支队</v>
      </c>
      <c r="B3" s="46"/>
    </row>
    <row r="4" ht="18" customHeight="1" spans="1:8">
      <c r="A4" s="47" t="s">
        <v>416</v>
      </c>
      <c r="B4" s="47" t="s">
        <v>492</v>
      </c>
      <c r="C4" s="47" t="s">
        <v>493</v>
      </c>
      <c r="D4" s="47" t="s">
        <v>494</v>
      </c>
      <c r="E4" s="47" t="s">
        <v>495</v>
      </c>
      <c r="F4" s="48" t="s">
        <v>496</v>
      </c>
      <c r="G4" s="49"/>
      <c r="H4" s="50"/>
    </row>
    <row r="5" ht="18" customHeight="1" spans="1:8">
      <c r="A5" s="51"/>
      <c r="B5" s="51"/>
      <c r="C5" s="51"/>
      <c r="D5" s="51"/>
      <c r="E5" s="51"/>
      <c r="F5" s="52" t="s">
        <v>428</v>
      </c>
      <c r="G5" s="52" t="s">
        <v>497</v>
      </c>
      <c r="H5" s="52" t="s">
        <v>498</v>
      </c>
    </row>
    <row r="6" ht="21" customHeight="1" spans="1:8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</row>
    <row r="7" ht="21" customHeight="1" spans="1:8">
      <c r="A7" s="52" t="s">
        <v>43</v>
      </c>
      <c r="B7" s="52" t="s">
        <v>445</v>
      </c>
      <c r="C7" s="52" t="s">
        <v>446</v>
      </c>
      <c r="D7" s="52" t="s">
        <v>499</v>
      </c>
      <c r="E7" s="52" t="s">
        <v>447</v>
      </c>
      <c r="F7" s="52">
        <v>1</v>
      </c>
      <c r="G7" s="52">
        <v>8.72</v>
      </c>
      <c r="H7" s="52">
        <v>8.72</v>
      </c>
    </row>
    <row r="8" ht="21" customHeight="1" spans="1:8">
      <c r="A8" s="52" t="s">
        <v>43</v>
      </c>
      <c r="B8" s="52" t="s">
        <v>448</v>
      </c>
      <c r="C8" s="52" t="s">
        <v>446</v>
      </c>
      <c r="D8" s="52" t="s">
        <v>499</v>
      </c>
      <c r="E8" s="52" t="s">
        <v>447</v>
      </c>
      <c r="F8" s="52">
        <v>1</v>
      </c>
      <c r="G8" s="52">
        <v>1.64</v>
      </c>
      <c r="H8" s="52">
        <v>1.64</v>
      </c>
    </row>
    <row r="9" ht="21" customHeight="1" spans="1:8">
      <c r="A9" s="52" t="s">
        <v>43</v>
      </c>
      <c r="B9" s="52" t="s">
        <v>449</v>
      </c>
      <c r="C9" s="52" t="s">
        <v>446</v>
      </c>
      <c r="D9" s="52" t="s">
        <v>499</v>
      </c>
      <c r="E9" s="52" t="s">
        <v>447</v>
      </c>
      <c r="F9" s="52">
        <v>1</v>
      </c>
      <c r="G9" s="52">
        <v>4.75</v>
      </c>
      <c r="H9" s="52">
        <v>4.75</v>
      </c>
    </row>
    <row r="10" ht="21" customHeight="1" spans="1:8">
      <c r="A10" s="52" t="s">
        <v>43</v>
      </c>
      <c r="B10" s="52" t="s">
        <v>450</v>
      </c>
      <c r="C10" s="52" t="s">
        <v>446</v>
      </c>
      <c r="D10" s="52" t="s">
        <v>499</v>
      </c>
      <c r="E10" s="52" t="s">
        <v>447</v>
      </c>
      <c r="F10" s="52">
        <v>1</v>
      </c>
      <c r="G10" s="52">
        <v>2.4</v>
      </c>
      <c r="H10" s="52">
        <v>2.4</v>
      </c>
    </row>
    <row r="11" ht="21" customHeight="1" spans="1:8">
      <c r="A11" s="52" t="s">
        <v>43</v>
      </c>
      <c r="B11" s="52" t="s">
        <v>451</v>
      </c>
      <c r="C11" s="52" t="s">
        <v>446</v>
      </c>
      <c r="D11" s="52" t="s">
        <v>499</v>
      </c>
      <c r="E11" s="52" t="s">
        <v>447</v>
      </c>
      <c r="F11" s="52">
        <v>1</v>
      </c>
      <c r="G11" s="52">
        <v>8.43</v>
      </c>
      <c r="H11" s="52">
        <v>8.43</v>
      </c>
    </row>
    <row r="12" ht="21" customHeight="1" spans="1:8">
      <c r="A12" s="52" t="s">
        <v>43</v>
      </c>
      <c r="B12" s="52" t="s">
        <v>452</v>
      </c>
      <c r="C12" s="52" t="s">
        <v>446</v>
      </c>
      <c r="D12" s="52" t="s">
        <v>499</v>
      </c>
      <c r="E12" s="52" t="s">
        <v>447</v>
      </c>
      <c r="F12" s="52">
        <v>1</v>
      </c>
      <c r="G12" s="52">
        <v>2.86</v>
      </c>
      <c r="H12" s="52">
        <v>2.86</v>
      </c>
    </row>
    <row r="13" ht="21" customHeight="1" spans="1:8">
      <c r="A13" s="52" t="s">
        <v>43</v>
      </c>
      <c r="B13" s="52" t="s">
        <v>453</v>
      </c>
      <c r="C13" s="52" t="s">
        <v>446</v>
      </c>
      <c r="D13" s="52" t="s">
        <v>499</v>
      </c>
      <c r="E13" s="52" t="s">
        <v>447</v>
      </c>
      <c r="F13" s="52">
        <v>1</v>
      </c>
      <c r="G13" s="52">
        <v>3.03</v>
      </c>
      <c r="H13" s="52">
        <v>3.03</v>
      </c>
    </row>
    <row r="14" ht="21" customHeight="1" spans="1:8">
      <c r="A14" s="52" t="s">
        <v>43</v>
      </c>
      <c r="B14" s="52" t="s">
        <v>454</v>
      </c>
      <c r="C14" s="52" t="s">
        <v>446</v>
      </c>
      <c r="D14" s="52" t="s">
        <v>499</v>
      </c>
      <c r="E14" s="52" t="s">
        <v>447</v>
      </c>
      <c r="F14" s="52">
        <v>1</v>
      </c>
      <c r="G14" s="52">
        <v>5.97</v>
      </c>
      <c r="H14" s="52">
        <v>5.97</v>
      </c>
    </row>
    <row r="15" ht="21" customHeight="1" spans="1:8">
      <c r="A15" s="52" t="s">
        <v>43</v>
      </c>
      <c r="B15" s="52" t="s">
        <v>455</v>
      </c>
      <c r="C15" s="52" t="s">
        <v>446</v>
      </c>
      <c r="D15" s="52" t="s">
        <v>499</v>
      </c>
      <c r="E15" s="52" t="s">
        <v>447</v>
      </c>
      <c r="F15" s="52">
        <v>1</v>
      </c>
      <c r="G15" s="52">
        <v>5.1</v>
      </c>
      <c r="H15" s="52">
        <v>5.1</v>
      </c>
    </row>
    <row r="16" ht="21" customHeight="1" spans="1:8">
      <c r="A16" s="52" t="s">
        <v>43</v>
      </c>
      <c r="B16" s="52" t="s">
        <v>460</v>
      </c>
      <c r="C16" s="52" t="s">
        <v>446</v>
      </c>
      <c r="D16" s="52" t="s">
        <v>499</v>
      </c>
      <c r="E16" s="52" t="s">
        <v>447</v>
      </c>
      <c r="F16" s="52">
        <v>1</v>
      </c>
      <c r="G16" s="52">
        <v>11.64</v>
      </c>
      <c r="H16" s="52">
        <v>11.64</v>
      </c>
    </row>
    <row r="17" ht="24" customHeight="1" spans="1:8">
      <c r="A17" s="53" t="s">
        <v>29</v>
      </c>
      <c r="B17" s="54"/>
      <c r="C17" s="54"/>
      <c r="D17" s="54"/>
      <c r="E17" s="54"/>
      <c r="F17" s="52">
        <f>SUM(F7:F16)</f>
        <v>10</v>
      </c>
      <c r="G17" s="52">
        <f>SUM(G7:G16)</f>
        <v>54.54</v>
      </c>
      <c r="H17" s="52">
        <f>SUM(H7:H16)</f>
        <v>54.54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C16" sqref="C16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19"/>
      <c r="E1" s="19"/>
      <c r="F1" s="19"/>
      <c r="G1" s="19"/>
      <c r="K1" s="37" t="s">
        <v>500</v>
      </c>
    </row>
    <row r="2" ht="27.75" customHeight="1" spans="1:11">
      <c r="A2" s="20" t="s">
        <v>501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"单位名称："&amp;"曲靖市交通运输综合行政执法支队"</f>
        <v>单位名称：曲靖市交通运输综合行政执法支队</v>
      </c>
      <c r="B3" s="21"/>
      <c r="C3" s="21"/>
      <c r="D3" s="21"/>
      <c r="E3" s="21"/>
      <c r="F3" s="21"/>
      <c r="G3" s="21"/>
      <c r="H3" s="22"/>
      <c r="I3" s="22"/>
      <c r="J3" s="22"/>
      <c r="K3" s="293" t="s">
        <v>2</v>
      </c>
    </row>
    <row r="4" ht="21.75" customHeight="1" spans="1:11">
      <c r="A4" s="23" t="s">
        <v>308</v>
      </c>
      <c r="B4" s="23" t="s">
        <v>222</v>
      </c>
      <c r="C4" s="23" t="s">
        <v>220</v>
      </c>
      <c r="D4" s="24" t="s">
        <v>223</v>
      </c>
      <c r="E4" s="24" t="s">
        <v>224</v>
      </c>
      <c r="F4" s="24" t="s">
        <v>309</v>
      </c>
      <c r="G4" s="24" t="s">
        <v>310</v>
      </c>
      <c r="H4" s="25" t="s">
        <v>29</v>
      </c>
      <c r="I4" s="38" t="s">
        <v>502</v>
      </c>
      <c r="J4" s="39"/>
      <c r="K4" s="40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93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s="36" t="s">
        <v>503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11805555555556" footer="0.511805555555556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workbookViewId="0">
      <selection activeCell="F14" sqref="F14"/>
    </sheetView>
  </sheetViews>
  <sheetFormatPr defaultColWidth="9.14166666666667" defaultRowHeight="14.25" customHeight="1" outlineLevelCol="6"/>
  <cols>
    <col min="1" max="1" width="27.425" customWidth="1"/>
    <col min="2" max="2" width="30.7166666666667" customWidth="1"/>
    <col min="3" max="3" width="27.425" customWidth="1"/>
    <col min="4" max="7" width="19.1333333333333" customWidth="1"/>
  </cols>
  <sheetData>
    <row r="1" ht="13.5" customHeight="1" spans="4:7">
      <c r="D1" s="1"/>
      <c r="G1" s="2" t="s">
        <v>504</v>
      </c>
    </row>
    <row r="2" ht="27.75" customHeight="1" spans="1:7">
      <c r="A2" s="3" t="s">
        <v>505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"单位名称："&amp;"曲靖市交通运输综合行政执法支队"</f>
        <v>单位名称：曲靖市交通运输综合行政执法支队</v>
      </c>
      <c r="B3" s="5"/>
      <c r="C3" s="5"/>
      <c r="D3" s="5"/>
      <c r="E3" s="6"/>
      <c r="F3" s="6"/>
      <c r="G3" s="293" t="s">
        <v>2</v>
      </c>
    </row>
    <row r="4" ht="21.75" customHeight="1" spans="1:7">
      <c r="A4" s="8" t="s">
        <v>220</v>
      </c>
      <c r="B4" s="8" t="s">
        <v>308</v>
      </c>
      <c r="C4" s="8" t="s">
        <v>222</v>
      </c>
      <c r="D4" s="9" t="s">
        <v>506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507</v>
      </c>
      <c r="F5" s="10" t="s">
        <v>508</v>
      </c>
      <c r="G5" s="10" t="s">
        <v>509</v>
      </c>
    </row>
    <row r="6" ht="40.5" customHeight="1" spans="1:7">
      <c r="A6" s="8"/>
      <c r="B6" s="8"/>
      <c r="C6" s="8"/>
      <c r="D6" s="9"/>
      <c r="E6" s="10"/>
      <c r="F6" s="10"/>
      <c r="G6" s="10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43</v>
      </c>
      <c r="B8" s="14"/>
      <c r="C8" s="14"/>
      <c r="D8" s="14"/>
      <c r="E8" s="15">
        <f>SUM(E9:E11)</f>
        <v>684.29</v>
      </c>
      <c r="F8" s="15">
        <f>SUM(F9:F11)</f>
        <v>842</v>
      </c>
      <c r="G8" s="15">
        <f>SUM(G9:G11)</f>
        <v>843</v>
      </c>
    </row>
    <row r="9" ht="24.75" customHeight="1" spans="1:7">
      <c r="A9" s="13"/>
      <c r="B9" s="13" t="s">
        <v>510</v>
      </c>
      <c r="C9" s="13" t="s">
        <v>317</v>
      </c>
      <c r="D9" s="13" t="s">
        <v>511</v>
      </c>
      <c r="E9" s="15">
        <v>41</v>
      </c>
      <c r="F9" s="15">
        <v>142</v>
      </c>
      <c r="G9" s="15">
        <v>143</v>
      </c>
    </row>
    <row r="10" ht="24.75" customHeight="1" spans="1:7">
      <c r="A10" s="13"/>
      <c r="B10" s="13" t="s">
        <v>512</v>
      </c>
      <c r="C10" s="13" t="s">
        <v>323</v>
      </c>
      <c r="D10" s="13" t="s">
        <v>511</v>
      </c>
      <c r="E10" s="15">
        <v>529</v>
      </c>
      <c r="F10" s="15">
        <v>500</v>
      </c>
      <c r="G10" s="15">
        <v>500</v>
      </c>
    </row>
    <row r="11" ht="24.75" customHeight="1" spans="1:7">
      <c r="A11" s="13"/>
      <c r="B11" s="13" t="s">
        <v>512</v>
      </c>
      <c r="C11" s="13" t="s">
        <v>320</v>
      </c>
      <c r="D11" s="13" t="s">
        <v>511</v>
      </c>
      <c r="E11" s="15">
        <v>114.29</v>
      </c>
      <c r="F11" s="15">
        <v>200</v>
      </c>
      <c r="G11" s="15">
        <v>200</v>
      </c>
    </row>
    <row r="12" ht="18.75" customHeight="1" spans="1:7">
      <c r="A12" s="16" t="s">
        <v>29</v>
      </c>
      <c r="B12" s="17" t="s">
        <v>513</v>
      </c>
      <c r="C12" s="17"/>
      <c r="D12" s="18"/>
      <c r="E12" s="15">
        <v>684.29</v>
      </c>
      <c r="F12" s="15">
        <v>1800</v>
      </c>
      <c r="G12" s="15">
        <v>1800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尹燕</cp:lastModifiedBy>
  <dcterms:created xsi:type="dcterms:W3CDTF">2024-01-24T03:29:00Z</dcterms:created>
  <dcterms:modified xsi:type="dcterms:W3CDTF">2024-07-17T08:28:08Z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D4DD00E221424518B072ACE8D3E56A8D_12</vt:lpwstr>
  </property>
</Properties>
</file>