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<sst xmlns="http://schemas.openxmlformats.org/spreadsheetml/2006/main" count="810" uniqueCount="362">
  <si>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</si>
  <si>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</si>
  <si>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</si>
  <si>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</si>
  <si>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</si>
  <si>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</si>
  <si>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</si>
  <si>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</si>
  <si>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</si>
  <si>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</si>
  <si>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</si>
  <si>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</si>
  <si>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</si>
  <si>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</si>
  <si>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</si>
  <si>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</si>
  <si>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</si>
  <si>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</si>
  <si>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</si>
  <si>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</si>
  <si>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</si>
  <si>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</si>
  <si>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</si>
  <si>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</si>
  <si>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</si>
  <si>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</si>
  <si>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</si>
  <si>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</si>
  <si>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</si>
  <si>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</si>
  <si>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</si>
  <si>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</si>
  <si>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</si>
  <si>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</si>
  <si>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</si>
  <si>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</si>
  <si>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</si>
  <si>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</si>
  <si>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</si>
  <si>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</si>
  <si>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</si>
  <si>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</si>
  <si>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706</t>
  </si>
  <si>
    <t>曲靖市机动车安全技术检测站</t>
  </si>
  <si>
    <t>706001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</si>
  <si>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</si>
  <si>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</si>
  <si>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</si>
  <si>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</si>
  <si>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</si>
  <si>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</si>
  <si>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</si>
  <si>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</si>
  <si>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</si>
  <si>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</si>
  <si>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</si>
  <si>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</si>
  <si>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</si>
  <si>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</si>
  <si>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</si>
  <si>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</si>
  <si>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</si>
  <si>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</si>
  <si>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</si>
  <si>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</si>
  <si>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</si>
  <si>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</si>
  <si>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</si>
  <si>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</si>
  <si>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</si>
  <si>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</si>
  <si>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215</t>
  </si>
  <si>
    <t>资源勘探工业信息等支出</t>
  </si>
  <si>
    <t>21507</t>
  </si>
  <si>
    <t>国有资产监管</t>
  </si>
  <si>
    <t>2150799</t>
  </si>
  <si>
    <t>其他国有资产监管支出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</si>
  <si>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</si>
  <si>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</si>
  <si>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</si>
  <si>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</si>
  <si>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</si>
  <si>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</si>
  <si>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</si>
  <si>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</si>
  <si>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</si>
  <si>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</si>
  <si>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</si>
  <si>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</si>
  <si>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</si>
  <si>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</si>
  <si>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</si>
  <si>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</si>
  <si>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</si>
  <si>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</si>
  <si>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</si>
  <si>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</si>
  <si>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</si>
  <si>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</si>
  <si>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</si>
  <si>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</si>
  <si>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</si>
  <si>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</si>
  <si>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</si>
  <si>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</si>
  <si>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</si>
  <si>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</si>
  <si>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</si>
  <si>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</si>
  <si>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</si>
  <si>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</si>
  <si>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</si>
  <si>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</si>
  <si>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</si>
  <si>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</si>
  <si>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</si>
  <si>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</si>
  <si>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</si>
  <si>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</si>
  <si>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</si>
  <si>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</si>
  <si>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</si>
  <si>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</si>
  <si>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</si>
  <si>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</si>
  <si>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</si>
  <si>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</si>
  <si>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</si>
  <si>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</si>
  <si>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</si>
  <si>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</si>
  <si>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</si>
  <si>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</si>
  <si>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</si>
  <si>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</si>
  <si>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</si>
  <si>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</si>
  <si>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</si>
  <si>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</si>
  <si>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</si>
  <si>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</si>
  <si>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</si>
  <si>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</si>
  <si>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</si>
  <si>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</si>
  <si>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</si>
  <si>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</si>
  <si>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</si>
  <si>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</si>
  <si>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</si>
  <si>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</si>
  <si>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</si>
  <si>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</si>
  <si>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</si>
  <si>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</si>
  <si>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</si>
  <si>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</si>
  <si>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</si>
  <si>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</si>
  <si>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</si>
  <si>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</si>
  <si>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</si>
  <si>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</si>
  <si>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99</t>
  </si>
  <si>
    <t>其他工资福利支出</t>
  </si>
  <si>
    <t>302</t>
  </si>
  <si>
    <t>办公费</t>
  </si>
  <si>
    <t>维修（护）费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</si>
  <si>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</si>
  <si>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</si>
  <si>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</si>
  <si>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</si>
  <si>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</si>
  <si>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</si>
  <si>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</si>
  <si>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</si>
  <si>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</si>
  <si>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</si>
  <si>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</si>
  <si>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退休费</t>
  </si>
  <si>
    <t>生活补助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</si>
  <si>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</si>
  <si>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</si>
  <si>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</si>
  <si>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</si>
  <si>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</si>
  <si>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</si>
  <si>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</si>
  <si>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</si>
  <si>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</si>
  <si>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说明：我单位2024年无一般公共预算“三公”经费支出预算，故此表为空表。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</si>
  <si>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</si>
  <si>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</si>
  <si>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</si>
  <si>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</si>
  <si>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</si>
  <si>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</si>
  <si>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</si>
  <si>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</si>
  <si>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</si>
  <si>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</si>
  <si>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</si>
  <si>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</si>
  <si>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</si>
  <si>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</si>
  <si>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</si>
  <si>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</si>
  <si>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</si>
  <si>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</si>
  <si>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</si>
  <si>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</si>
  <si>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530300210000000021869</t>
  </si>
  <si>
    <t>事业人员支出工资</t>
  </si>
  <si>
    <t>30101</t>
  </si>
  <si>
    <t>30102</t>
  </si>
  <si>
    <t>30107</t>
  </si>
  <si>
    <t>530300231100001506368</t>
  </si>
  <si>
    <t>事业人员参照公务员规范后绩效奖</t>
  </si>
  <si>
    <t>530300210000000021876</t>
  </si>
  <si>
    <t>社会保障缴费（基本医疗保险）</t>
  </si>
  <si>
    <t>30110</t>
  </si>
  <si>
    <t>530300210000000021875</t>
  </si>
  <si>
    <t>社会保障缴费（工伤保险）</t>
  </si>
  <si>
    <t>30112</t>
  </si>
  <si>
    <t>530300210000000021878</t>
  </si>
  <si>
    <t>社会保障缴费（失业保险）</t>
  </si>
  <si>
    <t>530300210000000021874</t>
  </si>
  <si>
    <t>社会保障缴费（附加商业险）</t>
  </si>
  <si>
    <t>530300210000000021882</t>
  </si>
  <si>
    <t>社会保障缴费（住房公积金）</t>
  </si>
  <si>
    <t>30113</t>
  </si>
  <si>
    <t>530300231100001520543</t>
  </si>
  <si>
    <t>其他人员支出</t>
  </si>
  <si>
    <t>30199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</si>
  <si>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</si>
  <si>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</si>
  <si>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</si>
  <si>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</si>
  <si>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</si>
  <si>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</si>
  <si>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</si>
  <si>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经营经费</t>
  </si>
  <si>
    <t>事业发展类</t>
  </si>
  <si>
    <t>530300211100000029070</t>
  </si>
  <si>
    <t>30201</t>
  </si>
  <si>
    <t>30213</t>
  </si>
  <si>
    <t>30226</t>
  </si>
  <si>
    <t>30229</t>
  </si>
  <si>
    <t>预算05-2表</t>
  </si>
  <si>
    <t>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</si>
  <si>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</si>
  <si>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</si>
  <si>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</si>
  <si>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</si>
  <si>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</si>
  <si>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</si>
  <si>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</si>
  <si>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</si>
  <si>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</si>
  <si>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</si>
  <si>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机动车安全技术检测站2024年紧紧围绕主管部门下达的工作任务及考核目标，加强管理，确保安全生产。规范预算、资产管理，发挥预算的引领作用，人员支出预算实行定员预算，单位自有资金确保单位正常运转。做好本部门经费保障，支持部门正常履职。</t>
  </si>
  <si>
    <t>产出指标</t>
  </si>
  <si>
    <t>数量指标</t>
  </si>
  <si>
    <t>聘用人员工资发放</t>
  </si>
  <si>
    <t>=</t>
  </si>
  <si>
    <t>100</t>
  </si>
  <si>
    <t>%</t>
  </si>
  <si>
    <t>定量指标</t>
  </si>
  <si>
    <t>反映实际发放聘用人员工资、缴纳社会保险人数</t>
  </si>
  <si>
    <t>成本指标</t>
  </si>
  <si>
    <t>经济成本指标</t>
  </si>
  <si>
    <t>正常运转</t>
  </si>
  <si>
    <t>定性指标</t>
  </si>
  <si>
    <t xml:space="preserve">反映单位正常运转
</t>
  </si>
  <si>
    <t>效益指标</t>
  </si>
  <si>
    <t>社会效益指标</t>
  </si>
  <si>
    <t>部门正常运转</t>
  </si>
  <si>
    <t>反映单位正常运转</t>
  </si>
  <si>
    <t>满意度指标</t>
  </si>
  <si>
    <t>服务对象满意度指标</t>
  </si>
  <si>
    <t>社会公众满意度</t>
  </si>
  <si>
    <t>90</t>
  </si>
  <si>
    <t>反映车主或来办事人员对单位履职情况的满意程度。</t>
  </si>
  <si>
    <t>曲靖市机动车安全技术检测站2023年紧紧围绕主管部门工作任务，规范预算、资产管理，发挥预算的引领作用，人员支出预算实行定员预算，确保单位正常运转。做好本部门经费保障，支持部门正常履职。</t>
  </si>
  <si>
    <t>人</t>
  </si>
  <si>
    <t>预算05-3表</t>
  </si>
  <si>
    <t>项目支出绩效目标表（另文下达）</t>
  </si>
  <si>
    <t>单位名称：曲靖市机动车安全技术检测站</t>
  </si>
  <si>
    <t>说明：我单位无另文下达项目支出预算，故此表为空表。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</si>
  <si>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</si>
  <si>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</si>
  <si>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</si>
  <si>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</si>
  <si>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</si>
  <si>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说明：我单位无政府性基金预算支出，故此表为空表。</t>
  </si>
  <si>
    <t>预算07表</t>
  </si>
  <si>
    <t>国有资本经营预算支出预算表</t>
  </si>
  <si>
    <t>本年国有资本经营预算支出</t>
  </si>
  <si>
    <t>说明：我单位无国有资本经营预算支出，故此表为空表。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</si>
  <si>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</si>
  <si>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</si>
  <si>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</si>
  <si>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</si>
  <si>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</si>
  <si>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</si>
  <si>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</si>
  <si>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</si>
  <si>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</si>
  <si>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</si>
  <si>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</si>
  <si>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说明：我单位无政府采购预算支出，故此表为空表。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</si>
  <si>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</si>
  <si>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</si>
  <si>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</si>
  <si>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</si>
  <si>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</si>
  <si>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</si>
  <si>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</si>
  <si>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</si>
  <si>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</si>
  <si>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</si>
  <si>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说明：我单位无政府购买服务预算支出，故此表为空表。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</si>
  <si>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</si>
  <si>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</si>
  <si>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</si>
  <si>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</si>
  <si>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</si>
  <si>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</si>
  <si>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</si>
  <si>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</si>
  <si>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</si>
  <si>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</si>
  <si>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</si>
  <si>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</si>
  <si>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</si>
  <si>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</si>
  <si>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</si>
  <si>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说明：我单位无对下转移支付，故此表为空表。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</si>
  <si>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</si>
  <si>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</si>
  <si>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</si>
  <si>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</si>
  <si>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</si>
  <si>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</si>
  <si>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</si>
  <si>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</si>
  <si>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</si>
  <si>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</si>
  <si>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</si>
  <si>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说明：我单位无新增资产，故此表为空表。</t>
  </si>
  <si>
    <t>预算12表</t>
  </si>
  <si>
    <t>上级补助项目支出预算表</t>
  </si>
  <si>
    <t>上级补助</t>
  </si>
  <si>
    <t>说明：我单位无上级补助项目支出，故此表为空表。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</si>
  <si>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</si>
  <si>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</si>
  <si>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</si>
  <si>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</si>
  <si>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</si>
  <si>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</si>
  <si>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/>
  </si>
  <si>
    <t>说明：我单位无项目中期规划，故此表为空表。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</si>
</sst>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0.00_);[Red]\-0.00\ "/>
  </numFmts>
  <fonts count="5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6" applyNumberFormat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4" borderId="16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176" fontId="13" fillId="0" borderId="1">
      <alignment horizontal="right" vertical="center"/>
    </xf>
    <xf numFmtId="49" fontId="13" fillId="0" borderId="1">
      <alignment horizontal="left" vertical="center" wrapText="1"/>
    </xf>
    <xf numFmtId="176" fontId="13" fillId="0" borderId="1">
      <alignment horizontal="right" vertical="center"/>
    </xf>
    <xf numFmtId="177" fontId="13" fillId="0" borderId="1">
      <alignment horizontal="right" vertical="center"/>
    </xf>
    <xf numFmtId="178" fontId="13" fillId="0" borderId="1">
      <alignment horizontal="right" vertical="center"/>
    </xf>
    <xf numFmtId="179" fontId="13" fillId="0" borderId="1">
      <alignment horizontal="right" vertical="center"/>
    </xf>
    <xf numFmtId="10" fontId="13" fillId="0" borderId="1">
      <alignment horizontal="right" vertical="center"/>
    </xf>
    <xf numFmtId="180" fontId="13" fillId="0" borderId="1">
      <alignment horizontal="right" vertical="center"/>
    </xf>
    <xf numFmtId="0" fontId="1" fillId="0" borderId="0"/>
    <xf numFmtId="0" fontId="7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50" fillId="0" borderId="4">
      <alignment horizontal="center" vertical="center"/>
    </xf>
    <xf numFmtId="0" fontId="50" fillId="0" borderId="4">
      <alignment horizontal="center" vertical="center"/>
      <protection locked="0"/>
    </xf>
    <xf numFmtId="0" fontId="2" fillId="0" borderId="0">
      <alignment horizontal="center" vertical="top"/>
    </xf>
    <xf numFmtId="0" fontId="29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50" fillId="0" borderId="11">
      <alignment horizontal="right" vertical="center"/>
    </xf>
    <xf numFmtId="4" fontId="3" fillId="0" borderId="11">
      <alignment horizontal="right" vertical="center"/>
    </xf>
    <xf numFmtId="0" fontId="50" fillId="0" borderId="1">
      <alignment horizontal="center" vertical="center"/>
    </xf>
    <xf numFmtId="0" fontId="3" fillId="0" borderId="0">
      <alignment horizontal="right"/>
    </xf>
    <xf numFmtId="4" fontId="50" fillId="0" borderId="1">
      <alignment horizontal="right" vertical="center"/>
    </xf>
    <xf numFmtId="0" fontId="3" fillId="0" borderId="1">
      <alignment horizontal="right" vertical="center"/>
    </xf>
    <xf numFmtId="4" fontId="50" fillId="0" borderId="1">
      <alignment horizontal="right" vertical="center"/>
      <protection locked="0"/>
    </xf>
    <xf numFmtId="0" fontId="51" fillId="0" borderId="0">
      <alignment vertical="top"/>
      <protection locked="0"/>
    </xf>
    <xf numFmtId="0" fontId="1" fillId="0" borderId="0"/>
    <xf numFmtId="0" fontId="7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0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51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1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/>
    </xf>
    <xf numFmtId="4" fontId="3" fillId="0" borderId="10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4" fontId="3" fillId="0" borderId="10">
      <alignment horizontal="right" vertical="center"/>
      <protection locked="0"/>
    </xf>
    <xf numFmtId="0" fontId="4" fillId="0" borderId="10">
      <alignment horizontal="center" vertical="center"/>
      <protection locked="0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0" fontId="4" fillId="0" borderId="8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50" fillId="0" borderId="1">
      <alignment horizontal="center" vertical="center"/>
    </xf>
    <xf numFmtId="0" fontId="50" fillId="0" borderId="1">
      <alignment horizontal="center" vertical="center"/>
      <protection locked="0"/>
    </xf>
    <xf numFmtId="0" fontId="28" fillId="0" borderId="0">
      <alignment horizontal="center" vertical="center"/>
    </xf>
    <xf numFmtId="0" fontId="29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50" fillId="0" borderId="1">
      <alignment horizontal="right" vertical="center"/>
    </xf>
    <xf numFmtId="4" fontId="50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51" fillId="0" borderId="0">
      <alignment vertical="top"/>
      <protection locked="0"/>
    </xf>
    <xf numFmtId="49" fontId="1" fillId="0" borderId="0"/>
    <xf numFmtId="0" fontId="11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51" fillId="0" borderId="0">
      <alignment vertical="top"/>
      <protection locked="0"/>
    </xf>
    <xf numFmtId="49" fontId="1" fillId="0" borderId="0"/>
    <xf numFmtId="0" fontId="24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52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52" fillId="0" borderId="6">
      <alignment horizontal="center" vertical="center"/>
    </xf>
    <xf numFmtId="49" fontId="4" fillId="0" borderId="7">
      <alignment horizontal="center" vertical="center" wrapText="1"/>
    </xf>
    <xf numFmtId="0" fontId="52" fillId="0" borderId="7">
      <alignment horizontal="center" vertical="center"/>
    </xf>
    <xf numFmtId="0" fontId="8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8" fillId="0" borderId="1"/>
    <xf numFmtId="0" fontId="8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8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51" fillId="0" borderId="0">
      <alignment vertical="top"/>
      <protection locked="0"/>
    </xf>
    <xf numFmtId="0" fontId="1" fillId="0" borderId="0">
      <alignment horizontal="center" wrapText="1"/>
    </xf>
    <xf numFmtId="0" fontId="20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21" fillId="0" borderId="1">
      <alignment horizontal="center" vertical="center" wrapText="1"/>
    </xf>
    <xf numFmtId="4" fontId="3" fillId="0" borderId="1">
      <alignment horizontal="right" vertical="center"/>
    </xf>
    <xf numFmtId="0" fontId="21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1" fillId="0" borderId="5">
      <alignment horizontal="center" vertical="center" wrapText="1"/>
    </xf>
    <xf numFmtId="4" fontId="3" fillId="0" borderId="5">
      <alignment horizontal="right" vertical="center"/>
    </xf>
    <xf numFmtId="0" fontId="21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21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51" fillId="0" borderId="0">
      <alignment vertical="top"/>
      <protection locked="0"/>
    </xf>
    <xf numFmtId="0" fontId="21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51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21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1" fillId="0" borderId="0">
      <alignment vertical="top"/>
      <protection locked="0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10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1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1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51" fillId="0" borderId="0">
      <alignment vertical="top"/>
      <protection locked="0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10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1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1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51" fillId="0" borderId="0">
      <alignment vertical="top"/>
      <protection locked="0"/>
    </xf>
    <xf numFmtId="0" fontId="1" fillId="0" borderId="0"/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right" vertical="center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51" fillId="0" borderId="0">
      <alignment vertical="top"/>
      <protection locked="0"/>
    </xf>
    <xf numFmtId="0" fontId="1" fillId="0" borderId="0">
      <alignment wrapText="1"/>
    </xf>
    <xf numFmtId="0" fontId="7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51" fillId="0" borderId="0">
      <alignment vertical="top"/>
      <protection locked="0"/>
    </xf>
    <xf numFmtId="0" fontId="1" fillId="0" borderId="0"/>
    <xf numFmtId="0" fontId="9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9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1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8" fillId="0" borderId="0">
      <alignment vertical="top"/>
    </xf>
    <xf numFmtId="0" fontId="4" fillId="0" borderId="0">
      <protection locked="0"/>
    </xf>
    <xf numFmtId="0" fontId="8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1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51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51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1" fillId="0" borderId="0">
      <alignment vertical="top"/>
      <protection locked="0"/>
    </xf>
    <xf numFmtId="0" fontId="13" fillId="0" borderId="0">
      <alignment vertical="top"/>
      <protection locked="0"/>
    </xf>
    <xf numFmtId="0" fontId="53" fillId="0" borderId="0">
      <alignment vertical="top"/>
      <protection locked="0"/>
    </xf>
    <xf numFmtId="0" fontId="53" fillId="0" borderId="0">
      <alignment vertical="top"/>
      <protection locked="0"/>
    </xf>
    <xf numFmtId="0" fontId="53" fillId="0" borderId="0">
      <alignment vertical="top"/>
      <protection locked="0"/>
    </xf>
    <xf numFmtId="0" fontId="6" fillId="0" borderId="0"/>
  </cellStyleXfs>
  <cellXfs count="270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49" fontId="6" fillId="0" borderId="0" xfId="665" applyNumberFormat="1" applyFont="1" applyFill="1" applyBorder="1" applyAlignment="1" applyProtection="1"/>
    <xf numFmtId="49" fontId="1" fillId="0" borderId="0" xfId="649" applyNumberFormat="1" applyFont="1" applyBorder="1"/>
    <xf numFmtId="0" fontId="2" fillId="0" borderId="0" xfId="637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03" applyFont="1" applyBorder="1">
      <alignment horizontal="right" vertical="center"/>
    </xf>
    <xf numFmtId="0" fontId="7" fillId="0" borderId="0" xfId="587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3" fillId="0" borderId="1" xfId="593" applyFont="1" applyBorder="1">
      <alignment horizontal="center" vertical="center" wrapText="1"/>
      <protection locked="0"/>
    </xf>
    <xf numFmtId="0" fontId="3" fillId="0" borderId="7" xfId="596" applyFont="1" applyBorder="1">
      <alignment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51" applyFont="1" applyBorder="1">
      <alignment horizontal="right" vertical="center"/>
    </xf>
    <xf numFmtId="0" fontId="8" fillId="0" borderId="0" xfId="557" applyFont="1" applyBorder="1">
      <alignment vertical="top"/>
    </xf>
    <xf numFmtId="0" fontId="9" fillId="0" borderId="0" xfId="537" applyFont="1" applyBorder="1">
      <alignment horizontal="center" vertical="center" wrapText="1"/>
    </xf>
    <xf numFmtId="0" fontId="9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2" applyFont="1" applyBorder="1">
      <alignment horizontal="right" wrapText="1"/>
    </xf>
    <xf numFmtId="0" fontId="4" fillId="0" borderId="0" xfId="558" applyFont="1" applyBorder="1">
      <protection locked="0"/>
    </xf>
    <xf numFmtId="0" fontId="4" fillId="0" borderId="1" xfId="55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42" applyFont="1" applyBorder="1">
      <alignment vertical="center" wrapText="1"/>
    </xf>
    <xf numFmtId="0" fontId="3" fillId="0" borderId="0" xfId="584" applyFont="1" applyBorder="1">
      <alignment horizontal="right" vertical="center"/>
      <protection locked="0"/>
    </xf>
    <xf numFmtId="0" fontId="4" fillId="0" borderId="0" xfId="562" applyFont="1" applyBorder="1">
      <alignment horizontal="right" vertical="center"/>
      <protection locked="0"/>
    </xf>
    <xf numFmtId="0" fontId="1" fillId="0" borderId="1" xfId="565" applyFont="1" applyBorder="1">
      <alignment horizontal="center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2" fillId="0" borderId="0" xfId="500" applyFont="1" applyBorder="1">
      <alignment horizontal="center" vertical="center" wrapText="1"/>
    </xf>
    <xf numFmtId="0" fontId="2" fillId="0" borderId="0" xfId="582" applyFont="1" applyBorder="1">
      <alignment horizontal="center" vertical="center"/>
      <protection locked="0"/>
    </xf>
    <xf numFmtId="0" fontId="3" fillId="0" borderId="0" xfId="493" applyFont="1" applyBorder="1">
      <alignment horizontal="left" vertical="center" wrapText="1"/>
    </xf>
    <xf numFmtId="0" fontId="4" fillId="0" borderId="8" xfId="502" applyFont="1" applyBorder="1">
      <alignment horizontal="center" vertical="center" wrapText="1"/>
    </xf>
    <xf numFmtId="0" fontId="4" fillId="0" borderId="8" xfId="511" applyFont="1" applyBorder="1">
      <alignment horizontal="center" vertical="center" wrapText="1"/>
      <protection locked="0"/>
    </xf>
    <xf numFmtId="0" fontId="4" fillId="0" borderId="9" xfId="503" applyFont="1" applyBorder="1">
      <alignment horizontal="center" vertical="center" wrapText="1"/>
    </xf>
    <xf numFmtId="0" fontId="4" fillId="0" borderId="9" xfId="512" applyFont="1" applyBorder="1">
      <alignment horizontal="center" vertical="center" wrapText="1"/>
      <protection locked="0"/>
    </xf>
    <xf numFmtId="0" fontId="4" fillId="0" borderId="10" xfId="504" applyFont="1" applyBorder="1">
      <alignment horizontal="center" vertical="center" wrapText="1"/>
    </xf>
    <xf numFmtId="0" fontId="4" fillId="0" borderId="10" xfId="513" applyFont="1" applyBorder="1">
      <alignment horizontal="center" vertical="center" wrapText="1"/>
      <protection locked="0"/>
    </xf>
    <xf numFmtId="0" fontId="3" fillId="0" borderId="10" xfId="505" applyFont="1" applyBorder="1">
      <alignment horizontal="left" vertical="center" wrapText="1"/>
    </xf>
    <xf numFmtId="0" fontId="3" fillId="0" borderId="10" xfId="514" applyFont="1" applyBorder="1">
      <alignment horizontal="right" vertical="center"/>
      <protection locked="0"/>
    </xf>
    <xf numFmtId="0" fontId="3" fillId="0" borderId="11" xfId="498" applyFont="1" applyBorder="1">
      <alignment horizontal="center" vertical="center"/>
    </xf>
    <xf numFmtId="0" fontId="3" fillId="0" borderId="12" xfId="506" applyFont="1" applyBorder="1">
      <alignment horizontal="left" vertical="center"/>
    </xf>
    <xf numFmtId="0" fontId="3" fillId="0" borderId="10" xfId="507" applyFont="1" applyBorder="1">
      <alignment horizontal="left" vertical="center"/>
    </xf>
    <xf numFmtId="0" fontId="3" fillId="0" borderId="0" xfId="519" applyFont="1" applyBorder="1">
      <alignment vertical="top" wrapText="1"/>
      <protection locked="0"/>
    </xf>
    <xf numFmtId="0" fontId="2" fillId="0" borderId="0" xfId="520" applyFont="1" applyBorder="1">
      <alignment horizontal="center" vertical="center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2" xfId="522" applyFont="1" applyBorder="1">
      <alignment horizontal="center" vertical="center" wrapText="1"/>
    </xf>
    <xf numFmtId="0" fontId="4" fillId="0" borderId="12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31" applyFont="1" applyBorder="1">
      <alignment horizontal="center" vertical="center" wrapText="1"/>
      <protection locked="0"/>
    </xf>
    <xf numFmtId="0" fontId="4" fillId="0" borderId="10" xfId="467" applyFont="1" applyBorder="1">
      <alignment horizontal="center" vertical="center"/>
    </xf>
    <xf numFmtId="0" fontId="4" fillId="0" borderId="10" xfId="473" applyFont="1" applyBorder="1">
      <alignment horizontal="center" vertical="center"/>
      <protection locked="0"/>
    </xf>
    <xf numFmtId="0" fontId="3" fillId="0" borderId="10" xfId="51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0" fillId="0" borderId="0" xfId="424" applyFont="1" applyBorder="1">
      <alignment horizontal="right"/>
      <protection locked="0"/>
    </xf>
    <xf numFmtId="49" fontId="10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>
      <alignment horizontal="right"/>
    </xf>
    <xf numFmtId="0" fontId="11" fillId="0" borderId="0" xfId="425" applyFont="1" applyBorder="1">
      <alignment horizontal="center" vertical="center" wrapText="1"/>
      <protection locked="0"/>
    </xf>
    <xf numFmtId="0" fontId="11" fillId="0" borderId="0" xfId="438" applyFont="1" applyBorder="1">
      <alignment horizontal="center" vertical="center"/>
      <protection locked="0"/>
    </xf>
    <xf numFmtId="0" fontId="11" fillId="0" borderId="0" xfId="441" applyFont="1" applyBorder="1">
      <alignment horizontal="center" vertical="center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49" fontId="4" fillId="0" borderId="2" xfId="434" applyNumberFormat="1" applyFont="1" applyBorder="1">
      <alignment horizontal="center" vertical="center" wrapText="1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3" xfId="435" applyNumberFormat="1" applyFont="1" applyBorder="1">
      <alignment horizontal="center" vertical="center" wrapText="1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2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0" fontId="13" fillId="0" borderId="0" xfId="668" applyFont="1" applyFill="1" applyAlignment="1" applyProtection="1">
      <alignment horizontal="left" vertical="top" wrapText="1"/>
    </xf>
    <xf numFmtId="0" fontId="7" fillId="0" borderId="0" xfId="568" applyFont="1" applyBorder="1">
      <alignment horizontal="center" vertical="center"/>
    </xf>
    <xf numFmtId="0" fontId="14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3" fillId="0" borderId="1" xfId="592" applyFont="1" applyBorder="1">
      <alignment vertical="center" wrapText="1"/>
    </xf>
    <xf numFmtId="0" fontId="3" fillId="0" borderId="1" xfId="580" applyFont="1" applyBorder="1">
      <alignment horizontal="center" vertical="center" wrapText="1"/>
    </xf>
    <xf numFmtId="0" fontId="3" fillId="0" borderId="1" xfId="583" applyFont="1" applyBorder="1">
      <alignment horizontal="center" vertical="center"/>
      <protection locked="0"/>
    </xf>
    <xf numFmtId="0" fontId="6" fillId="0" borderId="0" xfId="667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1" xfId="65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7" applyFont="1" applyBorder="1">
      <alignment vertical="top"/>
      <protection locked="0"/>
    </xf>
    <xf numFmtId="49" fontId="1" fillId="0" borderId="0" xfId="29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8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39" applyFont="1" applyBorder="1">
      <alignment horizontal="center" vertical="center" wrapText="1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428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/>
    </xf>
    <xf numFmtId="0" fontId="4" fillId="0" borderId="1" xfId="282" applyFont="1" applyBorder="1">
      <alignment horizontal="center" vertical="center"/>
      <protection locked="0"/>
    </xf>
    <xf numFmtId="0" fontId="3" fillId="0" borderId="1" xfId="284" applyFont="1" applyBorder="1">
      <alignment horizontal="left" vertical="center"/>
    </xf>
    <xf numFmtId="49" fontId="5" fillId="0" borderId="1" xfId="50" applyNumberFormat="1" applyFont="1" applyBorder="1" applyAlignment="1">
      <alignment horizontal="left" vertical="center" wrapText="1" indent="2"/>
    </xf>
    <xf numFmtId="0" fontId="1" fillId="0" borderId="1" xfId="615" applyFont="1" applyBorder="1">
      <alignment horizontal="center" vertical="center" wrapText="1"/>
      <protection locked="0"/>
    </xf>
    <xf numFmtId="0" fontId="3" fillId="0" borderId="1" xfId="290" applyFont="1" applyBorder="1">
      <alignment horizontal="left" vertical="center"/>
      <protection locked="0"/>
    </xf>
    <xf numFmtId="0" fontId="3" fillId="0" borderId="1" xfId="292" applyFont="1" applyBorder="1">
      <alignment horizontal="left" vertical="center"/>
      <protection locked="0"/>
    </xf>
    <xf numFmtId="0" fontId="4" fillId="0" borderId="1" xfId="299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  <protection locked="0"/>
    </xf>
    <xf numFmtId="0" fontId="1" fillId="0" borderId="1" xfId="315" applyFont="1" applyBorder="1">
      <alignment horizontal="center"/>
    </xf>
    <xf numFmtId="0" fontId="1" fillId="0" borderId="0" xfId="253" applyFont="1" applyBorder="1">
      <alignment horizontal="center" wrapText="1"/>
    </xf>
    <xf numFmtId="0" fontId="3" fillId="0" borderId="0" xfId="533" applyFont="1" applyBorder="1">
      <alignment horizontal="right" wrapText="1"/>
    </xf>
    <xf numFmtId="0" fontId="20" fillId="0" borderId="0" xfId="254" applyFont="1" applyBorder="1">
      <alignment horizontal="center" vertical="center" wrapText="1"/>
    </xf>
    <xf numFmtId="0" fontId="21" fillId="0" borderId="1" xfId="258" applyFont="1" applyBorder="1">
      <alignment horizontal="center" vertical="center" wrapText="1"/>
    </xf>
    <xf numFmtId="0" fontId="21" fillId="0" borderId="1" xfId="266" applyFont="1" applyBorder="1">
      <alignment horizontal="center" vertical="center" wrapText="1"/>
    </xf>
    <xf numFmtId="0" fontId="13" fillId="0" borderId="0" xfId="666" applyFont="1" applyFill="1" applyBorder="1" applyAlignment="1" applyProtection="1">
      <alignment horizontal="left" vertical="top" wrapText="1"/>
    </xf>
    <xf numFmtId="176" fontId="22" fillId="0" borderId="0" xfId="0" applyNumberFormat="1" applyFont="1" applyBorder="1" applyAlignment="1">
      <alignment horizontal="right" vertical="center"/>
    </xf>
    <xf numFmtId="0" fontId="23" fillId="0" borderId="0" xfId="216" applyFont="1" applyBorder="1">
      <alignment horizontal="center" vertical="center"/>
    </xf>
    <xf numFmtId="0" fontId="24" fillId="0" borderId="0" xfId="216" applyFont="1" applyBorder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226" applyNumberFormat="1" applyFont="1" applyBorder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/>
    <xf numFmtId="0" fontId="25" fillId="0" borderId="1" xfId="0" applyFont="1" applyBorder="1" applyAlignment="1">
      <alignment horizontal="left" indent="1"/>
    </xf>
    <xf numFmtId="0" fontId="25" fillId="0" borderId="1" xfId="223" applyFont="1" applyBorder="1">
      <alignment horizontal="center" vertical="center"/>
    </xf>
    <xf numFmtId="0" fontId="25" fillId="0" borderId="1" xfId="228" applyFont="1" applyBorder="1">
      <alignment horizontal="center" vertical="center"/>
    </xf>
    <xf numFmtId="0" fontId="25" fillId="0" borderId="1" xfId="230" applyFont="1" applyBorder="1">
      <alignment horizontal="center" vertical="center"/>
    </xf>
    <xf numFmtId="176" fontId="27" fillId="0" borderId="1" xfId="0" applyNumberFormat="1" applyFont="1" applyBorder="1" applyAlignment="1">
      <alignment horizontal="left" vertical="center"/>
    </xf>
    <xf numFmtId="176" fontId="27" fillId="0" borderId="1" xfId="0" applyNumberFormat="1" applyFont="1" applyBorder="1" applyAlignment="1">
      <alignment horizontal="left" vertical="center" indent="1"/>
    </xf>
    <xf numFmtId="176" fontId="27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525" applyFont="1" applyBorder="1">
      <alignment horizontal="center" vertical="center"/>
      <protection locked="0"/>
    </xf>
    <xf numFmtId="0" fontId="25" fillId="0" borderId="1" xfId="308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5" fillId="0" borderId="1" xfId="576" applyFont="1" applyBorder="1">
      <alignment horizontal="center" vertical="center"/>
      <protection locked="0"/>
    </xf>
    <xf numFmtId="0" fontId="26" fillId="0" borderId="1" xfId="247" applyFont="1" applyBorder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250" applyFont="1" applyBorder="1">
      <alignment horizontal="center" vertical="center"/>
    </xf>
    <xf numFmtId="49" fontId="5" fillId="0" borderId="0" xfId="50" applyNumberFormat="1" applyFont="1" applyBorder="1">
      <alignment horizontal="left" vertical="center" wrapText="1"/>
    </xf>
    <xf numFmtId="0" fontId="28" fillId="0" borderId="0" xfId="174" applyFont="1" applyBorder="1">
      <alignment horizontal="center" vertical="center"/>
    </xf>
    <xf numFmtId="0" fontId="29" fillId="0" borderId="0" xfId="0" applyFont="1" applyBorder="1" applyAlignment="1">
      <alignment horizontal="center" vertical="center"/>
    </xf>
    <xf numFmtId="49" fontId="30" fillId="0" borderId="1" xfId="50" applyNumberFormat="1" applyFont="1" applyBorder="1" applyAlignment="1">
      <alignment horizontal="center" vertical="center" wrapText="1"/>
    </xf>
    <xf numFmtId="0" fontId="4" fillId="0" borderId="1" xfId="427" applyFont="1" applyBorder="1">
      <alignment horizontal="center" vertical="center"/>
      <protection locked="0"/>
    </xf>
    <xf numFmtId="49" fontId="5" fillId="0" borderId="1" xfId="50" applyNumberFormat="1" applyFont="1" applyBorder="1" applyAlignment="1">
      <alignment horizontal="center" vertical="center" wrapText="1"/>
    </xf>
    <xf numFmtId="0" fontId="4" fillId="0" borderId="1" xfId="652" applyFont="1" applyBorder="1">
      <alignment horizontal="center" vertical="center" wrapText="1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1" xfId="600" applyFont="1" applyBorder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0" fontId="1" fillId="0" borderId="1" xfId="159" applyFont="1" applyBorder="1">
      <alignment horizontal="center" vertical="top"/>
    </xf>
    <xf numFmtId="0" fontId="4" fillId="0" borderId="1" xfId="604" applyFont="1" applyBorder="1">
      <alignment horizontal="center" vertical="center" wrapText="1"/>
    </xf>
    <xf numFmtId="0" fontId="7" fillId="0" borderId="0" xfId="83" applyFont="1" applyBorder="1">
      <alignment horizontal="center" vertical="center"/>
      <protection locked="0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2" fillId="0" borderId="0" xfId="68" applyFont="1" applyBorder="1">
      <alignment horizontal="center" vertical="top"/>
    </xf>
    <xf numFmtId="0" fontId="3" fillId="0" borderId="0" xfId="588" applyFont="1" applyBorder="1">
      <alignment horizontal="left" vertical="center"/>
    </xf>
    <xf numFmtId="0" fontId="29" fillId="0" borderId="0" xfId="175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488" applyFont="1" applyBorder="1" quotePrefix="1">
      <alignment horizontal="right"/>
    </xf>
    <xf numFmtId="0" fontId="3" fillId="0" borderId="0" xfId="530" applyFont="1" applyBorder="1" quotePrefix="1">
      <alignment horizontal="right" wrapText="1"/>
      <protection locked="0"/>
    </xf>
    <xf numFmtId="0" fontId="3" fillId="0" borderId="0" xfId="603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3" applyFont="1" applyBorder="1" quotePrefix="1">
      <alignment horizontal="right" wrapText="1"/>
    </xf>
    <xf numFmtId="0" fontId="3" fillId="0" borderId="0" xfId="52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62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  <cellStyle name="Normal 7" xfId="666"/>
    <cellStyle name="Normal 11" xfId="667"/>
    <cellStyle name="Normal 12" xfId="668"/>
    <cellStyle name="常规 5" xfId="6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tabSelected="1" workbookViewId="0">
      <selection activeCell="B13" sqref="B13"/>
    </sheetView>
  </sheetViews>
  <sheetFormatPr defaultColWidth="8" defaultRowHeight="14.25" customHeight="1" outlineLevelCol="3"/>
  <cols>
    <col min="1" max="1" width="35.3833333333333" customWidth="1"/>
    <col min="2" max="2" width="38.75" customWidth="1"/>
    <col min="3" max="3" width="36.75" customWidth="1"/>
    <col min="4" max="4" width="40.3833333333333" customWidth="1"/>
  </cols>
  <sheetData>
    <row r="1" ht="13.5" customHeight="1" spans="4:4">
      <c r="D1" s="105" t="s">
        <v>0</v>
      </c>
    </row>
    <row r="2" ht="29" customHeight="1" spans="1:4">
      <c r="A2" s="126" t="s">
        <v>1</v>
      </c>
      <c r="B2" s="262"/>
      <c r="C2" s="262"/>
      <c r="D2" s="262"/>
    </row>
    <row r="3" ht="21" customHeight="1" spans="1:4">
      <c r="A3" s="263" t="str">
        <f>"单位名称："&amp;"曲靖市机动车安全技术检测站"</f>
        <v>单位名称：曲靖市机动车安全技术检测站</v>
      </c>
      <c r="B3" s="264"/>
      <c r="C3" s="264"/>
      <c r="D3" s="270" t="s">
        <v>2</v>
      </c>
    </row>
    <row r="4" ht="19.5" customHeight="1" spans="1:4">
      <c r="A4" s="265" t="s">
        <v>3</v>
      </c>
      <c r="B4" s="266"/>
      <c r="C4" s="265" t="s">
        <v>4</v>
      </c>
      <c r="D4" s="266"/>
    </row>
    <row r="5" ht="19.5" customHeight="1" spans="1:4">
      <c r="A5" s="267" t="s">
        <v>5</v>
      </c>
      <c r="B5" s="267" t="s">
        <v>6</v>
      </c>
      <c r="C5" s="267" t="s">
        <v>7</v>
      </c>
      <c r="D5" s="267" t="s">
        <v>6</v>
      </c>
    </row>
    <row r="6" ht="19.5" customHeight="1" spans="1:4">
      <c r="A6" s="268"/>
      <c r="B6" s="268"/>
      <c r="C6" s="268"/>
      <c r="D6" s="268"/>
    </row>
    <row r="7" ht="20.25" customHeight="1" spans="1:4">
      <c r="A7" s="13" t="s">
        <v>8</v>
      </c>
      <c r="B7" s="15">
        <v>478.774554</v>
      </c>
      <c r="C7" s="269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69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69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69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>
        <v>340</v>
      </c>
      <c r="C11" s="269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69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>
        <v>340</v>
      </c>
      <c r="C13" s="269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69" t="str">
        <f>"八"&amp;"、"&amp;"社会保障和就业支出"</f>
        <v>八、社会保障和就业支出</v>
      </c>
      <c r="D14" s="15">
        <v>2.275375</v>
      </c>
    </row>
    <row r="15" ht="20.25" customHeight="1" spans="1:4">
      <c r="A15" s="13" t="s">
        <v>16</v>
      </c>
      <c r="B15" s="15"/>
      <c r="C15" s="269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69" t="str">
        <f>"十"&amp;"、"&amp;"卫生健康支出"</f>
        <v>十、卫生健康支出</v>
      </c>
      <c r="D16" s="15">
        <v>24.91</v>
      </c>
    </row>
    <row r="17" ht="20.25" customHeight="1" spans="1:4">
      <c r="A17" s="13"/>
      <c r="B17" s="15"/>
      <c r="C17" s="269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69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69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69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69" t="str">
        <f>"十五"&amp;"、"&amp;"资源勘探工业信息等支出"</f>
        <v>十五、资源勘探工业信息等支出</v>
      </c>
      <c r="D21" s="15">
        <v>743.1977</v>
      </c>
    </row>
    <row r="22" ht="20.25" customHeight="1" spans="1:4">
      <c r="A22" s="13"/>
      <c r="B22" s="13"/>
      <c r="C22" s="269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69" t="str">
        <f>"十七"&amp;"、"&amp;"金融支出"</f>
        <v>十七、金融支出</v>
      </c>
      <c r="D23" s="15"/>
    </row>
    <row r="24" ht="20.25" customHeight="1" spans="1:4">
      <c r="A24" s="13"/>
      <c r="B24" s="13"/>
      <c r="C24" s="269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69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69" t="str">
        <f>"二十"&amp;"、"&amp;"住房保障支出"</f>
        <v>二十、住房保障支出</v>
      </c>
      <c r="D26" s="15">
        <v>48.38142</v>
      </c>
    </row>
    <row r="27" ht="20.25" customHeight="1" spans="1:4">
      <c r="A27" s="13"/>
      <c r="B27" s="13"/>
      <c r="C27" s="269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69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269" t="str">
        <f>"二十三"&amp;"、"&amp;"预备费"</f>
        <v>二十三、预备费</v>
      </c>
      <c r="D29" s="15"/>
    </row>
    <row r="30" ht="20.25" customHeight="1" spans="1:4">
      <c r="A30" s="13"/>
      <c r="B30" s="13"/>
      <c r="C30" s="269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269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269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269" t="str">
        <f>"二十七"&amp;"、"&amp;"债务付息支出"</f>
        <v>二十七、债务付息支出</v>
      </c>
      <c r="D33" s="15"/>
    </row>
    <row r="34" ht="20.25" customHeight="1" spans="1:4">
      <c r="A34" s="13"/>
      <c r="B34" s="13"/>
      <c r="C34" s="269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269" t="str">
        <f>"二十九"&amp;"、"&amp;"抗疫特别国债安排的支出"</f>
        <v>二十九、抗疫特别国债安排的支出</v>
      </c>
      <c r="D35" s="15"/>
    </row>
    <row r="36" ht="20.25" customHeight="1" spans="1:4">
      <c r="A36" s="213" t="s">
        <v>18</v>
      </c>
      <c r="B36" s="15">
        <v>818.774554</v>
      </c>
      <c r="C36" s="213" t="s">
        <v>19</v>
      </c>
      <c r="D36" s="15">
        <v>818.774554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13" t="s">
        <v>22</v>
      </c>
      <c r="B38" s="15">
        <v>818.774554</v>
      </c>
      <c r="C38" s="213" t="s">
        <v>23</v>
      </c>
      <c r="D38" s="15">
        <v>818.774554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944444444444444" right="0.75" top="0.747916666666667" bottom="0.354166666666667" header="0.5" footer="0.27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topLeftCell="A4" workbookViewId="0">
      <selection activeCell="C27" sqref="C27"/>
    </sheetView>
  </sheetViews>
  <sheetFormatPr defaultColWidth="8" defaultRowHeight="14.25" customHeight="1"/>
  <cols>
    <col min="1" max="1" width="18.75" customWidth="1"/>
    <col min="2" max="2" width="24.25" customWidth="1"/>
    <col min="3" max="3" width="12.575" customWidth="1"/>
    <col min="4" max="4" width="10.6333333333333" customWidth="1"/>
    <col min="5" max="5" width="10.5" customWidth="1"/>
    <col min="6" max="6" width="9.13333333333333" customWidth="1"/>
    <col min="7" max="7" width="8.5" customWidth="1"/>
    <col min="8" max="8" width="6.5" customWidth="1"/>
    <col min="9" max="9" width="9.5" customWidth="1"/>
    <col min="10" max="10" width="9.25" customWidth="1"/>
    <col min="11" max="11" width="12.575" customWidth="1"/>
    <col min="12" max="12" width="9.75" customWidth="1"/>
    <col min="13" max="14" width="12.575" customWidth="1"/>
    <col min="15" max="15" width="8.13333333333333" customWidth="1"/>
    <col min="16" max="16" width="6.5" customWidth="1"/>
    <col min="17" max="17" width="9" customWidth="1"/>
    <col min="18" max="18" width="8.13333333333333" customWidth="1"/>
    <col min="19" max="20" width="10.1416666666667" customWidth="1"/>
  </cols>
  <sheetData>
    <row r="1" customHeight="1" spans="9:20">
      <c r="I1" s="71"/>
      <c r="O1" s="71"/>
      <c r="P1" s="71"/>
      <c r="Q1" s="71"/>
      <c r="R1" s="71"/>
      <c r="S1" s="95" t="s">
        <v>24</v>
      </c>
      <c r="T1" s="37" t="s">
        <v>24</v>
      </c>
    </row>
    <row r="2" ht="36" customHeight="1" spans="1:20">
      <c r="A2" s="234" t="s">
        <v>25</v>
      </c>
      <c r="B2" s="21"/>
      <c r="C2" s="21"/>
      <c r="D2" s="21"/>
      <c r="E2" s="21"/>
      <c r="F2" s="21"/>
      <c r="G2" s="21"/>
      <c r="H2" s="21"/>
      <c r="I2" s="73"/>
      <c r="J2" s="21"/>
      <c r="K2" s="21"/>
      <c r="L2" s="21"/>
      <c r="M2" s="21"/>
      <c r="N2" s="21"/>
      <c r="O2" s="73"/>
      <c r="P2" s="73"/>
      <c r="Q2" s="73"/>
      <c r="R2" s="73"/>
      <c r="S2" s="21"/>
      <c r="T2" s="73"/>
    </row>
    <row r="3" ht="20.25" customHeight="1" spans="1:20">
      <c r="A3" s="43" t="str">
        <f>"单位名称："&amp;"曲靖市机动车安全技术检测站"</f>
        <v>单位名称：曲靖市机动车安全技术检测站</v>
      </c>
      <c r="B3" s="23"/>
      <c r="C3" s="23"/>
      <c r="D3" s="23"/>
      <c r="E3" s="23"/>
      <c r="F3" s="23"/>
      <c r="G3" s="23"/>
      <c r="H3" s="23"/>
      <c r="I3" s="62"/>
      <c r="J3" s="23"/>
      <c r="K3" s="23"/>
      <c r="L3" s="23"/>
      <c r="M3" s="23"/>
      <c r="N3" s="23"/>
      <c r="O3" s="62"/>
      <c r="P3" s="62"/>
      <c r="Q3" s="62"/>
      <c r="R3" s="62"/>
      <c r="S3" s="271" t="s">
        <v>2</v>
      </c>
      <c r="T3" s="256" t="s">
        <v>26</v>
      </c>
    </row>
    <row r="4" ht="18.75" customHeight="1" spans="1:20">
      <c r="A4" s="235" t="s">
        <v>27</v>
      </c>
      <c r="B4" s="236" t="s">
        <v>28</v>
      </c>
      <c r="C4" s="236" t="s">
        <v>29</v>
      </c>
      <c r="D4" s="237" t="s">
        <v>30</v>
      </c>
      <c r="E4" s="238"/>
      <c r="F4" s="238"/>
      <c r="G4" s="238"/>
      <c r="H4" s="238"/>
      <c r="I4" s="248"/>
      <c r="J4" s="238"/>
      <c r="K4" s="238"/>
      <c r="L4" s="238"/>
      <c r="M4" s="238"/>
      <c r="N4" s="249"/>
      <c r="O4" s="237" t="s">
        <v>20</v>
      </c>
      <c r="P4" s="237"/>
      <c r="Q4" s="237"/>
      <c r="R4" s="237"/>
      <c r="S4" s="238"/>
      <c r="T4" s="257"/>
    </row>
    <row r="5" ht="24.75" customHeight="1" spans="1:20">
      <c r="A5" s="239"/>
      <c r="B5" s="240"/>
      <c r="C5" s="240"/>
      <c r="D5" s="240" t="s">
        <v>31</v>
      </c>
      <c r="E5" s="240" t="s">
        <v>32</v>
      </c>
      <c r="F5" s="240" t="s">
        <v>33</v>
      </c>
      <c r="G5" s="240" t="s">
        <v>34</v>
      </c>
      <c r="H5" s="240" t="s">
        <v>35</v>
      </c>
      <c r="I5" s="250" t="s">
        <v>36</v>
      </c>
      <c r="J5" s="251"/>
      <c r="K5" s="251"/>
      <c r="L5" s="251"/>
      <c r="M5" s="251"/>
      <c r="N5" s="252"/>
      <c r="O5" s="253" t="s">
        <v>31</v>
      </c>
      <c r="P5" s="253" t="s">
        <v>32</v>
      </c>
      <c r="Q5" s="235" t="s">
        <v>33</v>
      </c>
      <c r="R5" s="236" t="s">
        <v>34</v>
      </c>
      <c r="S5" s="258" t="s">
        <v>35</v>
      </c>
      <c r="T5" s="236" t="s">
        <v>36</v>
      </c>
    </row>
    <row r="6" ht="24.75" customHeight="1" spans="1:20">
      <c r="A6" s="241"/>
      <c r="B6" s="242"/>
      <c r="C6" s="242"/>
      <c r="D6" s="242"/>
      <c r="E6" s="242"/>
      <c r="F6" s="242"/>
      <c r="G6" s="242"/>
      <c r="H6" s="242"/>
      <c r="I6" s="12" t="s">
        <v>31</v>
      </c>
      <c r="J6" s="254" t="s">
        <v>37</v>
      </c>
      <c r="K6" s="254" t="s">
        <v>38</v>
      </c>
      <c r="L6" s="254" t="s">
        <v>39</v>
      </c>
      <c r="M6" s="254" t="s">
        <v>40</v>
      </c>
      <c r="N6" s="254" t="s">
        <v>41</v>
      </c>
      <c r="O6" s="255"/>
      <c r="P6" s="255"/>
      <c r="Q6" s="259"/>
      <c r="R6" s="255"/>
      <c r="S6" s="242"/>
      <c r="T6" s="242"/>
    </row>
    <row r="7" ht="16.5" customHeight="1" spans="1:20">
      <c r="A7" s="243">
        <v>1</v>
      </c>
      <c r="B7" s="11">
        <v>2</v>
      </c>
      <c r="C7" s="11">
        <v>3</v>
      </c>
      <c r="D7" s="11">
        <v>4</v>
      </c>
      <c r="E7" s="244">
        <v>5</v>
      </c>
      <c r="F7" s="245">
        <v>6</v>
      </c>
      <c r="G7" s="245">
        <v>7</v>
      </c>
      <c r="H7" s="244">
        <v>8</v>
      </c>
      <c r="I7" s="244">
        <v>9</v>
      </c>
      <c r="J7" s="245">
        <v>10</v>
      </c>
      <c r="K7" s="245">
        <v>11</v>
      </c>
      <c r="L7" s="244">
        <v>12</v>
      </c>
      <c r="M7" s="244">
        <v>13</v>
      </c>
      <c r="N7" s="245">
        <v>14</v>
      </c>
      <c r="O7" s="245">
        <v>15</v>
      </c>
      <c r="P7" s="244">
        <v>16</v>
      </c>
      <c r="Q7" s="260">
        <v>17</v>
      </c>
      <c r="R7" s="261">
        <v>18</v>
      </c>
      <c r="S7" s="261">
        <v>19</v>
      </c>
      <c r="T7" s="261">
        <v>20</v>
      </c>
    </row>
    <row r="8" ht="16.5" customHeight="1" spans="1:20">
      <c r="A8" s="13" t="s">
        <v>42</v>
      </c>
      <c r="B8" s="13" t="s">
        <v>43</v>
      </c>
      <c r="C8" s="15">
        <v>818.774554</v>
      </c>
      <c r="D8" s="15">
        <v>818.774554</v>
      </c>
      <c r="E8" s="15">
        <v>478.774554</v>
      </c>
      <c r="F8" s="15"/>
      <c r="G8" s="15"/>
      <c r="H8" s="15"/>
      <c r="I8" s="15">
        <v>340</v>
      </c>
      <c r="J8" s="15"/>
      <c r="K8" s="15">
        <v>340</v>
      </c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outlineLevel="1" spans="1:20">
      <c r="A9" s="142" t="s">
        <v>44</v>
      </c>
      <c r="B9" s="142" t="s">
        <v>43</v>
      </c>
      <c r="C9" s="15">
        <v>818.774554</v>
      </c>
      <c r="D9" s="15">
        <v>818.774554</v>
      </c>
      <c r="E9" s="15">
        <v>478.774554</v>
      </c>
      <c r="F9" s="15"/>
      <c r="G9" s="15"/>
      <c r="H9" s="15"/>
      <c r="I9" s="15">
        <v>340</v>
      </c>
      <c r="J9" s="15"/>
      <c r="K9" s="15">
        <v>340</v>
      </c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46" t="s">
        <v>29</v>
      </c>
      <c r="B10" s="247"/>
      <c r="C10" s="15">
        <v>818.774554</v>
      </c>
      <c r="D10" s="15">
        <v>818.774554</v>
      </c>
      <c r="E10" s="15">
        <v>478.774554</v>
      </c>
      <c r="F10" s="15"/>
      <c r="G10" s="15"/>
      <c r="H10" s="15"/>
      <c r="I10" s="15">
        <v>340</v>
      </c>
      <c r="J10" s="15"/>
      <c r="K10" s="15">
        <v>340</v>
      </c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0"/>
  <sheetViews>
    <sheetView topLeftCell="A3" workbookViewId="0">
      <selection activeCell="L20" sqref="L20"/>
    </sheetView>
  </sheetViews>
  <sheetFormatPr defaultColWidth="9.14166666666667" defaultRowHeight="14.25" customHeight="1"/>
  <cols>
    <col min="1" max="1" width="18.8833333333333" customWidth="1"/>
    <col min="2" max="2" width="28.6333333333333" customWidth="1"/>
    <col min="3" max="3" width="12.5" customWidth="1"/>
    <col min="4" max="4" width="14.3833333333333" customWidth="1"/>
    <col min="5" max="5" width="16" customWidth="1"/>
    <col min="6" max="6" width="13.1333333333333" customWidth="1"/>
    <col min="7" max="7" width="15.5" customWidth="1"/>
    <col min="8" max="8" width="12.6333333333333" customWidth="1"/>
    <col min="9" max="9" width="14.3833333333333" customWidth="1"/>
    <col min="10" max="10" width="11.25" customWidth="1"/>
    <col min="11" max="11" width="11.8833333333333" customWidth="1"/>
    <col min="12" max="12" width="9.38333333333333" customWidth="1"/>
    <col min="13" max="13" width="10.1333333333333" customWidth="1"/>
    <col min="14" max="14" width="16.6333333333333" customWidth="1"/>
    <col min="15" max="15" width="12.75" customWidth="1"/>
    <col min="16" max="16" width="17.1333333333333" customWidth="1"/>
    <col min="17" max="17" width="12.3083333333333" customWidth="1"/>
  </cols>
  <sheetData>
    <row r="1" ht="15.75" customHeight="1" spans="17:17">
      <c r="Q1" s="41" t="s">
        <v>45</v>
      </c>
    </row>
    <row r="2" ht="28.5" customHeight="1" spans="1:17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5" t="str">
        <f>"单位名称："&amp;"曲靖市机动车安全技术检测站"</f>
        <v>单位名称：曲靖市机动车安全技术检测站</v>
      </c>
      <c r="B3" s="216"/>
      <c r="C3" s="60"/>
      <c r="D3" s="6"/>
      <c r="E3" s="60"/>
      <c r="F3" s="6"/>
      <c r="G3" s="60"/>
      <c r="H3" s="6"/>
      <c r="I3" s="6"/>
      <c r="J3" s="6"/>
      <c r="K3" s="60"/>
      <c r="L3" s="6"/>
      <c r="M3" s="60"/>
      <c r="N3" s="60"/>
      <c r="O3" s="6"/>
      <c r="P3" s="6"/>
      <c r="Q3" s="272" t="s">
        <v>2</v>
      </c>
    </row>
    <row r="4" ht="17.25" customHeight="1" spans="1:17">
      <c r="A4" s="217" t="s">
        <v>47</v>
      </c>
      <c r="B4" s="218" t="s">
        <v>48</v>
      </c>
      <c r="C4" s="219" t="s">
        <v>29</v>
      </c>
      <c r="D4" s="220" t="s">
        <v>49</v>
      </c>
      <c r="E4" s="10"/>
      <c r="F4" s="220" t="s">
        <v>50</v>
      </c>
      <c r="G4" s="10"/>
      <c r="H4" s="221" t="s">
        <v>32</v>
      </c>
      <c r="I4" s="227" t="s">
        <v>33</v>
      </c>
      <c r="J4" s="218" t="s">
        <v>51</v>
      </c>
      <c r="K4" s="228" t="s">
        <v>34</v>
      </c>
      <c r="L4" s="220" t="s">
        <v>36</v>
      </c>
      <c r="M4" s="229"/>
      <c r="N4" s="229"/>
      <c r="O4" s="229"/>
      <c r="P4" s="229"/>
      <c r="Q4" s="233"/>
    </row>
    <row r="5" ht="34" customHeight="1" spans="1:17">
      <c r="A5" s="10"/>
      <c r="B5" s="222"/>
      <c r="C5" s="222"/>
      <c r="D5" s="222" t="s">
        <v>29</v>
      </c>
      <c r="E5" s="222" t="s">
        <v>52</v>
      </c>
      <c r="F5" s="222" t="s">
        <v>29</v>
      </c>
      <c r="G5" s="223" t="s">
        <v>52</v>
      </c>
      <c r="H5" s="222"/>
      <c r="I5" s="222"/>
      <c r="J5" s="222"/>
      <c r="K5" s="223"/>
      <c r="L5" s="222" t="s">
        <v>31</v>
      </c>
      <c r="M5" s="230" t="s">
        <v>53</v>
      </c>
      <c r="N5" s="230" t="s">
        <v>54</v>
      </c>
      <c r="O5" s="230" t="s">
        <v>55</v>
      </c>
      <c r="P5" s="230" t="s">
        <v>56</v>
      </c>
      <c r="Q5" s="230" t="s">
        <v>57</v>
      </c>
    </row>
    <row r="6" ht="16.5" customHeight="1" spans="1:17">
      <c r="A6" s="10">
        <v>1</v>
      </c>
      <c r="B6" s="222">
        <v>2</v>
      </c>
      <c r="C6" s="222">
        <v>3</v>
      </c>
      <c r="D6" s="222">
        <v>4</v>
      </c>
      <c r="E6" s="224">
        <v>5</v>
      </c>
      <c r="F6" s="225">
        <v>6</v>
      </c>
      <c r="G6" s="224">
        <v>7</v>
      </c>
      <c r="H6" s="225">
        <v>8</v>
      </c>
      <c r="I6" s="224">
        <v>9</v>
      </c>
      <c r="J6" s="224">
        <v>10</v>
      </c>
      <c r="K6" s="224">
        <v>11</v>
      </c>
      <c r="L6" s="224">
        <v>12</v>
      </c>
      <c r="M6" s="231">
        <v>13</v>
      </c>
      <c r="N6" s="232">
        <v>14</v>
      </c>
      <c r="O6" s="232">
        <v>15</v>
      </c>
      <c r="P6" s="232">
        <v>16</v>
      </c>
      <c r="Q6" s="232">
        <v>17</v>
      </c>
    </row>
    <row r="7" ht="19.5" customHeight="1" spans="1:17">
      <c r="A7" s="13" t="s">
        <v>58</v>
      </c>
      <c r="B7" s="13" t="s">
        <v>59</v>
      </c>
      <c r="C7" s="15">
        <v>2.275375</v>
      </c>
      <c r="D7" s="15">
        <v>2.275375</v>
      </c>
      <c r="E7" s="15">
        <v>2.275375</v>
      </c>
      <c r="F7" s="15"/>
      <c r="G7" s="15"/>
      <c r="H7" s="15">
        <v>2.275375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42" t="s">
        <v>60</v>
      </c>
      <c r="B8" s="142" t="s">
        <v>61</v>
      </c>
      <c r="C8" s="15">
        <v>2.275375</v>
      </c>
      <c r="D8" s="15">
        <v>2.275375</v>
      </c>
      <c r="E8" s="15">
        <v>2.275375</v>
      </c>
      <c r="F8" s="15"/>
      <c r="G8" s="15"/>
      <c r="H8" s="15">
        <v>2.275375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62" t="s">
        <v>62</v>
      </c>
      <c r="B9" s="162" t="s">
        <v>61</v>
      </c>
      <c r="C9" s="15">
        <v>2.275375</v>
      </c>
      <c r="D9" s="15">
        <v>2.275375</v>
      </c>
      <c r="E9" s="15">
        <v>2.275375</v>
      </c>
      <c r="F9" s="15"/>
      <c r="G9" s="15"/>
      <c r="H9" s="15">
        <v>2.275375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3" t="s">
        <v>63</v>
      </c>
      <c r="B10" s="13" t="s">
        <v>64</v>
      </c>
      <c r="C10" s="15">
        <v>24.91</v>
      </c>
      <c r="D10" s="15">
        <v>24.91</v>
      </c>
      <c r="E10" s="15">
        <v>24.91</v>
      </c>
      <c r="F10" s="15"/>
      <c r="G10" s="15"/>
      <c r="H10" s="15">
        <v>24.91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42" t="s">
        <v>65</v>
      </c>
      <c r="B11" s="142" t="s">
        <v>66</v>
      </c>
      <c r="C11" s="15">
        <v>24.91</v>
      </c>
      <c r="D11" s="15">
        <v>24.91</v>
      </c>
      <c r="E11" s="15">
        <v>24.91</v>
      </c>
      <c r="F11" s="15"/>
      <c r="G11" s="15"/>
      <c r="H11" s="15">
        <v>24.91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62" t="s">
        <v>67</v>
      </c>
      <c r="B12" s="162" t="s">
        <v>68</v>
      </c>
      <c r="C12" s="15">
        <v>22.103645</v>
      </c>
      <c r="D12" s="15">
        <v>22.103645</v>
      </c>
      <c r="E12" s="15">
        <v>22.103645</v>
      </c>
      <c r="F12" s="15"/>
      <c r="G12" s="15"/>
      <c r="H12" s="15">
        <v>22.103645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62" t="s">
        <v>69</v>
      </c>
      <c r="B13" s="162" t="s">
        <v>70</v>
      </c>
      <c r="C13" s="15">
        <v>2.81</v>
      </c>
      <c r="D13" s="15">
        <v>2.81</v>
      </c>
      <c r="E13" s="15">
        <v>2.81</v>
      </c>
      <c r="F13" s="15"/>
      <c r="G13" s="15"/>
      <c r="H13" s="15">
        <v>2.81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3" t="s">
        <v>71</v>
      </c>
      <c r="B14" s="13" t="s">
        <v>72</v>
      </c>
      <c r="C14" s="15">
        <v>743.1977</v>
      </c>
      <c r="D14" s="15">
        <v>433.1977</v>
      </c>
      <c r="E14" s="15">
        <v>403.1977</v>
      </c>
      <c r="F14" s="15">
        <v>310</v>
      </c>
      <c r="G14" s="15"/>
      <c r="H14" s="15">
        <v>403.1977</v>
      </c>
      <c r="I14" s="15"/>
      <c r="J14" s="15"/>
      <c r="K14" s="15"/>
      <c r="L14" s="15">
        <v>340</v>
      </c>
      <c r="M14" s="15"/>
      <c r="N14" s="15">
        <v>340</v>
      </c>
      <c r="O14" s="15"/>
      <c r="P14" s="15"/>
      <c r="Q14" s="15"/>
    </row>
    <row r="15" ht="19.5" customHeight="1" spans="1:17">
      <c r="A15" s="142" t="s">
        <v>73</v>
      </c>
      <c r="B15" s="142" t="s">
        <v>74</v>
      </c>
      <c r="C15" s="15">
        <v>743.1977</v>
      </c>
      <c r="D15" s="15">
        <v>433.1977</v>
      </c>
      <c r="E15" s="15">
        <v>403.1977</v>
      </c>
      <c r="F15" s="15">
        <v>310</v>
      </c>
      <c r="G15" s="15"/>
      <c r="H15" s="15">
        <v>403.1977</v>
      </c>
      <c r="I15" s="15"/>
      <c r="J15" s="15"/>
      <c r="K15" s="15"/>
      <c r="L15" s="15">
        <v>340</v>
      </c>
      <c r="M15" s="15"/>
      <c r="N15" s="15">
        <v>340</v>
      </c>
      <c r="O15" s="15"/>
      <c r="P15" s="15"/>
      <c r="Q15" s="15"/>
    </row>
    <row r="16" ht="19.5" customHeight="1" spans="1:17">
      <c r="A16" s="162" t="s">
        <v>75</v>
      </c>
      <c r="B16" s="162" t="s">
        <v>76</v>
      </c>
      <c r="C16" s="15">
        <v>743.1977</v>
      </c>
      <c r="D16" s="15">
        <v>433.1977</v>
      </c>
      <c r="E16" s="15">
        <v>403.1977</v>
      </c>
      <c r="F16" s="15">
        <v>310</v>
      </c>
      <c r="G16" s="15"/>
      <c r="H16" s="15">
        <v>403.1977</v>
      </c>
      <c r="I16" s="15"/>
      <c r="J16" s="15"/>
      <c r="K16" s="15"/>
      <c r="L16" s="15">
        <v>340</v>
      </c>
      <c r="M16" s="15"/>
      <c r="N16" s="15">
        <v>340</v>
      </c>
      <c r="O16" s="15"/>
      <c r="P16" s="15"/>
      <c r="Q16" s="15"/>
    </row>
    <row r="17" ht="19.5" customHeight="1" spans="1:17">
      <c r="A17" s="13" t="s">
        <v>77</v>
      </c>
      <c r="B17" s="13" t="s">
        <v>78</v>
      </c>
      <c r="C17" s="15">
        <v>48.38142</v>
      </c>
      <c r="D17" s="15">
        <v>48.38142</v>
      </c>
      <c r="E17" s="15">
        <v>48.38142</v>
      </c>
      <c r="F17" s="15"/>
      <c r="G17" s="15"/>
      <c r="H17" s="15">
        <v>48.38142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42" t="s">
        <v>79</v>
      </c>
      <c r="B18" s="142" t="s">
        <v>80</v>
      </c>
      <c r="C18" s="15">
        <v>48.38142</v>
      </c>
      <c r="D18" s="15">
        <v>48.38142</v>
      </c>
      <c r="E18" s="15">
        <v>48.38142</v>
      </c>
      <c r="F18" s="15"/>
      <c r="G18" s="15"/>
      <c r="H18" s="15">
        <v>48.38142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62" t="s">
        <v>81</v>
      </c>
      <c r="B19" s="162" t="s">
        <v>82</v>
      </c>
      <c r="C19" s="15">
        <v>48.38142</v>
      </c>
      <c r="D19" s="15">
        <v>48.38142</v>
      </c>
      <c r="E19" s="15">
        <v>48.38142</v>
      </c>
      <c r="F19" s="15"/>
      <c r="G19" s="15"/>
      <c r="H19" s="15">
        <v>48.38142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7.25" customHeight="1" spans="1:17">
      <c r="A20" s="226" t="s">
        <v>83</v>
      </c>
      <c r="B20" s="227" t="s">
        <v>83</v>
      </c>
      <c r="C20" s="15">
        <v>818.774554</v>
      </c>
      <c r="D20" s="15">
        <v>508.774554</v>
      </c>
      <c r="E20" s="15">
        <v>478.774554</v>
      </c>
      <c r="F20" s="15">
        <v>310</v>
      </c>
      <c r="G20" s="15"/>
      <c r="H20" s="15">
        <v>478.774554</v>
      </c>
      <c r="I20" s="15"/>
      <c r="J20" s="15"/>
      <c r="K20" s="15"/>
      <c r="L20" s="15">
        <v>340</v>
      </c>
      <c r="M20" s="15"/>
      <c r="N20" s="15">
        <v>340</v>
      </c>
      <c r="O20" s="15"/>
      <c r="P20" s="15"/>
      <c r="Q20" s="15"/>
    </row>
  </sheetData>
  <mergeCells count="13">
    <mergeCell ref="A2:Q2"/>
    <mergeCell ref="A3:N3"/>
    <mergeCell ref="D4:E4"/>
    <mergeCell ref="F4:G4"/>
    <mergeCell ref="L4:Q4"/>
    <mergeCell ref="A20:B20"/>
    <mergeCell ref="A4:A5"/>
    <mergeCell ref="B4:B5"/>
    <mergeCell ref="C4:C5"/>
    <mergeCell ref="H4:H5"/>
    <mergeCell ref="I4:I5"/>
    <mergeCell ref="J4:J5"/>
    <mergeCell ref="K4:K5"/>
  </mergeCells>
  <pageMargins left="0.708333333333333" right="0.314583333333333" top="1" bottom="1" header="0.5" footer="0.5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D14" sqref="D14"/>
    </sheetView>
  </sheetViews>
  <sheetFormatPr defaultColWidth="9.14166666666667" defaultRowHeight="14.25" customHeight="1" outlineLevelCol="3"/>
  <cols>
    <col min="1" max="1" width="41.25" customWidth="1"/>
    <col min="2" max="2" width="25.475" customWidth="1"/>
    <col min="3" max="3" width="34.6916666666667" customWidth="1"/>
    <col min="4" max="4" width="29.5" customWidth="1"/>
  </cols>
  <sheetData>
    <row r="1" customHeight="1" spans="1:4">
      <c r="A1" s="197"/>
      <c r="C1" s="208"/>
      <c r="D1" s="150" t="s">
        <v>84</v>
      </c>
    </row>
    <row r="2" ht="31.5" customHeight="1" spans="1:4">
      <c r="A2" s="50" t="s">
        <v>85</v>
      </c>
      <c r="B2" s="209"/>
      <c r="C2" s="208"/>
      <c r="D2" s="209"/>
    </row>
    <row r="3" ht="17.25" customHeight="1" spans="1:4">
      <c r="A3" s="109" t="str">
        <f>"单位名称："&amp;"曲靖市机动车安全技术检测站"</f>
        <v>单位名称：曲靖市机动车安全技术检测站</v>
      </c>
      <c r="B3" s="210"/>
      <c r="C3" s="208"/>
      <c r="D3" s="273" t="s">
        <v>2</v>
      </c>
    </row>
    <row r="4" ht="19.5" customHeight="1" spans="1:4">
      <c r="A4" s="10" t="s">
        <v>3</v>
      </c>
      <c r="B4" s="10"/>
      <c r="C4" s="211" t="s">
        <v>4</v>
      </c>
      <c r="D4" s="180"/>
    </row>
    <row r="5" ht="21.75" customHeight="1" spans="1:4">
      <c r="A5" s="10" t="s">
        <v>5</v>
      </c>
      <c r="B5" s="212" t="s">
        <v>6</v>
      </c>
      <c r="C5" s="213" t="s">
        <v>86</v>
      </c>
      <c r="D5" s="212" t="s">
        <v>6</v>
      </c>
    </row>
    <row r="6" ht="17.25" customHeight="1" spans="1:4">
      <c r="A6" s="10"/>
      <c r="B6" s="214"/>
      <c r="C6" s="213"/>
      <c r="D6" s="214"/>
    </row>
    <row r="7" ht="17.25" customHeight="1" spans="1:4">
      <c r="A7" s="13" t="s">
        <v>87</v>
      </c>
      <c r="B7" s="15">
        <v>478.774554</v>
      </c>
      <c r="C7" s="13" t="s">
        <v>88</v>
      </c>
      <c r="D7" s="15">
        <v>478.774554</v>
      </c>
    </row>
    <row r="8" ht="17.25" customHeight="1" spans="1:4">
      <c r="A8" s="13" t="s">
        <v>89</v>
      </c>
      <c r="B8" s="15">
        <v>478.774554</v>
      </c>
      <c r="C8" s="13" t="str">
        <f>"(二)"&amp;"社会保障和就业支出"</f>
        <v>(二)社会保障和就业支出</v>
      </c>
      <c r="D8" s="15">
        <v>2.275375</v>
      </c>
    </row>
    <row r="9" ht="17.25" customHeight="1" spans="1:4">
      <c r="A9" s="13" t="s">
        <v>90</v>
      </c>
      <c r="B9" s="15"/>
      <c r="C9" s="13" t="str">
        <f>"(三)"&amp;"卫生健康支出"</f>
        <v>(三)卫生健康支出</v>
      </c>
      <c r="D9" s="15">
        <v>24.91</v>
      </c>
    </row>
    <row r="10" ht="17.25" customHeight="1" spans="1:4">
      <c r="A10" s="13" t="s">
        <v>91</v>
      </c>
      <c r="B10" s="15"/>
      <c r="C10" s="13" t="str">
        <f>"(四)"&amp;"资源勘探工业信息等支出"</f>
        <v>(四)资源勘探工业信息等支出</v>
      </c>
      <c r="D10" s="15">
        <v>403.1977</v>
      </c>
    </row>
    <row r="11" ht="17.25" customHeight="1" spans="1:4">
      <c r="A11" s="13" t="s">
        <v>92</v>
      </c>
      <c r="B11" s="15"/>
      <c r="C11" s="13" t="str">
        <f>"(五)"&amp;"住房保障支出"</f>
        <v>(五)住房保障支出</v>
      </c>
      <c r="D11" s="15">
        <v>48.38142</v>
      </c>
    </row>
    <row r="12" ht="17.25" customHeight="1" spans="1:4">
      <c r="A12" s="13" t="s">
        <v>89</v>
      </c>
      <c r="B12" s="15"/>
      <c r="C12" s="13"/>
      <c r="D12" s="15"/>
    </row>
    <row r="13" ht="17.25" customHeight="1" spans="1:4">
      <c r="A13" s="13" t="s">
        <v>90</v>
      </c>
      <c r="B13" s="15"/>
      <c r="C13" s="13"/>
      <c r="D13" s="15"/>
    </row>
    <row r="14" ht="17.25" customHeight="1" spans="1:4">
      <c r="A14" s="13" t="s">
        <v>91</v>
      </c>
      <c r="B14" s="15"/>
      <c r="C14" s="13"/>
      <c r="D14" s="15"/>
    </row>
    <row r="15" customHeight="1" spans="1:4">
      <c r="A15" s="13"/>
      <c r="B15" s="15"/>
      <c r="C15" s="13" t="s">
        <v>93</v>
      </c>
      <c r="D15" s="15"/>
    </row>
    <row r="16" ht="17.25" customHeight="1" spans="1:4">
      <c r="A16" s="213" t="s">
        <v>94</v>
      </c>
      <c r="B16" s="15">
        <v>478.774554</v>
      </c>
      <c r="C16" s="213" t="s">
        <v>23</v>
      </c>
      <c r="D16" s="15">
        <v>478.774554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workbookViewId="0">
      <selection activeCell="D17" sqref="D17"/>
    </sheetView>
  </sheetViews>
  <sheetFormatPr defaultColWidth="9.14166666666667" defaultRowHeight="14.25" customHeight="1" outlineLevelCol="6"/>
  <cols>
    <col min="1" max="1" width="17.75" customWidth="1"/>
    <col min="2" max="2" width="28.6" customWidth="1"/>
    <col min="3" max="3" width="16.8583333333333" customWidth="1"/>
    <col min="4" max="4" width="13.5" customWidth="1"/>
    <col min="5" max="5" width="19.6333333333333" customWidth="1"/>
    <col min="6" max="6" width="17.6333333333333" customWidth="1"/>
    <col min="7" max="7" width="15.1333333333333" customWidth="1"/>
  </cols>
  <sheetData>
    <row r="1" customHeight="1" spans="4:7">
      <c r="D1" s="201"/>
      <c r="F1" s="55"/>
      <c r="G1" s="41" t="s">
        <v>95</v>
      </c>
    </row>
    <row r="2" ht="39" customHeight="1" spans="1:7">
      <c r="A2" s="108" t="s">
        <v>96</v>
      </c>
      <c r="B2" s="108"/>
      <c r="C2" s="108"/>
      <c r="D2" s="108"/>
      <c r="E2" s="108"/>
      <c r="F2" s="108"/>
      <c r="G2" s="108"/>
    </row>
    <row r="3" ht="18" customHeight="1" spans="1:7">
      <c r="A3" s="4" t="str">
        <f>"单位名称："&amp;"曲靖市机动车安全技术检测站"</f>
        <v>单位名称：曲靖市机动车安全技术检测站</v>
      </c>
      <c r="F3" s="104"/>
      <c r="G3" s="273" t="s">
        <v>2</v>
      </c>
    </row>
    <row r="4" ht="20.25" customHeight="1" spans="1:7">
      <c r="A4" s="202" t="s">
        <v>97</v>
      </c>
      <c r="B4" s="203"/>
      <c r="C4" s="65" t="s">
        <v>29</v>
      </c>
      <c r="D4" s="204" t="s">
        <v>49</v>
      </c>
      <c r="E4" s="10"/>
      <c r="F4" s="10"/>
      <c r="G4" s="10" t="s">
        <v>50</v>
      </c>
    </row>
    <row r="5" ht="20.25" customHeight="1" spans="1:7">
      <c r="A5" s="205" t="s">
        <v>47</v>
      </c>
      <c r="B5" s="205" t="s">
        <v>48</v>
      </c>
      <c r="C5" s="10"/>
      <c r="D5" s="64" t="s">
        <v>31</v>
      </c>
      <c r="E5" s="64" t="s">
        <v>98</v>
      </c>
      <c r="F5" s="64" t="s">
        <v>99</v>
      </c>
      <c r="G5" s="10"/>
    </row>
    <row r="6" ht="13.5" customHeight="1" spans="1:7">
      <c r="A6" s="205" t="s">
        <v>100</v>
      </c>
      <c r="B6" s="205" t="s">
        <v>101</v>
      </c>
      <c r="C6" s="205" t="s">
        <v>102</v>
      </c>
      <c r="D6" s="114" t="s">
        <v>103</v>
      </c>
      <c r="E6" s="114" t="s">
        <v>104</v>
      </c>
      <c r="F6" s="114" t="s">
        <v>105</v>
      </c>
      <c r="G6" s="69">
        <v>7</v>
      </c>
    </row>
    <row r="7" ht="18" customHeight="1" spans="1:7">
      <c r="A7" s="13" t="s">
        <v>58</v>
      </c>
      <c r="B7" s="13" t="s">
        <v>59</v>
      </c>
      <c r="C7" s="15">
        <v>2.275375</v>
      </c>
      <c r="D7" s="15">
        <v>2.275375</v>
      </c>
      <c r="E7" s="15">
        <v>2.275375</v>
      </c>
      <c r="F7" s="15"/>
      <c r="G7" s="15"/>
    </row>
    <row r="8" ht="18" customHeight="1" spans="1:7">
      <c r="A8" s="142" t="s">
        <v>60</v>
      </c>
      <c r="B8" s="142" t="s">
        <v>61</v>
      </c>
      <c r="C8" s="15">
        <v>2.275375</v>
      </c>
      <c r="D8" s="15">
        <v>2.275375</v>
      </c>
      <c r="E8" s="15">
        <v>2.275375</v>
      </c>
      <c r="F8" s="15"/>
      <c r="G8" s="15"/>
    </row>
    <row r="9" ht="18" customHeight="1" spans="1:7">
      <c r="A9" s="162" t="s">
        <v>62</v>
      </c>
      <c r="B9" s="162" t="s">
        <v>61</v>
      </c>
      <c r="C9" s="15">
        <v>2.275375</v>
      </c>
      <c r="D9" s="15">
        <v>2.275375</v>
      </c>
      <c r="E9" s="15">
        <v>2.275375</v>
      </c>
      <c r="F9" s="15"/>
      <c r="G9" s="15"/>
    </row>
    <row r="10" ht="18" customHeight="1" spans="1:7">
      <c r="A10" s="13" t="s">
        <v>63</v>
      </c>
      <c r="B10" s="13" t="s">
        <v>64</v>
      </c>
      <c r="C10" s="15">
        <v>24.91</v>
      </c>
      <c r="D10" s="15">
        <v>24.91</v>
      </c>
      <c r="E10" s="15">
        <v>24.91</v>
      </c>
      <c r="F10" s="15"/>
      <c r="G10" s="15"/>
    </row>
    <row r="11" ht="18" customHeight="1" spans="1:7">
      <c r="A11" s="142" t="s">
        <v>65</v>
      </c>
      <c r="B11" s="142" t="s">
        <v>66</v>
      </c>
      <c r="C11" s="15">
        <v>24.91</v>
      </c>
      <c r="D11" s="15">
        <v>24.91</v>
      </c>
      <c r="E11" s="15">
        <v>24.91</v>
      </c>
      <c r="F11" s="15"/>
      <c r="G11" s="15"/>
    </row>
    <row r="12" ht="18" customHeight="1" spans="1:7">
      <c r="A12" s="162" t="s">
        <v>67</v>
      </c>
      <c r="B12" s="162" t="s">
        <v>68</v>
      </c>
      <c r="C12" s="15">
        <v>22.103645</v>
      </c>
      <c r="D12" s="15">
        <v>22.103645</v>
      </c>
      <c r="E12" s="15">
        <v>22.103645</v>
      </c>
      <c r="F12" s="15"/>
      <c r="G12" s="15"/>
    </row>
    <row r="13" ht="18" customHeight="1" spans="1:7">
      <c r="A13" s="162" t="s">
        <v>69</v>
      </c>
      <c r="B13" s="162" t="s">
        <v>70</v>
      </c>
      <c r="C13" s="15">
        <v>2.81</v>
      </c>
      <c r="D13" s="15">
        <v>2.81</v>
      </c>
      <c r="E13" s="15">
        <v>2.81</v>
      </c>
      <c r="F13" s="15"/>
      <c r="G13" s="15"/>
    </row>
    <row r="14" ht="18" customHeight="1" spans="1:7">
      <c r="A14" s="13" t="s">
        <v>71</v>
      </c>
      <c r="B14" s="13" t="s">
        <v>72</v>
      </c>
      <c r="C14" s="15">
        <v>403.1977</v>
      </c>
      <c r="D14" s="15">
        <v>403.1977</v>
      </c>
      <c r="E14" s="15">
        <v>403.1977</v>
      </c>
      <c r="F14" s="15"/>
      <c r="G14" s="15"/>
    </row>
    <row r="15" ht="18" customHeight="1" spans="1:7">
      <c r="A15" s="142" t="s">
        <v>73</v>
      </c>
      <c r="B15" s="142" t="s">
        <v>74</v>
      </c>
      <c r="C15" s="15">
        <v>403.1977</v>
      </c>
      <c r="D15" s="15">
        <v>403.1977</v>
      </c>
      <c r="E15" s="15">
        <v>403.1977</v>
      </c>
      <c r="F15" s="15"/>
      <c r="G15" s="15"/>
    </row>
    <row r="16" ht="18" customHeight="1" spans="1:7">
      <c r="A16" s="162" t="s">
        <v>75</v>
      </c>
      <c r="B16" s="162" t="s">
        <v>76</v>
      </c>
      <c r="C16" s="15">
        <v>403.1977</v>
      </c>
      <c r="D16" s="15">
        <v>403.1977</v>
      </c>
      <c r="E16" s="15">
        <v>403.1977</v>
      </c>
      <c r="F16" s="15"/>
      <c r="G16" s="15"/>
    </row>
    <row r="17" ht="18" customHeight="1" spans="1:7">
      <c r="A17" s="13" t="s">
        <v>77</v>
      </c>
      <c r="B17" s="13" t="s">
        <v>78</v>
      </c>
      <c r="C17" s="15">
        <v>48.38142</v>
      </c>
      <c r="D17" s="15">
        <v>48.38142</v>
      </c>
      <c r="E17" s="15">
        <v>48.38142</v>
      </c>
      <c r="F17" s="15"/>
      <c r="G17" s="15"/>
    </row>
    <row r="18" ht="18" customHeight="1" spans="1:7">
      <c r="A18" s="142" t="s">
        <v>79</v>
      </c>
      <c r="B18" s="142" t="s">
        <v>80</v>
      </c>
      <c r="C18" s="15">
        <v>48.38142</v>
      </c>
      <c r="D18" s="15">
        <v>48.38142</v>
      </c>
      <c r="E18" s="15">
        <v>48.38142</v>
      </c>
      <c r="F18" s="15"/>
      <c r="G18" s="15"/>
    </row>
    <row r="19" ht="18" customHeight="1" spans="1:7">
      <c r="A19" s="162" t="s">
        <v>81</v>
      </c>
      <c r="B19" s="162" t="s">
        <v>82</v>
      </c>
      <c r="C19" s="15">
        <v>48.38142</v>
      </c>
      <c r="D19" s="15">
        <v>48.38142</v>
      </c>
      <c r="E19" s="15">
        <v>48.38142</v>
      </c>
      <c r="F19" s="15"/>
      <c r="G19" s="15"/>
    </row>
    <row r="20" ht="18" customHeight="1" spans="1:7">
      <c r="A20" s="206" t="s">
        <v>83</v>
      </c>
      <c r="B20" s="207" t="s">
        <v>83</v>
      </c>
      <c r="C20" s="15">
        <v>478.774554</v>
      </c>
      <c r="D20" s="15">
        <v>478.774554</v>
      </c>
      <c r="E20" s="15">
        <v>478.774554</v>
      </c>
      <c r="F20" s="15"/>
      <c r="G20" s="15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ageMargins left="0.75" right="0.75" top="1" bottom="1" header="0.5" footer="0.5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4"/>
  <sheetViews>
    <sheetView showGridLines="0" topLeftCell="K3" workbookViewId="0">
      <selection activeCell="M12" sqref="M12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20.8833333333333" customWidth="1"/>
    <col min="4" max="4" width="10.3833333333333" customWidth="1"/>
    <col min="5" max="5" width="10.6333333333333" customWidth="1"/>
    <col min="6" max="6" width="12.3833333333333" customWidth="1"/>
    <col min="7" max="7" width="13.1333333333333" customWidth="1"/>
    <col min="8" max="8" width="8.88333333333333" customWidth="1"/>
    <col min="9" max="9" width="12.8833333333333" customWidth="1"/>
    <col min="10" max="10" width="12.5" customWidth="1"/>
    <col min="11" max="11" width="10.8833333333333" customWidth="1"/>
    <col min="12" max="12" width="13.25" customWidth="1"/>
    <col min="13" max="13" width="10.3833333333333" customWidth="1"/>
    <col min="14" max="14" width="7.575" customWidth="1"/>
    <col min="15" max="15" width="6.28333333333333" customWidth="1"/>
    <col min="16" max="16" width="30.6333333333333" customWidth="1"/>
    <col min="17" max="17" width="12.1333333333333" customWidth="1"/>
    <col min="18" max="18" width="11.8833333333333" customWidth="1"/>
    <col min="19" max="19" width="12.25" customWidth="1"/>
    <col min="20" max="20" width="12.1333333333333" customWidth="1"/>
    <col min="21" max="21" width="10" customWidth="1"/>
    <col min="22" max="22" width="12.3833333333333" customWidth="1"/>
    <col min="23" max="23" width="11.6333333333333" customWidth="1"/>
    <col min="24" max="24" width="10" customWidth="1"/>
    <col min="25" max="25" width="12.25" customWidth="1"/>
    <col min="26" max="26" width="11.6333333333333" customWidth="1"/>
  </cols>
  <sheetData>
    <row r="1" ht="12" customHeight="1" spans="1:26">
      <c r="A1" s="177"/>
      <c r="D1" s="56"/>
      <c r="K1" s="56"/>
      <c r="L1" s="56"/>
      <c r="M1" s="56"/>
      <c r="Q1" s="56"/>
      <c r="W1" s="55"/>
      <c r="X1" s="55"/>
      <c r="Y1" s="55"/>
      <c r="Z1" s="54" t="s">
        <v>106</v>
      </c>
    </row>
    <row r="2" ht="39" customHeight="1" spans="1:26">
      <c r="A2" s="178" t="s">
        <v>107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97"/>
    </row>
    <row r="3" ht="19.5" customHeight="1" spans="1:26">
      <c r="A3" s="22" t="str">
        <f>"单位名称："&amp;"曲靖市机动车安全技术检测站"</f>
        <v>单位名称：曲靖市机动车安全技术检测站</v>
      </c>
      <c r="D3" s="56"/>
      <c r="K3" s="56"/>
      <c r="L3" s="56"/>
      <c r="M3" s="56"/>
      <c r="Q3" s="56"/>
      <c r="W3" s="104"/>
      <c r="X3" s="104"/>
      <c r="Y3" s="104"/>
      <c r="Z3" s="104" t="s">
        <v>2</v>
      </c>
    </row>
    <row r="4" ht="19.5" customHeight="1" spans="1:26">
      <c r="A4" s="180" t="s">
        <v>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 t="s">
        <v>4</v>
      </c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ht="21.75" customHeight="1" spans="1:26">
      <c r="A5" s="181" t="s">
        <v>108</v>
      </c>
      <c r="B5" s="182"/>
      <c r="C5" s="181"/>
      <c r="D5" s="180" t="s">
        <v>29</v>
      </c>
      <c r="E5" s="180" t="s">
        <v>32</v>
      </c>
      <c r="F5" s="180"/>
      <c r="G5" s="180"/>
      <c r="H5" s="180" t="s">
        <v>33</v>
      </c>
      <c r="I5" s="180"/>
      <c r="J5" s="180"/>
      <c r="K5" s="180" t="s">
        <v>34</v>
      </c>
      <c r="L5" s="180"/>
      <c r="M5" s="180"/>
      <c r="N5" s="181" t="s">
        <v>109</v>
      </c>
      <c r="O5" s="182"/>
      <c r="P5" s="181"/>
      <c r="Q5" s="180" t="s">
        <v>29</v>
      </c>
      <c r="R5" s="194" t="s">
        <v>32</v>
      </c>
      <c r="S5" s="195"/>
      <c r="T5" s="196"/>
      <c r="U5" s="194" t="s">
        <v>33</v>
      </c>
      <c r="V5" s="195"/>
      <c r="W5" s="180"/>
      <c r="X5" s="180" t="s">
        <v>34</v>
      </c>
      <c r="Y5" s="180"/>
      <c r="Z5" s="196"/>
    </row>
    <row r="6" ht="17.25" customHeight="1" spans="1:26">
      <c r="A6" s="183" t="s">
        <v>110</v>
      </c>
      <c r="B6" s="183" t="s">
        <v>111</v>
      </c>
      <c r="C6" s="183" t="s">
        <v>48</v>
      </c>
      <c r="D6" s="180"/>
      <c r="E6" s="180" t="s">
        <v>31</v>
      </c>
      <c r="F6" s="180" t="s">
        <v>49</v>
      </c>
      <c r="G6" s="180" t="s">
        <v>50</v>
      </c>
      <c r="H6" s="180" t="s">
        <v>31</v>
      </c>
      <c r="I6" s="180" t="s">
        <v>49</v>
      </c>
      <c r="J6" s="180" t="s">
        <v>50</v>
      </c>
      <c r="K6" s="180" t="s">
        <v>31</v>
      </c>
      <c r="L6" s="180" t="s">
        <v>49</v>
      </c>
      <c r="M6" s="180" t="s">
        <v>50</v>
      </c>
      <c r="N6" s="183" t="s">
        <v>110</v>
      </c>
      <c r="O6" s="183" t="s">
        <v>111</v>
      </c>
      <c r="P6" s="183" t="s">
        <v>48</v>
      </c>
      <c r="Q6" s="180"/>
      <c r="R6" s="180" t="s">
        <v>31</v>
      </c>
      <c r="S6" s="180" t="s">
        <v>49</v>
      </c>
      <c r="T6" s="180" t="s">
        <v>50</v>
      </c>
      <c r="U6" s="180" t="s">
        <v>31</v>
      </c>
      <c r="V6" s="180" t="s">
        <v>49</v>
      </c>
      <c r="W6" s="180" t="s">
        <v>50</v>
      </c>
      <c r="X6" s="180" t="s">
        <v>31</v>
      </c>
      <c r="Y6" s="180" t="s">
        <v>49</v>
      </c>
      <c r="Z6" s="198" t="s">
        <v>50</v>
      </c>
    </row>
    <row r="7" customHeight="1" spans="1:26">
      <c r="A7" s="184" t="s">
        <v>100</v>
      </c>
      <c r="B7" s="184" t="s">
        <v>101</v>
      </c>
      <c r="C7" s="184" t="s">
        <v>102</v>
      </c>
      <c r="D7" s="184" t="s">
        <v>103</v>
      </c>
      <c r="E7" s="185" t="s">
        <v>104</v>
      </c>
      <c r="F7" s="185" t="s">
        <v>105</v>
      </c>
      <c r="G7" s="185" t="s">
        <v>112</v>
      </c>
      <c r="H7" s="185" t="s">
        <v>113</v>
      </c>
      <c r="I7" s="185" t="s">
        <v>114</v>
      </c>
      <c r="J7" s="185" t="s">
        <v>115</v>
      </c>
      <c r="K7" s="185" t="s">
        <v>116</v>
      </c>
      <c r="L7" s="185" t="s">
        <v>117</v>
      </c>
      <c r="M7" s="185" t="s">
        <v>118</v>
      </c>
      <c r="N7" s="185" t="s">
        <v>119</v>
      </c>
      <c r="O7" s="185" t="s">
        <v>120</v>
      </c>
      <c r="P7" s="185" t="s">
        <v>121</v>
      </c>
      <c r="Q7" s="185" t="s">
        <v>122</v>
      </c>
      <c r="R7" s="185" t="s">
        <v>123</v>
      </c>
      <c r="S7" s="185" t="s">
        <v>124</v>
      </c>
      <c r="T7" s="185" t="s">
        <v>125</v>
      </c>
      <c r="U7" s="185" t="s">
        <v>126</v>
      </c>
      <c r="V7" s="185" t="s">
        <v>127</v>
      </c>
      <c r="W7" s="185" t="s">
        <v>128</v>
      </c>
      <c r="X7" s="185" t="s">
        <v>129</v>
      </c>
      <c r="Y7" s="199">
        <v>25</v>
      </c>
      <c r="Z7" s="200">
        <v>26</v>
      </c>
    </row>
    <row r="8" ht="17.25" customHeight="1" spans="1:26">
      <c r="A8" s="186" t="s">
        <v>130</v>
      </c>
      <c r="B8" s="186"/>
      <c r="C8" s="186" t="s">
        <v>131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3" t="s">
        <v>132</v>
      </c>
      <c r="O8" s="13"/>
      <c r="P8" s="191" t="s">
        <v>133</v>
      </c>
      <c r="Q8" s="15">
        <v>478.774554</v>
      </c>
      <c r="R8" s="15">
        <v>478.774554</v>
      </c>
      <c r="S8" s="15">
        <v>478.774554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7"/>
      <c r="B9" s="187" t="s">
        <v>134</v>
      </c>
      <c r="C9" s="187" t="s">
        <v>135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42"/>
      <c r="O9" s="142" t="s">
        <v>134</v>
      </c>
      <c r="P9" s="192" t="s">
        <v>136</v>
      </c>
      <c r="Q9" s="15">
        <v>159.8988</v>
      </c>
      <c r="R9" s="15">
        <v>159.8988</v>
      </c>
      <c r="S9" s="15">
        <v>159.8988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6" t="s">
        <v>137</v>
      </c>
      <c r="B10" s="186"/>
      <c r="C10" s="186" t="s">
        <v>138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2"/>
      <c r="O10" s="142" t="s">
        <v>139</v>
      </c>
      <c r="P10" s="192" t="s">
        <v>140</v>
      </c>
      <c r="Q10" s="15">
        <v>11.8992</v>
      </c>
      <c r="R10" s="15">
        <v>11.8992</v>
      </c>
      <c r="S10" s="15">
        <v>11.8992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7"/>
      <c r="B11" s="187" t="s">
        <v>134</v>
      </c>
      <c r="C11" s="187" t="s">
        <v>141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42"/>
      <c r="O11" s="142" t="s">
        <v>142</v>
      </c>
      <c r="P11" s="192" t="s">
        <v>143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7.25" customHeight="1" spans="1:26">
      <c r="A12" s="187"/>
      <c r="B12" s="187" t="s">
        <v>139</v>
      </c>
      <c r="C12" s="187" t="s">
        <v>144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2"/>
      <c r="O12" s="142" t="s">
        <v>145</v>
      </c>
      <c r="P12" s="192" t="s">
        <v>146</v>
      </c>
      <c r="Q12" s="15">
        <v>231.3997</v>
      </c>
      <c r="R12" s="15">
        <v>231.3997</v>
      </c>
      <c r="S12" s="15">
        <v>231.3997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187"/>
      <c r="B13" s="187" t="s">
        <v>142</v>
      </c>
      <c r="C13" s="187" t="s">
        <v>147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42"/>
      <c r="O13" s="142" t="s">
        <v>148</v>
      </c>
      <c r="P13" s="192" t="s">
        <v>149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7.25" customHeight="1" spans="1:26">
      <c r="A14" s="186" t="s">
        <v>150</v>
      </c>
      <c r="B14" s="186"/>
      <c r="C14" s="186" t="s">
        <v>151</v>
      </c>
      <c r="D14" s="15">
        <v>478.774554</v>
      </c>
      <c r="E14" s="15">
        <v>478.774554</v>
      </c>
      <c r="F14" s="15">
        <v>478.774554</v>
      </c>
      <c r="G14" s="15"/>
      <c r="H14" s="15"/>
      <c r="I14" s="15"/>
      <c r="J14" s="15"/>
      <c r="K14" s="15"/>
      <c r="L14" s="15"/>
      <c r="M14" s="15"/>
      <c r="N14" s="142"/>
      <c r="O14" s="142" t="s">
        <v>152</v>
      </c>
      <c r="P14" s="192" t="s">
        <v>153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187"/>
      <c r="B15" s="187" t="s">
        <v>134</v>
      </c>
      <c r="C15" s="187" t="s">
        <v>133</v>
      </c>
      <c r="D15" s="15">
        <v>478.774554</v>
      </c>
      <c r="E15" s="15">
        <v>478.774554</v>
      </c>
      <c r="F15" s="15">
        <v>478.774554</v>
      </c>
      <c r="G15" s="15"/>
      <c r="H15" s="15"/>
      <c r="I15" s="15"/>
      <c r="J15" s="15"/>
      <c r="K15" s="15"/>
      <c r="L15" s="15"/>
      <c r="M15" s="15"/>
      <c r="N15" s="142"/>
      <c r="O15" s="142" t="s">
        <v>115</v>
      </c>
      <c r="P15" s="192" t="s">
        <v>154</v>
      </c>
      <c r="Q15" s="15">
        <v>22.103645</v>
      </c>
      <c r="R15" s="15">
        <v>22.103645</v>
      </c>
      <c r="S15" s="15">
        <v>22.103645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7"/>
      <c r="B16" s="187" t="s">
        <v>139</v>
      </c>
      <c r="C16" s="187" t="s">
        <v>155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42"/>
      <c r="O16" s="142" t="s">
        <v>116</v>
      </c>
      <c r="P16" s="192" t="s">
        <v>156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7.25" customHeight="1" spans="1:26">
      <c r="A17" s="186" t="s">
        <v>157</v>
      </c>
      <c r="B17" s="186"/>
      <c r="C17" s="186" t="s">
        <v>158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2"/>
      <c r="O17" s="142" t="s">
        <v>117</v>
      </c>
      <c r="P17" s="192" t="s">
        <v>159</v>
      </c>
      <c r="Q17" s="15">
        <v>5.091789</v>
      </c>
      <c r="R17" s="15">
        <v>5.091789</v>
      </c>
      <c r="S17" s="15">
        <v>5.091789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7"/>
      <c r="B18" s="187" t="s">
        <v>134</v>
      </c>
      <c r="C18" s="187" t="s">
        <v>160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2"/>
      <c r="O18" s="142" t="s">
        <v>118</v>
      </c>
      <c r="P18" s="192" t="s">
        <v>82</v>
      </c>
      <c r="Q18" s="15">
        <v>48.38142</v>
      </c>
      <c r="R18" s="15">
        <v>48.38142</v>
      </c>
      <c r="S18" s="15">
        <v>48.38142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7"/>
      <c r="B19" s="187" t="s">
        <v>161</v>
      </c>
      <c r="C19" s="187" t="s">
        <v>162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42"/>
      <c r="O19" s="142" t="s">
        <v>163</v>
      </c>
      <c r="P19" s="192" t="s">
        <v>164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7.25" customHeight="1" spans="1:26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 t="s">
        <v>165</v>
      </c>
      <c r="O20" s="13"/>
      <c r="P20" s="191" t="s">
        <v>155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7.25" customHeight="1" spans="1:26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2"/>
      <c r="O21" s="142" t="s">
        <v>134</v>
      </c>
      <c r="P21" s="192" t="s">
        <v>166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2"/>
      <c r="O22" s="142" t="s">
        <v>118</v>
      </c>
      <c r="P22" s="192" t="s">
        <v>167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2"/>
      <c r="O23" s="142" t="s">
        <v>120</v>
      </c>
      <c r="P23" s="192" t="s">
        <v>144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2"/>
      <c r="O24" s="142" t="s">
        <v>121</v>
      </c>
      <c r="P24" s="192" t="s">
        <v>147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2"/>
      <c r="O25" s="142" t="s">
        <v>168</v>
      </c>
      <c r="P25" s="192" t="s">
        <v>169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2"/>
      <c r="O26" s="142" t="s">
        <v>170</v>
      </c>
      <c r="P26" s="192" t="s">
        <v>171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2"/>
      <c r="O27" s="142" t="s">
        <v>172</v>
      </c>
      <c r="P27" s="192" t="s">
        <v>173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2"/>
      <c r="O28" s="142" t="s">
        <v>174</v>
      </c>
      <c r="P28" s="192" t="s">
        <v>175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2"/>
      <c r="O29" s="142" t="s">
        <v>176</v>
      </c>
      <c r="P29" s="192" t="s">
        <v>177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 t="s">
        <v>178</v>
      </c>
      <c r="O30" s="13"/>
      <c r="P30" s="191" t="s">
        <v>158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2"/>
      <c r="O31" s="142" t="s">
        <v>139</v>
      </c>
      <c r="P31" s="192" t="s">
        <v>179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2"/>
      <c r="O32" s="142" t="s">
        <v>161</v>
      </c>
      <c r="P32" s="192" t="s">
        <v>180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2"/>
      <c r="O33" s="142" t="s">
        <v>145</v>
      </c>
      <c r="P33" s="192" t="s">
        <v>181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0.25" customHeight="1" spans="1:26">
      <c r="A34" s="188" t="s">
        <v>23</v>
      </c>
      <c r="B34" s="189"/>
      <c r="C34" s="190"/>
      <c r="D34" s="15">
        <v>478.774554</v>
      </c>
      <c r="E34" s="15">
        <v>478.774554</v>
      </c>
      <c r="F34" s="15">
        <v>478.774554</v>
      </c>
      <c r="G34" s="15"/>
      <c r="H34" s="15"/>
      <c r="I34" s="15"/>
      <c r="J34" s="15"/>
      <c r="K34" s="15"/>
      <c r="L34" s="15"/>
      <c r="M34" s="15"/>
      <c r="N34" s="193" t="s">
        <v>23</v>
      </c>
      <c r="O34" s="193"/>
      <c r="P34" s="193"/>
      <c r="Q34" s="15">
        <v>478.774554</v>
      </c>
      <c r="R34" s="15">
        <v>478.774554</v>
      </c>
      <c r="S34" s="15">
        <v>478.774554</v>
      </c>
      <c r="T34" s="15"/>
      <c r="U34" s="15"/>
      <c r="V34" s="15"/>
      <c r="W34" s="15"/>
      <c r="X34" s="15"/>
      <c r="Y34" s="15"/>
      <c r="Z34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4:C34"/>
    <mergeCell ref="N34:P34"/>
    <mergeCell ref="D5:D6"/>
    <mergeCell ref="Q5:Q6"/>
  </mergeCells>
  <pageMargins left="0.75" right="0.75" top="1" bottom="1" header="0.5" footer="0.5"/>
  <pageSetup paperSize="9" scale="4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D11" sqref="D11"/>
    </sheetView>
  </sheetViews>
  <sheetFormatPr defaultColWidth="9.14166666666667" defaultRowHeight="14.25" customHeight="1" outlineLevelRow="7" outlineLevelCol="5"/>
  <cols>
    <col min="1" max="1" width="25.4666666666667" customWidth="1"/>
    <col min="2" max="2" width="22.6333333333333" customWidth="1"/>
    <col min="3" max="3" width="15.275" customWidth="1"/>
    <col min="4" max="4" width="19.8166666666667" customWidth="1"/>
    <col min="5" max="5" width="23.9" customWidth="1"/>
    <col min="6" max="6" width="18.7166666666667" customWidth="1"/>
  </cols>
  <sheetData>
    <row r="1" customHeight="1" spans="1:6">
      <c r="A1" s="171"/>
      <c r="B1" s="171"/>
      <c r="C1" s="70"/>
      <c r="F1" s="172" t="s">
        <v>182</v>
      </c>
    </row>
    <row r="2" ht="25.5" customHeight="1" spans="1:6">
      <c r="A2" s="173" t="s">
        <v>183</v>
      </c>
      <c r="B2" s="173"/>
      <c r="C2" s="173"/>
      <c r="D2" s="173"/>
      <c r="E2" s="173"/>
      <c r="F2" s="173"/>
    </row>
    <row r="3" ht="15.75" customHeight="1" spans="1:6">
      <c r="A3" s="4" t="str">
        <f>"单位名称："&amp;"曲靖市机动车安全技术检测站"</f>
        <v>单位名称：曲靖市机动车安全技术检测站</v>
      </c>
      <c r="B3" s="171"/>
      <c r="C3" s="70"/>
      <c r="F3" s="274" t="s">
        <v>2</v>
      </c>
    </row>
    <row r="4" ht="19.5" customHeight="1" spans="1:6">
      <c r="A4" s="9" t="s">
        <v>184</v>
      </c>
      <c r="B4" s="10" t="s">
        <v>185</v>
      </c>
      <c r="C4" s="10" t="s">
        <v>186</v>
      </c>
      <c r="D4" s="10"/>
      <c r="E4" s="10"/>
      <c r="F4" s="10" t="s">
        <v>187</v>
      </c>
    </row>
    <row r="5" ht="19.5" customHeight="1" spans="1:6">
      <c r="A5" s="9"/>
      <c r="B5" s="10"/>
      <c r="C5" s="64" t="s">
        <v>31</v>
      </c>
      <c r="D5" s="64" t="s">
        <v>188</v>
      </c>
      <c r="E5" s="64" t="s">
        <v>189</v>
      </c>
      <c r="F5" s="10"/>
    </row>
    <row r="6" ht="18.75" customHeight="1" spans="1:6">
      <c r="A6" s="174">
        <v>1</v>
      </c>
      <c r="B6" s="174">
        <v>2</v>
      </c>
      <c r="C6" s="175">
        <v>3</v>
      </c>
      <c r="D6" s="174">
        <v>4</v>
      </c>
      <c r="E6" s="174">
        <v>5</v>
      </c>
      <c r="F6" s="174">
        <v>6</v>
      </c>
    </row>
    <row r="7" ht="18.75" customHeight="1" spans="1:6">
      <c r="A7" s="15"/>
      <c r="B7" s="15"/>
      <c r="C7" s="15"/>
      <c r="D7" s="15"/>
      <c r="E7" s="15"/>
      <c r="F7" s="15"/>
    </row>
    <row r="8" customHeight="1" spans="1:3">
      <c r="A8" s="176" t="s">
        <v>190</v>
      </c>
      <c r="B8" s="176"/>
      <c r="C8" s="176"/>
    </row>
  </sheetData>
  <mergeCells count="7">
    <mergeCell ref="A2:F2"/>
    <mergeCell ref="A3:D3"/>
    <mergeCell ref="C4:E4"/>
    <mergeCell ref="A8:C8"/>
    <mergeCell ref="A4:A5"/>
    <mergeCell ref="B4:B5"/>
    <mergeCell ref="F4:F5"/>
  </mergeCells>
  <pageMargins left="0.75" right="0.75" top="1" bottom="1" header="0.5" footer="0.5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3"/>
  <sheetViews>
    <sheetView workbookViewId="0">
      <selection activeCell="H11" sqref="H11"/>
    </sheetView>
  </sheetViews>
  <sheetFormatPr defaultColWidth="9.14166666666667" defaultRowHeight="14.25" customHeight="1"/>
  <cols>
    <col min="1" max="1" width="30.1666666666667" customWidth="1"/>
    <col min="2" max="2" width="22.5833333333333" customWidth="1"/>
    <col min="3" max="3" width="28.6916666666667" customWidth="1"/>
    <col min="4" max="4" width="10.1416666666667" customWidth="1"/>
    <col min="5" max="5" width="17.575" customWidth="1"/>
    <col min="6" max="6" width="10.2833333333333" customWidth="1"/>
    <col min="7" max="7" width="17.25" customWidth="1"/>
    <col min="8" max="8" width="10.7" customWidth="1"/>
    <col min="9" max="9" width="11" customWidth="1"/>
    <col min="10" max="10" width="15.425" customWidth="1"/>
    <col min="11" max="11" width="10.7" customWidth="1"/>
    <col min="12" max="13" width="11.1416666666667" customWidth="1"/>
    <col min="15" max="15" width="11.1416666666667" customWidth="1"/>
    <col min="16" max="16" width="11.85" customWidth="1"/>
    <col min="20" max="20" width="9.38333333333333" customWidth="1"/>
    <col min="21" max="21" width="9.25" customWidth="1"/>
    <col min="22" max="22" width="8.75" customWidth="1"/>
    <col min="23" max="23" width="12.2833333333333" customWidth="1"/>
    <col min="24" max="24" width="12.7" customWidth="1"/>
    <col min="25" max="25" width="11.1416666666667" customWidth="1"/>
    <col min="26" max="26" width="9.5" customWidth="1"/>
  </cols>
  <sheetData>
    <row r="1" ht="16.5" customHeight="1" spans="2:26">
      <c r="B1" s="151"/>
      <c r="D1" s="152"/>
      <c r="E1" s="152"/>
      <c r="F1" s="152"/>
      <c r="G1" s="152"/>
      <c r="H1" s="153"/>
      <c r="I1" s="153"/>
      <c r="K1" s="153"/>
      <c r="L1" s="153"/>
      <c r="M1" s="153"/>
      <c r="P1" s="153"/>
      <c r="T1" s="153"/>
      <c r="X1" s="151"/>
      <c r="Z1" s="54" t="s">
        <v>191</v>
      </c>
    </row>
    <row r="2" ht="26.25" customHeight="1" spans="1:26">
      <c r="A2" s="51" t="s">
        <v>192</v>
      </c>
      <c r="B2" s="51"/>
      <c r="C2" s="51"/>
      <c r="D2" s="51"/>
      <c r="E2" s="51"/>
      <c r="F2" s="51"/>
      <c r="G2" s="51"/>
      <c r="H2" s="51"/>
      <c r="I2" s="51"/>
      <c r="J2" s="3"/>
      <c r="K2" s="51"/>
      <c r="L2" s="51"/>
      <c r="M2" s="51"/>
      <c r="N2" s="3"/>
      <c r="O2" s="3"/>
      <c r="P2" s="51"/>
      <c r="Q2" s="3"/>
      <c r="R2" s="3"/>
      <c r="S2" s="3"/>
      <c r="T2" s="51"/>
      <c r="U2" s="51"/>
      <c r="V2" s="51"/>
      <c r="W2" s="51"/>
      <c r="X2" s="51"/>
      <c r="Y2" s="51"/>
      <c r="Z2" s="51"/>
    </row>
    <row r="3" ht="15" customHeight="1" spans="1:26">
      <c r="A3" s="4" t="str">
        <f>"单位名称："&amp;"曲靖市机动车安全技术检测站"</f>
        <v>单位名称：曲靖市机动车安全技术检测站</v>
      </c>
      <c r="B3" s="154"/>
      <c r="C3" s="154"/>
      <c r="D3" s="154"/>
      <c r="E3" s="154"/>
      <c r="F3" s="154"/>
      <c r="G3" s="154"/>
      <c r="H3" s="155"/>
      <c r="I3" s="155"/>
      <c r="J3" s="6"/>
      <c r="K3" s="155"/>
      <c r="L3" s="155"/>
      <c r="M3" s="155"/>
      <c r="N3" s="6"/>
      <c r="O3" s="6"/>
      <c r="P3" s="155"/>
      <c r="Q3" s="6"/>
      <c r="R3" s="6"/>
      <c r="S3" s="6"/>
      <c r="T3" s="155"/>
      <c r="X3" s="151"/>
      <c r="Z3" s="275" t="s">
        <v>2</v>
      </c>
    </row>
    <row r="4" ht="18" customHeight="1" spans="1:26">
      <c r="A4" s="156" t="s">
        <v>193</v>
      </c>
      <c r="B4" s="156" t="s">
        <v>194</v>
      </c>
      <c r="C4" s="156" t="s">
        <v>195</v>
      </c>
      <c r="D4" s="156" t="s">
        <v>196</v>
      </c>
      <c r="E4" s="156" t="s">
        <v>197</v>
      </c>
      <c r="F4" s="156" t="s">
        <v>198</v>
      </c>
      <c r="G4" s="156" t="s">
        <v>199</v>
      </c>
      <c r="H4" s="65" t="s">
        <v>200</v>
      </c>
      <c r="I4" s="65" t="s">
        <v>200</v>
      </c>
      <c r="J4" s="10"/>
      <c r="K4" s="65"/>
      <c r="L4" s="65"/>
      <c r="M4" s="65"/>
      <c r="N4" s="10"/>
      <c r="O4" s="10"/>
      <c r="P4" s="65"/>
      <c r="Q4" s="10"/>
      <c r="R4" s="10"/>
      <c r="S4" s="10"/>
      <c r="T4" s="169" t="s">
        <v>35</v>
      </c>
      <c r="U4" s="65" t="s">
        <v>36</v>
      </c>
      <c r="V4" s="65"/>
      <c r="W4" s="65"/>
      <c r="X4" s="65"/>
      <c r="Y4" s="65"/>
      <c r="Z4" s="65"/>
    </row>
    <row r="5" ht="18" customHeight="1" spans="1:26">
      <c r="A5" s="157"/>
      <c r="B5" s="158"/>
      <c r="C5" s="157"/>
      <c r="D5" s="157"/>
      <c r="E5" s="157"/>
      <c r="F5" s="157"/>
      <c r="G5" s="157"/>
      <c r="H5" s="65" t="s">
        <v>201</v>
      </c>
      <c r="I5" s="65" t="s">
        <v>32</v>
      </c>
      <c r="J5" s="10"/>
      <c r="K5" s="65"/>
      <c r="L5" s="65"/>
      <c r="M5" s="65"/>
      <c r="N5" s="10"/>
      <c r="O5" s="10"/>
      <c r="P5" s="65"/>
      <c r="Q5" s="10" t="s">
        <v>202</v>
      </c>
      <c r="R5" s="10"/>
      <c r="S5" s="10"/>
      <c r="T5" s="156" t="s">
        <v>35</v>
      </c>
      <c r="U5" s="65" t="s">
        <v>36</v>
      </c>
      <c r="V5" s="169" t="s">
        <v>37</v>
      </c>
      <c r="W5" s="65" t="s">
        <v>36</v>
      </c>
      <c r="X5" s="169" t="s">
        <v>39</v>
      </c>
      <c r="Y5" s="169" t="s">
        <v>40</v>
      </c>
      <c r="Z5" s="167" t="s">
        <v>41</v>
      </c>
    </row>
    <row r="6" customHeight="1" spans="1:26">
      <c r="A6" s="159"/>
      <c r="B6" s="159"/>
      <c r="C6" s="159"/>
      <c r="D6" s="159"/>
      <c r="E6" s="159"/>
      <c r="F6" s="159"/>
      <c r="G6" s="159"/>
      <c r="H6" s="159"/>
      <c r="I6" s="166" t="s">
        <v>203</v>
      </c>
      <c r="J6" s="167" t="s">
        <v>204</v>
      </c>
      <c r="K6" s="156" t="s">
        <v>205</v>
      </c>
      <c r="L6" s="156" t="s">
        <v>206</v>
      </c>
      <c r="M6" s="156" t="s">
        <v>207</v>
      </c>
      <c r="N6" s="156" t="s">
        <v>208</v>
      </c>
      <c r="O6" s="156" t="s">
        <v>33</v>
      </c>
      <c r="P6" s="156" t="s">
        <v>34</v>
      </c>
      <c r="Q6" s="156" t="s">
        <v>32</v>
      </c>
      <c r="R6" s="156" t="s">
        <v>33</v>
      </c>
      <c r="S6" s="156" t="s">
        <v>34</v>
      </c>
      <c r="T6" s="159"/>
      <c r="U6" s="156" t="s">
        <v>31</v>
      </c>
      <c r="V6" s="156" t="s">
        <v>37</v>
      </c>
      <c r="W6" s="156" t="s">
        <v>209</v>
      </c>
      <c r="X6" s="156" t="s">
        <v>39</v>
      </c>
      <c r="Y6" s="156" t="s">
        <v>40</v>
      </c>
      <c r="Z6" s="156" t="s">
        <v>41</v>
      </c>
    </row>
    <row r="7" ht="37.5" customHeight="1" spans="1:26">
      <c r="A7" s="160"/>
      <c r="B7" s="160"/>
      <c r="C7" s="160"/>
      <c r="D7" s="160"/>
      <c r="E7" s="160"/>
      <c r="F7" s="160"/>
      <c r="G7" s="160"/>
      <c r="H7" s="160"/>
      <c r="I7" s="53" t="s">
        <v>31</v>
      </c>
      <c r="J7" s="53" t="s">
        <v>210</v>
      </c>
      <c r="K7" s="168" t="s">
        <v>204</v>
      </c>
      <c r="L7" s="168" t="s">
        <v>206</v>
      </c>
      <c r="M7" s="168" t="s">
        <v>207</v>
      </c>
      <c r="N7" s="168" t="s">
        <v>208</v>
      </c>
      <c r="O7" s="168" t="s">
        <v>208</v>
      </c>
      <c r="P7" s="168" t="s">
        <v>208</v>
      </c>
      <c r="Q7" s="168" t="s">
        <v>206</v>
      </c>
      <c r="R7" s="168" t="s">
        <v>207</v>
      </c>
      <c r="S7" s="168" t="s">
        <v>208</v>
      </c>
      <c r="T7" s="168" t="s">
        <v>35</v>
      </c>
      <c r="U7" s="168" t="s">
        <v>31</v>
      </c>
      <c r="V7" s="168" t="s">
        <v>37</v>
      </c>
      <c r="W7" s="168" t="s">
        <v>209</v>
      </c>
      <c r="X7" s="168" t="s">
        <v>39</v>
      </c>
      <c r="Y7" s="168" t="s">
        <v>40</v>
      </c>
      <c r="Z7" s="168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9">
        <v>25</v>
      </c>
      <c r="Z8" s="170">
        <v>26</v>
      </c>
    </row>
    <row r="9" ht="21" customHeight="1" spans="1:26">
      <c r="A9" s="13" t="s">
        <v>43</v>
      </c>
      <c r="B9" s="161"/>
      <c r="C9" s="161"/>
      <c r="D9" s="161"/>
      <c r="E9" s="161"/>
      <c r="F9" s="161"/>
      <c r="G9" s="161"/>
      <c r="H9" s="15">
        <v>508.774554</v>
      </c>
      <c r="I9" s="15">
        <v>478.774554</v>
      </c>
      <c r="J9" s="15"/>
      <c r="K9" s="15"/>
      <c r="L9" s="15"/>
      <c r="M9" s="15">
        <v>508.774554</v>
      </c>
      <c r="N9" s="15">
        <v>-30</v>
      </c>
      <c r="O9" s="15"/>
      <c r="P9" s="15"/>
      <c r="Q9" s="15"/>
      <c r="R9" s="15"/>
      <c r="S9" s="15"/>
      <c r="T9" s="15"/>
      <c r="U9" s="15">
        <v>30</v>
      </c>
      <c r="V9" s="15"/>
      <c r="W9" s="15">
        <v>30</v>
      </c>
      <c r="X9" s="15"/>
      <c r="Y9" s="15"/>
      <c r="Z9" s="15"/>
    </row>
    <row r="10" ht="23.25" customHeight="1" outlineLevel="1" spans="1:26">
      <c r="A10" s="142" t="s">
        <v>43</v>
      </c>
      <c r="B10" s="13"/>
      <c r="C10" s="13"/>
      <c r="D10" s="13"/>
      <c r="E10" s="13"/>
      <c r="F10" s="13"/>
      <c r="G10" s="13"/>
      <c r="H10" s="15">
        <v>508.774554</v>
      </c>
      <c r="I10" s="15">
        <v>478.774554</v>
      </c>
      <c r="J10" s="15"/>
      <c r="K10" s="15"/>
      <c r="L10" s="15"/>
      <c r="M10" s="15">
        <v>508.774554</v>
      </c>
      <c r="N10" s="15">
        <v>-30</v>
      </c>
      <c r="O10" s="15"/>
      <c r="P10" s="15"/>
      <c r="Q10" s="15"/>
      <c r="R10" s="15"/>
      <c r="S10" s="15"/>
      <c r="T10" s="15"/>
      <c r="U10" s="15">
        <v>30</v>
      </c>
      <c r="V10" s="15"/>
      <c r="W10" s="15">
        <v>30</v>
      </c>
      <c r="X10" s="15"/>
      <c r="Y10" s="15"/>
      <c r="Z10" s="15"/>
    </row>
    <row r="11" ht="23.25" customHeight="1" outlineLevel="2" spans="1:26">
      <c r="A11" s="162" t="s">
        <v>43</v>
      </c>
      <c r="B11" s="13" t="s">
        <v>211</v>
      </c>
      <c r="C11" s="13" t="s">
        <v>212</v>
      </c>
      <c r="D11" s="13" t="s">
        <v>75</v>
      </c>
      <c r="E11" s="13" t="s">
        <v>76</v>
      </c>
      <c r="F11" s="13" t="s">
        <v>213</v>
      </c>
      <c r="G11" s="13" t="s">
        <v>136</v>
      </c>
      <c r="H11" s="15">
        <v>159.8988</v>
      </c>
      <c r="I11" s="15">
        <v>159.8988</v>
      </c>
      <c r="J11" s="15"/>
      <c r="K11" s="15"/>
      <c r="L11" s="15"/>
      <c r="M11" s="15">
        <v>159.8988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2" spans="1:26">
      <c r="A12" s="162" t="s">
        <v>43</v>
      </c>
      <c r="B12" s="13" t="s">
        <v>211</v>
      </c>
      <c r="C12" s="13" t="s">
        <v>212</v>
      </c>
      <c r="D12" s="13" t="s">
        <v>75</v>
      </c>
      <c r="E12" s="13" t="s">
        <v>76</v>
      </c>
      <c r="F12" s="13" t="s">
        <v>214</v>
      </c>
      <c r="G12" s="13" t="s">
        <v>140</v>
      </c>
      <c r="H12" s="15">
        <v>11.8992</v>
      </c>
      <c r="I12" s="15">
        <v>11.8992</v>
      </c>
      <c r="J12" s="15"/>
      <c r="K12" s="15"/>
      <c r="L12" s="15"/>
      <c r="M12" s="15">
        <v>11.8992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2" spans="1:26">
      <c r="A13" s="162" t="s">
        <v>43</v>
      </c>
      <c r="B13" s="13" t="s">
        <v>211</v>
      </c>
      <c r="C13" s="13" t="s">
        <v>212</v>
      </c>
      <c r="D13" s="13" t="s">
        <v>75</v>
      </c>
      <c r="E13" s="13" t="s">
        <v>76</v>
      </c>
      <c r="F13" s="13" t="s">
        <v>215</v>
      </c>
      <c r="G13" s="13" t="s">
        <v>146</v>
      </c>
      <c r="H13" s="15">
        <v>13.3249</v>
      </c>
      <c r="I13" s="15">
        <v>13.3249</v>
      </c>
      <c r="J13" s="15"/>
      <c r="K13" s="15"/>
      <c r="L13" s="15"/>
      <c r="M13" s="15">
        <v>13.3249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2" spans="1:26">
      <c r="A14" s="162" t="s">
        <v>43</v>
      </c>
      <c r="B14" s="13" t="s">
        <v>211</v>
      </c>
      <c r="C14" s="13" t="s">
        <v>212</v>
      </c>
      <c r="D14" s="13" t="s">
        <v>75</v>
      </c>
      <c r="E14" s="13" t="s">
        <v>76</v>
      </c>
      <c r="F14" s="13" t="s">
        <v>215</v>
      </c>
      <c r="G14" s="13" t="s">
        <v>146</v>
      </c>
      <c r="H14" s="15">
        <v>119.0808</v>
      </c>
      <c r="I14" s="15">
        <v>119.0808</v>
      </c>
      <c r="J14" s="15"/>
      <c r="K14" s="15"/>
      <c r="L14" s="15"/>
      <c r="M14" s="15">
        <v>119.0808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2" spans="1:26">
      <c r="A15" s="162" t="s">
        <v>43</v>
      </c>
      <c r="B15" s="13" t="s">
        <v>211</v>
      </c>
      <c r="C15" s="13" t="s">
        <v>212</v>
      </c>
      <c r="D15" s="13" t="s">
        <v>75</v>
      </c>
      <c r="E15" s="13" t="s">
        <v>76</v>
      </c>
      <c r="F15" s="13" t="s">
        <v>215</v>
      </c>
      <c r="G15" s="13" t="s">
        <v>146</v>
      </c>
      <c r="H15" s="15">
        <v>34.194</v>
      </c>
      <c r="I15" s="15">
        <v>34.194</v>
      </c>
      <c r="J15" s="15"/>
      <c r="K15" s="15"/>
      <c r="L15" s="15"/>
      <c r="M15" s="15">
        <v>34.194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2" spans="1:26">
      <c r="A16" s="162" t="s">
        <v>43</v>
      </c>
      <c r="B16" s="13" t="s">
        <v>216</v>
      </c>
      <c r="C16" s="13" t="s">
        <v>217</v>
      </c>
      <c r="D16" s="13" t="s">
        <v>75</v>
      </c>
      <c r="E16" s="13" t="s">
        <v>76</v>
      </c>
      <c r="F16" s="13" t="s">
        <v>215</v>
      </c>
      <c r="G16" s="13" t="s">
        <v>146</v>
      </c>
      <c r="H16" s="15">
        <v>64.8</v>
      </c>
      <c r="I16" s="15">
        <v>64.8</v>
      </c>
      <c r="J16" s="15"/>
      <c r="K16" s="15"/>
      <c r="L16" s="15"/>
      <c r="M16" s="15">
        <v>64.8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2" spans="1:26">
      <c r="A17" s="162" t="s">
        <v>43</v>
      </c>
      <c r="B17" s="13" t="s">
        <v>218</v>
      </c>
      <c r="C17" s="13" t="s">
        <v>219</v>
      </c>
      <c r="D17" s="13" t="s">
        <v>67</v>
      </c>
      <c r="E17" s="13" t="s">
        <v>68</v>
      </c>
      <c r="F17" s="13" t="s">
        <v>220</v>
      </c>
      <c r="G17" s="13" t="s">
        <v>154</v>
      </c>
      <c r="H17" s="15">
        <v>22.103645</v>
      </c>
      <c r="I17" s="15">
        <v>22.103645</v>
      </c>
      <c r="J17" s="15"/>
      <c r="K17" s="15"/>
      <c r="L17" s="15"/>
      <c r="M17" s="15">
        <v>22.103645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9" customHeight="1" outlineLevel="2" spans="1:26">
      <c r="A18" s="162" t="s">
        <v>43</v>
      </c>
      <c r="B18" s="13" t="s">
        <v>221</v>
      </c>
      <c r="C18" s="13" t="s">
        <v>222</v>
      </c>
      <c r="D18" s="13" t="s">
        <v>69</v>
      </c>
      <c r="E18" s="13" t="s">
        <v>70</v>
      </c>
      <c r="F18" s="13" t="s">
        <v>223</v>
      </c>
      <c r="G18" s="13" t="s">
        <v>159</v>
      </c>
      <c r="H18" s="15">
        <v>1.300214</v>
      </c>
      <c r="I18" s="15">
        <v>1.300214</v>
      </c>
      <c r="J18" s="15"/>
      <c r="K18" s="15"/>
      <c r="L18" s="15"/>
      <c r="M18" s="15">
        <v>1.300214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2" spans="1:26">
      <c r="A19" s="162" t="s">
        <v>43</v>
      </c>
      <c r="B19" s="13" t="s">
        <v>224</v>
      </c>
      <c r="C19" s="13" t="s">
        <v>225</v>
      </c>
      <c r="D19" s="13" t="s">
        <v>62</v>
      </c>
      <c r="E19" s="13" t="s">
        <v>61</v>
      </c>
      <c r="F19" s="13" t="s">
        <v>223</v>
      </c>
      <c r="G19" s="13" t="s">
        <v>159</v>
      </c>
      <c r="H19" s="15">
        <v>2.275375</v>
      </c>
      <c r="I19" s="15">
        <v>2.275375</v>
      </c>
      <c r="J19" s="15"/>
      <c r="K19" s="15"/>
      <c r="L19" s="15"/>
      <c r="M19" s="15">
        <v>2.275375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7" customHeight="1" outlineLevel="2" spans="1:26">
      <c r="A20" s="162" t="s">
        <v>43</v>
      </c>
      <c r="B20" s="13" t="s">
        <v>226</v>
      </c>
      <c r="C20" s="13" t="s">
        <v>227</v>
      </c>
      <c r="D20" s="13" t="s">
        <v>69</v>
      </c>
      <c r="E20" s="13" t="s">
        <v>70</v>
      </c>
      <c r="F20" s="13" t="s">
        <v>223</v>
      </c>
      <c r="G20" s="13" t="s">
        <v>159</v>
      </c>
      <c r="H20" s="15">
        <v>1.5162</v>
      </c>
      <c r="I20" s="15">
        <v>1.5162</v>
      </c>
      <c r="J20" s="15"/>
      <c r="K20" s="15"/>
      <c r="L20" s="15"/>
      <c r="M20" s="15">
        <v>1.5162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2" spans="1:26">
      <c r="A21" s="162" t="s">
        <v>43</v>
      </c>
      <c r="B21" s="13" t="s">
        <v>228</v>
      </c>
      <c r="C21" s="13" t="s">
        <v>229</v>
      </c>
      <c r="D21" s="13" t="s">
        <v>81</v>
      </c>
      <c r="E21" s="13" t="s">
        <v>82</v>
      </c>
      <c r="F21" s="13" t="s">
        <v>230</v>
      </c>
      <c r="G21" s="13" t="s">
        <v>82</v>
      </c>
      <c r="H21" s="15">
        <v>48.38142</v>
      </c>
      <c r="I21" s="15">
        <v>48.38142</v>
      </c>
      <c r="J21" s="15"/>
      <c r="K21" s="15"/>
      <c r="L21" s="15"/>
      <c r="M21" s="15">
        <v>48.38142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2" spans="1:26">
      <c r="A22" s="162" t="s">
        <v>43</v>
      </c>
      <c r="B22" s="13" t="s">
        <v>231</v>
      </c>
      <c r="C22" s="13" t="s">
        <v>232</v>
      </c>
      <c r="D22" s="13" t="s">
        <v>75</v>
      </c>
      <c r="E22" s="13" t="s">
        <v>76</v>
      </c>
      <c r="F22" s="13" t="s">
        <v>233</v>
      </c>
      <c r="G22" s="13" t="s">
        <v>164</v>
      </c>
      <c r="H22" s="15">
        <v>30</v>
      </c>
      <c r="I22" s="15"/>
      <c r="J22" s="15"/>
      <c r="K22" s="15"/>
      <c r="L22" s="15"/>
      <c r="M22" s="15">
        <v>30</v>
      </c>
      <c r="N22" s="15">
        <v>-30</v>
      </c>
      <c r="O22" s="13"/>
      <c r="P22" s="13"/>
      <c r="Q22" s="15"/>
      <c r="R22" s="15"/>
      <c r="S22" s="15"/>
      <c r="T22" s="15"/>
      <c r="U22" s="15">
        <v>30</v>
      </c>
      <c r="V22" s="15"/>
      <c r="W22" s="15">
        <v>30</v>
      </c>
      <c r="X22" s="15"/>
      <c r="Y22" s="15"/>
      <c r="Z22" s="15"/>
    </row>
    <row r="23" ht="17.25" customHeight="1" spans="1:26">
      <c r="A23" s="163" t="s">
        <v>83</v>
      </c>
      <c r="B23" s="164"/>
      <c r="C23" s="164"/>
      <c r="D23" s="164"/>
      <c r="E23" s="164"/>
      <c r="F23" s="164"/>
      <c r="G23" s="165"/>
      <c r="H23" s="15">
        <v>508.774554</v>
      </c>
      <c r="I23" s="15">
        <v>478.774554</v>
      </c>
      <c r="J23" s="15"/>
      <c r="K23" s="15"/>
      <c r="L23" s="15"/>
      <c r="M23" s="15">
        <v>508.774554</v>
      </c>
      <c r="N23" s="15">
        <v>-30</v>
      </c>
      <c r="O23" s="15"/>
      <c r="P23" s="15"/>
      <c r="Q23" s="15"/>
      <c r="R23" s="15"/>
      <c r="S23" s="15"/>
      <c r="T23" s="15"/>
      <c r="U23" s="15">
        <v>30</v>
      </c>
      <c r="V23" s="15"/>
      <c r="W23" s="15">
        <v>30</v>
      </c>
      <c r="X23" s="15"/>
      <c r="Y23" s="15"/>
      <c r="Z23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3:G2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1388888888889" right="0.196527777777778" top="1" bottom="1" header="0.5" footer="0.5"/>
  <pageSetup paperSize="9" scale="37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workbookViewId="0">
      <selection activeCell="I10" sqref="I10:I13"/>
    </sheetView>
  </sheetViews>
  <sheetFormatPr defaultColWidth="9.14166666666667" defaultRowHeight="14.25" customHeight="1"/>
  <cols>
    <col min="1" max="1" width="10.2833333333333" customWidth="1"/>
    <col min="2" max="2" width="17.3833333333333" customWidth="1"/>
    <col min="3" max="3" width="12.8833333333333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2" customWidth="1"/>
    <col min="9" max="9" width="10.7" customWidth="1"/>
    <col min="10" max="10" width="8.38333333333333" customWidth="1"/>
    <col min="11" max="11" width="11" customWidth="1"/>
    <col min="12" max="12" width="9.5" customWidth="1"/>
    <col min="13" max="13" width="10" customWidth="1"/>
    <col min="14" max="14" width="9" customWidth="1"/>
    <col min="15" max="15" width="8.25" customWidth="1"/>
    <col min="16" max="16" width="9.25" customWidth="1"/>
    <col min="17" max="17" width="8.88333333333333" customWidth="1"/>
    <col min="19" max="19" width="10.2833333333333" customWidth="1"/>
    <col min="20" max="20" width="11.85" customWidth="1"/>
    <col min="21" max="21" width="8.25" customWidth="1"/>
    <col min="22" max="22" width="10" customWidth="1"/>
    <col min="23" max="23" width="10.2833333333333" customWidth="1"/>
  </cols>
  <sheetData>
    <row r="1" ht="13.5" customHeight="1" spans="2:23">
      <c r="B1" s="143"/>
      <c r="E1" s="1"/>
      <c r="F1" s="1"/>
      <c r="G1" s="1"/>
      <c r="H1" s="1"/>
      <c r="U1" s="143"/>
      <c r="W1" s="150" t="s">
        <v>234</v>
      </c>
    </row>
    <row r="2" ht="27.75" customHeight="1" spans="1:23">
      <c r="A2" s="3" t="s">
        <v>235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"单位名称："&amp;"曲靖市机动车安全技术检测站"</f>
        <v>单位名称：曲靖市机动车安全技术检测站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3"/>
      <c r="W3" s="273" t="s">
        <v>2</v>
      </c>
    </row>
    <row r="4" ht="21.75" customHeight="1" spans="1:23">
      <c r="A4" s="8" t="s">
        <v>236</v>
      </c>
      <c r="B4" s="9" t="s">
        <v>194</v>
      </c>
      <c r="C4" s="8" t="s">
        <v>195</v>
      </c>
      <c r="D4" s="8" t="s">
        <v>193</v>
      </c>
      <c r="E4" s="9" t="s">
        <v>196</v>
      </c>
      <c r="F4" s="9" t="s">
        <v>197</v>
      </c>
      <c r="G4" s="9" t="s">
        <v>237</v>
      </c>
      <c r="H4" s="9" t="s">
        <v>238</v>
      </c>
      <c r="I4" s="10" t="s">
        <v>29</v>
      </c>
      <c r="J4" s="10" t="s">
        <v>239</v>
      </c>
      <c r="K4" s="10"/>
      <c r="L4" s="10"/>
      <c r="M4" s="10"/>
      <c r="N4" s="10" t="s">
        <v>202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4"/>
      <c r="F5" s="144"/>
      <c r="G5" s="144"/>
      <c r="H5" s="144"/>
      <c r="I5" s="10"/>
      <c r="J5" s="148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44"/>
      <c r="R5" s="9" t="s">
        <v>31</v>
      </c>
      <c r="S5" s="9" t="s">
        <v>37</v>
      </c>
      <c r="T5" s="9" t="s">
        <v>209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9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31</v>
      </c>
      <c r="K7" s="47" t="s">
        <v>240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241</v>
      </c>
      <c r="D9" s="14"/>
      <c r="E9" s="14"/>
      <c r="F9" s="14"/>
      <c r="G9" s="14"/>
      <c r="H9" s="14"/>
      <c r="I9" s="15">
        <v>310</v>
      </c>
      <c r="J9" s="15"/>
      <c r="K9" s="15"/>
      <c r="L9" s="15"/>
      <c r="M9" s="15"/>
      <c r="N9" s="15"/>
      <c r="O9" s="15"/>
      <c r="P9" s="15"/>
      <c r="Q9" s="15"/>
      <c r="R9" s="15">
        <v>310</v>
      </c>
      <c r="S9" s="15"/>
      <c r="T9" s="15">
        <v>310</v>
      </c>
      <c r="U9" s="15"/>
      <c r="V9" s="15"/>
      <c r="W9" s="15"/>
    </row>
    <row r="10" ht="23.25" customHeight="1" spans="1:23">
      <c r="A10" s="13" t="s">
        <v>242</v>
      </c>
      <c r="B10" s="13" t="s">
        <v>243</v>
      </c>
      <c r="C10" s="13" t="s">
        <v>241</v>
      </c>
      <c r="D10" s="13" t="s">
        <v>43</v>
      </c>
      <c r="E10" s="13" t="s">
        <v>75</v>
      </c>
      <c r="F10" s="13" t="s">
        <v>76</v>
      </c>
      <c r="G10" s="13" t="s">
        <v>244</v>
      </c>
      <c r="H10" s="13" t="s">
        <v>166</v>
      </c>
      <c r="I10" s="15">
        <v>80</v>
      </c>
      <c r="J10" s="15"/>
      <c r="K10" s="15"/>
      <c r="L10" s="15"/>
      <c r="M10" s="15"/>
      <c r="N10" s="15"/>
      <c r="O10" s="15"/>
      <c r="P10" s="15"/>
      <c r="Q10" s="15"/>
      <c r="R10" s="15">
        <v>80</v>
      </c>
      <c r="S10" s="15"/>
      <c r="T10" s="15">
        <v>80</v>
      </c>
      <c r="U10" s="15"/>
      <c r="V10" s="15"/>
      <c r="W10" s="15"/>
    </row>
    <row r="11" ht="23.25" customHeight="1" spans="1:23">
      <c r="A11" s="13" t="s">
        <v>242</v>
      </c>
      <c r="B11" s="13" t="s">
        <v>243</v>
      </c>
      <c r="C11" s="13" t="s">
        <v>241</v>
      </c>
      <c r="D11" s="13" t="s">
        <v>43</v>
      </c>
      <c r="E11" s="13" t="s">
        <v>75</v>
      </c>
      <c r="F11" s="13" t="s">
        <v>76</v>
      </c>
      <c r="G11" s="13" t="s">
        <v>245</v>
      </c>
      <c r="H11" s="13" t="s">
        <v>167</v>
      </c>
      <c r="I11" s="15">
        <v>65</v>
      </c>
      <c r="J11" s="15"/>
      <c r="K11" s="15"/>
      <c r="L11" s="15"/>
      <c r="M11" s="15"/>
      <c r="N11" s="15"/>
      <c r="O11" s="15"/>
      <c r="P11" s="13"/>
      <c r="Q11" s="15"/>
      <c r="R11" s="15">
        <v>65</v>
      </c>
      <c r="S11" s="15"/>
      <c r="T11" s="15">
        <v>65</v>
      </c>
      <c r="U11" s="15"/>
      <c r="V11" s="15"/>
      <c r="W11" s="15"/>
    </row>
    <row r="12" ht="23.25" customHeight="1" spans="1:23">
      <c r="A12" s="13" t="s">
        <v>242</v>
      </c>
      <c r="B12" s="13" t="s">
        <v>243</v>
      </c>
      <c r="C12" s="13" t="s">
        <v>241</v>
      </c>
      <c r="D12" s="13" t="s">
        <v>43</v>
      </c>
      <c r="E12" s="13" t="s">
        <v>75</v>
      </c>
      <c r="F12" s="13" t="s">
        <v>76</v>
      </c>
      <c r="G12" s="13" t="s">
        <v>246</v>
      </c>
      <c r="H12" s="13" t="s">
        <v>169</v>
      </c>
      <c r="I12" s="15">
        <v>153</v>
      </c>
      <c r="J12" s="15"/>
      <c r="K12" s="15"/>
      <c r="L12" s="15"/>
      <c r="M12" s="15"/>
      <c r="N12" s="15"/>
      <c r="O12" s="15"/>
      <c r="P12" s="13"/>
      <c r="Q12" s="15"/>
      <c r="R12" s="15">
        <v>153</v>
      </c>
      <c r="S12" s="15"/>
      <c r="T12" s="15">
        <v>153</v>
      </c>
      <c r="U12" s="15"/>
      <c r="V12" s="15"/>
      <c r="W12" s="15"/>
    </row>
    <row r="13" ht="23.25" customHeight="1" spans="1:23">
      <c r="A13" s="13" t="s">
        <v>242</v>
      </c>
      <c r="B13" s="13" t="s">
        <v>243</v>
      </c>
      <c r="C13" s="13" t="s">
        <v>241</v>
      </c>
      <c r="D13" s="13" t="s">
        <v>43</v>
      </c>
      <c r="E13" s="13" t="s">
        <v>75</v>
      </c>
      <c r="F13" s="13" t="s">
        <v>76</v>
      </c>
      <c r="G13" s="13" t="s">
        <v>247</v>
      </c>
      <c r="H13" s="13" t="s">
        <v>173</v>
      </c>
      <c r="I13" s="15">
        <v>12</v>
      </c>
      <c r="J13" s="15"/>
      <c r="K13" s="15"/>
      <c r="L13" s="15"/>
      <c r="M13" s="15"/>
      <c r="N13" s="15"/>
      <c r="O13" s="15"/>
      <c r="P13" s="13"/>
      <c r="Q13" s="15"/>
      <c r="R13" s="15">
        <v>12</v>
      </c>
      <c r="S13" s="15"/>
      <c r="T13" s="15">
        <v>12</v>
      </c>
      <c r="U13" s="15"/>
      <c r="V13" s="15"/>
      <c r="W13" s="15"/>
    </row>
    <row r="14" ht="18.75" customHeight="1" spans="1:23">
      <c r="A14" s="145" t="s">
        <v>83</v>
      </c>
      <c r="B14" s="146"/>
      <c r="C14" s="146"/>
      <c r="D14" s="146"/>
      <c r="E14" s="146"/>
      <c r="F14" s="146"/>
      <c r="G14" s="146"/>
      <c r="H14" s="147"/>
      <c r="I14" s="15">
        <v>310</v>
      </c>
      <c r="J14" s="15"/>
      <c r="K14" s="15"/>
      <c r="L14" s="15"/>
      <c r="M14" s="15"/>
      <c r="N14" s="15"/>
      <c r="O14" s="15"/>
      <c r="P14" s="15"/>
      <c r="Q14" s="15"/>
      <c r="R14" s="15">
        <v>310</v>
      </c>
      <c r="S14" s="15"/>
      <c r="T14" s="15">
        <v>310</v>
      </c>
      <c r="U14" s="15"/>
      <c r="V14" s="15"/>
      <c r="W14" s="15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4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topLeftCell="A9" workbookViewId="0">
      <selection activeCell="C28" sqref="C28"/>
    </sheetView>
  </sheetViews>
  <sheetFormatPr defaultColWidth="9.14166666666667" defaultRowHeight="12" customHeight="1"/>
  <cols>
    <col min="1" max="1" width="25.25" customWidth="1"/>
    <col min="2" max="2" width="24.1333333333333" customWidth="1"/>
    <col min="3" max="3" width="23.85" customWidth="1"/>
    <col min="4" max="4" width="14.5" customWidth="1"/>
    <col min="5" max="5" width="16.1333333333333" customWidth="1"/>
    <col min="6" max="6" width="14.25" customWidth="1"/>
    <col min="7" max="7" width="9.85" customWidth="1"/>
    <col min="8" max="8" width="12.6333333333333" customWidth="1"/>
    <col min="9" max="9" width="9.38333333333333" customWidth="1"/>
    <col min="10" max="10" width="9.75" customWidth="1"/>
    <col min="11" max="11" width="15.7" customWidth="1"/>
  </cols>
  <sheetData>
    <row r="1" customHeight="1" spans="11:11">
      <c r="K1" s="54" t="s">
        <v>248</v>
      </c>
    </row>
    <row r="2" ht="28.5" customHeight="1" spans="2:11">
      <c r="B2" s="50" t="s">
        <v>249</v>
      </c>
      <c r="C2" s="3"/>
      <c r="D2" s="3"/>
      <c r="E2" s="3"/>
      <c r="F2" s="3"/>
      <c r="G2" s="51"/>
      <c r="H2" s="3"/>
      <c r="I2" s="51"/>
      <c r="J2" s="51"/>
      <c r="K2" s="3"/>
    </row>
    <row r="3" ht="17.25" customHeight="1" spans="1:2">
      <c r="A3" t="str">
        <f>"单位名称："&amp;"曲靖市机动车安全技术检测站"</f>
        <v>单位名称：曲靖市机动车安全技术检测站</v>
      </c>
      <c r="B3" s="4"/>
    </row>
    <row r="4" ht="44.25" customHeight="1" spans="1:11">
      <c r="A4" s="137" t="s">
        <v>194</v>
      </c>
      <c r="B4" s="47" t="s">
        <v>250</v>
      </c>
      <c r="C4" s="47" t="s">
        <v>251</v>
      </c>
      <c r="D4" s="47" t="s">
        <v>252</v>
      </c>
      <c r="E4" s="47" t="s">
        <v>253</v>
      </c>
      <c r="F4" s="47" t="s">
        <v>254</v>
      </c>
      <c r="G4" s="52" t="s">
        <v>255</v>
      </c>
      <c r="H4" s="47" t="s">
        <v>256</v>
      </c>
      <c r="I4" s="52" t="s">
        <v>257</v>
      </c>
      <c r="J4" s="52" t="s">
        <v>258</v>
      </c>
      <c r="K4" s="47" t="s">
        <v>259</v>
      </c>
    </row>
    <row r="5" ht="18.75" customHeight="1" spans="1:11">
      <c r="A5" s="138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40">
        <v>7</v>
      </c>
      <c r="H5" s="139">
        <v>8</v>
      </c>
      <c r="I5" s="140">
        <v>9</v>
      </c>
      <c r="J5" s="140">
        <v>10</v>
      </c>
      <c r="K5" s="139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41"/>
      <c r="B7" s="142" t="s">
        <v>43</v>
      </c>
      <c r="C7" s="13"/>
      <c r="D7" s="13"/>
      <c r="E7" s="13"/>
      <c r="F7" s="13"/>
      <c r="G7" s="13"/>
      <c r="H7" s="13"/>
      <c r="I7" s="13"/>
      <c r="J7" s="13"/>
      <c r="K7" s="13"/>
    </row>
    <row r="8" ht="43" customHeight="1" spans="1:11">
      <c r="A8" s="141" t="s">
        <v>243</v>
      </c>
      <c r="B8" s="13" t="s">
        <v>241</v>
      </c>
      <c r="C8" s="13" t="s">
        <v>260</v>
      </c>
      <c r="D8" s="13" t="s">
        <v>261</v>
      </c>
      <c r="E8" s="13" t="s">
        <v>262</v>
      </c>
      <c r="F8" s="13" t="s">
        <v>263</v>
      </c>
      <c r="G8" s="13" t="s">
        <v>264</v>
      </c>
      <c r="H8" s="13" t="s">
        <v>265</v>
      </c>
      <c r="I8" s="13" t="s">
        <v>266</v>
      </c>
      <c r="J8" s="13" t="s">
        <v>267</v>
      </c>
      <c r="K8" s="13" t="s">
        <v>268</v>
      </c>
    </row>
    <row r="9" ht="19.5" customHeight="1" spans="1:11">
      <c r="A9" s="141" t="s">
        <v>243</v>
      </c>
      <c r="B9" s="13" t="s">
        <v>241</v>
      </c>
      <c r="C9" s="13" t="s">
        <v>260</v>
      </c>
      <c r="D9" s="13" t="s">
        <v>261</v>
      </c>
      <c r="E9" s="13" t="s">
        <v>269</v>
      </c>
      <c r="F9" s="13" t="s">
        <v>270</v>
      </c>
      <c r="G9" s="13" t="s">
        <v>264</v>
      </c>
      <c r="H9" s="13" t="s">
        <v>271</v>
      </c>
      <c r="I9" s="13" t="s">
        <v>266</v>
      </c>
      <c r="J9" s="13" t="s">
        <v>272</v>
      </c>
      <c r="K9" s="13" t="s">
        <v>273</v>
      </c>
    </row>
    <row r="10" ht="19.5" customHeight="1" spans="1:11">
      <c r="A10" s="141" t="s">
        <v>243</v>
      </c>
      <c r="B10" s="13" t="s">
        <v>241</v>
      </c>
      <c r="C10" s="13" t="s">
        <v>260</v>
      </c>
      <c r="D10" s="13" t="s">
        <v>274</v>
      </c>
      <c r="E10" s="13" t="s">
        <v>275</v>
      </c>
      <c r="F10" s="13" t="s">
        <v>276</v>
      </c>
      <c r="G10" s="13" t="s">
        <v>264</v>
      </c>
      <c r="H10" s="13" t="s">
        <v>271</v>
      </c>
      <c r="I10" s="13" t="s">
        <v>266</v>
      </c>
      <c r="J10" s="13" t="s">
        <v>272</v>
      </c>
      <c r="K10" s="13" t="s">
        <v>277</v>
      </c>
    </row>
    <row r="11" ht="44" customHeight="1" spans="1:11">
      <c r="A11" s="141" t="s">
        <v>243</v>
      </c>
      <c r="B11" s="13" t="s">
        <v>241</v>
      </c>
      <c r="C11" s="13" t="s">
        <v>260</v>
      </c>
      <c r="D11" s="13" t="s">
        <v>278</v>
      </c>
      <c r="E11" s="13" t="s">
        <v>279</v>
      </c>
      <c r="F11" s="13" t="s">
        <v>280</v>
      </c>
      <c r="G11" s="13" t="s">
        <v>264</v>
      </c>
      <c r="H11" s="13" t="s">
        <v>281</v>
      </c>
      <c r="I11" s="13" t="s">
        <v>266</v>
      </c>
      <c r="J11" s="13" t="s">
        <v>267</v>
      </c>
      <c r="K11" s="13" t="s">
        <v>282</v>
      </c>
    </row>
    <row r="12" ht="39" customHeight="1" spans="1:11">
      <c r="A12" s="141" t="s">
        <v>231</v>
      </c>
      <c r="B12" s="13" t="s">
        <v>232</v>
      </c>
      <c r="C12" s="13" t="s">
        <v>283</v>
      </c>
      <c r="D12" s="13" t="s">
        <v>261</v>
      </c>
      <c r="E12" s="13" t="s">
        <v>262</v>
      </c>
      <c r="F12" s="13" t="s">
        <v>263</v>
      </c>
      <c r="G12" s="13" t="s">
        <v>264</v>
      </c>
      <c r="H12" s="13" t="s">
        <v>112</v>
      </c>
      <c r="I12" s="13" t="s">
        <v>284</v>
      </c>
      <c r="J12" s="13" t="s">
        <v>267</v>
      </c>
      <c r="K12" s="13" t="s">
        <v>268</v>
      </c>
    </row>
    <row r="13" ht="19.5" customHeight="1" spans="1:11">
      <c r="A13" s="141" t="s">
        <v>231</v>
      </c>
      <c r="B13" s="13" t="s">
        <v>232</v>
      </c>
      <c r="C13" s="13" t="s">
        <v>283</v>
      </c>
      <c r="D13" s="13" t="s">
        <v>274</v>
      </c>
      <c r="E13" s="13" t="s">
        <v>275</v>
      </c>
      <c r="F13" s="13" t="s">
        <v>276</v>
      </c>
      <c r="G13" s="13" t="s">
        <v>264</v>
      </c>
      <c r="H13" s="13" t="s">
        <v>271</v>
      </c>
      <c r="I13" s="13" t="s">
        <v>266</v>
      </c>
      <c r="J13" s="13" t="s">
        <v>272</v>
      </c>
      <c r="K13" s="13" t="s">
        <v>277</v>
      </c>
    </row>
    <row r="14" ht="52" customHeight="1" spans="1:11">
      <c r="A14" s="141" t="s">
        <v>231</v>
      </c>
      <c r="B14" s="13" t="s">
        <v>232</v>
      </c>
      <c r="C14" s="13" t="s">
        <v>283</v>
      </c>
      <c r="D14" s="13" t="s">
        <v>278</v>
      </c>
      <c r="E14" s="13" t="s">
        <v>279</v>
      </c>
      <c r="F14" s="13" t="s">
        <v>280</v>
      </c>
      <c r="G14" s="13" t="s">
        <v>264</v>
      </c>
      <c r="H14" s="13" t="s">
        <v>281</v>
      </c>
      <c r="I14" s="13" t="s">
        <v>266</v>
      </c>
      <c r="J14" s="13" t="s">
        <v>267</v>
      </c>
      <c r="K14" s="13" t="s">
        <v>282</v>
      </c>
    </row>
  </sheetData>
  <mergeCells count="7">
    <mergeCell ref="B2:K2"/>
    <mergeCell ref="A8:A11"/>
    <mergeCell ref="A12:A14"/>
    <mergeCell ref="B8:B11"/>
    <mergeCell ref="B12:B14"/>
    <mergeCell ref="C8:C11"/>
    <mergeCell ref="C12:C14"/>
  </mergeCells>
  <pageMargins left="0.75" right="0.75" top="1" bottom="1" header="0.5" footer="0.5"/>
  <pageSetup paperSize="9" scale="6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workbookViewId="0">
      <selection activeCell="A8" sqref="A8:G8"/>
    </sheetView>
  </sheetViews>
  <sheetFormatPr defaultColWidth="9.14166666666667" defaultRowHeight="12" customHeight="1" outlineLevelRow="7"/>
  <cols>
    <col min="1" max="1" width="38.025" customWidth="1"/>
    <col min="2" max="2" width="22.7166666666667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67" t="s">
        <v>285</v>
      </c>
    </row>
    <row r="2" ht="28.5" customHeight="1" spans="2:11">
      <c r="B2" s="126" t="s">
        <v>286</v>
      </c>
      <c r="C2" s="21"/>
      <c r="D2" s="21"/>
      <c r="E2" s="21"/>
      <c r="F2" s="21"/>
      <c r="G2" s="73"/>
      <c r="H2" s="21"/>
      <c r="I2" s="73"/>
      <c r="J2" s="73"/>
      <c r="K2" s="21"/>
    </row>
    <row r="3" ht="17.25" customHeight="1" spans="1:2">
      <c r="A3" t="s">
        <v>287</v>
      </c>
      <c r="B3" s="127"/>
    </row>
    <row r="4" ht="44.25" customHeight="1" spans="1:11">
      <c r="A4" s="128" t="s">
        <v>194</v>
      </c>
      <c r="B4" s="47" t="s">
        <v>250</v>
      </c>
      <c r="C4" s="47" t="s">
        <v>251</v>
      </c>
      <c r="D4" s="47" t="s">
        <v>252</v>
      </c>
      <c r="E4" s="47" t="s">
        <v>253</v>
      </c>
      <c r="F4" s="47" t="s">
        <v>254</v>
      </c>
      <c r="G4" s="52" t="s">
        <v>255</v>
      </c>
      <c r="H4" s="47" t="s">
        <v>256</v>
      </c>
      <c r="I4" s="52" t="s">
        <v>257</v>
      </c>
      <c r="J4" s="52" t="s">
        <v>258</v>
      </c>
      <c r="K4" s="47" t="s">
        <v>259</v>
      </c>
    </row>
    <row r="5" ht="14.25" customHeight="1" spans="1:11">
      <c r="A5" s="129">
        <v>1</v>
      </c>
      <c r="B5" s="130">
        <v>2</v>
      </c>
      <c r="C5" s="131">
        <v>3</v>
      </c>
      <c r="D5" s="132">
        <v>4</v>
      </c>
      <c r="E5" s="132">
        <v>5</v>
      </c>
      <c r="F5" s="132">
        <v>6</v>
      </c>
      <c r="G5" s="132">
        <v>7</v>
      </c>
      <c r="H5" s="131">
        <v>8</v>
      </c>
      <c r="I5" s="132">
        <v>8</v>
      </c>
      <c r="J5" s="131">
        <v>10</v>
      </c>
      <c r="K5" s="131">
        <v>11</v>
      </c>
    </row>
    <row r="6" ht="42" customHeight="1" spans="1:11">
      <c r="A6" s="14"/>
      <c r="B6" s="13"/>
      <c r="C6" s="133"/>
      <c r="D6" s="133"/>
      <c r="E6" s="133"/>
      <c r="F6" s="134"/>
      <c r="G6" s="135"/>
      <c r="H6" s="134"/>
      <c r="I6" s="135"/>
      <c r="J6" s="135"/>
      <c r="K6" s="134"/>
    </row>
    <row r="7" ht="51.75" customHeight="1" spans="1:11">
      <c r="A7" s="129"/>
      <c r="B7" s="13"/>
      <c r="C7" s="13"/>
      <c r="D7" s="13"/>
      <c r="E7" s="13"/>
      <c r="F7" s="13"/>
      <c r="G7" s="13"/>
      <c r="H7" s="13"/>
      <c r="I7" s="13"/>
      <c r="J7" s="13"/>
      <c r="K7" s="33"/>
    </row>
    <row r="8" customHeight="1" spans="1:7">
      <c r="A8" s="136" t="s">
        <v>288</v>
      </c>
      <c r="B8" s="136"/>
      <c r="C8" s="136"/>
      <c r="D8" s="136"/>
      <c r="E8" s="136"/>
      <c r="F8" s="136"/>
      <c r="G8" s="136"/>
    </row>
  </sheetData>
  <mergeCells count="2">
    <mergeCell ref="B2:K2"/>
    <mergeCell ref="A8:G8"/>
  </mergeCells>
  <pageMargins left="0.75" right="0.75" top="1" bottom="1" header="0.5" footer="0.5"/>
  <pageSetup paperSize="9" scale="4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B12" sqref="B12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166666666667" customWidth="1"/>
    <col min="5" max="6" width="26.85" customWidth="1"/>
  </cols>
  <sheetData>
    <row r="1" ht="12" customHeight="1" spans="1:6">
      <c r="A1" s="102">
        <v>1</v>
      </c>
      <c r="B1" s="103">
        <v>0</v>
      </c>
      <c r="C1" s="102">
        <v>1</v>
      </c>
      <c r="D1" s="119"/>
      <c r="E1" s="119"/>
      <c r="F1" s="101" t="s">
        <v>289</v>
      </c>
    </row>
    <row r="2" ht="26.25" customHeight="1" spans="1:6">
      <c r="A2" s="106" t="s">
        <v>290</v>
      </c>
      <c r="B2" s="106" t="s">
        <v>290</v>
      </c>
      <c r="C2" s="107"/>
      <c r="D2" s="120"/>
      <c r="E2" s="120"/>
      <c r="F2" s="120"/>
    </row>
    <row r="3" ht="13.5" customHeight="1" spans="1:6">
      <c r="A3" s="4" t="str">
        <f>"单位名称："&amp;"曲靖市机动车安全技术检测站"</f>
        <v>单位名称：曲靖市机动车安全技术检测站</v>
      </c>
      <c r="B3" s="4" t="s">
        <v>291</v>
      </c>
      <c r="C3" s="102"/>
      <c r="D3" s="119"/>
      <c r="E3" s="119"/>
      <c r="F3" s="273" t="s">
        <v>2</v>
      </c>
    </row>
    <row r="4" ht="19.5" customHeight="1" spans="1:6">
      <c r="A4" s="65" t="s">
        <v>292</v>
      </c>
      <c r="B4" s="121" t="s">
        <v>47</v>
      </c>
      <c r="C4" s="65" t="s">
        <v>48</v>
      </c>
      <c r="D4" s="10" t="s">
        <v>293</v>
      </c>
      <c r="E4" s="10"/>
      <c r="F4" s="10"/>
    </row>
    <row r="5" ht="18.75" customHeight="1" spans="1:6">
      <c r="A5" s="65"/>
      <c r="B5" s="122"/>
      <c r="C5" s="65"/>
      <c r="D5" s="10" t="s">
        <v>29</v>
      </c>
      <c r="E5" s="10" t="s">
        <v>49</v>
      </c>
      <c r="F5" s="10" t="s">
        <v>50</v>
      </c>
    </row>
    <row r="6" ht="23.25" customHeight="1" spans="1:6">
      <c r="A6" s="52">
        <v>1</v>
      </c>
      <c r="B6" s="114" t="s">
        <v>101</v>
      </c>
      <c r="C6" s="52">
        <v>3</v>
      </c>
      <c r="D6" s="64">
        <v>4</v>
      </c>
      <c r="E6" s="64">
        <v>5</v>
      </c>
      <c r="F6" s="64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3" t="s">
        <v>83</v>
      </c>
      <c r="B9" s="123" t="s">
        <v>83</v>
      </c>
      <c r="C9" s="124" t="s">
        <v>83</v>
      </c>
      <c r="D9" s="15"/>
      <c r="E9" s="15"/>
      <c r="F9" s="15"/>
    </row>
    <row r="10" customHeight="1" spans="1:3">
      <c r="A10" s="125" t="s">
        <v>294</v>
      </c>
      <c r="B10" s="125"/>
      <c r="C10" s="125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scale="6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F7" sqref="F7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2">
        <v>1</v>
      </c>
      <c r="B1" s="103">
        <v>0</v>
      </c>
      <c r="C1" s="102">
        <v>1</v>
      </c>
      <c r="D1" s="104"/>
      <c r="E1" s="104"/>
      <c r="F1" s="105" t="s">
        <v>295</v>
      </c>
    </row>
    <row r="2" ht="26.25" customHeight="1" spans="1:6">
      <c r="A2" s="106" t="s">
        <v>296</v>
      </c>
      <c r="B2" s="106" t="s">
        <v>290</v>
      </c>
      <c r="C2" s="107"/>
      <c r="D2" s="108"/>
      <c r="E2" s="108"/>
      <c r="F2" s="108"/>
    </row>
    <row r="3" ht="13.5" customHeight="1" spans="1:6">
      <c r="A3" s="4" t="str">
        <f>"单位名称："&amp;"曲靖市机动车安全技术检测站"</f>
        <v>单位名称：曲靖市机动车安全技术检测站</v>
      </c>
      <c r="B3" s="109" t="s">
        <v>291</v>
      </c>
      <c r="C3" s="102"/>
      <c r="D3" s="104"/>
      <c r="E3" s="104"/>
      <c r="F3" s="273" t="s">
        <v>2</v>
      </c>
    </row>
    <row r="4" ht="19.5" customHeight="1" spans="1:6">
      <c r="A4" s="110" t="s">
        <v>292</v>
      </c>
      <c r="B4" s="111" t="s">
        <v>47</v>
      </c>
      <c r="C4" s="110" t="s">
        <v>48</v>
      </c>
      <c r="D4" s="38" t="s">
        <v>297</v>
      </c>
      <c r="E4" s="39"/>
      <c r="F4" s="40"/>
    </row>
    <row r="5" ht="18.75" customHeight="1" spans="1:6">
      <c r="A5" s="112"/>
      <c r="B5" s="113"/>
      <c r="C5" s="112"/>
      <c r="D5" s="26" t="s">
        <v>29</v>
      </c>
      <c r="E5" s="38" t="s">
        <v>49</v>
      </c>
      <c r="F5" s="26" t="s">
        <v>50</v>
      </c>
    </row>
    <row r="6" ht="18.75" customHeight="1" spans="1:6">
      <c r="A6" s="52">
        <v>1</v>
      </c>
      <c r="B6" s="114" t="s">
        <v>101</v>
      </c>
      <c r="C6" s="52">
        <v>3</v>
      </c>
      <c r="D6" s="64">
        <v>4</v>
      </c>
      <c r="E6" s="64">
        <v>5</v>
      </c>
      <c r="F6" s="64">
        <v>6</v>
      </c>
    </row>
    <row r="7" ht="21" customHeight="1" spans="1:6">
      <c r="A7" s="13"/>
      <c r="B7" s="115"/>
      <c r="C7" s="115"/>
      <c r="D7" s="15"/>
      <c r="E7" s="15"/>
      <c r="F7" s="15"/>
    </row>
    <row r="8" ht="21" customHeight="1" spans="1:6">
      <c r="A8" s="115"/>
      <c r="B8" s="13"/>
      <c r="C8" s="13"/>
      <c r="D8" s="15"/>
      <c r="E8" s="15"/>
      <c r="F8" s="15"/>
    </row>
    <row r="9" ht="18.75" customHeight="1" spans="1:6">
      <c r="A9" s="116" t="s">
        <v>83</v>
      </c>
      <c r="B9" s="116" t="s">
        <v>83</v>
      </c>
      <c r="C9" s="117" t="s">
        <v>83</v>
      </c>
      <c r="D9" s="15"/>
      <c r="E9" s="15"/>
      <c r="F9" s="15"/>
    </row>
    <row r="10" customHeight="1" spans="1:3">
      <c r="A10" s="19" t="s">
        <v>298</v>
      </c>
      <c r="B10" s="118"/>
      <c r="C10" s="118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topLeftCell="E1" workbookViewId="0">
      <selection activeCell="I21" sqref="I21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7"/>
      <c r="P1" s="67"/>
      <c r="Q1" s="41" t="s">
        <v>299</v>
      </c>
    </row>
    <row r="2" ht="27.75" customHeight="1" spans="1:17">
      <c r="A2" s="42" t="s">
        <v>300</v>
      </c>
      <c r="B2" s="21"/>
      <c r="C2" s="21"/>
      <c r="D2" s="21"/>
      <c r="E2" s="21"/>
      <c r="F2" s="21"/>
      <c r="G2" s="21"/>
      <c r="H2" s="21"/>
      <c r="I2" s="21"/>
      <c r="J2" s="21"/>
      <c r="K2" s="73"/>
      <c r="L2" s="21"/>
      <c r="M2" s="21"/>
      <c r="N2" s="21"/>
      <c r="O2" s="73"/>
      <c r="P2" s="73"/>
      <c r="Q2" s="21"/>
    </row>
    <row r="3" ht="18.75" customHeight="1" spans="1:17">
      <c r="A3" s="43" t="str">
        <f>"单位名称："&amp;"曲靖市机动车安全技术检测站"</f>
        <v>单位名称：曲靖市机动车安全技术检测站</v>
      </c>
      <c r="B3" s="23"/>
      <c r="C3" s="23"/>
      <c r="D3" s="23"/>
      <c r="E3" s="23"/>
      <c r="F3" s="23"/>
      <c r="G3" s="23"/>
      <c r="H3" s="23"/>
      <c r="I3" s="23"/>
      <c r="J3" s="23"/>
      <c r="O3" s="88"/>
      <c r="P3" s="88"/>
      <c r="Q3" s="273" t="s">
        <v>2</v>
      </c>
    </row>
    <row r="4" ht="15.75" customHeight="1" spans="1:17">
      <c r="A4" s="25" t="s">
        <v>301</v>
      </c>
      <c r="B4" s="75" t="s">
        <v>302</v>
      </c>
      <c r="C4" s="75" t="s">
        <v>303</v>
      </c>
      <c r="D4" s="75" t="s">
        <v>304</v>
      </c>
      <c r="E4" s="75" t="s">
        <v>305</v>
      </c>
      <c r="F4" s="75" t="s">
        <v>306</v>
      </c>
      <c r="G4" s="45" t="s">
        <v>200</v>
      </c>
      <c r="H4" s="45"/>
      <c r="I4" s="45"/>
      <c r="J4" s="45"/>
      <c r="K4" s="89"/>
      <c r="L4" s="45"/>
      <c r="M4" s="45"/>
      <c r="N4" s="45"/>
      <c r="O4" s="90"/>
      <c r="P4" s="89"/>
      <c r="Q4" s="46"/>
    </row>
    <row r="5" ht="17.25" customHeight="1" spans="1:17">
      <c r="A5" s="28"/>
      <c r="B5" s="77"/>
      <c r="C5" s="77"/>
      <c r="D5" s="77"/>
      <c r="E5" s="77"/>
      <c r="F5" s="77"/>
      <c r="G5" s="77" t="s">
        <v>29</v>
      </c>
      <c r="H5" s="77" t="s">
        <v>32</v>
      </c>
      <c r="I5" s="77" t="s">
        <v>307</v>
      </c>
      <c r="J5" s="77" t="s">
        <v>308</v>
      </c>
      <c r="K5" s="78" t="s">
        <v>309</v>
      </c>
      <c r="L5" s="91" t="s">
        <v>36</v>
      </c>
      <c r="M5" s="91"/>
      <c r="N5" s="91"/>
      <c r="O5" s="92"/>
      <c r="P5" s="97"/>
      <c r="Q5" s="79"/>
    </row>
    <row r="6" ht="54" customHeight="1" spans="1:17">
      <c r="A6" s="31"/>
      <c r="B6" s="79"/>
      <c r="C6" s="79"/>
      <c r="D6" s="79"/>
      <c r="E6" s="79"/>
      <c r="F6" s="79"/>
      <c r="G6" s="79"/>
      <c r="H6" s="79" t="s">
        <v>31</v>
      </c>
      <c r="I6" s="79"/>
      <c r="J6" s="79"/>
      <c r="K6" s="80"/>
      <c r="L6" s="79" t="s">
        <v>31</v>
      </c>
      <c r="M6" s="79" t="s">
        <v>37</v>
      </c>
      <c r="N6" s="79" t="s">
        <v>209</v>
      </c>
      <c r="O6" s="53" t="s">
        <v>39</v>
      </c>
      <c r="P6" s="80" t="s">
        <v>40</v>
      </c>
      <c r="Q6" s="79" t="s">
        <v>41</v>
      </c>
    </row>
    <row r="7" ht="15" customHeight="1" spans="1:17">
      <c r="A7" s="32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21" customHeight="1" spans="1:17">
      <c r="A8" s="13"/>
      <c r="B8" s="81"/>
      <c r="C8" s="81"/>
      <c r="D8" s="81"/>
      <c r="E8" s="100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3" t="s">
        <v>83</v>
      </c>
      <c r="B10" s="84"/>
      <c r="C10" s="84"/>
      <c r="D10" s="84"/>
      <c r="E10" s="10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s="19" t="s">
        <v>310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2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topLeftCell="L1" workbookViewId="0">
      <selection activeCell="B13" sqref="B13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6"/>
      <c r="M1" s="70"/>
      <c r="N1" s="70"/>
      <c r="O1" s="70"/>
      <c r="P1" s="67"/>
      <c r="Q1" s="93"/>
      <c r="R1" s="94" t="s">
        <v>311</v>
      </c>
    </row>
    <row r="2" ht="27.75" customHeight="1" spans="1:18">
      <c r="A2" s="42" t="s">
        <v>312</v>
      </c>
      <c r="B2" s="72"/>
      <c r="C2" s="72"/>
      <c r="D2" s="73"/>
      <c r="E2" s="73"/>
      <c r="F2" s="73"/>
      <c r="G2" s="73"/>
      <c r="H2" s="72"/>
      <c r="I2" s="72"/>
      <c r="J2" s="72"/>
      <c r="K2" s="72"/>
      <c r="L2" s="87"/>
      <c r="M2" s="72"/>
      <c r="N2" s="72"/>
      <c r="O2" s="72"/>
      <c r="P2" s="73"/>
      <c r="Q2" s="87"/>
      <c r="R2" s="72"/>
    </row>
    <row r="3" ht="18.75" customHeight="1" spans="1:18">
      <c r="A3" s="74" t="str">
        <f>"单位名称："&amp;"曲靖市机动车安全技术检测站"</f>
        <v>单位名称：曲靖市机动车安全技术检测站</v>
      </c>
      <c r="B3" s="60"/>
      <c r="C3" s="60"/>
      <c r="D3" s="62"/>
      <c r="E3" s="62"/>
      <c r="F3" s="62"/>
      <c r="G3" s="62"/>
      <c r="H3" s="60"/>
      <c r="I3" s="60"/>
      <c r="J3" s="60"/>
      <c r="K3" s="60"/>
      <c r="L3" s="86"/>
      <c r="M3" s="70"/>
      <c r="N3" s="70"/>
      <c r="O3" s="70"/>
      <c r="P3" s="88"/>
      <c r="Q3" s="95"/>
      <c r="R3" s="276" t="s">
        <v>2</v>
      </c>
    </row>
    <row r="4" ht="15.75" customHeight="1" spans="1:18">
      <c r="A4" s="25" t="s">
        <v>301</v>
      </c>
      <c r="B4" s="75" t="s">
        <v>313</v>
      </c>
      <c r="C4" s="75" t="s">
        <v>314</v>
      </c>
      <c r="D4" s="76" t="s">
        <v>315</v>
      </c>
      <c r="E4" s="76" t="s">
        <v>316</v>
      </c>
      <c r="F4" s="76" t="s">
        <v>317</v>
      </c>
      <c r="G4" s="76" t="s">
        <v>318</v>
      </c>
      <c r="H4" s="45" t="s">
        <v>200</v>
      </c>
      <c r="I4" s="45"/>
      <c r="J4" s="45"/>
      <c r="K4" s="45"/>
      <c r="L4" s="89"/>
      <c r="M4" s="45"/>
      <c r="N4" s="45"/>
      <c r="O4" s="45"/>
      <c r="P4" s="90"/>
      <c r="Q4" s="89"/>
      <c r="R4" s="46"/>
    </row>
    <row r="5" ht="17.25" customHeight="1" spans="1:18">
      <c r="A5" s="28"/>
      <c r="B5" s="77"/>
      <c r="C5" s="77"/>
      <c r="D5" s="78"/>
      <c r="E5" s="78"/>
      <c r="F5" s="78"/>
      <c r="G5" s="78"/>
      <c r="H5" s="77" t="s">
        <v>29</v>
      </c>
      <c r="I5" s="77" t="s">
        <v>32</v>
      </c>
      <c r="J5" s="77" t="s">
        <v>307</v>
      </c>
      <c r="K5" s="77" t="s">
        <v>308</v>
      </c>
      <c r="L5" s="78" t="s">
        <v>309</v>
      </c>
      <c r="M5" s="91" t="s">
        <v>319</v>
      </c>
      <c r="N5" s="91"/>
      <c r="O5" s="91"/>
      <c r="P5" s="92"/>
      <c r="Q5" s="97"/>
      <c r="R5" s="79"/>
    </row>
    <row r="6" ht="54" customHeight="1" spans="1:18">
      <c r="A6" s="31"/>
      <c r="B6" s="79"/>
      <c r="C6" s="79"/>
      <c r="D6" s="80"/>
      <c r="E6" s="80"/>
      <c r="F6" s="80"/>
      <c r="G6" s="80"/>
      <c r="H6" s="79"/>
      <c r="I6" s="79" t="s">
        <v>31</v>
      </c>
      <c r="J6" s="79"/>
      <c r="K6" s="79"/>
      <c r="L6" s="80"/>
      <c r="M6" s="79" t="s">
        <v>31</v>
      </c>
      <c r="N6" s="79" t="s">
        <v>37</v>
      </c>
      <c r="O6" s="79" t="s">
        <v>209</v>
      </c>
      <c r="P6" s="53" t="s">
        <v>39</v>
      </c>
      <c r="Q6" s="80" t="s">
        <v>40</v>
      </c>
      <c r="R6" s="79" t="s">
        <v>41</v>
      </c>
    </row>
    <row r="7" ht="15" customHeight="1" spans="1:18">
      <c r="A7" s="31">
        <v>1</v>
      </c>
      <c r="B7" s="79">
        <v>2</v>
      </c>
      <c r="C7" s="79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13"/>
      <c r="B8" s="81"/>
      <c r="C8" s="81"/>
      <c r="D8" s="82"/>
      <c r="E8" s="82"/>
      <c r="F8" s="82"/>
      <c r="G8" s="8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3" t="s">
        <v>320</v>
      </c>
      <c r="B10" s="84"/>
      <c r="C10" s="85"/>
      <c r="D10" s="82"/>
      <c r="E10" s="82"/>
      <c r="F10" s="82"/>
      <c r="G10" s="8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s="19" t="s">
        <v>321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27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9" sqref="A9"/>
    </sheetView>
  </sheetViews>
  <sheetFormatPr defaultColWidth="9.14166666666667" defaultRowHeight="14.25" customHeight="1"/>
  <cols>
    <col min="1" max="1" width="37.7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5"/>
      <c r="F1" s="56"/>
      <c r="N1" s="67" t="s">
        <v>322</v>
      </c>
    </row>
    <row r="2" ht="35.25" customHeight="1" spans="1:14">
      <c r="A2" s="57" t="s">
        <v>323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4" customHeight="1" spans="1:13">
      <c r="A3" s="59" t="str">
        <f>"单位名称："&amp;"曲靖市机动车安全技术检测站"</f>
        <v>单位名称：曲靖市机动车安全技术检测站</v>
      </c>
      <c r="B3" s="60"/>
      <c r="C3" s="60"/>
      <c r="D3" s="61"/>
      <c r="E3" s="60"/>
      <c r="F3" s="62"/>
      <c r="G3" s="60"/>
      <c r="H3" s="60"/>
      <c r="I3" s="60"/>
      <c r="J3" s="60"/>
      <c r="K3" s="23"/>
      <c r="L3" s="23"/>
      <c r="M3" s="277" t="s">
        <v>2</v>
      </c>
    </row>
    <row r="4" ht="19.5" customHeight="1" spans="1:14">
      <c r="A4" s="10" t="s">
        <v>324</v>
      </c>
      <c r="B4" s="10" t="s">
        <v>200</v>
      </c>
      <c r="C4" s="10"/>
      <c r="D4" s="10"/>
      <c r="E4" s="10" t="s">
        <v>325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3" t="s">
        <v>326</v>
      </c>
      <c r="E5" s="52" t="s">
        <v>327</v>
      </c>
      <c r="F5" s="52" t="s">
        <v>328</v>
      </c>
      <c r="G5" s="52" t="s">
        <v>329</v>
      </c>
      <c r="H5" s="52" t="s">
        <v>330</v>
      </c>
      <c r="I5" s="52" t="s">
        <v>331</v>
      </c>
      <c r="J5" s="52" t="s">
        <v>332</v>
      </c>
      <c r="K5" s="52" t="s">
        <v>333</v>
      </c>
      <c r="L5" s="52" t="s">
        <v>334</v>
      </c>
      <c r="M5" s="52" t="s">
        <v>335</v>
      </c>
      <c r="N5" s="52" t="s">
        <v>336</v>
      </c>
    </row>
    <row r="6" ht="19.5" customHeight="1" spans="1:14">
      <c r="A6" s="64">
        <v>1</v>
      </c>
      <c r="B6" s="64">
        <v>2</v>
      </c>
      <c r="C6" s="64">
        <v>3</v>
      </c>
      <c r="D6" s="10">
        <v>4</v>
      </c>
      <c r="E6" s="52">
        <v>5</v>
      </c>
      <c r="F6" s="64">
        <v>6</v>
      </c>
      <c r="G6" s="52">
        <v>7</v>
      </c>
      <c r="H6" s="65">
        <v>8</v>
      </c>
      <c r="I6" s="52">
        <v>9</v>
      </c>
      <c r="J6" s="52">
        <v>10</v>
      </c>
      <c r="K6" s="52">
        <v>11</v>
      </c>
      <c r="L6" s="65">
        <v>12</v>
      </c>
      <c r="M6" s="52">
        <v>13</v>
      </c>
      <c r="N6" s="69">
        <v>14</v>
      </c>
    </row>
    <row r="7" ht="18.75" customHeight="1" spans="1:14">
      <c r="A7" s="6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s="19" t="s">
        <v>337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scale="6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B13" sqref="B13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4" t="s">
        <v>338</v>
      </c>
    </row>
    <row r="2" ht="28.5" customHeight="1" spans="1:10">
      <c r="A2" s="50" t="s">
        <v>339</v>
      </c>
      <c r="B2" s="3"/>
      <c r="C2" s="3"/>
      <c r="D2" s="3"/>
      <c r="E2" s="3"/>
      <c r="F2" s="51"/>
      <c r="G2" s="3"/>
      <c r="H2" s="51"/>
      <c r="I2" s="51"/>
      <c r="J2" s="3"/>
    </row>
    <row r="3" ht="17.25" customHeight="1" spans="1:1">
      <c r="A3" s="4" t="str">
        <f>"单位名称："&amp;"曲靖市机动车安全技术检测站"</f>
        <v>单位名称：曲靖市机动车安全技术检测站</v>
      </c>
    </row>
    <row r="4" ht="44.25" customHeight="1" spans="1:10">
      <c r="A4" s="47" t="s">
        <v>250</v>
      </c>
      <c r="B4" s="47" t="s">
        <v>251</v>
      </c>
      <c r="C4" s="47" t="s">
        <v>252</v>
      </c>
      <c r="D4" s="47" t="s">
        <v>253</v>
      </c>
      <c r="E4" s="47" t="s">
        <v>254</v>
      </c>
      <c r="F4" s="52" t="s">
        <v>255</v>
      </c>
      <c r="G4" s="47" t="s">
        <v>256</v>
      </c>
      <c r="H4" s="52" t="s">
        <v>257</v>
      </c>
      <c r="I4" s="52" t="s">
        <v>258</v>
      </c>
      <c r="J4" s="47" t="s">
        <v>259</v>
      </c>
    </row>
    <row r="5" ht="14.25" customHeight="1" spans="1:10">
      <c r="A5" s="47">
        <v>1</v>
      </c>
      <c r="B5" s="52">
        <v>2</v>
      </c>
      <c r="C5" s="53">
        <v>3</v>
      </c>
      <c r="D5" s="53">
        <v>4</v>
      </c>
      <c r="E5" s="53">
        <v>5</v>
      </c>
      <c r="F5" s="53">
        <v>6</v>
      </c>
      <c r="G5" s="52">
        <v>7</v>
      </c>
      <c r="H5" s="53">
        <v>8</v>
      </c>
      <c r="I5" s="52">
        <v>9</v>
      </c>
      <c r="J5" s="52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s="19" t="s">
        <v>337</v>
      </c>
    </row>
  </sheetData>
  <mergeCells count="2">
    <mergeCell ref="A2:J2"/>
    <mergeCell ref="A3:H3"/>
  </mergeCells>
  <pageMargins left="0.75" right="0.75" top="1" bottom="1" header="0.5" footer="0.5"/>
  <pageSetup paperSize="9" scale="4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A9" sqref="A9"/>
    </sheetView>
  </sheetViews>
  <sheetFormatPr defaultColWidth="9.14166666666667" defaultRowHeight="12" customHeight="1" outlineLevelCol="7"/>
  <cols>
    <col min="1" max="1" width="22.7166666666667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1" t="s">
        <v>340</v>
      </c>
    </row>
    <row r="2" ht="28.5" customHeight="1" spans="1:8">
      <c r="A2" s="42" t="s">
        <v>341</v>
      </c>
      <c r="B2" s="21"/>
      <c r="C2" s="21"/>
      <c r="D2" s="21"/>
      <c r="E2" s="21"/>
      <c r="F2" s="21"/>
      <c r="G2" s="21"/>
      <c r="H2" s="21"/>
    </row>
    <row r="3" ht="13.5" customHeight="1" spans="1:2">
      <c r="A3" s="43" t="str">
        <f>"单位名称："&amp;"曲靖市机动车安全技术检测站"</f>
        <v>单位名称：曲靖市机动车安全技术检测站</v>
      </c>
      <c r="B3" s="22"/>
    </row>
    <row r="4" ht="18" customHeight="1" spans="1:8">
      <c r="A4" s="25" t="s">
        <v>292</v>
      </c>
      <c r="B4" s="25" t="s">
        <v>342</v>
      </c>
      <c r="C4" s="25" t="s">
        <v>343</v>
      </c>
      <c r="D4" s="25" t="s">
        <v>344</v>
      </c>
      <c r="E4" s="25" t="s">
        <v>345</v>
      </c>
      <c r="F4" s="44" t="s">
        <v>346</v>
      </c>
      <c r="G4" s="45"/>
      <c r="H4" s="46"/>
    </row>
    <row r="5" ht="18" customHeight="1" spans="1:8">
      <c r="A5" s="31"/>
      <c r="B5" s="31"/>
      <c r="C5" s="31"/>
      <c r="D5" s="31"/>
      <c r="E5" s="31"/>
      <c r="F5" s="47" t="s">
        <v>305</v>
      </c>
      <c r="G5" s="47" t="s">
        <v>347</v>
      </c>
      <c r="H5" s="47" t="s">
        <v>348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8" t="s">
        <v>29</v>
      </c>
      <c r="B8" s="49"/>
      <c r="C8" s="49"/>
      <c r="D8" s="49"/>
      <c r="E8" s="49"/>
      <c r="F8" s="13"/>
      <c r="G8" s="15"/>
      <c r="H8" s="15"/>
    </row>
    <row r="9" customHeight="1" spans="1:1">
      <c r="A9" s="19" t="s">
        <v>349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54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C18" sqref="C18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20"/>
      <c r="E1" s="20"/>
      <c r="F1" s="20"/>
      <c r="G1" s="20"/>
      <c r="K1" s="37" t="s">
        <v>350</v>
      </c>
    </row>
    <row r="2" ht="27.75" customHeight="1" spans="1:11">
      <c r="A2" s="21" t="s">
        <v>351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3.5" customHeight="1" spans="1:11">
      <c r="A3" s="4" t="str">
        <f>"单位名称："&amp;"曲靖市机动车安全技术检测站"</f>
        <v>单位名称：曲靖市机动车安全技术检测站</v>
      </c>
      <c r="B3" s="22"/>
      <c r="C3" s="22"/>
      <c r="D3" s="22"/>
      <c r="E3" s="22"/>
      <c r="F3" s="22"/>
      <c r="G3" s="22"/>
      <c r="H3" s="23"/>
      <c r="I3" s="23"/>
      <c r="J3" s="23"/>
      <c r="K3" s="278" t="s">
        <v>2</v>
      </c>
    </row>
    <row r="4" ht="21.75" customHeight="1" spans="1:11">
      <c r="A4" s="24" t="s">
        <v>236</v>
      </c>
      <c r="B4" s="24" t="s">
        <v>195</v>
      </c>
      <c r="C4" s="24" t="s">
        <v>193</v>
      </c>
      <c r="D4" s="25" t="s">
        <v>196</v>
      </c>
      <c r="E4" s="25" t="s">
        <v>197</v>
      </c>
      <c r="F4" s="25" t="s">
        <v>237</v>
      </c>
      <c r="G4" s="25" t="s">
        <v>238</v>
      </c>
      <c r="H4" s="26" t="s">
        <v>29</v>
      </c>
      <c r="I4" s="38" t="s">
        <v>352</v>
      </c>
      <c r="J4" s="39"/>
      <c r="K4" s="40"/>
    </row>
    <row r="5" ht="21.75" customHeight="1" spans="1:11">
      <c r="A5" s="27"/>
      <c r="B5" s="27"/>
      <c r="C5" s="27"/>
      <c r="D5" s="28"/>
      <c r="E5" s="28"/>
      <c r="F5" s="28"/>
      <c r="G5" s="28"/>
      <c r="H5" s="29"/>
      <c r="I5" s="25" t="s">
        <v>32</v>
      </c>
      <c r="J5" s="25" t="s">
        <v>33</v>
      </c>
      <c r="K5" s="25" t="s">
        <v>34</v>
      </c>
    </row>
    <row r="6" ht="40.5" customHeight="1" spans="1:11">
      <c r="A6" s="30"/>
      <c r="B6" s="30"/>
      <c r="C6" s="30"/>
      <c r="D6" s="31"/>
      <c r="E6" s="31"/>
      <c r="F6" s="31"/>
      <c r="G6" s="31"/>
      <c r="H6" s="32"/>
      <c r="I6" s="31" t="s">
        <v>31</v>
      </c>
      <c r="J6" s="31"/>
      <c r="K6" s="31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3"/>
      <c r="B8" s="13"/>
      <c r="C8" s="33"/>
      <c r="D8" s="33"/>
      <c r="E8" s="33"/>
      <c r="F8" s="33"/>
      <c r="G8" s="33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4" t="s">
        <v>83</v>
      </c>
      <c r="B10" s="35"/>
      <c r="C10" s="35"/>
      <c r="D10" s="35"/>
      <c r="E10" s="35"/>
      <c r="F10" s="35"/>
      <c r="G10" s="36"/>
      <c r="H10" s="15"/>
      <c r="I10" s="15"/>
      <c r="J10" s="15"/>
      <c r="K10" s="15"/>
    </row>
    <row r="11" customHeight="1" spans="1:1">
      <c r="A11" s="19" t="s">
        <v>353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43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workbookViewId="0">
      <selection activeCell="C12" sqref="C12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354</v>
      </c>
    </row>
    <row r="2" ht="27.75" customHeight="1" spans="1:7">
      <c r="A2" s="3" t="s">
        <v>355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"单位名称："&amp;"曲靖市机动车安全技术检测站"</f>
        <v>单位名称：曲靖市机动车安全技术检测站</v>
      </c>
      <c r="B3" s="5"/>
      <c r="C3" s="5"/>
      <c r="D3" s="5"/>
      <c r="E3" s="6"/>
      <c r="F3" s="6"/>
      <c r="G3" s="278" t="s">
        <v>2</v>
      </c>
    </row>
    <row r="4" ht="21.75" customHeight="1" spans="1:7">
      <c r="A4" s="8" t="s">
        <v>193</v>
      </c>
      <c r="B4" s="8" t="s">
        <v>236</v>
      </c>
      <c r="C4" s="8" t="s">
        <v>195</v>
      </c>
      <c r="D4" s="9" t="s">
        <v>356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357</v>
      </c>
      <c r="F5" s="9" t="s">
        <v>358</v>
      </c>
      <c r="G5" s="9" t="s">
        <v>359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/>
      <c r="B8" s="14"/>
      <c r="C8" s="14"/>
      <c r="D8" s="14"/>
      <c r="E8" s="15"/>
      <c r="F8" s="15"/>
      <c r="G8" s="15"/>
    </row>
    <row r="9" ht="24.75" customHeight="1" spans="1:7">
      <c r="A9" s="14"/>
      <c r="B9" s="13"/>
      <c r="C9" s="13"/>
      <c r="D9" s="13"/>
      <c r="E9" s="15"/>
      <c r="F9" s="15"/>
      <c r="G9" s="15"/>
    </row>
    <row r="10" ht="18.75" customHeight="1" spans="1:7">
      <c r="A10" s="16" t="s">
        <v>29</v>
      </c>
      <c r="B10" s="17" t="s">
        <v>360</v>
      </c>
      <c r="C10" s="17"/>
      <c r="D10" s="18"/>
      <c r="E10" s="15"/>
      <c r="F10" s="15"/>
      <c r="G10" s="15"/>
    </row>
    <row r="11" customHeight="1" spans="1:1">
      <c r="A11" s="19" t="s">
        <v>361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629861111111111" right="0.392361111111111" top="0.510416666666667" bottom="0.60625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2024-01-25T05:00:00Z</dcterms:created>
  <dcterms:modified xsi:type="dcterms:W3CDTF">2024-07-18T01:36:32Z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F5E4194978624B32B1D8115C3E149191_13</vt:lpwstr>
  </property>
  <property fmtid="{D5CDD505-2E9C-101B-9397-08002B2CF9AE}" pid="3" name="KSOProductBuildVer">
    <vt:lpwstr>2052-12.1.0.16929</vt:lpwstr>
  </property>
</Properties>
</file>