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firstSheet="17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  <definedName name="_xlnm.Print_Area" localSheetId="0">'财务收支预算总表01-1'!$A$1:$D$38</definedName>
    <definedName name="_xlnm.Print_Area" localSheetId="1">'部门收入预算表01-2'!$A$1:$T$10</definedName>
    <definedName name="_xlnm.Print_Area" localSheetId="2">'部门支出预算表01-03'!$A$1:$Q$26</definedName>
    <definedName name="_xlnm.Print_Area" localSheetId="3">'财政拨款收支预算总表02-1'!$A$1:$D$33</definedName>
    <definedName name="_xlnm.Print_Area" localSheetId="4">'一般公共预算支出预算表（按功能科目分类）02-2'!$A$1:$G$25</definedName>
    <definedName name="_xlnm.Print_Area" localSheetId="5">'一般公共预算支出预算表（按经济科目分类）02-3'!$A$1:$Z$34</definedName>
    <definedName name="_xlnm.Print_Area" localSheetId="6">一般公共预算“三公”经费支出预算表03!$A$1:$F$9</definedName>
    <definedName name="_xlnm.Print_Area" localSheetId="7">'基本支出预算表（人员类.运转类公用经费项目）04'!$A$1:$Z$29</definedName>
    <definedName name="_xlnm.Print_Area" localSheetId="8">'项目支出预算表（其他运转类.特定目标类项目）05-1'!$A$2:$W$21</definedName>
    <definedName name="_xlnm.Print_Area" localSheetId="9">'项目支出绩效目标表（本次下达）05-2'!$A$1:$K$16</definedName>
    <definedName name="_xlnm.Print_Area" localSheetId="10">'项目支出绩效目标表（另文下达）05-3'!$A$1:$K$10</definedName>
    <definedName name="_xlnm.Print_Area" localSheetId="11">政府性基金预算支出预算表06!$A$1:$F$11</definedName>
    <definedName name="_xlnm.Print_Area" localSheetId="12">国有资本经营预算支出表07!$A$1:$F$11</definedName>
    <definedName name="_xlnm.Print_Area" localSheetId="13">部门政府采购预算表08!$A$1:$Q$13</definedName>
    <definedName name="_xlnm.Print_Area" localSheetId="14">政府购买服务预算表09!$A$1:$R$12</definedName>
    <definedName name="_xlnm.Print_Area" localSheetId="15">'市对下转移支付预算表10-1'!$A$1:$N$10</definedName>
    <definedName name="_xlnm.Print_Area" localSheetId="16">'市对下转移支付绩效目标表10-2'!$A$1:$J$11</definedName>
    <definedName name="_xlnm.Print_Area" localSheetId="17">新增资产配置表11!$A$1:$H$13</definedName>
    <definedName name="_xlnm.Print_Area" localSheetId="18">上级补助项目支出预算表12!$A$1:$K$14</definedName>
    <definedName name="_xlnm.Print_Area" localSheetId="19">部门项目中期规划预算表13!$A$1:$G$12</definedName>
  </definedNames>
  <calcPr calcId="144525"/>
</workbook>
</file>

<file path=xl/sharedStrings.xml><?xml version="1.0" encoding="utf-8"?>
<sst xmlns="http://schemas.openxmlformats.org/spreadsheetml/2006/main" count="979" uniqueCount="491">
  <si>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01-1</t>
    </r>
    <r>
      <rPr>
        <sz val="9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</si>
  <si>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财务收支预算总表</t>
    </r>
  </si>
  <si>
    <r>
      <rPr>
        <sz val="9"/>
        <color rgb="FF000000"/>
        <rFont val="宋体"/>
        <charset val="134"/>
      </rPr>
      <t>单位：万元</t>
    </r>
  </si>
  <si>
    <r>
      <rPr>
        <sz val="11"/>
        <color rgb="FF000000"/>
        <rFont val="宋体"/>
        <charset val="134"/>
      </rPr>
      <t>收</t>
    </r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入</t>
    </r>
  </si>
  <si>
    <r>
      <rPr>
        <sz val="11"/>
        <color rgb="FF000000"/>
        <rFont val="宋体"/>
        <charset val="134"/>
      </rPr>
      <t>支</t>
    </r>
    <r>
      <rPr>
        <sz val="11"/>
        <color rgb="FF000000"/>
        <rFont val="Times New Roman"/>
        <charset val="134"/>
      </rPr>
      <t xml:space="preserve">        </t>
    </r>
    <r>
      <rPr>
        <sz val="11"/>
        <color rgb="FF000000"/>
        <rFont val="宋体"/>
        <charset val="134"/>
      </rPr>
      <t>出</t>
    </r>
  </si>
  <si>
    <r>
      <rPr>
        <sz val="11"/>
        <color rgb="FF000000"/>
        <rFont val="宋体"/>
        <charset val="134"/>
      </rPr>
      <t>项</t>
    </r>
    <r>
      <rPr>
        <sz val="11"/>
        <color rgb="FF000000"/>
        <rFont val="Times New Roman"/>
        <charset val="134"/>
      </rPr>
      <t xml:space="preserve">      </t>
    </r>
    <r>
      <rPr>
        <sz val="11"/>
        <color rgb="FF000000"/>
        <rFont val="宋体"/>
        <charset val="134"/>
      </rPr>
      <t>目</t>
    </r>
  </si>
  <si>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年预算数</t>
    </r>
  </si>
  <si>
    <r>
      <rPr>
        <sz val="11"/>
        <color rgb="FF000000"/>
        <rFont val="宋体"/>
        <charset val="134"/>
      </rPr>
      <t>项目（按功能分类）</t>
    </r>
  </si>
  <si>
    <r>
      <rPr>
        <sz val="9"/>
        <color theme="1"/>
        <rFont val="宋体"/>
        <charset val="134"/>
      </rPr>
      <t>一、一般公共预算拨款收入</t>
    </r>
  </si>
  <si>
    <r>
      <rPr>
        <sz val="9"/>
        <color theme="1"/>
        <rFont val="宋体"/>
        <charset val="134"/>
      </rPr>
      <t>二、政府性基金预算拨款收入</t>
    </r>
  </si>
  <si>
    <r>
      <rPr>
        <sz val="9"/>
        <color theme="1"/>
        <rFont val="宋体"/>
        <charset val="134"/>
      </rPr>
      <t>三、国有资本经营预算拨款收入</t>
    </r>
  </si>
  <si>
    <r>
      <rPr>
        <sz val="9"/>
        <color theme="1"/>
        <rFont val="宋体"/>
        <charset val="134"/>
      </rPr>
      <t>四、财政专户管理资金收入</t>
    </r>
  </si>
  <si>
    <r>
      <rPr>
        <sz val="9"/>
        <color theme="1"/>
        <rFont val="宋体"/>
        <charset val="134"/>
      </rPr>
      <t>五、单位资金</t>
    </r>
  </si>
  <si>
    <r>
      <rPr>
        <sz val="9"/>
        <color theme="1"/>
        <rFont val="宋体"/>
        <charset val="134"/>
      </rPr>
      <t>（一）事业收入</t>
    </r>
  </si>
  <si>
    <r>
      <rPr>
        <sz val="9"/>
        <color theme="1"/>
        <rFont val="宋体"/>
        <charset val="134"/>
      </rPr>
      <t>（二）事业单位经营收入</t>
    </r>
  </si>
  <si>
    <r>
      <rPr>
        <sz val="9"/>
        <color theme="1"/>
        <rFont val="宋体"/>
        <charset val="134"/>
      </rPr>
      <t>（三）上级补助收入</t>
    </r>
  </si>
  <si>
    <r>
      <rPr>
        <sz val="9"/>
        <color theme="1"/>
        <rFont val="宋体"/>
        <charset val="134"/>
      </rPr>
      <t>（四）附属单位上缴收入</t>
    </r>
  </si>
  <si>
    <r>
      <rPr>
        <sz val="9"/>
        <color theme="1"/>
        <rFont val="宋体"/>
        <charset val="134"/>
      </rPr>
      <t>（五）其他收入</t>
    </r>
  </si>
  <si>
    <r>
      <rPr>
        <sz val="9"/>
        <color theme="1"/>
        <rFont val="宋体"/>
        <charset val="134"/>
      </rPr>
      <t>本年收入合计</t>
    </r>
  </si>
  <si>
    <r>
      <rPr>
        <sz val="9"/>
        <color theme="1"/>
        <rFont val="宋体"/>
        <charset val="134"/>
      </rPr>
      <t>本年支出合计</t>
    </r>
  </si>
  <si>
    <r>
      <rPr>
        <sz val="9"/>
        <color theme="1"/>
        <rFont val="宋体"/>
        <charset val="134"/>
      </rPr>
      <t>上年结转结余</t>
    </r>
  </si>
  <si>
    <r>
      <rPr>
        <sz val="9"/>
        <color theme="1"/>
        <rFont val="宋体"/>
        <charset val="134"/>
      </rPr>
      <t>年终结转结余</t>
    </r>
  </si>
  <si>
    <r>
      <rPr>
        <sz val="9"/>
        <color theme="1"/>
        <rFont val="宋体"/>
        <charset val="134"/>
      </rPr>
      <t>收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入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计</t>
    </r>
  </si>
  <si>
    <r>
      <rPr>
        <sz val="9"/>
        <color theme="1"/>
        <rFont val="宋体"/>
        <charset val="134"/>
      </rPr>
      <t>支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出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计</t>
    </r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</si>
  <si>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01-2</t>
    </r>
    <r>
      <rPr>
        <sz val="9"/>
        <color rgb="FF000000"/>
        <rFont val="宋体"/>
        <charset val="134"/>
      </rPr>
      <t>表</t>
    </r>
  </si>
  <si>
    <t>预算01-2表</t>
  </si>
  <si>
    <r>
      <rPr>
        <b/>
        <sz val="22"/>
        <color rgb="FF000000"/>
        <rFont val="宋体"/>
        <charset val="134"/>
      </rPr>
      <t>部门收入预算表</t>
    </r>
  </si>
  <si>
    <t>单位:万元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</si>
  <si>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</si>
  <si>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</si>
  <si>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</si>
  <si>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</si>
  <si>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</si>
  <si>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</si>
  <si>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</si>
  <si>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</si>
  <si>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</si>
  <si>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</si>
  <si>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</si>
  <si>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</si>
  <si>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</si>
  <si>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</si>
  <si>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</si>
  <si>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</si>
  <si>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150005</t>
  </si>
  <si>
    <t>曲靖市食品药品不良反应与药物滥用监测中心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</si>
  <si>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01-3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</si>
  <si>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部门支出预算表</t>
    </r>
  </si>
  <si>
    <t>单位：万元</t>
  </si>
  <si>
    <r>
      <rPr>
        <sz val="11"/>
        <color rgb="FF000000"/>
        <rFont val="宋体"/>
        <charset val="134"/>
      </rPr>
      <t>科目编码</t>
    </r>
  </si>
  <si>
    <r>
      <rPr>
        <sz val="11"/>
        <color rgb="FF000000"/>
        <rFont val="宋体"/>
        <charset val="134"/>
      </rPr>
      <t>科目名称</t>
    </r>
  </si>
  <si>
    <r>
      <rPr>
        <sz val="11"/>
        <color rgb="FF000000"/>
        <rFont val="宋体"/>
        <charset val="134"/>
      </rPr>
      <t>合计</t>
    </r>
  </si>
  <si>
    <r>
      <rPr>
        <sz val="11"/>
        <color rgb="FF000000"/>
        <rFont val="宋体"/>
        <charset val="134"/>
      </rPr>
      <t>基本支出</t>
    </r>
  </si>
  <si>
    <r>
      <rPr>
        <sz val="11"/>
        <color rgb="FF000000"/>
        <rFont val="宋体"/>
        <charset val="134"/>
      </rPr>
      <t>项目支出</t>
    </r>
  </si>
  <si>
    <r>
      <rPr>
        <sz val="10"/>
        <color rgb="FF000000"/>
        <rFont val="宋体"/>
        <charset val="134"/>
      </rPr>
      <t>一般公共预算</t>
    </r>
  </si>
  <si>
    <r>
      <rPr>
        <sz val="10"/>
        <color rgb="FF000000"/>
        <rFont val="宋体"/>
        <charset val="134"/>
      </rPr>
      <t>政府性基金预算</t>
    </r>
  </si>
  <si>
    <r>
      <rPr>
        <sz val="11"/>
        <color rgb="FF000000"/>
        <rFont val="宋体"/>
        <charset val="134"/>
      </rPr>
      <t>财政专户管理的支出</t>
    </r>
  </si>
  <si>
    <r>
      <rPr>
        <sz val="11"/>
        <color rgb="FF000000"/>
        <rFont val="宋体"/>
        <charset val="134"/>
      </rPr>
      <t>国有资本经营预算</t>
    </r>
  </si>
  <si>
    <r>
      <rPr>
        <sz val="11"/>
        <color rgb="FF000000"/>
        <rFont val="宋体"/>
        <charset val="134"/>
      </rPr>
      <t>单位资金</t>
    </r>
  </si>
  <si>
    <r>
      <rPr>
        <sz val="11"/>
        <color rgb="FF000000"/>
        <rFont val="宋体"/>
        <charset val="134"/>
      </rPr>
      <t>其中：财政拨款</t>
    </r>
  </si>
  <si>
    <r>
      <rPr>
        <sz val="11"/>
        <color rgb="FF000000"/>
        <rFont val="宋体"/>
        <charset val="134"/>
      </rPr>
      <t>小计</t>
    </r>
  </si>
  <si>
    <r>
      <rPr>
        <sz val="11"/>
        <color rgb="FF000000"/>
        <rFont val="宋体"/>
        <charset val="134"/>
      </rPr>
      <t>事业支出</t>
    </r>
  </si>
  <si>
    <r>
      <rPr>
        <sz val="11"/>
        <color rgb="FF000000"/>
        <rFont val="宋体"/>
        <charset val="134"/>
      </rPr>
      <t>事业单位</t>
    </r>
    <r>
      <rPr>
        <sz val="11"/>
        <color rgb="FF000000"/>
        <rFont val="Times New Roman"/>
        <charset val="134"/>
      </rPr>
      <t xml:space="preserve">
</t>
    </r>
    <r>
      <rPr>
        <sz val="11"/>
        <color rgb="FF000000"/>
        <rFont val="宋体"/>
        <charset val="134"/>
      </rPr>
      <t>经营支出</t>
    </r>
  </si>
  <si>
    <r>
      <rPr>
        <sz val="11"/>
        <color rgb="FF000000"/>
        <rFont val="宋体"/>
        <charset val="134"/>
      </rPr>
      <t>上级补助支出</t>
    </r>
  </si>
  <si>
    <r>
      <rPr>
        <sz val="11"/>
        <color rgb="FF000000"/>
        <rFont val="宋体"/>
        <charset val="134"/>
      </rPr>
      <t>附属单位补助支出</t>
    </r>
  </si>
  <si>
    <r>
      <rPr>
        <sz val="11"/>
        <color rgb="FF000000"/>
        <rFont val="宋体"/>
        <charset val="134"/>
      </rPr>
      <t>其他支出</t>
    </r>
  </si>
  <si>
    <t>201</t>
  </si>
  <si>
    <t>一般公共服务支出</t>
  </si>
  <si>
    <t>20138</t>
  </si>
  <si>
    <t>市场监督管理事务</t>
  </si>
  <si>
    <t>2013812</t>
  </si>
  <si>
    <t>药品事务</t>
  </si>
  <si>
    <t>2013850</t>
  </si>
  <si>
    <t>事业运行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</si>
  <si>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</si>
  <si>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</si>
  <si>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</si>
  <si>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</si>
  <si>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</si>
  <si>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</si>
  <si>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</si>
  <si>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</si>
  <si>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</si>
  <si>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</si>
  <si>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</si>
  <si>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</si>
  <si>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</si>
  <si>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</si>
  <si>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</si>
  <si>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</si>
  <si>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</si>
  <si>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</si>
  <si>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</si>
  <si>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</si>
  <si>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</si>
  <si>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</si>
  <si>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</si>
  <si>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</si>
  <si>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</si>
  <si>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r>
      <rPr>
        <sz val="10"/>
        <color rgb="FF000000"/>
        <rFont val="宋体"/>
        <charset val="134"/>
      </rPr>
      <t>合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计</t>
    </r>
  </si>
  <si>
    <t>合  计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</si>
  <si>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02-1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</si>
  <si>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财政拨款收支预算总表</t>
    </r>
  </si>
  <si>
    <r>
      <rPr>
        <sz val="10"/>
        <color rgb="FF000000"/>
        <rFont val="宋体"/>
        <charset val="134"/>
      </rPr>
      <t>单位：万元</t>
    </r>
  </si>
  <si>
    <r>
      <rPr>
        <sz val="10"/>
        <color rgb="FF000000"/>
        <rFont val="宋体"/>
        <charset val="134"/>
      </rPr>
      <t>收</t>
    </r>
    <r>
      <rPr>
        <sz val="10"/>
        <color rgb="FF000000"/>
        <rFont val="Times New Roman"/>
        <charset val="134"/>
      </rPr>
      <t xml:space="preserve">        </t>
    </r>
    <r>
      <rPr>
        <sz val="10"/>
        <color rgb="FF000000"/>
        <rFont val="宋体"/>
        <charset val="134"/>
      </rPr>
      <t>入</t>
    </r>
  </si>
  <si>
    <r>
      <rPr>
        <sz val="10"/>
        <color theme="1"/>
        <rFont val="宋体"/>
        <charset val="134"/>
      </rPr>
      <t>支</t>
    </r>
    <r>
      <rPr>
        <sz val="10"/>
        <color theme="1"/>
        <rFont val="Times New Roman"/>
        <charset val="134"/>
      </rPr>
      <t xml:space="preserve">        </t>
    </r>
    <r>
      <rPr>
        <sz val="10"/>
        <color theme="1"/>
        <rFont val="宋体"/>
        <charset val="134"/>
      </rPr>
      <t>出</t>
    </r>
  </si>
  <si>
    <r>
      <rPr>
        <sz val="10"/>
        <color rgb="FF000000"/>
        <rFont val="宋体"/>
        <charset val="134"/>
      </rPr>
      <t>项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目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</si>
  <si>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年预算数</t>
    </r>
  </si>
  <si>
    <r>
      <rPr>
        <sz val="10"/>
        <color theme="1"/>
        <rFont val="宋体"/>
        <charset val="134"/>
      </rPr>
      <t>支出功能分类科目</t>
    </r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</si>
  <si>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</si>
  <si>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</si>
  <si>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</si>
  <si>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</si>
  <si>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</si>
  <si>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</si>
  <si>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</si>
  <si>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</si>
  <si>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</si>
  <si>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</si>
  <si>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</si>
  <si>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</si>
  <si>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</si>
  <si>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</si>
  <si>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</si>
  <si>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</si>
  <si>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</si>
  <si>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</si>
  <si>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</si>
  <si>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</si>
  <si>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</si>
  <si>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</si>
  <si>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</si>
  <si>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</si>
  <si>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</si>
  <si>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</si>
  <si>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</si>
  <si>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</si>
  <si>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</si>
  <si>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</si>
  <si>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r>
      <rPr>
        <sz val="10"/>
        <color theme="1"/>
        <rFont val="宋体"/>
        <charset val="134"/>
      </rPr>
      <t>收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入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计</t>
    </r>
  </si>
  <si>
    <r>
      <rPr>
        <sz val="10"/>
        <color theme="1"/>
        <rFont val="宋体"/>
        <charset val="134"/>
      </rPr>
      <t>支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计</t>
    </r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</si>
  <si>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02-2</t>
    </r>
    <r>
      <rPr>
        <sz val="9"/>
        <color rgb="FF000000"/>
        <rFont val="宋体"/>
        <charset val="134"/>
      </rPr>
      <t>表</t>
    </r>
  </si>
  <si>
    <t>一般公共预算支出预算表（按功能科目分类）</t>
  </si>
  <si>
    <t>部门预算支出功能分类科目</t>
  </si>
  <si>
    <t>基本支出</t>
  </si>
  <si>
    <t>项目支出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</si>
  <si>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</si>
  <si>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</si>
  <si>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</si>
  <si>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</si>
  <si>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</si>
  <si>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</si>
  <si>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</si>
  <si>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</si>
  <si>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</si>
  <si>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</si>
  <si>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02-3</t>
    </r>
    <r>
      <rPr>
        <sz val="9"/>
        <color rgb="FF000000"/>
        <rFont val="宋体"/>
        <charset val="134"/>
      </rPr>
      <t>表</t>
    </r>
  </si>
  <si>
    <t>一般公共预算支出明细表（按经济科目分类）</t>
  </si>
  <si>
    <r>
      <rPr>
        <sz val="10"/>
        <color rgb="FF000000"/>
        <rFont val="宋体"/>
        <charset val="134"/>
      </rPr>
      <t>支</t>
    </r>
    <r>
      <rPr>
        <sz val="10"/>
        <color rgb="FF000000"/>
        <rFont val="Times New Roman"/>
        <charset val="134"/>
      </rPr>
      <t xml:space="preserve">        </t>
    </r>
    <r>
      <rPr>
        <sz val="10"/>
        <color rgb="FF000000"/>
        <rFont val="宋体"/>
        <charset val="134"/>
      </rPr>
      <t>出</t>
    </r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</si>
  <si>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</si>
  <si>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</si>
  <si>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</si>
  <si>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</si>
  <si>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</si>
  <si>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</si>
  <si>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</si>
  <si>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</si>
  <si>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</si>
  <si>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</si>
  <si>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</si>
  <si>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</si>
  <si>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</si>
  <si>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</si>
  <si>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</si>
  <si>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</si>
  <si>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</si>
  <si>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</si>
  <si>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</si>
  <si>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</si>
  <si>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</si>
  <si>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</si>
  <si>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</si>
  <si>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</si>
  <si>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</si>
  <si>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</si>
  <si>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</si>
  <si>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</si>
  <si>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</si>
  <si>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</si>
  <si>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</si>
  <si>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</si>
  <si>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</si>
  <si>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</si>
  <si>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</si>
  <si>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</si>
  <si>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会议费</t>
  </si>
  <si>
    <t>07</t>
  </si>
  <si>
    <t>绩效工资</t>
  </si>
  <si>
    <t>培训费</t>
  </si>
  <si>
    <t>08</t>
  </si>
  <si>
    <t>机关事业单位基本养老保险缴费</t>
  </si>
  <si>
    <t>505</t>
  </si>
  <si>
    <t>对事业单位经常性补助</t>
  </si>
  <si>
    <t>09</t>
  </si>
  <si>
    <t>职业年金缴费</t>
  </si>
  <si>
    <t>职工基本医疗保险缴费</t>
  </si>
  <si>
    <t>商品和服务支出</t>
  </si>
  <si>
    <t>公务员医疗补助缴费</t>
  </si>
  <si>
    <t>509</t>
  </si>
  <si>
    <t>对个人和家庭的补助</t>
  </si>
  <si>
    <t>其他社会保障缴费</t>
  </si>
  <si>
    <t>社会福利和救助</t>
  </si>
  <si>
    <t>302</t>
  </si>
  <si>
    <t>办公费</t>
  </si>
  <si>
    <t>印刷费</t>
  </si>
  <si>
    <t>差旅费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</si>
  <si>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</si>
  <si>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</si>
  <si>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</si>
  <si>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</si>
  <si>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</si>
  <si>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</si>
  <si>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</si>
  <si>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</si>
  <si>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</si>
  <si>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</si>
  <si>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</si>
  <si>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303</t>
  </si>
  <si>
    <t>医疗费补助</t>
  </si>
  <si>
    <r>
      <rPr>
        <sz val="10"/>
        <color rgb="FF000000"/>
        <rFont val="宋体"/>
        <charset val="134"/>
      </rPr>
      <t>支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出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总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</si>
  <si>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03</t>
    </r>
    <r>
      <rPr>
        <sz val="10"/>
        <color rgb="FF000000"/>
        <rFont val="宋体"/>
        <charset val="134"/>
      </rPr>
      <t>表</t>
    </r>
  </si>
  <si>
    <r>
      <rPr>
        <sz val="18"/>
        <color rgb="FF000000"/>
        <rFont val="宋体"/>
        <charset val="134"/>
      </rPr>
      <t>一般公共预算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宋体"/>
        <charset val="134"/>
      </rPr>
      <t>三公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宋体"/>
        <charset val="134"/>
      </rPr>
      <t>经费支出预算表</t>
    </r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</si>
  <si>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三公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经费合计</t>
    </r>
  </si>
  <si>
    <t>因公出国（境）费</t>
  </si>
  <si>
    <t>公务用车购置及运行费</t>
  </si>
  <si>
    <t>公务用车购置费</t>
  </si>
  <si>
    <t>公务用车运行费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</si>
  <si>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04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</si>
  <si>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基本支出预算表（人员类</t>
    </r>
    <r>
      <rPr>
        <b/>
        <sz val="23"/>
        <color rgb="FF000000"/>
        <rFont val="Times New Roman"/>
        <charset val="134"/>
      </rPr>
      <t>.</t>
    </r>
    <r>
      <rPr>
        <b/>
        <sz val="23"/>
        <color rgb="FF000000"/>
        <rFont val="宋体"/>
        <charset val="134"/>
      </rPr>
      <t>运转类公用经费项目）</t>
    </r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</si>
  <si>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</si>
  <si>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</si>
  <si>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</si>
  <si>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</si>
  <si>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</si>
  <si>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</si>
  <si>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</si>
  <si>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</si>
  <si>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</si>
  <si>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</si>
  <si>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</si>
  <si>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</si>
  <si>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</si>
  <si>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</si>
  <si>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</si>
  <si>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</si>
  <si>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r>
      <rPr>
        <sz val="10"/>
        <color rgb="FF000000"/>
        <rFont val="宋体"/>
        <charset val="134"/>
      </rPr>
      <t>事业单位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经营收入</t>
    </r>
  </si>
  <si>
    <t>其中：转隶人员公用经费</t>
  </si>
  <si>
    <t>事业单位
经营收入</t>
  </si>
  <si>
    <t>530300210000000021256</t>
  </si>
  <si>
    <t>事业人员支出工资</t>
  </si>
  <si>
    <t>30101</t>
  </si>
  <si>
    <t>30102</t>
  </si>
  <si>
    <t>30107</t>
  </si>
  <si>
    <t>530300231100001510209</t>
  </si>
  <si>
    <t>事业人员参照公务员规范后绩效奖</t>
  </si>
  <si>
    <t>530300210000000021266</t>
  </si>
  <si>
    <t>社会保障缴费（养老保险）</t>
  </si>
  <si>
    <t>30108</t>
  </si>
  <si>
    <t>530300210000000021263</t>
  </si>
  <si>
    <t>社会保障缴费（基本医疗保险）</t>
  </si>
  <si>
    <t>30110</t>
  </si>
  <si>
    <t>530300210000000021262</t>
  </si>
  <si>
    <t>社会保障缴费（工伤保险）</t>
  </si>
  <si>
    <t>30112</t>
  </si>
  <si>
    <t>530300210000000021265</t>
  </si>
  <si>
    <t>社会保障缴费（失业保险）</t>
  </si>
  <si>
    <t>530300210000000021261</t>
  </si>
  <si>
    <t>社会保障缴费（附加商业险）</t>
  </si>
  <si>
    <t>530300210000000021269</t>
  </si>
  <si>
    <t>社会保障缴费（住房公积金）</t>
  </si>
  <si>
    <t>30113</t>
  </si>
  <si>
    <t>530300210000000021280</t>
  </si>
  <si>
    <t>一般公用经费</t>
  </si>
  <si>
    <t>30201</t>
  </si>
  <si>
    <t>530300210000000021272</t>
  </si>
  <si>
    <t>30217</t>
  </si>
  <si>
    <t>530300210000000021271</t>
  </si>
  <si>
    <t>30231</t>
  </si>
  <si>
    <t>530300210000000021279</t>
  </si>
  <si>
    <t>30216</t>
  </si>
  <si>
    <t>530300210000000021275</t>
  </si>
  <si>
    <t>30228</t>
  </si>
  <si>
    <t>530300210000000021276</t>
  </si>
  <si>
    <t>30229</t>
  </si>
  <si>
    <r>
      <rPr>
        <sz val="9"/>
        <color rgb="FF000000"/>
        <rFont val="宋体"/>
        <charset val="134"/>
      </rPr>
      <t>预算</t>
    </r>
    <r>
      <rPr>
        <sz val="9"/>
        <color rgb="FF000000"/>
        <rFont val="Times New Roman"/>
        <charset val="134"/>
      </rPr>
      <t>05-1</t>
    </r>
    <r>
      <rPr>
        <sz val="9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</si>
  <si>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项目支出预算表（其他运转类</t>
    </r>
    <r>
      <rPr>
        <b/>
        <sz val="23"/>
        <color rgb="FF000000"/>
        <rFont val="Times New Roman"/>
        <charset val="134"/>
      </rPr>
      <t>.</t>
    </r>
    <r>
      <rPr>
        <b/>
        <sz val="23"/>
        <color rgb="FF000000"/>
        <rFont val="宋体"/>
        <charset val="134"/>
      </rPr>
      <t>特定目标类项目）</t>
    </r>
  </si>
  <si>
    <r>
      <rPr>
        <sz val="10"/>
        <color rgb="FF000000"/>
        <rFont val="宋体"/>
        <charset val="134"/>
      </rPr>
      <t>项目分类</t>
    </r>
  </si>
  <si>
    <r>
      <rPr>
        <sz val="10"/>
        <color rgb="FF000000"/>
        <rFont val="宋体"/>
        <charset val="134"/>
      </rPr>
      <t>项目代码</t>
    </r>
  </si>
  <si>
    <r>
      <rPr>
        <sz val="10"/>
        <color rgb="FF000000"/>
        <rFont val="宋体"/>
        <charset val="134"/>
      </rPr>
      <t>项目名称</t>
    </r>
  </si>
  <si>
    <r>
      <rPr>
        <sz val="10"/>
        <color rgb="FF000000"/>
        <rFont val="宋体"/>
        <charset val="134"/>
      </rPr>
      <t>项目单位</t>
    </r>
  </si>
  <si>
    <r>
      <rPr>
        <sz val="10"/>
        <color rgb="FF000000"/>
        <rFont val="宋体"/>
        <charset val="134"/>
      </rPr>
      <t>功能科目编码</t>
    </r>
  </si>
  <si>
    <r>
      <rPr>
        <sz val="10"/>
        <color rgb="FF000000"/>
        <rFont val="宋体"/>
        <charset val="134"/>
      </rPr>
      <t>功能科目名称</t>
    </r>
  </si>
  <si>
    <r>
      <rPr>
        <sz val="10"/>
        <color rgb="FF000000"/>
        <rFont val="宋体"/>
        <charset val="134"/>
      </rPr>
      <t>经济科目编码</t>
    </r>
  </si>
  <si>
    <r>
      <rPr>
        <sz val="10"/>
        <color rgb="FF000000"/>
        <rFont val="宋体"/>
        <charset val="134"/>
      </rPr>
      <t>经济科目名称</t>
    </r>
  </si>
  <si>
    <r>
      <rPr>
        <sz val="10"/>
        <color rgb="FF000000"/>
        <rFont val="宋体"/>
        <charset val="134"/>
      </rPr>
      <t>合计</t>
    </r>
  </si>
  <si>
    <r>
      <rPr>
        <sz val="10"/>
        <color rgb="FF000000"/>
        <rFont val="宋体"/>
        <charset val="134"/>
      </rPr>
      <t>本年拨款</t>
    </r>
  </si>
  <si>
    <r>
      <rPr>
        <sz val="10"/>
        <color rgb="FF000000"/>
        <rFont val="宋体"/>
        <charset val="134"/>
      </rPr>
      <t>财政拨款结转结余</t>
    </r>
  </si>
  <si>
    <r>
      <rPr>
        <sz val="10"/>
        <color rgb="FF000000"/>
        <rFont val="宋体"/>
        <charset val="134"/>
      </rPr>
      <t>财政专户管理资金</t>
    </r>
  </si>
  <si>
    <r>
      <rPr>
        <sz val="10"/>
        <color rgb="FF000000"/>
        <rFont val="宋体"/>
        <charset val="134"/>
      </rPr>
      <t>单位资金</t>
    </r>
  </si>
  <si>
    <r>
      <rPr>
        <sz val="10"/>
        <color rgb="FF000000"/>
        <rFont val="宋体"/>
        <charset val="134"/>
      </rPr>
      <t>国有资本经营预算</t>
    </r>
  </si>
  <si>
    <r>
      <rPr>
        <sz val="10"/>
        <color rgb="FF000000"/>
        <rFont val="宋体"/>
        <charset val="134"/>
      </rPr>
      <t>小计</t>
    </r>
  </si>
  <si>
    <r>
      <rPr>
        <sz val="10"/>
        <color rgb="FF000000"/>
        <rFont val="宋体"/>
        <charset val="134"/>
      </rPr>
      <t>事业收入</t>
    </r>
  </si>
  <si>
    <r>
      <rPr>
        <sz val="10"/>
        <color rgb="FF000000"/>
        <rFont val="宋体"/>
        <charset val="134"/>
      </rPr>
      <t>上级补助收入</t>
    </r>
  </si>
  <si>
    <r>
      <rPr>
        <sz val="10"/>
        <color rgb="FF000000"/>
        <rFont val="宋体"/>
        <charset val="134"/>
      </rPr>
      <t>附属单位上缴收入</t>
    </r>
  </si>
  <si>
    <r>
      <rPr>
        <sz val="10"/>
        <color rgb="FF000000"/>
        <rFont val="宋体"/>
        <charset val="134"/>
      </rPr>
      <t>其他收入</t>
    </r>
  </si>
  <si>
    <r>
      <rPr>
        <sz val="10"/>
        <color rgb="FF000000"/>
        <rFont val="宋体"/>
        <charset val="134"/>
      </rPr>
      <t>其中：本次下达</t>
    </r>
  </si>
  <si>
    <r>
      <rPr>
        <sz val="10"/>
        <color theme="1"/>
        <rFont val="宋体"/>
        <charset val="134"/>
      </rPr>
      <t>市食品药品监测中心药器不良反应监测经费</t>
    </r>
  </si>
  <si>
    <r>
      <rPr>
        <sz val="10"/>
        <color theme="1"/>
        <rFont val="宋体"/>
        <charset val="134"/>
      </rPr>
      <t>专项业务类</t>
    </r>
  </si>
  <si>
    <t>530300210000000017919</t>
  </si>
  <si>
    <r>
      <rPr>
        <sz val="10"/>
        <color theme="1"/>
        <rFont val="宋体"/>
        <charset val="134"/>
      </rPr>
      <t>曲靖市食品药品不良反应与药物滥用监测中心</t>
    </r>
  </si>
  <si>
    <r>
      <rPr>
        <sz val="10"/>
        <color theme="1"/>
        <rFont val="宋体"/>
        <charset val="134"/>
      </rPr>
      <t>药品事务</t>
    </r>
  </si>
  <si>
    <r>
      <rPr>
        <sz val="10"/>
        <color theme="1"/>
        <rFont val="宋体"/>
        <charset val="134"/>
      </rPr>
      <t>办公费</t>
    </r>
  </si>
  <si>
    <t>30202</t>
  </si>
  <si>
    <r>
      <rPr>
        <sz val="10"/>
        <color theme="1"/>
        <rFont val="宋体"/>
        <charset val="134"/>
      </rPr>
      <t>印刷费</t>
    </r>
  </si>
  <si>
    <t>30211</t>
  </si>
  <si>
    <r>
      <rPr>
        <sz val="10"/>
        <color theme="1"/>
        <rFont val="宋体"/>
        <charset val="134"/>
      </rPr>
      <t>差旅费</t>
    </r>
  </si>
  <si>
    <r>
      <rPr>
        <sz val="10"/>
        <color theme="1"/>
        <rFont val="宋体"/>
        <charset val="134"/>
      </rPr>
      <t>培训费</t>
    </r>
  </si>
  <si>
    <t>30226</t>
  </si>
  <si>
    <r>
      <rPr>
        <sz val="10"/>
        <color theme="1"/>
        <rFont val="宋体"/>
        <charset val="134"/>
      </rPr>
      <t>劳务费</t>
    </r>
  </si>
  <si>
    <r>
      <rPr>
        <sz val="10"/>
        <color theme="1"/>
        <rFont val="宋体"/>
        <charset val="134"/>
      </rPr>
      <t>中央转移支付食品药品监管补助资金</t>
    </r>
  </si>
  <si>
    <t>530300211100000785444</t>
  </si>
  <si>
    <r>
      <rPr>
        <sz val="10"/>
        <color theme="1"/>
        <rFont val="宋体"/>
        <charset val="134"/>
      </rPr>
      <t>其他市场监督管理事务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</si>
  <si>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05-2</t>
    </r>
    <r>
      <rPr>
        <sz val="10"/>
        <color rgb="FF000000"/>
        <rFont val="宋体"/>
        <charset val="134"/>
      </rPr>
      <t>表</t>
    </r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</si>
  <si>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</si>
  <si>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</si>
  <si>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</si>
  <si>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</si>
  <si>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</si>
  <si>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</si>
  <si>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</si>
  <si>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</si>
  <si>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</si>
  <si>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</si>
  <si>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</si>
  <si>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市食品药品监测中心药器不良反应监测经费</t>
  </si>
  <si>
    <r>
      <rPr>
        <sz val="10"/>
        <color theme="1"/>
        <rFont val="宋体"/>
        <charset val="134"/>
      </rPr>
      <t>药品不良反应报告数不低于</t>
    </r>
    <r>
      <rPr>
        <sz val="10"/>
        <color theme="1"/>
        <rFont val="Times New Roman"/>
        <charset val="134"/>
      </rPr>
      <t>4800</t>
    </r>
    <r>
      <rPr>
        <sz val="10"/>
        <color theme="1"/>
        <rFont val="宋体"/>
        <charset val="134"/>
      </rPr>
      <t>份，医疗器械不良事件报告数</t>
    </r>
    <r>
      <rPr>
        <sz val="10"/>
        <color theme="1"/>
        <rFont val="Times New Roman"/>
        <charset val="134"/>
      </rPr>
      <t>1300</t>
    </r>
    <r>
      <rPr>
        <sz val="10"/>
        <color theme="1"/>
        <rFont val="宋体"/>
        <charset val="134"/>
      </rPr>
      <t>份，化妆品不良反应报告数</t>
    </r>
    <r>
      <rPr>
        <sz val="10"/>
        <color theme="1"/>
        <rFont val="Times New Roman"/>
        <charset val="134"/>
      </rPr>
      <t>480</t>
    </r>
    <r>
      <rPr>
        <sz val="10"/>
        <color theme="1"/>
        <rFont val="宋体"/>
        <charset val="134"/>
      </rPr>
      <t>份。</t>
    </r>
  </si>
  <si>
    <t>产出指标</t>
  </si>
  <si>
    <t>数量指标</t>
  </si>
  <si>
    <t>药品不良反应报告数</t>
  </si>
  <si>
    <t>=</t>
  </si>
  <si>
    <t>4800</t>
  </si>
  <si>
    <t>份</t>
  </si>
  <si>
    <t>定量指标</t>
  </si>
  <si>
    <t>药品不良反应报告数不低于4800份，医疗器械不良事件报告数1300份，化妆品不良反应报告数480份。</t>
  </si>
  <si>
    <t>医疗器械不良事件报告数</t>
  </si>
  <si>
    <t>1300</t>
  </si>
  <si>
    <t>化妆品不良反应报告数</t>
  </si>
  <si>
    <t>480</t>
  </si>
  <si>
    <t>质量指标</t>
  </si>
  <si>
    <t>药品不良反应报告新的严重报告比例</t>
  </si>
  <si>
    <t>35</t>
  </si>
  <si>
    <t>%</t>
  </si>
  <si>
    <t>药品不良反应报告严重报告比例</t>
  </si>
  <si>
    <t>时效指标</t>
  </si>
  <si>
    <t>目标任务完成时间</t>
  </si>
  <si>
    <r>
      <rPr>
        <sz val="10"/>
        <color theme="1"/>
        <rFont val="Times New Roman"/>
        <charset val="134"/>
      </rPr>
      <t>2023</t>
    </r>
    <r>
      <rPr>
        <sz val="10"/>
        <color theme="1"/>
        <rFont val="宋体"/>
        <charset val="134"/>
      </rPr>
      <t>年</t>
    </r>
    <r>
      <rPr>
        <sz val="10"/>
        <color theme="1"/>
        <rFont val="Times New Roman"/>
        <charset val="134"/>
      </rPr>
      <t>12</t>
    </r>
    <r>
      <rPr>
        <sz val="10"/>
        <color theme="1"/>
        <rFont val="宋体"/>
        <charset val="134"/>
      </rPr>
      <t>月</t>
    </r>
    <r>
      <rPr>
        <sz val="10"/>
        <color theme="1"/>
        <rFont val="Times New Roman"/>
        <charset val="134"/>
      </rPr>
      <t>15</t>
    </r>
    <r>
      <rPr>
        <sz val="10"/>
        <color theme="1"/>
        <rFont val="宋体"/>
        <charset val="134"/>
      </rPr>
      <t>日</t>
    </r>
  </si>
  <si>
    <t>年</t>
  </si>
  <si>
    <t>定性指标</t>
  </si>
  <si>
    <t>效益指标</t>
  </si>
  <si>
    <t>社会效益指标</t>
  </si>
  <si>
    <t>报表数量提高比例</t>
  </si>
  <si>
    <t>满意度指标</t>
  </si>
  <si>
    <t>服务对象满意度指标</t>
  </si>
  <si>
    <t>公众对药械化安全性监测工作服务对象满意度</t>
  </si>
  <si>
    <t>75</t>
  </si>
  <si>
    <t>公众对市场监管工市直单位社会评价得分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</si>
  <si>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05-3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</si>
  <si>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项目支出绩效目标表（另文下达）</t>
    </r>
  </si>
  <si>
    <r>
      <rPr>
        <sz val="10"/>
        <color rgb="FF000000"/>
        <rFont val="宋体"/>
        <charset val="134"/>
      </rPr>
      <t>单位名称、项目名称</t>
    </r>
  </si>
  <si>
    <r>
      <rPr>
        <sz val="10"/>
        <color rgb="FF000000"/>
        <rFont val="宋体"/>
        <charset val="134"/>
      </rPr>
      <t>项目年度绩效目标</t>
    </r>
  </si>
  <si>
    <r>
      <rPr>
        <sz val="10"/>
        <color rgb="FF000000"/>
        <rFont val="宋体"/>
        <charset val="134"/>
      </rPr>
      <t>一级指标</t>
    </r>
  </si>
  <si>
    <r>
      <rPr>
        <sz val="10"/>
        <color rgb="FF000000"/>
        <rFont val="宋体"/>
        <charset val="134"/>
      </rPr>
      <t>二级指标</t>
    </r>
  </si>
  <si>
    <r>
      <rPr>
        <sz val="10"/>
        <color rgb="FF000000"/>
        <rFont val="宋体"/>
        <charset val="134"/>
      </rPr>
      <t>三级指标</t>
    </r>
  </si>
  <si>
    <r>
      <rPr>
        <sz val="10"/>
        <color rgb="FF000000"/>
        <rFont val="宋体"/>
        <charset val="134"/>
      </rPr>
      <t>指标性质</t>
    </r>
  </si>
  <si>
    <r>
      <rPr>
        <sz val="10"/>
        <color rgb="FF000000"/>
        <rFont val="宋体"/>
        <charset val="134"/>
      </rPr>
      <t>指标值</t>
    </r>
  </si>
  <si>
    <r>
      <rPr>
        <sz val="10"/>
        <color rgb="FF000000"/>
        <rFont val="宋体"/>
        <charset val="134"/>
      </rPr>
      <t>度量单位</t>
    </r>
  </si>
  <si>
    <r>
      <rPr>
        <sz val="10"/>
        <color rgb="FF000000"/>
        <rFont val="宋体"/>
        <charset val="134"/>
      </rPr>
      <t>指标属性</t>
    </r>
  </si>
  <si>
    <r>
      <rPr>
        <sz val="10"/>
        <color rgb="FF000000"/>
        <rFont val="宋体"/>
        <charset val="134"/>
      </rPr>
      <t>指标内容</t>
    </r>
  </si>
  <si>
    <r>
      <rPr>
        <sz val="10"/>
        <color theme="1"/>
        <rFont val="宋体"/>
        <charset val="134"/>
      </rPr>
      <t>说明：曲靖市食品药品不良反应与药物滥用监测中心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年无另文下达的项目支出，故此表为空。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</si>
  <si>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06</t>
    </r>
    <r>
      <rPr>
        <sz val="10"/>
        <color rgb="FF000000"/>
        <rFont val="宋体"/>
        <charset val="134"/>
      </rPr>
      <t>表</t>
    </r>
  </si>
  <si>
    <r>
      <rPr>
        <b/>
        <sz val="21"/>
        <color rgb="FF000000"/>
        <rFont val="宋体"/>
        <charset val="134"/>
      </rPr>
      <t>政府性基金预算支出预算表</t>
    </r>
  </si>
  <si>
    <t>政府性基金预算支出预算表</t>
  </si>
  <si>
    <t>单位名称：预算科</t>
  </si>
  <si>
    <t>单位名称</t>
  </si>
  <si>
    <t>本年政府性基金预算支出</t>
  </si>
  <si>
    <r>
      <rPr>
        <sz val="11"/>
        <color theme="1"/>
        <rFont val="宋体"/>
        <charset val="134"/>
      </rPr>
      <t>说明：曲靖市食品药品不良反应与药物滥用监测中心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年无政府性基金预算支出，故此表为空。</t>
    </r>
  </si>
  <si>
    <r>
      <rPr>
        <b/>
        <sz val="21"/>
        <color rgb="FF000000"/>
        <rFont val="宋体"/>
        <charset val="134"/>
      </rPr>
      <t>国有资本经营预算支出预算表</t>
    </r>
  </si>
  <si>
    <t>本年国有资本经营预算支出</t>
  </si>
  <si>
    <r>
      <rPr>
        <sz val="10"/>
        <color theme="1"/>
        <rFont val="宋体"/>
        <charset val="134"/>
      </rPr>
      <t>说明：曲靖市食品药品不良反应与药物滥用监测中心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年无国有资本经营预算支出，故此表为空。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</si>
  <si>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08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</si>
  <si>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部门政府采购预算表</t>
    </r>
  </si>
  <si>
    <t>预算项目</t>
  </si>
  <si>
    <t>采购项目</t>
  </si>
  <si>
    <t>采购目录</t>
  </si>
  <si>
    <r>
      <rPr>
        <sz val="10"/>
        <color rgb="FF000000"/>
        <rFont val="宋体"/>
        <charset val="134"/>
      </rPr>
      <t>计量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单位</t>
    </r>
  </si>
  <si>
    <t>数量</t>
  </si>
  <si>
    <t>面向中小企业预留资金</t>
  </si>
  <si>
    <r>
      <rPr>
        <sz val="10"/>
        <color rgb="FF000000"/>
        <rFont val="宋体"/>
        <charset val="134"/>
      </rPr>
      <t>政府性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基金</t>
    </r>
  </si>
  <si>
    <t>国有资本经营收益</t>
  </si>
  <si>
    <t>财政专户管理的收入</t>
  </si>
  <si>
    <t>80400277</t>
  </si>
  <si>
    <t>公车运行维护费</t>
  </si>
  <si>
    <r>
      <rPr>
        <sz val="10"/>
        <color theme="1"/>
        <rFont val="Times New Roman"/>
        <charset val="134"/>
      </rPr>
      <t xml:space="preserve">C1804010201 </t>
    </r>
    <r>
      <rPr>
        <sz val="10"/>
        <color theme="1"/>
        <rFont val="宋体"/>
        <charset val="134"/>
      </rPr>
      <t>机动车保险服务</t>
    </r>
  </si>
  <si>
    <t>项</t>
  </si>
  <si>
    <r>
      <rPr>
        <sz val="10"/>
        <color theme="1"/>
        <rFont val="Times New Roman"/>
        <charset val="134"/>
      </rPr>
      <t xml:space="preserve">C23120301 </t>
    </r>
    <r>
      <rPr>
        <sz val="10"/>
        <color theme="1"/>
        <rFont val="宋体"/>
        <charset val="134"/>
      </rPr>
      <t>车辆维修和保养服务</t>
    </r>
  </si>
  <si>
    <r>
      <rPr>
        <sz val="10"/>
        <color theme="1"/>
        <rFont val="Times New Roman"/>
        <charset val="134"/>
      </rPr>
      <t xml:space="preserve">C23120302 </t>
    </r>
    <r>
      <rPr>
        <sz val="10"/>
        <color theme="1"/>
        <rFont val="宋体"/>
        <charset val="134"/>
      </rPr>
      <t>车辆加油、添加燃料服务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</si>
  <si>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09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</si>
  <si>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政府购买服务预算表</t>
    </r>
  </si>
  <si>
    <r>
      <rPr>
        <sz val="10"/>
        <color rgb="FF000000"/>
        <rFont val="宋体"/>
        <charset val="134"/>
      </rPr>
      <t>预算项目</t>
    </r>
  </si>
  <si>
    <r>
      <rPr>
        <sz val="10"/>
        <color rgb="FF000000"/>
        <rFont val="宋体"/>
        <charset val="134"/>
      </rPr>
      <t>政府购买服务项目</t>
    </r>
  </si>
  <si>
    <r>
      <rPr>
        <sz val="10"/>
        <color rgb="FF000000"/>
        <rFont val="宋体"/>
        <charset val="134"/>
      </rPr>
      <t>政府购买服务指导性目录代码</t>
    </r>
  </si>
  <si>
    <r>
      <rPr>
        <sz val="10"/>
        <color rgb="FF000000"/>
        <rFont val="宋体"/>
        <charset val="134"/>
      </rPr>
      <t>基本支出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项目支出</t>
    </r>
  </si>
  <si>
    <r>
      <rPr>
        <sz val="10"/>
        <color rgb="FF000000"/>
        <rFont val="宋体"/>
        <charset val="134"/>
      </rPr>
      <t>所属服务类别</t>
    </r>
  </si>
  <si>
    <r>
      <rPr>
        <sz val="10"/>
        <color rgb="FF000000"/>
        <rFont val="宋体"/>
        <charset val="134"/>
      </rPr>
      <t>所属服务领域</t>
    </r>
  </si>
  <si>
    <r>
      <rPr>
        <sz val="10"/>
        <color rgb="FF000000"/>
        <rFont val="宋体"/>
        <charset val="134"/>
      </rPr>
      <t>购买内容简述</t>
    </r>
  </si>
  <si>
    <r>
      <rPr>
        <sz val="10"/>
        <color rgb="FF000000"/>
        <rFont val="宋体"/>
        <charset val="134"/>
      </rPr>
      <t>资金来源</t>
    </r>
  </si>
  <si>
    <r>
      <rPr>
        <sz val="10"/>
        <color rgb="FF000000"/>
        <rFont val="宋体"/>
        <charset val="134"/>
      </rPr>
      <t>国有资本经营收益</t>
    </r>
  </si>
  <si>
    <r>
      <rPr>
        <sz val="10"/>
        <color rgb="FF000000"/>
        <rFont val="宋体"/>
        <charset val="134"/>
      </rPr>
      <t>财政专户管理的收入</t>
    </r>
  </si>
  <si>
    <r>
      <rPr>
        <sz val="10"/>
        <color rgb="FF000000"/>
        <rFont val="宋体"/>
        <charset val="134"/>
      </rPr>
      <t>单位自筹</t>
    </r>
  </si>
  <si>
    <r>
      <rPr>
        <sz val="10"/>
        <color rgb="FF000000"/>
        <rFont val="宋体"/>
        <charset val="134"/>
      </rPr>
      <t>合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宋体"/>
        <charset val="134"/>
      </rPr>
      <t>计</t>
    </r>
  </si>
  <si>
    <r>
      <rPr>
        <sz val="10"/>
        <color theme="1"/>
        <rFont val="宋体"/>
        <charset val="134"/>
      </rPr>
      <t>说明：曲靖市食品药品不良反应与药物滥用监测中心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年无政府购买服务预算，故此表为空。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</si>
  <si>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10-1</t>
    </r>
    <r>
      <rPr>
        <sz val="10"/>
        <color rgb="FF000000"/>
        <rFont val="宋体"/>
        <charset val="134"/>
      </rPr>
      <t>表</t>
    </r>
  </si>
  <si>
    <r>
      <rPr>
        <sz val="22"/>
        <color rgb="FF000000"/>
        <rFont val="宋体"/>
        <charset val="134"/>
      </rPr>
      <t>市对下转移支付预算表</t>
    </r>
  </si>
  <si>
    <r>
      <rPr>
        <sz val="10"/>
        <color rgb="FF000000"/>
        <rFont val="宋体"/>
        <charset val="134"/>
      </rPr>
      <t>单位名称（项目）</t>
    </r>
  </si>
  <si>
    <r>
      <rPr>
        <sz val="10"/>
        <color rgb="FF000000"/>
        <rFont val="宋体"/>
        <charset val="134"/>
      </rPr>
      <t>地区</t>
    </r>
  </si>
  <si>
    <r>
      <rPr>
        <sz val="10"/>
        <color rgb="FF000000"/>
        <rFont val="宋体"/>
        <charset val="134"/>
      </rPr>
      <t>政府性基金</t>
    </r>
  </si>
  <si>
    <r>
      <rPr>
        <sz val="10"/>
        <color rgb="FF000000"/>
        <rFont val="宋体"/>
        <charset val="134"/>
      </rPr>
      <t>开发区</t>
    </r>
  </si>
  <si>
    <r>
      <rPr>
        <sz val="10"/>
        <color rgb="FF000000"/>
        <rFont val="宋体"/>
        <charset val="134"/>
      </rPr>
      <t>麒麟区</t>
    </r>
  </si>
  <si>
    <r>
      <rPr>
        <sz val="10"/>
        <color rgb="FF000000"/>
        <rFont val="宋体"/>
        <charset val="134"/>
      </rPr>
      <t>沾益区</t>
    </r>
  </si>
  <si>
    <r>
      <rPr>
        <sz val="10"/>
        <color rgb="FF000000"/>
        <rFont val="宋体"/>
        <charset val="134"/>
      </rPr>
      <t>马龙区</t>
    </r>
  </si>
  <si>
    <r>
      <rPr>
        <sz val="10"/>
        <color rgb="FF000000"/>
        <rFont val="宋体"/>
        <charset val="134"/>
      </rPr>
      <t>宣威市</t>
    </r>
  </si>
  <si>
    <r>
      <rPr>
        <sz val="10"/>
        <color rgb="FF000000"/>
        <rFont val="宋体"/>
        <charset val="134"/>
      </rPr>
      <t>富源县</t>
    </r>
  </si>
  <si>
    <r>
      <rPr>
        <sz val="10"/>
        <color rgb="FF000000"/>
        <rFont val="宋体"/>
        <charset val="134"/>
      </rPr>
      <t>罗平县</t>
    </r>
  </si>
  <si>
    <r>
      <rPr>
        <sz val="10"/>
        <color rgb="FF000000"/>
        <rFont val="宋体"/>
        <charset val="134"/>
      </rPr>
      <t>师宗县</t>
    </r>
  </si>
  <si>
    <r>
      <rPr>
        <sz val="10"/>
        <color rgb="FF000000"/>
        <rFont val="宋体"/>
        <charset val="134"/>
      </rPr>
      <t>陆良县</t>
    </r>
  </si>
  <si>
    <r>
      <rPr>
        <sz val="10"/>
        <color rgb="FF000000"/>
        <rFont val="宋体"/>
        <charset val="134"/>
      </rPr>
      <t>会泽县</t>
    </r>
  </si>
  <si>
    <r>
      <rPr>
        <sz val="11"/>
        <color theme="1"/>
        <rFont val="宋体"/>
        <charset val="134"/>
      </rPr>
      <t>说明：曲靖市食品药品不良反应与药物滥用监测中心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年无市对下转移支付，故此表为空。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</si>
  <si>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10-2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</si>
  <si>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市对下转移支付绩效目标表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</si>
  <si>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</si>
  <si>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新增资产配置表</t>
    </r>
  </si>
  <si>
    <r>
      <rPr>
        <sz val="10"/>
        <color rgb="FF000000"/>
        <rFont val="宋体"/>
        <charset val="134"/>
      </rPr>
      <t>单位名称</t>
    </r>
  </si>
  <si>
    <r>
      <rPr>
        <sz val="10"/>
        <color rgb="FF000000"/>
        <rFont val="宋体"/>
        <charset val="134"/>
      </rPr>
      <t>资产类别</t>
    </r>
  </si>
  <si>
    <r>
      <rPr>
        <sz val="10"/>
        <color rgb="FF000000"/>
        <rFont val="宋体"/>
        <charset val="134"/>
      </rPr>
      <t>资产分类代码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名称</t>
    </r>
  </si>
  <si>
    <r>
      <rPr>
        <sz val="10"/>
        <color rgb="FF000000"/>
        <rFont val="宋体"/>
        <charset val="134"/>
      </rPr>
      <t>资产名称</t>
    </r>
  </si>
  <si>
    <r>
      <rPr>
        <sz val="10"/>
        <color rgb="FF000000"/>
        <rFont val="宋体"/>
        <charset val="134"/>
      </rPr>
      <t>计量单位</t>
    </r>
  </si>
  <si>
    <r>
      <rPr>
        <sz val="10"/>
        <color rgb="FF000000"/>
        <rFont val="宋体"/>
        <charset val="134"/>
      </rPr>
      <t>财政部门批复数（元）</t>
    </r>
  </si>
  <si>
    <r>
      <rPr>
        <sz val="10"/>
        <color rgb="FF000000"/>
        <rFont val="宋体"/>
        <charset val="134"/>
      </rPr>
      <t>数量</t>
    </r>
  </si>
  <si>
    <r>
      <rPr>
        <sz val="10"/>
        <color rgb="FF000000"/>
        <rFont val="宋体"/>
        <charset val="134"/>
      </rPr>
      <t>单价</t>
    </r>
  </si>
  <si>
    <r>
      <rPr>
        <sz val="10"/>
        <color rgb="FF000000"/>
        <rFont val="宋体"/>
        <charset val="134"/>
      </rPr>
      <t>金额</t>
    </r>
  </si>
  <si>
    <t>说明：曲靖市食品药品不良反应与药物滥用监测中心2024年无新增资产配置，故此表为空。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</si>
  <si>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</si>
  <si>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上级补助项目支出预算表</t>
    </r>
  </si>
  <si>
    <r>
      <rPr>
        <sz val="11"/>
        <color rgb="FF000000"/>
        <rFont val="宋体"/>
        <charset val="134"/>
      </rPr>
      <t>项目分类</t>
    </r>
  </si>
  <si>
    <r>
      <rPr>
        <sz val="11"/>
        <color rgb="FF000000"/>
        <rFont val="宋体"/>
        <charset val="134"/>
      </rPr>
      <t>项目名称</t>
    </r>
  </si>
  <si>
    <r>
      <rPr>
        <sz val="11"/>
        <color rgb="FF000000"/>
        <rFont val="宋体"/>
        <charset val="134"/>
      </rPr>
      <t>项目单位</t>
    </r>
  </si>
  <si>
    <r>
      <rPr>
        <sz val="11"/>
        <color rgb="FF000000"/>
        <rFont val="宋体"/>
        <charset val="134"/>
      </rPr>
      <t>功能科目编码</t>
    </r>
  </si>
  <si>
    <r>
      <rPr>
        <sz val="11"/>
        <color rgb="FF000000"/>
        <rFont val="宋体"/>
        <charset val="134"/>
      </rPr>
      <t>功能科目名称</t>
    </r>
  </si>
  <si>
    <r>
      <rPr>
        <sz val="11"/>
        <color rgb="FF000000"/>
        <rFont val="宋体"/>
        <charset val="134"/>
      </rPr>
      <t>经济科目编码</t>
    </r>
  </si>
  <si>
    <r>
      <rPr>
        <sz val="11"/>
        <color rgb="FF000000"/>
        <rFont val="宋体"/>
        <charset val="134"/>
      </rPr>
      <t>经济科目名称</t>
    </r>
  </si>
  <si>
    <r>
      <rPr>
        <sz val="11"/>
        <color rgb="FF000000"/>
        <rFont val="宋体"/>
        <charset val="134"/>
      </rPr>
      <t>上级补助</t>
    </r>
  </si>
  <si>
    <r>
      <rPr>
        <sz val="11"/>
        <color rgb="FF000000"/>
        <rFont val="宋体"/>
        <charset val="134"/>
      </rPr>
      <t>一般公共预算</t>
    </r>
  </si>
  <si>
    <r>
      <rPr>
        <sz val="11"/>
        <color rgb="FF000000"/>
        <rFont val="宋体"/>
        <charset val="134"/>
      </rPr>
      <t>政府性基金预算</t>
    </r>
  </si>
  <si>
    <r>
      <rPr>
        <sz val="9"/>
        <color theme="1"/>
        <rFont val="宋体"/>
        <charset val="134"/>
      </rPr>
      <t>中央转移支付食品药品监管补助资金</t>
    </r>
  </si>
  <si>
    <r>
      <rPr>
        <sz val="9"/>
        <color theme="1"/>
        <rFont val="宋体"/>
        <charset val="134"/>
      </rPr>
      <t>专项业务类</t>
    </r>
  </si>
  <si>
    <r>
      <rPr>
        <sz val="9"/>
        <color theme="1"/>
        <rFont val="宋体"/>
        <charset val="134"/>
      </rPr>
      <t>曲靖市食品药品不良反应与药物滥用监测中心</t>
    </r>
  </si>
  <si>
    <r>
      <rPr>
        <sz val="9"/>
        <color theme="1"/>
        <rFont val="宋体"/>
        <charset val="134"/>
      </rPr>
      <t>其他市场监督管理事务</t>
    </r>
  </si>
  <si>
    <r>
      <rPr>
        <sz val="9"/>
        <color theme="1"/>
        <rFont val="宋体"/>
        <charset val="134"/>
      </rPr>
      <t>办公费</t>
    </r>
  </si>
  <si>
    <r>
      <rPr>
        <sz val="9"/>
        <color theme="1"/>
        <rFont val="宋体"/>
        <charset val="134"/>
      </rPr>
      <t>印刷费</t>
    </r>
  </si>
  <si>
    <r>
      <rPr>
        <sz val="9"/>
        <color theme="1"/>
        <rFont val="宋体"/>
        <charset val="134"/>
      </rPr>
      <t>差旅费</t>
    </r>
  </si>
  <si>
    <r>
      <rPr>
        <sz val="9"/>
        <color theme="1"/>
        <rFont val="宋体"/>
        <charset val="134"/>
      </rPr>
      <t>培训费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</si>
  <si>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</si>
  <si>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部门项目中期规划预算表</t>
    </r>
  </si>
  <si>
    <t>项目分类</t>
  </si>
  <si>
    <t>项目级次</t>
  </si>
  <si>
    <r>
      <t>2024</t>
    </r>
    <r>
      <rPr>
        <sz val="10"/>
        <color rgb="FF000000"/>
        <rFont val="宋体"/>
        <charset val="134"/>
      </rPr>
      <t>年</t>
    </r>
  </si>
  <si>
    <r>
      <t>2025</t>
    </r>
    <r>
      <rPr>
        <sz val="10"/>
        <color rgb="FF000000"/>
        <rFont val="宋体"/>
        <charset val="134"/>
      </rPr>
      <t>年</t>
    </r>
  </si>
  <si>
    <r>
      <t>2026</t>
    </r>
    <r>
      <rPr>
        <sz val="10"/>
        <color rgb="FF000000"/>
        <rFont val="宋体"/>
        <charset val="134"/>
      </rPr>
      <t>年</t>
    </r>
  </si>
  <si>
    <r>
      <rPr>
        <sz val="10"/>
        <color theme="1"/>
        <rFont val="Times New Roman"/>
        <charset val="134"/>
      </rPr>
      <t xml:space="preserve">311 </t>
    </r>
    <r>
      <rPr>
        <sz val="10"/>
        <color theme="1"/>
        <rFont val="宋体"/>
        <charset val="134"/>
      </rPr>
      <t>专项业务类</t>
    </r>
  </si>
  <si>
    <t>本级</t>
  </si>
  <si>
    <t/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</si>
</sst>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m/dd\ hh:mm:ss"/>
    <numFmt numFmtId="177" formatCode="hh:mm:ss"/>
    <numFmt numFmtId="178" formatCode="0.00_);[Red]\-0.00\ "/>
    <numFmt numFmtId="179" formatCode="#,##0;\-#,##0;;@"/>
    <numFmt numFmtId="180" formatCode="yyyy/mm/dd"/>
    <numFmt numFmtId="181" formatCode="#,##0.00_ "/>
    <numFmt numFmtId="182" formatCode="#,##0.00;\-#,##0.00;;@"/>
  </numFmts>
  <fonts count="6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23"/>
      <color rgb="FF000000"/>
      <name val="Times New Roman"/>
      <charset val="134"/>
    </font>
    <font>
      <sz val="10"/>
      <color theme="1"/>
      <name val="宋体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9"/>
      <color theme="1"/>
      <name val="Times New Roman"/>
      <charset val="134"/>
    </font>
    <font>
      <b/>
      <sz val="22"/>
      <color rgb="FF000000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22"/>
      <color rgb="FF000000"/>
      <name val="Times New Roman"/>
      <charset val="134"/>
    </font>
    <font>
      <sz val="10"/>
      <color rgb="FFFFFFFF"/>
      <name val="Times New Roman"/>
      <charset val="134"/>
    </font>
    <font>
      <b/>
      <sz val="21"/>
      <color rgb="FF000000"/>
      <name val="Times New Roman"/>
      <charset val="134"/>
    </font>
    <font>
      <b/>
      <sz val="22"/>
      <color rgb="FF000000"/>
      <name val="宋体"/>
      <charset val="134"/>
    </font>
    <font>
      <sz val="18"/>
      <color rgb="FF000000"/>
      <name val="Times New Roman"/>
      <charset val="134"/>
    </font>
    <font>
      <b/>
      <sz val="9"/>
      <color theme="1"/>
      <name val="Times New Roman"/>
      <charset val="134"/>
    </font>
    <font>
      <sz val="20"/>
      <color rgb="FF000000"/>
      <name val="宋体"/>
      <charset val="134"/>
    </font>
    <font>
      <sz val="20"/>
      <color rgb="FF000000"/>
      <name val="Times New Roman"/>
      <charset val="134"/>
    </font>
    <font>
      <b/>
      <sz val="21"/>
      <color rgb="FF000000"/>
      <name val="宋体"/>
      <charset val="134"/>
    </font>
    <font>
      <b/>
      <sz val="2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23"/>
      <color rgb="FF000000"/>
      <name val="宋体"/>
      <charset val="134"/>
    </font>
    <font>
      <sz val="10"/>
      <color rgb="FF000000"/>
      <name val="Arial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9"/>
      <color rgb="FF000000"/>
      <name val="Microsoft YaHei UI"/>
      <charset val="134"/>
    </font>
    <font>
      <b/>
      <sz val="11"/>
      <color rgb="FF000000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FFFFFF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  <font>
      <sz val="20"/>
      <color rgb="FF000000"/>
      <name val="Microsoft Sans Serif"/>
      <charset val="134"/>
    </font>
    <font>
      <b/>
      <sz val="20"/>
      <color rgb="FF000000"/>
      <name val="宋体"/>
      <charset val="134"/>
    </font>
    <font>
      <sz val="12"/>
      <color rgb="FF000000"/>
      <name val="宋体"/>
      <charset val="134"/>
    </font>
    <font>
      <sz val="18"/>
      <color rgb="FF000000"/>
      <name val="Microsoft Sans Serif"/>
      <charset val="134"/>
    </font>
    <font>
      <sz val="32"/>
      <color rgb="FF000000"/>
      <name val="宋体"/>
      <charset val="134"/>
    </font>
    <font>
      <sz val="9"/>
      <color theme="1"/>
      <name val="宋体"/>
      <charset val="134"/>
    </font>
    <font>
      <sz val="22"/>
      <color rgb="FF000000"/>
      <name val="宋体"/>
      <charset val="134"/>
    </font>
    <font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0" borderId="5">
      <alignment horizontal="center" vertical="center"/>
      <protection locked="0"/>
    </xf>
    <xf numFmtId="0" fontId="4" fillId="0" borderId="0">
      <alignment horizontal="right"/>
    </xf>
    <xf numFmtId="0" fontId="28" fillId="4" borderId="14" applyNumberFormat="0" applyAlignment="0" applyProtection="0">
      <alignment vertical="center"/>
    </xf>
    <xf numFmtId="49" fontId="26" fillId="0" borderId="5">
      <alignment horizontal="center" vertical="center" wrapText="1"/>
    </xf>
    <xf numFmtId="0" fontId="4" fillId="0" borderId="2">
      <alignment horizontal="center" vertical="center" wrapText="1"/>
      <protection locked="0"/>
    </xf>
    <xf numFmtId="0" fontId="4" fillId="0" borderId="0">
      <alignment horizontal="right" vertical="center"/>
      <protection locked="0"/>
    </xf>
    <xf numFmtId="0" fontId="26" fillId="0" borderId="3">
      <alignment horizontal="center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44" fillId="0" borderId="0">
      <alignment horizontal="center" vertical="center"/>
    </xf>
    <xf numFmtId="0" fontId="26" fillId="0" borderId="8">
      <alignment horizontal="center" vertical="center" wrapText="1"/>
    </xf>
    <xf numFmtId="0" fontId="27" fillId="12" borderId="0" applyNumberFormat="0" applyBorder="0" applyAlignment="0" applyProtection="0">
      <alignment vertical="center"/>
    </xf>
    <xf numFmtId="0" fontId="4" fillId="0" borderId="7">
      <alignment horizontal="center" vertical="center"/>
      <protection locked="0"/>
    </xf>
    <xf numFmtId="0" fontId="26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176" fontId="42" fillId="0" borderId="1">
      <alignment horizontal="right" vertical="center"/>
    </xf>
    <xf numFmtId="0" fontId="45" fillId="10" borderId="0" applyNumberFormat="0" applyBorder="0" applyAlignment="0" applyProtection="0">
      <alignment vertical="center"/>
    </xf>
    <xf numFmtId="0" fontId="26" fillId="0" borderId="0">
      <alignment horizontal="left" vertical="center"/>
      <protection locked="0"/>
    </xf>
    <xf numFmtId="0" fontId="26" fillId="0" borderId="0"/>
    <xf numFmtId="4" fontId="34" fillId="0" borderId="10">
      <alignment horizontal="right" vertical="center"/>
      <protection locked="0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0" borderId="10">
      <alignment horizontal="center" vertical="center"/>
    </xf>
    <xf numFmtId="0" fontId="4" fillId="0" borderId="5">
      <alignment horizontal="center" vertical="center" wrapText="1"/>
      <protection locked="0"/>
    </xf>
    <xf numFmtId="0" fontId="32" fillId="0" borderId="0" applyNumberFormat="0" applyFill="0" applyBorder="0" applyAlignment="0" applyProtection="0">
      <alignment vertical="center"/>
    </xf>
    <xf numFmtId="0" fontId="34" fillId="0" borderId="10">
      <alignment horizontal="left" vertical="center"/>
    </xf>
    <xf numFmtId="0" fontId="26" fillId="0" borderId="9">
      <alignment horizontal="center" vertical="center" wrapText="1"/>
      <protection locked="0"/>
    </xf>
    <xf numFmtId="0" fontId="4" fillId="0" borderId="1">
      <alignment horizontal="center" vertical="center"/>
      <protection locked="0"/>
    </xf>
    <xf numFmtId="0" fontId="34" fillId="0" borderId="1">
      <alignment horizontal="right" vertical="center" wrapText="1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>
      <alignment vertical="top"/>
      <protection locked="0"/>
    </xf>
    <xf numFmtId="0" fontId="26" fillId="0" borderId="6">
      <alignment horizontal="center" vertical="center"/>
    </xf>
    <xf numFmtId="0" fontId="43" fillId="0" borderId="0">
      <alignment vertical="top"/>
      <protection locked="0"/>
    </xf>
    <xf numFmtId="0" fontId="34" fillId="0" borderId="7">
      <alignment horizontal="left" vertical="center"/>
      <protection locked="0"/>
    </xf>
    <xf numFmtId="4" fontId="34" fillId="0" borderId="1">
      <alignment horizontal="right" vertical="center"/>
      <protection locked="0"/>
    </xf>
    <xf numFmtId="0" fontId="26" fillId="0" borderId="8">
      <alignment horizontal="center" vertical="center" wrapText="1"/>
      <protection locked="0"/>
    </xf>
    <xf numFmtId="0" fontId="34" fillId="0" borderId="0">
      <alignment horizontal="right" vertical="center"/>
    </xf>
    <xf numFmtId="0" fontId="0" fillId="9" borderId="18" applyNumberFormat="0" applyFont="0" applyAlignment="0" applyProtection="0">
      <alignment vertical="center"/>
    </xf>
    <xf numFmtId="0" fontId="34" fillId="0" borderId="10">
      <alignment horizontal="left" vertical="center" wrapText="1"/>
    </xf>
    <xf numFmtId="0" fontId="26" fillId="0" borderId="10">
      <alignment horizontal="center" vertical="center"/>
      <protection locked="0"/>
    </xf>
    <xf numFmtId="0" fontId="30" fillId="16" borderId="0" applyNumberFormat="0" applyBorder="0" applyAlignment="0" applyProtection="0">
      <alignment vertical="center"/>
    </xf>
    <xf numFmtId="0" fontId="4" fillId="0" borderId="0"/>
    <xf numFmtId="49" fontId="4" fillId="0" borderId="1">
      <alignment horizontal="center"/>
    </xf>
    <xf numFmtId="0" fontId="2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" fillId="0" borderId="0">
      <alignment vertical="top"/>
    </xf>
    <xf numFmtId="0" fontId="39" fillId="0" borderId="0">
      <alignment horizontal="center" vertical="center"/>
    </xf>
    <xf numFmtId="0" fontId="35" fillId="0" borderId="16" applyNumberFormat="0" applyFill="0" applyAlignment="0" applyProtection="0">
      <alignment vertical="center"/>
    </xf>
    <xf numFmtId="0" fontId="26" fillId="0" borderId="2">
      <alignment horizontal="center" vertical="center" wrapText="1"/>
      <protection locked="0"/>
    </xf>
    <xf numFmtId="0" fontId="4" fillId="0" borderId="10">
      <alignment horizontal="center" vertical="center"/>
      <protection locked="0"/>
    </xf>
    <xf numFmtId="4" fontId="34" fillId="0" borderId="10">
      <alignment horizontal="right" vertical="center"/>
      <protection locked="0"/>
    </xf>
    <xf numFmtId="0" fontId="30" fillId="11" borderId="0" applyNumberFormat="0" applyBorder="0" applyAlignment="0" applyProtection="0">
      <alignment vertical="center"/>
    </xf>
    <xf numFmtId="49" fontId="26" fillId="0" borderId="1">
      <alignment horizontal="center" vertical="center"/>
      <protection locked="0"/>
    </xf>
    <xf numFmtId="0" fontId="34" fillId="0" borderId="0">
      <alignment horizontal="right" vertical="center"/>
    </xf>
    <xf numFmtId="0" fontId="29" fillId="0" borderId="15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0" borderId="1">
      <alignment horizontal="center" vertical="center"/>
      <protection locked="0"/>
    </xf>
    <xf numFmtId="4" fontId="34" fillId="0" borderId="1">
      <alignment horizontal="right" vertical="center" wrapText="1"/>
    </xf>
    <xf numFmtId="0" fontId="34" fillId="0" borderId="0">
      <alignment vertical="top"/>
      <protection locked="0"/>
    </xf>
    <xf numFmtId="0" fontId="50" fillId="6" borderId="19" applyNumberFormat="0" applyAlignment="0" applyProtection="0">
      <alignment vertical="center"/>
    </xf>
    <xf numFmtId="0" fontId="4" fillId="0" borderId="5">
      <alignment horizontal="center" vertical="center" wrapText="1"/>
      <protection locked="0"/>
    </xf>
    <xf numFmtId="0" fontId="26" fillId="0" borderId="8">
      <alignment horizontal="center" vertical="center"/>
    </xf>
    <xf numFmtId="0" fontId="33" fillId="6" borderId="14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25" fillId="2" borderId="13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6" fillId="0" borderId="2">
      <alignment horizontal="center" vertical="center" wrapText="1"/>
      <protection locked="0"/>
    </xf>
    <xf numFmtId="0" fontId="51" fillId="0" borderId="20" applyNumberFormat="0" applyFill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3" fillId="0" borderId="0">
      <alignment vertical="top"/>
      <protection locked="0"/>
    </xf>
    <xf numFmtId="0" fontId="52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9" fillId="0" borderId="0">
      <alignment horizontal="center" vertical="center"/>
    </xf>
    <xf numFmtId="0" fontId="27" fillId="23" borderId="0" applyNumberFormat="0" applyBorder="0" applyAlignment="0" applyProtection="0">
      <alignment vertical="center"/>
    </xf>
    <xf numFmtId="0" fontId="34" fillId="0" borderId="0">
      <alignment horizontal="left" vertical="center"/>
      <protection locked="0"/>
    </xf>
    <xf numFmtId="0" fontId="27" fillId="2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0" borderId="5">
      <alignment horizontal="center" vertical="center"/>
    </xf>
    <xf numFmtId="0" fontId="26" fillId="0" borderId="6">
      <alignment horizontal="center" vertical="center"/>
    </xf>
    <xf numFmtId="0" fontId="4" fillId="0" borderId="0"/>
    <xf numFmtId="0" fontId="27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0" borderId="1">
      <alignment horizontal="left" vertical="top" wrapText="1"/>
    </xf>
    <xf numFmtId="0" fontId="30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0" borderId="3">
      <alignment horizontal="center" vertical="center" wrapText="1"/>
    </xf>
    <xf numFmtId="0" fontId="27" fillId="28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" fillId="0" borderId="0">
      <alignment vertical="top"/>
    </xf>
    <xf numFmtId="0" fontId="4" fillId="0" borderId="0">
      <alignment horizontal="right" vertical="center"/>
    </xf>
    <xf numFmtId="0" fontId="30" fillId="7" borderId="0" applyNumberFormat="0" applyBorder="0" applyAlignment="0" applyProtection="0">
      <alignment vertical="center"/>
    </xf>
    <xf numFmtId="0" fontId="34" fillId="0" borderId="1">
      <alignment horizontal="left" vertical="center"/>
    </xf>
    <xf numFmtId="0" fontId="27" fillId="31" borderId="0" applyNumberFormat="0" applyBorder="0" applyAlignment="0" applyProtection="0">
      <alignment vertical="center"/>
    </xf>
    <xf numFmtId="0" fontId="26" fillId="0" borderId="5">
      <alignment horizontal="center" vertical="center"/>
    </xf>
    <xf numFmtId="0" fontId="30" fillId="32" borderId="0" applyNumberFormat="0" applyBorder="0" applyAlignment="0" applyProtection="0">
      <alignment vertical="center"/>
    </xf>
    <xf numFmtId="0" fontId="26" fillId="0" borderId="4">
      <alignment horizontal="center" vertical="center"/>
    </xf>
    <xf numFmtId="4" fontId="41" fillId="0" borderId="11">
      <alignment horizontal="right" vertical="center"/>
    </xf>
    <xf numFmtId="0" fontId="34" fillId="0" borderId="1">
      <alignment horizontal="right" vertical="center"/>
    </xf>
    <xf numFmtId="180" fontId="42" fillId="0" borderId="1">
      <alignment horizontal="right" vertical="center"/>
    </xf>
    <xf numFmtId="0" fontId="26" fillId="0" borderId="2">
      <alignment horizontal="center" vertical="center"/>
    </xf>
    <xf numFmtId="0" fontId="40" fillId="0" borderId="0">
      <alignment vertical="top"/>
    </xf>
    <xf numFmtId="0" fontId="40" fillId="0" borderId="0"/>
    <xf numFmtId="0" fontId="4" fillId="0" borderId="8">
      <alignment horizontal="center" vertical="center" wrapText="1"/>
      <protection locked="0"/>
    </xf>
    <xf numFmtId="0" fontId="26" fillId="0" borderId="4">
      <alignment horizontal="center" vertical="center"/>
    </xf>
    <xf numFmtId="0" fontId="26" fillId="0" borderId="2">
      <alignment horizontal="center" vertical="center"/>
    </xf>
    <xf numFmtId="0" fontId="4" fillId="0" borderId="0"/>
    <xf numFmtId="0" fontId="4" fillId="0" borderId="9">
      <alignment horizontal="center" vertical="center" wrapText="1"/>
    </xf>
    <xf numFmtId="0" fontId="34" fillId="0" borderId="4">
      <alignment horizontal="left" vertical="center"/>
    </xf>
    <xf numFmtId="49" fontId="26" fillId="0" borderId="1">
      <alignment horizontal="center" vertical="center"/>
      <protection locked="0"/>
    </xf>
    <xf numFmtId="0" fontId="26" fillId="0" borderId="7">
      <alignment horizontal="center" vertical="center"/>
      <protection locked="0"/>
    </xf>
    <xf numFmtId="0" fontId="4" fillId="0" borderId="1">
      <alignment horizontal="center" vertical="center"/>
    </xf>
    <xf numFmtId="0" fontId="4" fillId="0" borderId="6">
      <alignment horizontal="center" vertical="center" wrapText="1"/>
    </xf>
    <xf numFmtId="178" fontId="34" fillId="0" borderId="1">
      <alignment horizontal="right" vertical="center" wrapText="1"/>
      <protection locked="0"/>
    </xf>
    <xf numFmtId="49" fontId="48" fillId="0" borderId="0">
      <protection locked="0"/>
    </xf>
    <xf numFmtId="10" fontId="42" fillId="0" borderId="1">
      <alignment horizontal="right" vertical="center"/>
    </xf>
    <xf numFmtId="0" fontId="34" fillId="0" borderId="1">
      <alignment horizontal="left" vertical="center"/>
    </xf>
    <xf numFmtId="0" fontId="26" fillId="0" borderId="4">
      <alignment horizontal="center" vertical="center"/>
    </xf>
    <xf numFmtId="0" fontId="26" fillId="0" borderId="1">
      <alignment horizontal="center" vertical="center"/>
    </xf>
    <xf numFmtId="0" fontId="4" fillId="0" borderId="10">
      <alignment horizontal="center" vertical="center"/>
    </xf>
    <xf numFmtId="0" fontId="34" fillId="0" borderId="0">
      <alignment horizontal="left" vertical="center"/>
    </xf>
    <xf numFmtId="49" fontId="26" fillId="0" borderId="7">
      <alignment horizontal="center" vertical="center" wrapText="1"/>
    </xf>
    <xf numFmtId="4" fontId="26" fillId="0" borderId="1">
      <alignment vertical="center"/>
    </xf>
    <xf numFmtId="0" fontId="39" fillId="0" borderId="0">
      <alignment horizontal="center" vertical="center"/>
    </xf>
    <xf numFmtId="0" fontId="16" fillId="0" borderId="0">
      <alignment horizontal="center" vertical="center"/>
    </xf>
    <xf numFmtId="0" fontId="53" fillId="0" borderId="6">
      <alignment horizontal="center" vertical="center"/>
    </xf>
    <xf numFmtId="182" fontId="42" fillId="0" borderId="1">
      <alignment horizontal="right" vertical="center"/>
    </xf>
    <xf numFmtId="0" fontId="34" fillId="0" borderId="10">
      <alignment horizontal="left" vertical="center" wrapText="1"/>
    </xf>
    <xf numFmtId="0" fontId="26" fillId="0" borderId="0">
      <protection locked="0"/>
    </xf>
    <xf numFmtId="0" fontId="26" fillId="0" borderId="5">
      <alignment horizontal="center" vertical="center"/>
    </xf>
    <xf numFmtId="0" fontId="26" fillId="0" borderId="8">
      <alignment horizontal="center" vertical="center"/>
    </xf>
    <xf numFmtId="0" fontId="43" fillId="0" borderId="0">
      <alignment vertical="top"/>
      <protection locked="0"/>
    </xf>
    <xf numFmtId="49" fontId="4" fillId="0" borderId="0"/>
    <xf numFmtId="0" fontId="26" fillId="0" borderId="5">
      <alignment horizontal="center" vertical="center"/>
    </xf>
    <xf numFmtId="49" fontId="42" fillId="0" borderId="1">
      <alignment horizontal="left" vertical="center" wrapText="1"/>
    </xf>
    <xf numFmtId="182" fontId="42" fillId="0" borderId="1">
      <alignment horizontal="right" vertical="center"/>
    </xf>
    <xf numFmtId="49" fontId="4" fillId="0" borderId="0"/>
    <xf numFmtId="177" fontId="42" fillId="0" borderId="1">
      <alignment horizontal="right" vertical="center"/>
    </xf>
    <xf numFmtId="179" fontId="42" fillId="0" borderId="1">
      <alignment horizontal="right" vertical="center"/>
    </xf>
    <xf numFmtId="0" fontId="26" fillId="0" borderId="5">
      <alignment horizontal="center" vertical="center"/>
    </xf>
    <xf numFmtId="0" fontId="53" fillId="0" borderId="7">
      <alignment horizontal="center" vertical="center"/>
    </xf>
    <xf numFmtId="0" fontId="40" fillId="0" borderId="1"/>
    <xf numFmtId="0" fontId="26" fillId="0" borderId="0"/>
    <xf numFmtId="0" fontId="4" fillId="0" borderId="1"/>
    <xf numFmtId="0" fontId="4" fillId="0" borderId="1"/>
    <xf numFmtId="0" fontId="4" fillId="0" borderId="0">
      <alignment horizontal="right" vertical="center"/>
    </xf>
    <xf numFmtId="0" fontId="34" fillId="0" borderId="7">
      <alignment horizontal="right" vertical="center"/>
      <protection locked="0"/>
    </xf>
    <xf numFmtId="3" fontId="4" fillId="0" borderId="5">
      <alignment horizontal="center" vertical="center"/>
    </xf>
    <xf numFmtId="0" fontId="41" fillId="0" borderId="4">
      <alignment horizontal="center" vertical="center"/>
    </xf>
    <xf numFmtId="0" fontId="26" fillId="0" borderId="7">
      <alignment horizontal="center" vertical="center"/>
    </xf>
    <xf numFmtId="0" fontId="4" fillId="0" borderId="0">
      <alignment horizontal="right"/>
    </xf>
    <xf numFmtId="4" fontId="34" fillId="0" borderId="1">
      <alignment horizontal="right" vertical="center"/>
    </xf>
    <xf numFmtId="3" fontId="4" fillId="0" borderId="1">
      <alignment horizontal="center" vertical="center"/>
    </xf>
    <xf numFmtId="0" fontId="41" fillId="0" borderId="4">
      <alignment horizontal="center" vertical="center"/>
      <protection locked="0"/>
    </xf>
    <xf numFmtId="4" fontId="34" fillId="0" borderId="1">
      <alignment horizontal="right" vertical="center"/>
      <protection locked="0"/>
    </xf>
    <xf numFmtId="0" fontId="4" fillId="0" borderId="0">
      <protection locked="0"/>
    </xf>
    <xf numFmtId="0" fontId="4" fillId="0" borderId="0"/>
    <xf numFmtId="0" fontId="26" fillId="0" borderId="5">
      <alignment horizontal="center" vertical="center"/>
      <protection locked="0"/>
    </xf>
    <xf numFmtId="0" fontId="40" fillId="0" borderId="1">
      <alignment horizontal="center" vertical="center"/>
    </xf>
    <xf numFmtId="0" fontId="39" fillId="0" borderId="0">
      <alignment horizontal="center" vertical="top"/>
    </xf>
    <xf numFmtId="0" fontId="4" fillId="0" borderId="6">
      <alignment horizontal="center" vertical="center" wrapText="1"/>
      <protection locked="0"/>
    </xf>
    <xf numFmtId="0" fontId="39" fillId="0" borderId="0">
      <alignment horizontal="center" vertical="center"/>
      <protection locked="0"/>
    </xf>
    <xf numFmtId="0" fontId="16" fillId="0" borderId="0">
      <alignment horizontal="center" vertical="center" wrapText="1"/>
    </xf>
    <xf numFmtId="0" fontId="26" fillId="0" borderId="6">
      <alignment horizontal="center" vertical="center"/>
      <protection locked="0"/>
    </xf>
    <xf numFmtId="0" fontId="34" fillId="0" borderId="0">
      <alignment horizontal="right" vertical="center"/>
      <protection locked="0"/>
    </xf>
    <xf numFmtId="0" fontId="44" fillId="0" borderId="0">
      <alignment horizontal="center" vertical="center"/>
    </xf>
    <xf numFmtId="0" fontId="26" fillId="0" borderId="0">
      <protection locked="0"/>
    </xf>
    <xf numFmtId="0" fontId="34" fillId="0" borderId="0">
      <alignment horizontal="left" vertical="center"/>
    </xf>
    <xf numFmtId="0" fontId="26" fillId="0" borderId="1">
      <alignment horizontal="center" vertical="center"/>
      <protection locked="0"/>
    </xf>
    <xf numFmtId="0" fontId="26" fillId="0" borderId="7">
      <alignment horizontal="center" vertical="center"/>
    </xf>
    <xf numFmtId="0" fontId="26" fillId="0" borderId="2">
      <alignment horizontal="center" vertical="center" wrapText="1"/>
    </xf>
    <xf numFmtId="0" fontId="4" fillId="0" borderId="7">
      <alignment horizontal="center" vertical="center"/>
    </xf>
    <xf numFmtId="4" fontId="34" fillId="0" borderId="1">
      <alignment horizontal="right" vertical="center"/>
    </xf>
    <xf numFmtId="0" fontId="41" fillId="0" borderId="1">
      <alignment horizontal="center" vertical="center"/>
    </xf>
    <xf numFmtId="0" fontId="26" fillId="0" borderId="3">
      <alignment horizontal="center" vertical="center" wrapText="1"/>
    </xf>
    <xf numFmtId="4" fontId="26" fillId="0" borderId="1">
      <alignment vertical="center"/>
      <protection locked="0"/>
    </xf>
    <xf numFmtId="4" fontId="34" fillId="0" borderId="1">
      <alignment horizontal="right" vertical="center"/>
      <protection locked="0"/>
    </xf>
    <xf numFmtId="0" fontId="34" fillId="0" borderId="0">
      <alignment horizontal="right"/>
    </xf>
    <xf numFmtId="0" fontId="26" fillId="0" borderId="4">
      <alignment horizontal="center" vertical="center" wrapText="1"/>
    </xf>
    <xf numFmtId="0" fontId="43" fillId="0" borderId="0">
      <alignment vertical="top"/>
      <protection locked="0"/>
    </xf>
    <xf numFmtId="4" fontId="34" fillId="0" borderId="11">
      <alignment horizontal="right" vertical="center"/>
      <protection locked="0"/>
    </xf>
    <xf numFmtId="4" fontId="41" fillId="0" borderId="1">
      <alignment horizontal="right" vertical="center"/>
    </xf>
    <xf numFmtId="0" fontId="34" fillId="0" borderId="4">
      <alignment horizontal="left" vertical="center" wrapText="1"/>
    </xf>
    <xf numFmtId="4" fontId="34" fillId="0" borderId="11">
      <alignment horizontal="right" vertical="center"/>
    </xf>
    <xf numFmtId="4" fontId="41" fillId="0" borderId="1">
      <alignment horizontal="right" vertical="center"/>
      <protection locked="0"/>
    </xf>
    <xf numFmtId="0" fontId="34" fillId="0" borderId="11">
      <alignment horizontal="center" vertical="center"/>
    </xf>
    <xf numFmtId="0" fontId="43" fillId="0" borderId="0">
      <alignment vertical="top"/>
      <protection locked="0"/>
    </xf>
    <xf numFmtId="0" fontId="4" fillId="0" borderId="12">
      <alignment horizontal="center" vertical="center" wrapText="1"/>
    </xf>
    <xf numFmtId="0" fontId="54" fillId="0" borderId="0">
      <alignment horizontal="center" vertical="center"/>
    </xf>
    <xf numFmtId="0" fontId="4" fillId="0" borderId="0"/>
    <xf numFmtId="0" fontId="26" fillId="0" borderId="0">
      <alignment horizontal="left" vertical="center"/>
    </xf>
    <xf numFmtId="0" fontId="16" fillId="0" borderId="0">
      <alignment horizontal="center" vertical="center"/>
      <protection locked="0"/>
    </xf>
    <xf numFmtId="0" fontId="26" fillId="0" borderId="5">
      <alignment horizontal="center" vertical="center"/>
    </xf>
    <xf numFmtId="0" fontId="34" fillId="0" borderId="0">
      <alignment horizontal="left" vertical="center"/>
    </xf>
    <xf numFmtId="49" fontId="26" fillId="0" borderId="1">
      <alignment horizontal="center" vertical="center"/>
    </xf>
    <xf numFmtId="0" fontId="4" fillId="0" borderId="3">
      <alignment horizontal="center" vertical="center" wrapText="1"/>
    </xf>
    <xf numFmtId="0" fontId="26" fillId="0" borderId="1">
      <alignment vertical="center" wrapText="1"/>
    </xf>
    <xf numFmtId="0" fontId="4" fillId="0" borderId="4">
      <alignment horizontal="center" vertical="center"/>
    </xf>
    <xf numFmtId="49" fontId="4" fillId="0" borderId="1"/>
    <xf numFmtId="0" fontId="4" fillId="0" borderId="5">
      <alignment horizontal="center" vertical="center"/>
    </xf>
    <xf numFmtId="0" fontId="53" fillId="0" borderId="5">
      <alignment horizontal="center" vertical="center"/>
    </xf>
    <xf numFmtId="0" fontId="34" fillId="0" borderId="1">
      <alignment horizontal="left" vertical="center" wrapText="1"/>
    </xf>
    <xf numFmtId="0" fontId="3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0"/>
    <xf numFmtId="0" fontId="4" fillId="0" borderId="12">
      <alignment horizontal="center" vertical="center"/>
      <protection locked="0"/>
    </xf>
    <xf numFmtId="0" fontId="4" fillId="0" borderId="7">
      <alignment horizontal="center" vertical="center" wrapText="1"/>
    </xf>
    <xf numFmtId="0" fontId="39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4" fillId="0" borderId="10">
      <alignment horizontal="center" vertical="center" wrapText="1"/>
    </xf>
    <xf numFmtId="0" fontId="34" fillId="0" borderId="0">
      <alignment horizontal="left" vertical="center"/>
      <protection locked="0"/>
    </xf>
    <xf numFmtId="0" fontId="34" fillId="0" borderId="0">
      <alignment vertical="top"/>
      <protection locked="0"/>
    </xf>
    <xf numFmtId="0" fontId="4" fillId="0" borderId="9">
      <alignment horizontal="center" vertical="center" wrapText="1"/>
      <protection locked="0"/>
    </xf>
    <xf numFmtId="0" fontId="26" fillId="0" borderId="3">
      <alignment horizontal="center" vertical="center" wrapText="1"/>
      <protection locked="0"/>
    </xf>
    <xf numFmtId="0" fontId="4" fillId="0" borderId="4">
      <alignment horizontal="center" vertical="center"/>
      <protection locked="0"/>
    </xf>
    <xf numFmtId="0" fontId="34" fillId="0" borderId="10">
      <alignment horizontal="right" vertical="center"/>
      <protection locked="0"/>
    </xf>
    <xf numFmtId="0" fontId="26" fillId="0" borderId="3">
      <alignment horizontal="center" vertical="center"/>
    </xf>
    <xf numFmtId="3" fontId="4" fillId="0" borderId="4">
      <alignment horizontal="center" vertical="center"/>
    </xf>
    <xf numFmtId="0" fontId="34" fillId="0" borderId="0">
      <alignment horizontal="right" wrapText="1"/>
      <protection locked="0"/>
    </xf>
    <xf numFmtId="0" fontId="26" fillId="0" borderId="4">
      <alignment horizontal="center" vertical="center"/>
      <protection locked="0"/>
    </xf>
    <xf numFmtId="4" fontId="34" fillId="0" borderId="4">
      <alignment horizontal="right" vertical="center"/>
      <protection locked="0"/>
    </xf>
    <xf numFmtId="0" fontId="4" fillId="0" borderId="8">
      <alignment horizontal="center" vertical="center" wrapText="1"/>
    </xf>
    <xf numFmtId="0" fontId="4" fillId="0" borderId="1">
      <alignment horizontal="center" vertical="center"/>
      <protection locked="0"/>
    </xf>
    <xf numFmtId="3" fontId="4" fillId="0" borderId="10">
      <alignment horizontal="center" vertical="center"/>
    </xf>
    <xf numFmtId="0" fontId="34" fillId="0" borderId="10">
      <alignment horizontal="right" vertical="center"/>
    </xf>
    <xf numFmtId="0" fontId="34" fillId="0" borderId="1">
      <alignment horizontal="left" vertical="center"/>
    </xf>
    <xf numFmtId="0" fontId="4" fillId="0" borderId="1"/>
    <xf numFmtId="0" fontId="4" fillId="0" borderId="0">
      <alignment horizontal="right" vertical="center"/>
      <protection locked="0"/>
    </xf>
    <xf numFmtId="0" fontId="4" fillId="0" borderId="0">
      <alignment horizontal="right"/>
      <protection locked="0"/>
    </xf>
    <xf numFmtId="0" fontId="4" fillId="0" borderId="7">
      <alignment horizontal="center" vertical="center" wrapText="1"/>
      <protection locked="0"/>
    </xf>
    <xf numFmtId="0" fontId="4" fillId="0" borderId="0"/>
    <xf numFmtId="0" fontId="34" fillId="0" borderId="0">
      <alignment horizontal="left" vertical="center" wrapText="1"/>
      <protection locked="0"/>
    </xf>
    <xf numFmtId="0" fontId="26" fillId="0" borderId="2">
      <alignment horizontal="center" vertical="center" wrapText="1"/>
    </xf>
    <xf numFmtId="0" fontId="34" fillId="0" borderId="1">
      <alignment horizontal="right" vertical="center" wrapText="1"/>
      <protection locked="0"/>
    </xf>
    <xf numFmtId="0" fontId="26" fillId="0" borderId="0"/>
    <xf numFmtId="0" fontId="48" fillId="0" borderId="0">
      <alignment horizontal="right"/>
      <protection locked="0"/>
    </xf>
    <xf numFmtId="0" fontId="26" fillId="0" borderId="4">
      <alignment horizontal="center" vertical="center"/>
    </xf>
    <xf numFmtId="0" fontId="26" fillId="0" borderId="5">
      <alignment horizontal="center" vertical="center"/>
    </xf>
    <xf numFmtId="0" fontId="26" fillId="0" borderId="2">
      <alignment horizontal="center" vertical="center"/>
    </xf>
    <xf numFmtId="0" fontId="21" fillId="0" borderId="0">
      <alignment horizontal="center" vertical="center" wrapText="1"/>
      <protection locked="0"/>
    </xf>
    <xf numFmtId="0" fontId="41" fillId="0" borderId="1">
      <alignment horizontal="center" vertical="center"/>
    </xf>
    <xf numFmtId="0" fontId="34" fillId="0" borderId="4">
      <alignment horizontal="left" vertical="center" wrapText="1"/>
    </xf>
    <xf numFmtId="0" fontId="43" fillId="0" borderId="0">
      <alignment vertical="top"/>
      <protection locked="0"/>
    </xf>
    <xf numFmtId="0" fontId="26" fillId="0" borderId="6">
      <alignment horizontal="center" vertical="center"/>
    </xf>
    <xf numFmtId="0" fontId="34" fillId="0" borderId="0">
      <alignment horizontal="left" vertical="center"/>
      <protection locked="0"/>
    </xf>
    <xf numFmtId="0" fontId="41" fillId="0" borderId="1">
      <alignment horizontal="center" vertical="center"/>
      <protection locked="0"/>
    </xf>
    <xf numFmtId="0" fontId="4" fillId="0" borderId="11">
      <alignment horizontal="center" vertical="center" wrapText="1"/>
      <protection locked="0"/>
    </xf>
    <xf numFmtId="0" fontId="4" fillId="0" borderId="1">
      <alignment horizontal="center" vertical="center"/>
      <protection locked="0"/>
    </xf>
    <xf numFmtId="0" fontId="26" fillId="0" borderId="2">
      <alignment horizontal="center" vertical="center"/>
      <protection locked="0"/>
    </xf>
    <xf numFmtId="0" fontId="55" fillId="0" borderId="0">
      <alignment horizontal="center" vertical="center"/>
    </xf>
    <xf numFmtId="0" fontId="26" fillId="0" borderId="0">
      <alignment horizontal="left" vertical="center" wrapText="1"/>
    </xf>
    <xf numFmtId="0" fontId="34" fillId="0" borderId="10">
      <alignment horizontal="left" vertical="center" wrapText="1"/>
    </xf>
    <xf numFmtId="0" fontId="4" fillId="0" borderId="10">
      <alignment horizontal="center" vertical="center" wrapText="1"/>
    </xf>
    <xf numFmtId="0" fontId="34" fillId="0" borderId="1">
      <alignment horizontal="left" vertical="center" wrapText="1"/>
      <protection locked="0"/>
    </xf>
    <xf numFmtId="0" fontId="26" fillId="0" borderId="0">
      <alignment wrapText="1"/>
    </xf>
    <xf numFmtId="0" fontId="4" fillId="0" borderId="0">
      <alignment vertical="top"/>
      <protection locked="0"/>
    </xf>
    <xf numFmtId="4" fontId="34" fillId="0" borderId="10">
      <alignment horizontal="right" vertical="center"/>
    </xf>
    <xf numFmtId="3" fontId="26" fillId="0" borderId="10">
      <alignment horizontal="center" vertical="center"/>
    </xf>
    <xf numFmtId="0" fontId="26" fillId="0" borderId="3">
      <alignment horizontal="center" vertical="center"/>
      <protection locked="0"/>
    </xf>
    <xf numFmtId="0" fontId="26" fillId="0" borderId="6">
      <alignment horizontal="center" vertical="center"/>
    </xf>
    <xf numFmtId="0" fontId="26" fillId="0" borderId="10">
      <alignment horizontal="center" vertical="center"/>
      <protection locked="0"/>
    </xf>
    <xf numFmtId="0" fontId="34" fillId="0" borderId="6">
      <alignment horizontal="left" vertical="center"/>
      <protection locked="0"/>
    </xf>
    <xf numFmtId="0" fontId="26" fillId="0" borderId="5">
      <alignment horizontal="center" vertical="center"/>
      <protection locked="0"/>
    </xf>
    <xf numFmtId="0" fontId="26" fillId="0" borderId="7">
      <alignment horizontal="center" vertical="center"/>
    </xf>
    <xf numFmtId="0" fontId="4" fillId="0" borderId="8">
      <alignment horizontal="center" vertical="center"/>
    </xf>
    <xf numFmtId="49" fontId="4" fillId="0" borderId="0">
      <protection locked="0"/>
    </xf>
    <xf numFmtId="0" fontId="26" fillId="0" borderId="2">
      <alignment horizontal="center" vertical="center"/>
      <protection locked="0"/>
    </xf>
    <xf numFmtId="3" fontId="26" fillId="0" borderId="10">
      <alignment horizontal="center" vertical="center"/>
      <protection locked="0"/>
    </xf>
    <xf numFmtId="0" fontId="4" fillId="0" borderId="8">
      <alignment horizontal="center" vertical="center" wrapText="1"/>
    </xf>
    <xf numFmtId="0" fontId="4" fillId="0" borderId="0">
      <protection locked="0"/>
    </xf>
    <xf numFmtId="0" fontId="26" fillId="0" borderId="6">
      <alignment horizontal="center" vertical="center"/>
      <protection locked="0"/>
    </xf>
    <xf numFmtId="0" fontId="26" fillId="0" borderId="6">
      <alignment horizontal="center" vertical="center" wrapText="1"/>
    </xf>
    <xf numFmtId="0" fontId="26" fillId="0" borderId="7">
      <alignment horizontal="center" vertical="center" wrapText="1"/>
    </xf>
    <xf numFmtId="0" fontId="26" fillId="0" borderId="0">
      <protection locked="0"/>
    </xf>
    <xf numFmtId="0" fontId="26" fillId="0" borderId="5">
      <alignment horizontal="center" vertical="center" wrapText="1"/>
      <protection locked="0"/>
    </xf>
    <xf numFmtId="0" fontId="26" fillId="0" borderId="10">
      <alignment horizontal="center" vertical="center" wrapText="1"/>
      <protection locked="0"/>
    </xf>
    <xf numFmtId="0" fontId="43" fillId="0" borderId="0">
      <alignment vertical="top"/>
      <protection locked="0"/>
    </xf>
    <xf numFmtId="0" fontId="26" fillId="0" borderId="1">
      <alignment horizontal="center" vertical="center" wrapText="1"/>
      <protection locked="0"/>
    </xf>
    <xf numFmtId="0" fontId="26" fillId="0" borderId="4">
      <alignment horizontal="center" vertical="center" wrapText="1"/>
      <protection locked="0"/>
    </xf>
    <xf numFmtId="3" fontId="26" fillId="0" borderId="10">
      <alignment horizontal="center" vertical="top"/>
      <protection locked="0"/>
    </xf>
    <xf numFmtId="0" fontId="39" fillId="0" borderId="0">
      <alignment horizontal="center" vertical="center"/>
    </xf>
    <xf numFmtId="0" fontId="34" fillId="0" borderId="1">
      <alignment horizontal="right" vertical="center"/>
      <protection locked="0"/>
    </xf>
    <xf numFmtId="0" fontId="4" fillId="0" borderId="10">
      <alignment horizontal="center" vertical="top"/>
    </xf>
    <xf numFmtId="0" fontId="16" fillId="0" borderId="0">
      <alignment horizontal="center" vertical="center"/>
    </xf>
    <xf numFmtId="0" fontId="34" fillId="0" borderId="0">
      <alignment horizontal="left" vertical="center"/>
      <protection locked="0"/>
    </xf>
    <xf numFmtId="0" fontId="26" fillId="0" borderId="5">
      <alignment horizontal="center" vertical="center"/>
    </xf>
    <xf numFmtId="0" fontId="26" fillId="0" borderId="2">
      <alignment horizontal="center" vertical="center"/>
    </xf>
    <xf numFmtId="0" fontId="26" fillId="0" borderId="4">
      <alignment horizontal="center" vertical="center"/>
    </xf>
    <xf numFmtId="0" fontId="34" fillId="0" borderId="1">
      <alignment vertical="center"/>
    </xf>
    <xf numFmtId="0" fontId="34" fillId="0" borderId="1">
      <alignment vertical="center"/>
      <protection locked="0"/>
    </xf>
    <xf numFmtId="0" fontId="4" fillId="0" borderId="0">
      <alignment horizontal="right"/>
      <protection locked="0"/>
    </xf>
    <xf numFmtId="0" fontId="26" fillId="0" borderId="1">
      <alignment horizontal="center" vertical="center"/>
      <protection locked="0"/>
    </xf>
    <xf numFmtId="0" fontId="26" fillId="0" borderId="7">
      <alignment horizontal="center" vertical="center"/>
    </xf>
    <xf numFmtId="0" fontId="26" fillId="0" borderId="7">
      <alignment horizontal="center" vertical="center"/>
    </xf>
    <xf numFmtId="0" fontId="34" fillId="0" borderId="1">
      <alignment horizontal="left" vertical="center" wrapText="1"/>
      <protection locked="0"/>
    </xf>
    <xf numFmtId="0" fontId="26" fillId="0" borderId="2">
      <alignment horizontal="center" vertical="center"/>
      <protection locked="0"/>
    </xf>
    <xf numFmtId="4" fontId="41" fillId="0" borderId="1">
      <alignment horizontal="right" vertical="center"/>
    </xf>
    <xf numFmtId="0" fontId="4" fillId="0" borderId="6">
      <alignment horizontal="center" vertical="center"/>
      <protection locked="0"/>
    </xf>
    <xf numFmtId="0" fontId="26" fillId="0" borderId="4">
      <alignment horizontal="center" vertical="center" wrapText="1"/>
    </xf>
    <xf numFmtId="0" fontId="34" fillId="0" borderId="1">
      <alignment horizontal="left" vertical="center"/>
      <protection locked="0"/>
    </xf>
    <xf numFmtId="0" fontId="4" fillId="0" borderId="0"/>
    <xf numFmtId="4" fontId="34" fillId="0" borderId="1">
      <alignment horizontal="right" vertical="center"/>
    </xf>
    <xf numFmtId="0" fontId="34" fillId="0" borderId="0">
      <alignment horizontal="right" vertical="center"/>
    </xf>
    <xf numFmtId="4" fontId="34" fillId="0" borderId="1">
      <alignment horizontal="right" vertical="center"/>
      <protection locked="0"/>
    </xf>
    <xf numFmtId="0" fontId="34" fillId="0" borderId="0">
      <alignment horizontal="right"/>
    </xf>
    <xf numFmtId="0" fontId="41" fillId="0" borderId="1">
      <alignment horizontal="right" vertical="center"/>
    </xf>
    <xf numFmtId="0" fontId="43" fillId="0" borderId="0">
      <alignment vertical="top"/>
      <protection locked="0"/>
    </xf>
    <xf numFmtId="49" fontId="4" fillId="0" borderId="0"/>
    <xf numFmtId="0" fontId="21" fillId="0" borderId="0">
      <alignment horizontal="center" vertical="center"/>
    </xf>
    <xf numFmtId="49" fontId="26" fillId="0" borderId="5">
      <alignment horizontal="center" vertical="center" wrapText="1"/>
    </xf>
    <xf numFmtId="49" fontId="26" fillId="0" borderId="1">
      <alignment horizontal="center" vertical="center"/>
    </xf>
    <xf numFmtId="0" fontId="34" fillId="0" borderId="1">
      <alignment horizontal="left" vertical="center" wrapText="1"/>
    </xf>
    <xf numFmtId="0" fontId="4" fillId="0" borderId="5">
      <alignment horizontal="center" vertical="center"/>
    </xf>
    <xf numFmtId="49" fontId="26" fillId="0" borderId="7">
      <alignment horizontal="center" vertical="center" wrapText="1"/>
    </xf>
    <xf numFmtId="0" fontId="4" fillId="0" borderId="7">
      <alignment horizontal="center" vertical="center"/>
    </xf>
    <xf numFmtId="0" fontId="4" fillId="0" borderId="0"/>
    <xf numFmtId="0" fontId="26" fillId="0" borderId="2">
      <alignment horizontal="center" vertical="center"/>
      <protection locked="0"/>
    </xf>
    <xf numFmtId="0" fontId="26" fillId="0" borderId="4">
      <alignment horizontal="center" vertical="center"/>
    </xf>
    <xf numFmtId="4" fontId="34" fillId="0" borderId="1">
      <alignment horizontal="right" vertical="center" wrapText="1"/>
    </xf>
    <xf numFmtId="4" fontId="34" fillId="0" borderId="1">
      <alignment horizontal="right" vertical="center" wrapText="1"/>
      <protection locked="0"/>
    </xf>
    <xf numFmtId="0" fontId="26" fillId="0" borderId="1">
      <alignment horizontal="center" vertical="center"/>
    </xf>
    <xf numFmtId="0" fontId="26" fillId="0" borderId="7">
      <alignment horizontal="center" vertical="center"/>
    </xf>
    <xf numFmtId="0" fontId="26" fillId="0" borderId="6">
      <alignment horizontal="center" vertical="center"/>
    </xf>
    <xf numFmtId="0" fontId="34" fillId="0" borderId="0">
      <alignment horizontal="right"/>
    </xf>
    <xf numFmtId="0" fontId="26" fillId="0" borderId="8">
      <alignment horizontal="center" vertical="center"/>
    </xf>
    <xf numFmtId="0" fontId="26" fillId="0" borderId="10">
      <alignment horizontal="center" vertical="center"/>
    </xf>
    <xf numFmtId="0" fontId="4" fillId="0" borderId="1">
      <alignment horizontal="center"/>
    </xf>
    <xf numFmtId="0" fontId="43" fillId="0" borderId="0">
      <alignment vertical="top"/>
      <protection locked="0"/>
    </xf>
    <xf numFmtId="49" fontId="4" fillId="0" borderId="0">
      <alignment horizontal="center"/>
    </xf>
    <xf numFmtId="0" fontId="26" fillId="0" borderId="6">
      <alignment horizontal="center" vertical="center"/>
    </xf>
    <xf numFmtId="49" fontId="26" fillId="0" borderId="6">
      <alignment horizontal="center" vertical="center" wrapText="1"/>
    </xf>
    <xf numFmtId="0" fontId="4" fillId="0" borderId="0">
      <alignment horizontal="center" wrapText="1"/>
    </xf>
    <xf numFmtId="0" fontId="57" fillId="0" borderId="0">
      <alignment horizontal="center" vertical="center" wrapText="1"/>
    </xf>
    <xf numFmtId="0" fontId="34" fillId="0" borderId="0">
      <alignment horizontal="left" vertical="center"/>
      <protection locked="0"/>
    </xf>
    <xf numFmtId="0" fontId="26" fillId="0" borderId="2">
      <alignment horizontal="center" vertical="center" wrapText="1"/>
    </xf>
    <xf numFmtId="0" fontId="26" fillId="0" borderId="4">
      <alignment horizontal="center" vertical="center" wrapText="1"/>
    </xf>
    <xf numFmtId="0" fontId="56" fillId="0" borderId="1">
      <alignment horizontal="center" vertical="center" wrapText="1"/>
    </xf>
    <xf numFmtId="4" fontId="34" fillId="0" borderId="1">
      <alignment horizontal="right" vertical="center"/>
    </xf>
    <xf numFmtId="0" fontId="56" fillId="0" borderId="0">
      <alignment horizontal="center" wrapText="1"/>
    </xf>
    <xf numFmtId="0" fontId="26" fillId="0" borderId="2">
      <alignment horizontal="center" vertical="center"/>
    </xf>
    <xf numFmtId="0" fontId="26" fillId="0" borderId="4">
      <alignment horizontal="center" vertical="center"/>
    </xf>
    <xf numFmtId="0" fontId="4" fillId="0" borderId="0">
      <alignment wrapText="1"/>
    </xf>
    <xf numFmtId="0" fontId="26" fillId="0" borderId="5">
      <alignment horizontal="center" vertical="center"/>
    </xf>
    <xf numFmtId="0" fontId="26" fillId="0" borderId="1">
      <alignment horizontal="center" vertical="center"/>
    </xf>
    <xf numFmtId="0" fontId="56" fillId="0" borderId="5">
      <alignment horizontal="center" vertical="center" wrapText="1"/>
    </xf>
    <xf numFmtId="4" fontId="34" fillId="0" borderId="5">
      <alignment horizontal="right" vertical="center"/>
    </xf>
    <xf numFmtId="0" fontId="26" fillId="0" borderId="7">
      <alignment horizontal="center" vertical="center"/>
    </xf>
    <xf numFmtId="0" fontId="56" fillId="0" borderId="0">
      <alignment wrapText="1"/>
    </xf>
    <xf numFmtId="0" fontId="34" fillId="0" borderId="0">
      <alignment horizontal="right" wrapText="1"/>
    </xf>
    <xf numFmtId="0" fontId="4" fillId="0" borderId="0"/>
    <xf numFmtId="0" fontId="43" fillId="0" borderId="0">
      <alignment vertical="top"/>
      <protection locked="0"/>
    </xf>
    <xf numFmtId="0" fontId="26" fillId="0" borderId="6">
      <alignment horizontal="center" vertical="center"/>
    </xf>
    <xf numFmtId="0" fontId="56" fillId="0" borderId="0">
      <alignment horizontal="center"/>
    </xf>
    <xf numFmtId="0" fontId="56" fillId="0" borderId="0"/>
    <xf numFmtId="0" fontId="26" fillId="0" borderId="0"/>
    <xf numFmtId="0" fontId="4" fillId="0" borderId="1"/>
    <xf numFmtId="0" fontId="26" fillId="0" borderId="6">
      <alignment horizontal="center" vertical="center"/>
    </xf>
    <xf numFmtId="0" fontId="26" fillId="0" borderId="7">
      <alignment horizontal="center" vertical="center"/>
      <protection locked="0"/>
    </xf>
    <xf numFmtId="0" fontId="26" fillId="0" borderId="7">
      <alignment horizontal="center" vertical="center" wrapText="1"/>
      <protection locked="0"/>
    </xf>
    <xf numFmtId="0" fontId="26" fillId="0" borderId="5">
      <alignment horizontal="center" vertical="center"/>
    </xf>
    <xf numFmtId="0" fontId="26" fillId="0" borderId="7">
      <alignment horizontal="center" vertical="center"/>
    </xf>
    <xf numFmtId="0" fontId="4" fillId="0" borderId="7">
      <alignment horizontal="center"/>
    </xf>
    <xf numFmtId="0" fontId="26" fillId="0" borderId="6">
      <alignment horizontal="center" vertical="center" wrapText="1"/>
      <protection locked="0"/>
    </xf>
    <xf numFmtId="0" fontId="43" fillId="0" borderId="0">
      <alignment vertical="top"/>
      <protection locked="0"/>
    </xf>
    <xf numFmtId="49" fontId="48" fillId="0" borderId="0">
      <protection locked="0"/>
    </xf>
    <xf numFmtId="0" fontId="4" fillId="0" borderId="1">
      <alignment horizontal="center"/>
    </xf>
    <xf numFmtId="49" fontId="26" fillId="0" borderId="2">
      <alignment horizontal="center" vertical="center" wrapText="1"/>
      <protection locked="0"/>
    </xf>
    <xf numFmtId="0" fontId="34" fillId="0" borderId="0">
      <alignment horizontal="right" vertical="center"/>
      <protection locked="0"/>
    </xf>
    <xf numFmtId="49" fontId="26" fillId="0" borderId="3">
      <alignment horizontal="center" vertical="center" wrapText="1"/>
      <protection locked="0"/>
    </xf>
    <xf numFmtId="0" fontId="34" fillId="0" borderId="0">
      <alignment horizontal="right"/>
      <protection locked="0"/>
    </xf>
    <xf numFmtId="0" fontId="4" fillId="0" borderId="0"/>
    <xf numFmtId="0" fontId="39" fillId="0" borderId="0">
      <alignment horizontal="center" vertical="center"/>
    </xf>
    <xf numFmtId="0" fontId="34" fillId="0" borderId="0">
      <alignment horizontal="left" vertical="center"/>
      <protection locked="0"/>
    </xf>
    <xf numFmtId="0" fontId="26" fillId="0" borderId="2">
      <alignment horizontal="center" vertical="center" wrapText="1"/>
      <protection locked="0"/>
    </xf>
    <xf numFmtId="0" fontId="26" fillId="0" borderId="3">
      <alignment horizontal="center" vertical="center" wrapText="1"/>
      <protection locked="0"/>
    </xf>
    <xf numFmtId="0" fontId="26" fillId="0" borderId="3">
      <alignment horizontal="center" vertical="center"/>
    </xf>
    <xf numFmtId="0" fontId="26" fillId="0" borderId="4">
      <alignment horizontal="center" vertical="center" wrapText="1"/>
      <protection locked="0"/>
    </xf>
    <xf numFmtId="0" fontId="4" fillId="0" borderId="1">
      <alignment horizontal="center" vertical="center"/>
    </xf>
    <xf numFmtId="0" fontId="34" fillId="0" borderId="1">
      <alignment horizontal="left" vertical="top" wrapText="1"/>
      <protection locked="0"/>
    </xf>
    <xf numFmtId="0" fontId="4" fillId="0" borderId="1"/>
    <xf numFmtId="0" fontId="4" fillId="0" borderId="5">
      <alignment horizontal="center" vertical="center" wrapText="1"/>
      <protection locked="0"/>
    </xf>
    <xf numFmtId="0" fontId="26" fillId="0" borderId="0">
      <alignment horizontal="left" vertical="center"/>
    </xf>
    <xf numFmtId="0" fontId="26" fillId="0" borderId="2">
      <alignment horizontal="center" vertical="center" wrapText="1"/>
    </xf>
    <xf numFmtId="49" fontId="4" fillId="0" borderId="0"/>
    <xf numFmtId="0" fontId="26" fillId="0" borderId="4">
      <alignment horizontal="center" vertical="center"/>
    </xf>
    <xf numFmtId="0" fontId="26" fillId="0" borderId="3">
      <alignment horizontal="center" vertical="center" wrapText="1"/>
    </xf>
    <xf numFmtId="0" fontId="34" fillId="0" borderId="6">
      <alignment horizontal="left" vertical="center"/>
    </xf>
    <xf numFmtId="0" fontId="26" fillId="0" borderId="4">
      <alignment horizontal="center" vertical="center" wrapText="1"/>
    </xf>
    <xf numFmtId="0" fontId="39" fillId="0" borderId="0">
      <alignment horizontal="center" vertical="center" wrapText="1"/>
    </xf>
    <xf numFmtId="0" fontId="34" fillId="0" borderId="1">
      <alignment horizontal="left" vertical="center" wrapText="1"/>
      <protection locked="0"/>
    </xf>
    <xf numFmtId="0" fontId="34" fillId="0" borderId="7">
      <alignment horizontal="left" vertical="center"/>
    </xf>
    <xf numFmtId="0" fontId="26" fillId="0" borderId="0">
      <alignment wrapText="1"/>
    </xf>
    <xf numFmtId="0" fontId="34" fillId="0" borderId="1">
      <alignment horizontal="left" vertical="center" wrapText="1"/>
    </xf>
    <xf numFmtId="0" fontId="26" fillId="0" borderId="0"/>
    <xf numFmtId="0" fontId="26" fillId="0" borderId="8">
      <alignment horizontal="center" vertical="center" wrapText="1"/>
    </xf>
    <xf numFmtId="0" fontId="26" fillId="0" borderId="2">
      <alignment horizontal="center" vertical="center"/>
    </xf>
    <xf numFmtId="0" fontId="26" fillId="0" borderId="11">
      <alignment horizontal="center" vertical="center" wrapText="1"/>
      <protection locked="0"/>
    </xf>
    <xf numFmtId="0" fontId="26" fillId="0" borderId="9">
      <alignment horizontal="center" vertical="center" wrapText="1"/>
    </xf>
    <xf numFmtId="4" fontId="34" fillId="0" borderId="1">
      <alignment horizontal="right" vertical="center" wrapText="1"/>
      <protection locked="0"/>
    </xf>
    <xf numFmtId="0" fontId="26" fillId="0" borderId="1">
      <alignment horizontal="center" vertical="center" wrapText="1"/>
    </xf>
    <xf numFmtId="0" fontId="26" fillId="0" borderId="10">
      <alignment horizontal="center" vertical="center" wrapText="1"/>
    </xf>
    <xf numFmtId="4" fontId="34" fillId="0" borderId="1">
      <alignment horizontal="right" vertical="center" wrapText="1"/>
    </xf>
    <xf numFmtId="0" fontId="26" fillId="0" borderId="6">
      <alignment horizontal="center" vertical="center"/>
    </xf>
    <xf numFmtId="0" fontId="34" fillId="0" borderId="12">
      <alignment horizontal="left" vertical="center"/>
    </xf>
    <xf numFmtId="0" fontId="26" fillId="0" borderId="8">
      <alignment horizontal="center" vertical="center" wrapText="1"/>
      <protection locked="0"/>
    </xf>
    <xf numFmtId="0" fontId="26" fillId="0" borderId="21">
      <alignment horizontal="center" vertical="center"/>
    </xf>
    <xf numFmtId="0" fontId="26" fillId="0" borderId="10">
      <alignment horizontal="center" vertical="center"/>
    </xf>
    <xf numFmtId="0" fontId="26" fillId="0" borderId="10">
      <alignment horizontal="center" vertical="center" wrapText="1"/>
      <protection locked="0"/>
    </xf>
    <xf numFmtId="0" fontId="4" fillId="0" borderId="0">
      <protection locked="0"/>
    </xf>
    <xf numFmtId="0" fontId="26" fillId="0" borderId="7">
      <alignment horizontal="center" vertical="center"/>
    </xf>
    <xf numFmtId="0" fontId="34" fillId="0" borderId="0">
      <alignment horizontal="right" vertical="center"/>
    </xf>
    <xf numFmtId="0" fontId="34" fillId="0" borderId="10">
      <alignment horizontal="right" vertical="center"/>
      <protection locked="0"/>
    </xf>
    <xf numFmtId="0" fontId="39" fillId="0" borderId="0">
      <alignment horizontal="center" vertical="center"/>
      <protection locked="0"/>
    </xf>
    <xf numFmtId="4" fontId="34" fillId="0" borderId="1">
      <alignment horizontal="right" vertical="center"/>
      <protection locked="0"/>
    </xf>
    <xf numFmtId="0" fontId="34" fillId="0" borderId="0">
      <alignment horizontal="right"/>
    </xf>
    <xf numFmtId="4" fontId="34" fillId="0" borderId="1">
      <alignment horizontal="right" vertical="center"/>
    </xf>
    <xf numFmtId="0" fontId="43" fillId="0" borderId="0">
      <alignment vertical="top"/>
      <protection locked="0"/>
    </xf>
    <xf numFmtId="0" fontId="34" fillId="0" borderId="1">
      <alignment horizontal="right" vertical="center" wrapText="1"/>
      <protection locked="0"/>
    </xf>
    <xf numFmtId="0" fontId="4" fillId="0" borderId="0">
      <alignment vertical="center"/>
    </xf>
    <xf numFmtId="0" fontId="16" fillId="0" borderId="0">
      <alignment horizontal="center" vertical="center"/>
    </xf>
    <xf numFmtId="0" fontId="34" fillId="0" borderId="0">
      <alignment horizontal="left" vertical="center"/>
      <protection locked="0"/>
    </xf>
    <xf numFmtId="0" fontId="26" fillId="0" borderId="1">
      <alignment horizontal="center" vertical="center" wrapText="1"/>
    </xf>
    <xf numFmtId="0" fontId="34" fillId="0" borderId="1">
      <alignment horizontal="left" vertical="center" wrapText="1"/>
    </xf>
    <xf numFmtId="0" fontId="34" fillId="0" borderId="2">
      <alignment horizontal="left" vertical="center" wrapText="1"/>
      <protection locked="0"/>
    </xf>
    <xf numFmtId="0" fontId="4" fillId="0" borderId="3">
      <alignment vertical="center"/>
    </xf>
    <xf numFmtId="0" fontId="4" fillId="0" borderId="4">
      <alignment vertical="center"/>
    </xf>
    <xf numFmtId="0" fontId="34" fillId="0" borderId="1">
      <alignment vertical="center" wrapText="1"/>
    </xf>
    <xf numFmtId="0" fontId="34" fillId="0" borderId="1">
      <alignment horizontal="left" vertical="center" wrapText="1"/>
      <protection locked="0"/>
    </xf>
    <xf numFmtId="0" fontId="34" fillId="0" borderId="1">
      <alignment horizontal="center" vertical="center" wrapText="1"/>
    </xf>
    <xf numFmtId="0" fontId="39" fillId="0" borderId="0">
      <alignment horizontal="center" vertical="center"/>
      <protection locked="0"/>
    </xf>
    <xf numFmtId="0" fontId="26" fillId="0" borderId="1">
      <alignment horizontal="center" vertical="center"/>
      <protection locked="0"/>
    </xf>
    <xf numFmtId="0" fontId="34" fillId="0" borderId="1">
      <alignment horizontal="center" vertical="center"/>
      <protection locked="0"/>
    </xf>
    <xf numFmtId="0" fontId="34" fillId="0" borderId="0">
      <alignment horizontal="right" vertical="center"/>
      <protection locked="0"/>
    </xf>
    <xf numFmtId="0" fontId="43" fillId="0" borderId="0">
      <alignment vertical="top"/>
      <protection locked="0"/>
    </xf>
    <xf numFmtId="0" fontId="4" fillId="0" borderId="0">
      <alignment vertical="center"/>
    </xf>
    <xf numFmtId="0" fontId="16" fillId="0" borderId="0">
      <alignment horizontal="center" vertical="center"/>
    </xf>
    <xf numFmtId="0" fontId="34" fillId="0" borderId="0">
      <alignment horizontal="left" vertical="center"/>
      <protection locked="0"/>
    </xf>
    <xf numFmtId="0" fontId="26" fillId="0" borderId="1">
      <alignment horizontal="center" vertical="center" wrapText="1"/>
    </xf>
    <xf numFmtId="0" fontId="34" fillId="0" borderId="1">
      <alignment horizontal="left" vertical="center" wrapText="1"/>
    </xf>
    <xf numFmtId="0" fontId="34" fillId="0" borderId="1">
      <alignment horizontal="left" vertical="center" wrapText="1"/>
      <protection locked="0"/>
    </xf>
    <xf numFmtId="0" fontId="39" fillId="0" borderId="0">
      <alignment horizontal="center" vertical="center"/>
    </xf>
    <xf numFmtId="0" fontId="26" fillId="0" borderId="1">
      <alignment horizontal="center" vertical="center"/>
      <protection locked="0"/>
    </xf>
    <xf numFmtId="0" fontId="34" fillId="0" borderId="1">
      <alignment vertical="center" wrapText="1"/>
    </xf>
    <xf numFmtId="0" fontId="26" fillId="0" borderId="1">
      <alignment horizontal="center" vertical="center" wrapText="1"/>
      <protection locked="0"/>
    </xf>
    <xf numFmtId="0" fontId="4" fillId="0" borderId="0">
      <alignment horizontal="right"/>
    </xf>
    <xf numFmtId="4" fontId="34" fillId="0" borderId="1">
      <alignment horizontal="right" vertical="center"/>
      <protection locked="0"/>
    </xf>
    <xf numFmtId="0" fontId="34" fillId="0" borderId="1">
      <alignment horizontal="center" vertical="center" wrapText="1"/>
    </xf>
    <xf numFmtId="0" fontId="21" fillId="0" borderId="0">
      <alignment horizontal="center" vertical="center"/>
    </xf>
    <xf numFmtId="4" fontId="34" fillId="0" borderId="1">
      <alignment horizontal="right" vertical="center"/>
    </xf>
    <xf numFmtId="0" fontId="39" fillId="0" borderId="0">
      <alignment horizontal="center" vertical="center"/>
      <protection locked="0"/>
    </xf>
    <xf numFmtId="4" fontId="34" fillId="0" borderId="1">
      <alignment horizontal="right" vertical="center" wrapText="1"/>
      <protection locked="0"/>
    </xf>
    <xf numFmtId="0" fontId="34" fillId="0" borderId="0">
      <alignment horizontal="right" vertical="center"/>
      <protection locked="0"/>
    </xf>
    <xf numFmtId="0" fontId="34" fillId="0" borderId="0">
      <alignment horizontal="right"/>
    </xf>
    <xf numFmtId="0" fontId="43" fillId="0" borderId="0">
      <alignment vertical="top"/>
      <protection locked="0"/>
    </xf>
    <xf numFmtId="0" fontId="26" fillId="0" borderId="7">
      <alignment horizontal="center" vertical="center"/>
    </xf>
    <xf numFmtId="0" fontId="48" fillId="0" borderId="0">
      <alignment horizontal="right"/>
      <protection locked="0"/>
    </xf>
    <xf numFmtId="0" fontId="21" fillId="0" borderId="0">
      <alignment horizontal="center" vertical="center" wrapText="1"/>
      <protection locked="0"/>
    </xf>
    <xf numFmtId="0" fontId="34" fillId="0" borderId="0">
      <alignment horizontal="left" vertical="center"/>
      <protection locked="0"/>
    </xf>
    <xf numFmtId="0" fontId="26" fillId="0" borderId="2">
      <alignment horizontal="center" vertical="center"/>
      <protection locked="0"/>
    </xf>
    <xf numFmtId="0" fontId="26" fillId="0" borderId="3">
      <alignment horizontal="center" vertical="center"/>
      <protection locked="0"/>
    </xf>
    <xf numFmtId="0" fontId="26" fillId="0" borderId="1">
      <alignment horizontal="center" vertical="center"/>
      <protection locked="0"/>
    </xf>
    <xf numFmtId="0" fontId="34" fillId="0" borderId="1">
      <alignment horizontal="left" vertical="center" wrapText="1"/>
      <protection locked="0"/>
    </xf>
    <xf numFmtId="0" fontId="4" fillId="0" borderId="1"/>
    <xf numFmtId="0" fontId="4" fillId="0" borderId="6">
      <alignment horizontal="center" vertical="center"/>
      <protection locked="0"/>
    </xf>
    <xf numFmtId="178" fontId="34" fillId="0" borderId="1">
      <alignment horizontal="right" vertical="center" wrapText="1"/>
    </xf>
    <xf numFmtId="49" fontId="26" fillId="0" borderId="2">
      <alignment horizontal="center" vertical="center" wrapText="1"/>
      <protection locked="0"/>
    </xf>
    <xf numFmtId="0" fontId="34" fillId="0" borderId="0">
      <alignment horizontal="right"/>
    </xf>
    <xf numFmtId="49" fontId="26" fillId="0" borderId="3">
      <alignment horizontal="center" vertical="center" wrapText="1"/>
      <protection locked="0"/>
    </xf>
    <xf numFmtId="0" fontId="26" fillId="0" borderId="7">
      <alignment horizontal="center" vertical="center"/>
    </xf>
    <xf numFmtId="49" fontId="26" fillId="0" borderId="1">
      <alignment horizontal="center" vertical="center"/>
      <protection locked="0"/>
    </xf>
    <xf numFmtId="0" fontId="21" fillId="0" borderId="0">
      <alignment horizontal="center" vertical="center"/>
      <protection locked="0"/>
    </xf>
    <xf numFmtId="0" fontId="26" fillId="0" borderId="2">
      <alignment horizontal="center" vertical="center"/>
    </xf>
    <xf numFmtId="49" fontId="26" fillId="0" borderId="1">
      <alignment horizontal="center" vertical="center"/>
      <protection locked="0"/>
    </xf>
    <xf numFmtId="49" fontId="4" fillId="0" borderId="0"/>
    <xf numFmtId="0" fontId="21" fillId="0" borderId="0">
      <alignment horizontal="center" vertical="center"/>
      <protection locked="0"/>
    </xf>
    <xf numFmtId="0" fontId="26" fillId="0" borderId="2">
      <alignment horizontal="center" vertical="center"/>
    </xf>
    <xf numFmtId="0" fontId="4" fillId="0" borderId="7">
      <alignment horizontal="center" vertical="center"/>
      <protection locked="0"/>
    </xf>
    <xf numFmtId="0" fontId="26" fillId="0" borderId="1">
      <alignment horizontal="center" vertical="center"/>
    </xf>
    <xf numFmtId="0" fontId="4" fillId="0" borderId="0">
      <alignment horizontal="right"/>
    </xf>
    <xf numFmtId="178" fontId="34" fillId="0" borderId="1">
      <alignment horizontal="right" vertical="center"/>
      <protection locked="0"/>
    </xf>
    <xf numFmtId="0" fontId="21" fillId="0" borderId="0">
      <alignment horizontal="center" vertical="center"/>
    </xf>
    <xf numFmtId="178" fontId="34" fillId="0" borderId="1">
      <alignment horizontal="right" vertical="center"/>
    </xf>
    <xf numFmtId="0" fontId="39" fillId="0" borderId="0">
      <alignment horizontal="center" vertical="center"/>
    </xf>
    <xf numFmtId="0" fontId="26" fillId="0" borderId="0"/>
    <xf numFmtId="0" fontId="26" fillId="0" borderId="8">
      <alignment horizontal="center" vertical="center" wrapText="1"/>
    </xf>
    <xf numFmtId="0" fontId="26" fillId="0" borderId="9">
      <alignment horizontal="center" vertical="center" wrapText="1"/>
    </xf>
    <xf numFmtId="0" fontId="26" fillId="0" borderId="10">
      <alignment horizontal="center" vertical="center" wrapText="1"/>
    </xf>
    <xf numFmtId="0" fontId="26" fillId="0" borderId="10">
      <alignment horizontal="center" vertical="center"/>
    </xf>
    <xf numFmtId="0" fontId="26" fillId="0" borderId="6">
      <alignment horizontal="center" vertical="center" wrapText="1"/>
    </xf>
    <xf numFmtId="0" fontId="34" fillId="0" borderId="12">
      <alignment horizontal="left" vertical="center"/>
    </xf>
    <xf numFmtId="0" fontId="34" fillId="0" borderId="0">
      <alignment vertical="top"/>
      <protection locked="0"/>
    </xf>
    <xf numFmtId="0" fontId="34" fillId="0" borderId="10">
      <alignment horizontal="right" vertical="center"/>
    </xf>
    <xf numFmtId="0" fontId="39" fillId="0" borderId="0">
      <alignment horizontal="center" vertical="center"/>
      <protection locked="0"/>
    </xf>
    <xf numFmtId="0" fontId="34" fillId="0" borderId="10">
      <alignment horizontal="right" vertical="center"/>
      <protection locked="0"/>
    </xf>
    <xf numFmtId="0" fontId="26" fillId="0" borderId="6">
      <alignment horizontal="center" vertical="center" wrapText="1"/>
      <protection locked="0"/>
    </xf>
    <xf numFmtId="0" fontId="26" fillId="0" borderId="9">
      <alignment horizontal="center" vertical="center" wrapText="1"/>
      <protection locked="0"/>
    </xf>
    <xf numFmtId="0" fontId="26" fillId="0" borderId="6">
      <alignment horizontal="center" vertical="center"/>
      <protection locked="0"/>
    </xf>
    <xf numFmtId="0" fontId="26" fillId="0" borderId="10">
      <alignment horizontal="center" vertical="center" wrapText="1"/>
      <protection locked="0"/>
    </xf>
    <xf numFmtId="0" fontId="26" fillId="0" borderId="12">
      <alignment horizontal="center" vertical="center"/>
      <protection locked="0"/>
    </xf>
    <xf numFmtId="0" fontId="26" fillId="0" borderId="12">
      <alignment horizontal="center" vertical="center" wrapText="1"/>
    </xf>
    <xf numFmtId="0" fontId="26" fillId="0" borderId="1">
      <alignment horizontal="center" vertical="center" wrapText="1"/>
      <protection locked="0"/>
    </xf>
    <xf numFmtId="0" fontId="34" fillId="0" borderId="0">
      <alignment horizontal="right" vertical="center"/>
      <protection locked="0"/>
    </xf>
    <xf numFmtId="0" fontId="34" fillId="0" borderId="1">
      <alignment horizontal="right" vertical="center"/>
      <protection locked="0"/>
    </xf>
    <xf numFmtId="0" fontId="34" fillId="0" borderId="0">
      <alignment horizontal="right"/>
      <protection locked="0"/>
    </xf>
    <xf numFmtId="0" fontId="26" fillId="0" borderId="12">
      <alignment horizontal="center" vertical="center" wrapText="1"/>
      <protection locked="0"/>
    </xf>
    <xf numFmtId="0" fontId="34" fillId="0" borderId="0">
      <alignment horizontal="right" vertical="center"/>
    </xf>
    <xf numFmtId="0" fontId="34" fillId="0" borderId="0">
      <alignment horizontal="right"/>
    </xf>
    <xf numFmtId="0" fontId="26" fillId="0" borderId="7">
      <alignment horizontal="center" vertical="center" wrapText="1"/>
    </xf>
    <xf numFmtId="0" fontId="34" fillId="0" borderId="5">
      <alignment horizontal="center" vertical="center" wrapText="1"/>
      <protection locked="0"/>
    </xf>
    <xf numFmtId="0" fontId="43" fillId="0" borderId="0">
      <alignment vertical="top"/>
      <protection locked="0"/>
    </xf>
    <xf numFmtId="0" fontId="4" fillId="0" borderId="0">
      <alignment wrapText="1"/>
    </xf>
    <xf numFmtId="0" fontId="16" fillId="0" borderId="0">
      <alignment horizontal="center" vertical="center" wrapText="1"/>
    </xf>
    <xf numFmtId="0" fontId="34" fillId="0" borderId="0">
      <alignment horizontal="left" vertical="center" wrapText="1"/>
    </xf>
    <xf numFmtId="0" fontId="26" fillId="0" borderId="2">
      <alignment horizontal="center" vertical="center" wrapText="1"/>
    </xf>
    <xf numFmtId="0" fontId="26" fillId="0" borderId="4">
      <alignment horizontal="center" vertical="center" wrapText="1"/>
    </xf>
    <xf numFmtId="0" fontId="34" fillId="0" borderId="4">
      <alignment horizontal="left" vertical="center" wrapText="1"/>
    </xf>
    <xf numFmtId="0" fontId="34" fillId="0" borderId="11">
      <alignment horizontal="center" vertical="center"/>
    </xf>
    <xf numFmtId="0" fontId="39" fillId="0" borderId="0">
      <alignment horizontal="center" vertical="center" wrapText="1"/>
      <protection locked="0"/>
    </xf>
    <xf numFmtId="0" fontId="34" fillId="0" borderId="10">
      <alignment horizontal="left" vertical="center" wrapText="1"/>
      <protection locked="0"/>
    </xf>
    <xf numFmtId="0" fontId="26" fillId="0" borderId="6">
      <alignment horizontal="center" vertical="center" wrapText="1"/>
      <protection locked="0"/>
    </xf>
    <xf numFmtId="0" fontId="34" fillId="0" borderId="0">
      <alignment vertical="top"/>
      <protection locked="0"/>
    </xf>
    <xf numFmtId="0" fontId="4" fillId="0" borderId="0">
      <alignment vertical="center"/>
    </xf>
    <xf numFmtId="0" fontId="26" fillId="0" borderId="12">
      <alignment horizontal="center" vertical="center" wrapText="1"/>
    </xf>
    <xf numFmtId="0" fontId="26" fillId="0" borderId="6">
      <alignment horizontal="center" vertical="center" wrapText="1"/>
    </xf>
    <xf numFmtId="0" fontId="16" fillId="0" borderId="0">
      <alignment horizontal="center" vertical="center"/>
    </xf>
    <xf numFmtId="0" fontId="34" fillId="0" borderId="0">
      <alignment horizontal="right" vertical="center"/>
      <protection locked="0"/>
    </xf>
    <xf numFmtId="0" fontId="34" fillId="0" borderId="10">
      <alignment horizontal="right" vertical="center"/>
    </xf>
    <xf numFmtId="0" fontId="34" fillId="0" borderId="0">
      <alignment horizontal="left" vertical="center"/>
      <protection locked="0"/>
    </xf>
    <xf numFmtId="0" fontId="34" fillId="0" borderId="0">
      <alignment horizontal="right"/>
      <protection locked="0"/>
    </xf>
    <xf numFmtId="0" fontId="34" fillId="0" borderId="0">
      <alignment vertical="top" wrapText="1"/>
      <protection locked="0"/>
    </xf>
    <xf numFmtId="0" fontId="26" fillId="0" borderId="1">
      <alignment horizontal="center" vertical="center" wrapText="1"/>
    </xf>
    <xf numFmtId="0" fontId="34" fillId="0" borderId="0">
      <alignment horizontal="right" wrapText="1"/>
      <protection locked="0"/>
    </xf>
    <xf numFmtId="0" fontId="26" fillId="0" borderId="6">
      <alignment horizontal="center" vertical="center"/>
      <protection locked="0"/>
    </xf>
    <xf numFmtId="0" fontId="34" fillId="0" borderId="1">
      <alignment horizontal="left" vertical="center" wrapText="1"/>
    </xf>
    <xf numFmtId="0" fontId="26" fillId="0" borderId="12">
      <alignment horizontal="center" vertical="center" wrapText="1"/>
      <protection locked="0"/>
    </xf>
    <xf numFmtId="0" fontId="26" fillId="0" borderId="12">
      <alignment horizontal="center" vertical="center"/>
      <protection locked="0"/>
    </xf>
    <xf numFmtId="0" fontId="34" fillId="0" borderId="2">
      <alignment horizontal="left" vertical="center" wrapText="1"/>
      <protection locked="0"/>
    </xf>
    <xf numFmtId="0" fontId="34" fillId="0" borderId="0">
      <alignment horizontal="right" vertical="center" wrapText="1"/>
    </xf>
    <xf numFmtId="0" fontId="26" fillId="0" borderId="1">
      <alignment horizontal="center" vertical="center" wrapText="1"/>
      <protection locked="0"/>
    </xf>
    <xf numFmtId="0" fontId="4" fillId="0" borderId="3">
      <alignment vertical="center"/>
    </xf>
    <xf numFmtId="0" fontId="34" fillId="0" borderId="0">
      <alignment horizontal="right" wrapText="1"/>
    </xf>
    <xf numFmtId="0" fontId="34" fillId="0" borderId="1">
      <alignment horizontal="right" vertical="center"/>
      <protection locked="0"/>
    </xf>
    <xf numFmtId="0" fontId="4" fillId="0" borderId="4">
      <alignment vertical="center"/>
    </xf>
    <xf numFmtId="0" fontId="26" fillId="0" borderId="7">
      <alignment horizontal="center" vertical="center" wrapText="1"/>
    </xf>
    <xf numFmtId="0" fontId="34" fillId="0" borderId="0">
      <alignment horizontal="right" vertical="center" wrapText="1"/>
      <protection locked="0"/>
    </xf>
    <xf numFmtId="0" fontId="39" fillId="0" borderId="0">
      <alignment horizontal="center" vertical="center"/>
    </xf>
    <xf numFmtId="0" fontId="43" fillId="0" borderId="0">
      <alignment vertical="top"/>
      <protection locked="0"/>
    </xf>
    <xf numFmtId="0" fontId="4" fillId="0" borderId="0"/>
    <xf numFmtId="0" fontId="58" fillId="0" borderId="0">
      <alignment horizontal="center" vertical="center" wrapText="1"/>
    </xf>
    <xf numFmtId="0" fontId="26" fillId="0" borderId="0">
      <alignment horizontal="left" vertical="center" wrapText="1"/>
    </xf>
    <xf numFmtId="0" fontId="26" fillId="0" borderId="2">
      <alignment horizontal="center" vertical="center"/>
    </xf>
    <xf numFmtId="0" fontId="26" fillId="0" borderId="4">
      <alignment horizontal="center" vertical="center"/>
    </xf>
    <xf numFmtId="0" fontId="26" fillId="0" borderId="1">
      <alignment horizontal="center" vertical="center"/>
    </xf>
    <xf numFmtId="0" fontId="26" fillId="0" borderId="1">
      <alignment vertical="center" wrapText="1"/>
    </xf>
    <xf numFmtId="0" fontId="58" fillId="0" borderId="0">
      <alignment horizontal="center" vertical="center"/>
    </xf>
    <xf numFmtId="0" fontId="26" fillId="0" borderId="0">
      <alignment wrapText="1"/>
    </xf>
    <xf numFmtId="0" fontId="26" fillId="0" borderId="3">
      <alignment horizontal="center" vertical="center"/>
    </xf>
    <xf numFmtId="4" fontId="26" fillId="0" borderId="1">
      <alignment vertical="center"/>
    </xf>
    <xf numFmtId="4" fontId="26" fillId="0" borderId="1">
      <alignment vertical="center"/>
      <protection locked="0"/>
    </xf>
    <xf numFmtId="0" fontId="26" fillId="0" borderId="6">
      <alignment horizontal="center" vertical="center"/>
    </xf>
    <xf numFmtId="4" fontId="26" fillId="0" borderId="5">
      <alignment vertical="center"/>
      <protection locked="0"/>
    </xf>
    <xf numFmtId="0" fontId="26" fillId="0" borderId="2">
      <alignment horizontal="center" vertical="center" wrapText="1"/>
    </xf>
    <xf numFmtId="0" fontId="26" fillId="0" borderId="1">
      <alignment horizontal="center" vertical="center"/>
      <protection locked="0"/>
    </xf>
    <xf numFmtId="0" fontId="4" fillId="0" borderId="0">
      <alignment horizontal="right" vertical="center"/>
    </xf>
    <xf numFmtId="0" fontId="40" fillId="0" borderId="0">
      <alignment vertical="top"/>
    </xf>
    <xf numFmtId="0" fontId="26" fillId="0" borderId="0">
      <alignment horizontal="right" wrapText="1"/>
    </xf>
    <xf numFmtId="0" fontId="26" fillId="0" borderId="0">
      <protection locked="0"/>
    </xf>
    <xf numFmtId="0" fontId="26" fillId="0" borderId="21">
      <alignment horizontal="center" vertical="center" wrapText="1"/>
    </xf>
    <xf numFmtId="0" fontId="40" fillId="0" borderId="0"/>
    <xf numFmtId="4" fontId="26" fillId="0" borderId="5">
      <alignment vertical="center"/>
    </xf>
    <xf numFmtId="0" fontId="4" fillId="0" borderId="1">
      <alignment horizontal="center"/>
    </xf>
    <xf numFmtId="0" fontId="26" fillId="0" borderId="5">
      <alignment horizontal="center" vertical="center"/>
      <protection locked="0"/>
    </xf>
    <xf numFmtId="0" fontId="43" fillId="0" borderId="0">
      <alignment vertical="top"/>
      <protection locked="0"/>
    </xf>
    <xf numFmtId="0" fontId="26" fillId="0" borderId="0"/>
    <xf numFmtId="0" fontId="26" fillId="0" borderId="0">
      <alignment horizontal="right" vertical="center"/>
      <protection locked="0"/>
    </xf>
    <xf numFmtId="0" fontId="34" fillId="0" borderId="0">
      <alignment horizontal="right" vertical="center"/>
      <protection locked="0"/>
    </xf>
    <xf numFmtId="0" fontId="26" fillId="0" borderId="0">
      <alignment vertical="top"/>
      <protection locked="0"/>
    </xf>
    <xf numFmtId="0" fontId="26" fillId="0" borderId="1">
      <alignment horizontal="center" vertical="center"/>
      <protection locked="0"/>
    </xf>
    <xf numFmtId="0" fontId="34" fillId="0" borderId="1">
      <alignment vertical="center" wrapText="1"/>
    </xf>
    <xf numFmtId="0" fontId="34" fillId="0" borderId="1">
      <alignment horizontal="left" vertical="center" wrapText="1"/>
      <protection locked="0"/>
    </xf>
    <xf numFmtId="0" fontId="26" fillId="0" borderId="1">
      <alignment horizontal="center" vertical="center" wrapText="1"/>
      <protection locked="0"/>
    </xf>
    <xf numFmtId="0" fontId="34" fillId="0" borderId="1">
      <alignment horizontal="center" vertical="center" wrapText="1"/>
    </xf>
    <xf numFmtId="0" fontId="34" fillId="0" borderId="0">
      <alignment vertical="top"/>
      <protection locked="0"/>
    </xf>
    <xf numFmtId="0" fontId="39" fillId="0" borderId="0">
      <alignment horizontal="center" vertical="center"/>
      <protection locked="0"/>
    </xf>
    <xf numFmtId="0" fontId="34" fillId="0" borderId="1">
      <alignment horizontal="center" vertical="center"/>
      <protection locked="0"/>
    </xf>
    <xf numFmtId="0" fontId="34" fillId="0" borderId="0">
      <alignment horizontal="right" vertical="center"/>
      <protection locked="0"/>
    </xf>
    <xf numFmtId="0" fontId="43" fillId="0" borderId="0">
      <alignment vertical="top"/>
      <protection locked="0"/>
    </xf>
    <xf numFmtId="0" fontId="4" fillId="0" borderId="0">
      <alignment vertical="center"/>
    </xf>
    <xf numFmtId="0" fontId="16" fillId="0" borderId="0">
      <alignment horizontal="center" vertical="center" wrapText="1"/>
    </xf>
    <xf numFmtId="0" fontId="34" fillId="0" borderId="0">
      <alignment horizontal="left" vertical="center"/>
    </xf>
    <xf numFmtId="0" fontId="26" fillId="0" borderId="2">
      <alignment horizontal="center" vertical="center" wrapText="1"/>
    </xf>
    <xf numFmtId="0" fontId="26" fillId="0" borderId="4">
      <alignment horizontal="center" vertical="center" wrapText="1"/>
    </xf>
    <xf numFmtId="0" fontId="26" fillId="0" borderId="1">
      <alignment horizontal="center" vertical="center" wrapText="1"/>
    </xf>
    <xf numFmtId="0" fontId="34" fillId="0" borderId="1">
      <alignment vertical="center" wrapText="1"/>
    </xf>
    <xf numFmtId="0" fontId="34" fillId="0" borderId="1">
      <alignment horizontal="center" vertical="center" wrapText="1"/>
      <protection locked="0"/>
    </xf>
    <xf numFmtId="0" fontId="39" fillId="0" borderId="0">
      <alignment horizontal="center" vertical="center"/>
    </xf>
    <xf numFmtId="0" fontId="26" fillId="0" borderId="0">
      <alignment horizontal="left" vertical="center"/>
    </xf>
    <xf numFmtId="0" fontId="34" fillId="0" borderId="7">
      <alignment vertical="center" wrapText="1"/>
      <protection locked="0"/>
    </xf>
    <xf numFmtId="0" fontId="26" fillId="0" borderId="5">
      <alignment horizontal="center" vertical="center" wrapText="1"/>
    </xf>
    <xf numFmtId="0" fontId="34" fillId="0" borderId="1">
      <alignment horizontal="right" vertical="center" wrapText="1"/>
    </xf>
    <xf numFmtId="0" fontId="34" fillId="0" borderId="1">
      <alignment horizontal="right" vertical="center" wrapText="1"/>
      <protection locked="0"/>
    </xf>
    <xf numFmtId="0" fontId="43" fillId="0" borderId="0">
      <alignment vertical="top"/>
      <protection locked="0"/>
    </xf>
    <xf numFmtId="0" fontId="26" fillId="0" borderId="6">
      <alignment horizontal="center" vertical="center" wrapText="1"/>
    </xf>
    <xf numFmtId="0" fontId="34" fillId="0" borderId="1">
      <alignment horizontal="right" vertical="center"/>
    </xf>
    <xf numFmtId="0" fontId="34" fillId="0" borderId="1">
      <alignment horizontal="right" vertical="center"/>
      <protection locked="0"/>
    </xf>
    <xf numFmtId="0" fontId="34" fillId="0" borderId="0">
      <alignment horizontal="right" vertical="center"/>
    </xf>
    <xf numFmtId="0" fontId="26" fillId="0" borderId="7">
      <alignment horizontal="center" vertical="center" wrapText="1"/>
    </xf>
    <xf numFmtId="0" fontId="4" fillId="0" borderId="0"/>
    <xf numFmtId="0" fontId="39" fillId="0" borderId="0">
      <alignment horizontal="center" vertical="center"/>
    </xf>
    <xf numFmtId="0" fontId="34" fillId="0" borderId="0">
      <alignment horizontal="left" vertical="center"/>
      <protection locked="0"/>
    </xf>
    <xf numFmtId="0" fontId="26" fillId="0" borderId="3">
      <alignment horizontal="center" vertical="center" wrapText="1"/>
      <protection locked="0"/>
    </xf>
    <xf numFmtId="0" fontId="26" fillId="0" borderId="4">
      <alignment horizontal="center" vertical="center" wrapText="1"/>
      <protection locked="0"/>
    </xf>
    <xf numFmtId="0" fontId="4" fillId="0" borderId="1">
      <alignment horizontal="center" vertical="center"/>
    </xf>
    <xf numFmtId="0" fontId="34" fillId="0" borderId="1">
      <alignment horizontal="left" vertical="center" wrapText="1"/>
    </xf>
    <xf numFmtId="0" fontId="34" fillId="0" borderId="1">
      <alignment horizontal="left" vertical="center" wrapText="1"/>
      <protection locked="0"/>
    </xf>
    <xf numFmtId="0" fontId="26" fillId="0" borderId="0">
      <alignment horizontal="left" vertical="center"/>
    </xf>
    <xf numFmtId="0" fontId="34" fillId="0" borderId="6">
      <alignment horizontal="left" vertical="center"/>
    </xf>
    <xf numFmtId="49" fontId="4" fillId="0" borderId="0"/>
    <xf numFmtId="0" fontId="26" fillId="0" borderId="2">
      <alignment horizontal="center" vertical="center" wrapText="1"/>
    </xf>
    <xf numFmtId="0" fontId="26" fillId="0" borderId="3">
      <alignment horizontal="center" vertical="center"/>
    </xf>
    <xf numFmtId="0" fontId="26" fillId="0" borderId="3">
      <alignment horizontal="center" vertical="center" wrapText="1"/>
    </xf>
    <xf numFmtId="0" fontId="26" fillId="0" borderId="4">
      <alignment horizontal="center" vertical="center"/>
    </xf>
    <xf numFmtId="0" fontId="26" fillId="0" borderId="4">
      <alignment horizontal="center" vertical="center" wrapText="1"/>
    </xf>
    <xf numFmtId="0" fontId="34" fillId="0" borderId="1">
      <alignment horizontal="right" vertical="center" wrapText="1"/>
    </xf>
    <xf numFmtId="0" fontId="34" fillId="0" borderId="7">
      <alignment horizontal="left" vertical="center"/>
    </xf>
    <xf numFmtId="0" fontId="4" fillId="0" borderId="0"/>
    <xf numFmtId="0" fontId="39" fillId="0" borderId="0">
      <alignment horizontal="center" vertical="center"/>
    </xf>
    <xf numFmtId="0" fontId="34" fillId="0" borderId="0">
      <alignment horizontal="left" vertical="center"/>
      <protection locked="0"/>
    </xf>
    <xf numFmtId="0" fontId="26" fillId="0" borderId="2">
      <alignment horizontal="center" vertical="center" wrapText="1"/>
      <protection locked="0"/>
    </xf>
    <xf numFmtId="0" fontId="26" fillId="0" borderId="3">
      <alignment horizontal="center" vertical="center" wrapText="1"/>
      <protection locked="0"/>
    </xf>
    <xf numFmtId="0" fontId="26" fillId="0" borderId="4">
      <alignment horizontal="center" vertical="center" wrapText="1"/>
      <protection locked="0"/>
    </xf>
    <xf numFmtId="0" fontId="4" fillId="0" borderId="1">
      <alignment horizontal="center" vertical="center"/>
    </xf>
    <xf numFmtId="0" fontId="34" fillId="0" borderId="1">
      <alignment horizontal="left" vertical="center" wrapText="1"/>
      <protection locked="0"/>
    </xf>
    <xf numFmtId="0" fontId="4" fillId="0" borderId="1"/>
    <xf numFmtId="0" fontId="26" fillId="0" borderId="0">
      <alignment horizontal="left" vertical="center"/>
    </xf>
    <xf numFmtId="0" fontId="34" fillId="0" borderId="1">
      <alignment horizontal="left" vertical="center"/>
      <protection locked="0"/>
    </xf>
    <xf numFmtId="0" fontId="34" fillId="0" borderId="6">
      <alignment horizontal="left" vertical="center" wrapText="1"/>
      <protection locked="0"/>
    </xf>
    <xf numFmtId="49" fontId="4" fillId="0" borderId="0"/>
    <xf numFmtId="0" fontId="26" fillId="0" borderId="5">
      <alignment horizontal="center" vertical="center"/>
    </xf>
    <xf numFmtId="0" fontId="26" fillId="0" borderId="2">
      <alignment horizontal="center" vertical="center" wrapText="1"/>
    </xf>
    <xf numFmtId="0" fontId="26" fillId="0" borderId="2">
      <alignment horizontal="center" vertical="center"/>
    </xf>
    <xf numFmtId="0" fontId="26" fillId="0" borderId="3">
      <alignment horizontal="center" vertical="center" wrapText="1"/>
    </xf>
    <xf numFmtId="0" fontId="26" fillId="0" borderId="4">
      <alignment horizontal="center" vertical="center"/>
    </xf>
    <xf numFmtId="0" fontId="26" fillId="0" borderId="4">
      <alignment horizontal="center" vertical="center" wrapText="1"/>
    </xf>
    <xf numFmtId="4" fontId="34" fillId="0" borderId="1">
      <alignment horizontal="right" vertical="center" wrapText="1"/>
      <protection locked="0"/>
    </xf>
    <xf numFmtId="0" fontId="34" fillId="0" borderId="7">
      <alignment horizontal="left" vertical="center" wrapText="1"/>
      <protection locked="0"/>
    </xf>
    <xf numFmtId="0" fontId="26" fillId="0" borderId="6">
      <alignment horizontal="center" vertical="center"/>
    </xf>
    <xf numFmtId="0" fontId="26" fillId="0" borderId="0"/>
    <xf numFmtId="0" fontId="4" fillId="0" borderId="0">
      <alignment horizontal="right" vertical="center"/>
      <protection locked="0"/>
    </xf>
    <xf numFmtId="0" fontId="4" fillId="0" borderId="0">
      <alignment horizontal="right"/>
      <protection locked="0"/>
    </xf>
    <xf numFmtId="0" fontId="26" fillId="0" borderId="7">
      <alignment horizontal="center" vertical="center"/>
    </xf>
    <xf numFmtId="0" fontId="4" fillId="0" borderId="1">
      <alignment horizontal="center" vertical="center"/>
      <protection locked="0"/>
    </xf>
    <xf numFmtId="0" fontId="43" fillId="0" borderId="0">
      <alignment vertical="top"/>
      <protection locked="0"/>
    </xf>
    <xf numFmtId="0" fontId="42" fillId="0" borderId="0">
      <alignment vertical="top"/>
      <protection locked="0"/>
    </xf>
  </cellStyleXfs>
  <cellXfs count="351">
    <xf numFmtId="0" fontId="0" fillId="0" borderId="0" xfId="0" applyFont="1" applyBorder="1"/>
    <xf numFmtId="0" fontId="1" fillId="0" borderId="0" xfId="0" applyFont="1" applyBorder="1"/>
    <xf numFmtId="0" fontId="2" fillId="0" borderId="0" xfId="0" applyFont="1" applyBorder="1"/>
    <xf numFmtId="49" fontId="3" fillId="0" borderId="0" xfId="0" applyNumberFormat="1" applyFont="1" applyBorder="1"/>
    <xf numFmtId="0" fontId="4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/>
    <xf numFmtId="0" fontId="4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643" applyFont="1" applyBorder="1">
      <alignment horizontal="center" vertical="center"/>
    </xf>
    <xf numFmtId="0" fontId="3" fillId="0" borderId="1" xfId="663" applyFont="1" applyBorder="1">
      <alignment horizontal="center" vertical="center"/>
      <protection locked="0"/>
    </xf>
    <xf numFmtId="49" fontId="6" fillId="0" borderId="1" xfId="145" applyNumberFormat="1" applyFont="1" applyBorder="1">
      <alignment horizontal="left" vertical="center" wrapText="1"/>
    </xf>
    <xf numFmtId="0" fontId="1" fillId="0" borderId="1" xfId="0" applyFont="1" applyBorder="1"/>
    <xf numFmtId="182" fontId="1" fillId="0" borderId="1" xfId="0" applyNumberFormat="1" applyFont="1" applyBorder="1" applyAlignment="1">
      <alignment horizontal="right" vertical="center"/>
    </xf>
    <xf numFmtId="49" fontId="1" fillId="0" borderId="1" xfId="145" applyNumberFormat="1" applyFont="1" applyBorder="1">
      <alignment horizontal="left" vertical="center" wrapText="1"/>
    </xf>
    <xf numFmtId="49" fontId="6" fillId="0" borderId="1" xfId="145" applyNumberFormat="1" applyFont="1" applyBorder="1" applyAlignment="1">
      <alignment horizontal="center" vertical="center" wrapText="1"/>
    </xf>
    <xf numFmtId="0" fontId="4" fillId="0" borderId="1" xfId="520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7" applyFont="1" applyBorder="1">
      <alignment horizontal="left" vertical="center" wrapText="1"/>
      <protection locked="0"/>
    </xf>
    <xf numFmtId="49" fontId="3" fillId="0" borderId="0" xfId="649" applyNumberFormat="1" applyFont="1" applyBorder="1"/>
    <xf numFmtId="0" fontId="5" fillId="0" borderId="0" xfId="638" applyFont="1" applyBorder="1">
      <alignment horizontal="center"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0" fontId="8" fillId="0" borderId="0" xfId="646" applyFont="1" applyBorder="1">
      <alignment horizontal="left" vertical="center"/>
    </xf>
    <xf numFmtId="0" fontId="8" fillId="0" borderId="0" xfId="659" applyFont="1" applyBorder="1"/>
    <xf numFmtId="0" fontId="8" fillId="0" borderId="2" xfId="640" applyFont="1" applyBorder="1">
      <alignment horizontal="center" vertical="center" wrapText="1"/>
      <protection locked="0"/>
    </xf>
    <xf numFmtId="0" fontId="8" fillId="0" borderId="2" xfId="651" applyFont="1" applyBorder="1">
      <alignment horizontal="center" vertical="center" wrapText="1"/>
    </xf>
    <xf numFmtId="0" fontId="8" fillId="0" borderId="2" xfId="652" applyFont="1" applyBorder="1">
      <alignment horizontal="center" vertical="center"/>
    </xf>
    <xf numFmtId="0" fontId="8" fillId="0" borderId="3" xfId="641" applyFont="1" applyBorder="1">
      <alignment horizontal="center" vertical="center" wrapText="1"/>
      <protection locked="0"/>
    </xf>
    <xf numFmtId="0" fontId="8" fillId="0" borderId="3" xfId="653" applyFont="1" applyBorder="1">
      <alignment horizontal="center" vertical="center" wrapText="1"/>
    </xf>
    <xf numFmtId="0" fontId="8" fillId="0" borderId="3" xfId="631" applyFont="1" applyBorder="1">
      <alignment horizontal="center" vertical="center"/>
    </xf>
    <xf numFmtId="0" fontId="8" fillId="0" borderId="4" xfId="642" applyFont="1" applyBorder="1">
      <alignment horizontal="center" vertical="center" wrapText="1"/>
      <protection locked="0"/>
    </xf>
    <xf numFmtId="0" fontId="8" fillId="0" borderId="4" xfId="655" applyFont="1" applyBorder="1">
      <alignment horizontal="center" vertical="center" wrapText="1"/>
    </xf>
    <xf numFmtId="0" fontId="8" fillId="0" borderId="4" xfId="654" applyFont="1" applyBorder="1">
      <alignment horizontal="center" vertical="center"/>
    </xf>
    <xf numFmtId="0" fontId="7" fillId="0" borderId="1" xfId="625" applyFont="1" applyBorder="1">
      <alignment horizontal="left" vertical="center" wrapText="1"/>
    </xf>
    <xf numFmtId="49" fontId="9" fillId="0" borderId="1" xfId="145" applyNumberFormat="1" applyFont="1" applyBorder="1">
      <alignment horizontal="left" vertical="center" wrapText="1"/>
    </xf>
    <xf numFmtId="182" fontId="9" fillId="0" borderId="1" xfId="0" applyNumberFormat="1" applyFont="1" applyBorder="1" applyAlignment="1">
      <alignment horizontal="right" vertical="center"/>
    </xf>
    <xf numFmtId="0" fontId="3" fillId="0" borderId="5" xfId="25" applyFont="1" applyBorder="1">
      <alignment horizontal="center" vertical="center" wrapText="1"/>
      <protection locked="0"/>
    </xf>
    <xf numFmtId="0" fontId="7" fillId="0" borderId="6" xfId="628" applyFont="1" applyBorder="1">
      <alignment horizontal="left" vertical="center"/>
    </xf>
    <xf numFmtId="0" fontId="7" fillId="0" borderId="7" xfId="636" applyFont="1" applyBorder="1">
      <alignment horizontal="left" vertical="center"/>
    </xf>
    <xf numFmtId="0" fontId="3" fillId="0" borderId="0" xfId="660" applyFont="1" applyBorder="1">
      <alignment horizontal="right" vertical="center"/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8" fillId="0" borderId="5" xfId="650" applyFont="1" applyBorder="1">
      <alignment horizontal="center" vertical="center"/>
    </xf>
    <xf numFmtId="0" fontId="8" fillId="0" borderId="6" xfId="658" applyFont="1" applyBorder="1">
      <alignment horizontal="center" vertical="center"/>
    </xf>
    <xf numFmtId="0" fontId="8" fillId="0" borderId="7" xfId="662" applyFont="1" applyBorder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617" applyFont="1" applyBorder="1" applyAlignment="1">
      <alignment horizontal="right" vertical="center"/>
    </xf>
    <xf numFmtId="0" fontId="10" fillId="0" borderId="0" xfId="600" applyFont="1" applyBorder="1" applyAlignment="1">
      <alignment horizontal="center" vertical="center" wrapText="1"/>
    </xf>
    <xf numFmtId="0" fontId="5" fillId="0" borderId="0" xfId="638" applyFont="1" applyBorder="1" applyAlignment="1">
      <alignment horizontal="center" vertical="center"/>
    </xf>
    <xf numFmtId="0" fontId="3" fillId="0" borderId="0" xfId="646" applyFont="1" applyBorder="1" applyAlignment="1">
      <alignment horizontal="left" vertical="center"/>
    </xf>
    <xf numFmtId="0" fontId="3" fillId="0" borderId="2" xfId="651" applyFont="1" applyBorder="1" applyAlignment="1">
      <alignment horizontal="center" vertical="center" wrapText="1"/>
    </xf>
    <xf numFmtId="0" fontId="3" fillId="0" borderId="5" xfId="610" applyFont="1" applyBorder="1" applyAlignment="1">
      <alignment horizontal="center" vertical="center" wrapText="1"/>
    </xf>
    <xf numFmtId="0" fontId="3" fillId="0" borderId="6" xfId="614" applyFont="1" applyBorder="1" applyAlignment="1">
      <alignment horizontal="center" vertical="center" wrapText="1"/>
    </xf>
    <xf numFmtId="0" fontId="3" fillId="0" borderId="7" xfId="618" applyFont="1" applyBorder="1" applyAlignment="1">
      <alignment horizontal="center" vertical="center" wrapText="1"/>
    </xf>
    <xf numFmtId="0" fontId="3" fillId="0" borderId="4" xfId="655" applyFont="1" applyBorder="1" applyAlignment="1">
      <alignment horizontal="center" vertical="center" wrapText="1"/>
    </xf>
    <xf numFmtId="0" fontId="3" fillId="0" borderId="1" xfId="604" applyFont="1" applyBorder="1" applyAlignment="1">
      <alignment horizontal="center" vertical="center" wrapText="1"/>
    </xf>
    <xf numFmtId="49" fontId="1" fillId="0" borderId="1" xfId="145" applyNumberFormat="1" applyFont="1" applyBorder="1" applyAlignment="1">
      <alignment horizontal="left" vertical="center" wrapText="1"/>
    </xf>
    <xf numFmtId="0" fontId="3" fillId="0" borderId="1" xfId="606" applyFont="1" applyBorder="1" applyAlignment="1">
      <alignment horizontal="center" vertical="center" wrapText="1"/>
      <protection locked="0"/>
    </xf>
    <xf numFmtId="0" fontId="3" fillId="0" borderId="7" xfId="609" applyFont="1" applyBorder="1" applyAlignment="1">
      <alignment vertical="center" wrapText="1"/>
      <protection locked="0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" xfId="604" applyFont="1" applyBorder="1">
      <alignment horizontal="center" vertical="center" wrapText="1"/>
    </xf>
    <xf numFmtId="0" fontId="3" fillId="0" borderId="1" xfId="589" applyFont="1" applyBorder="1">
      <alignment horizontal="center" vertical="center"/>
      <protection locked="0"/>
    </xf>
    <xf numFmtId="0" fontId="3" fillId="0" borderId="1" xfId="592" applyFont="1" applyBorder="1">
      <alignment horizontal="center" vertical="center" wrapText="1"/>
      <protection locked="0"/>
    </xf>
    <xf numFmtId="0" fontId="11" fillId="0" borderId="0" xfId="0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12" fillId="0" borderId="0" xfId="0" applyFont="1" applyBorder="1"/>
    <xf numFmtId="0" fontId="3" fillId="0" borderId="0" xfId="575" applyFont="1" applyBorder="1">
      <alignment horizontal="right" vertical="center"/>
    </xf>
    <xf numFmtId="0" fontId="3" fillId="0" borderId="0" xfId="576" applyFont="1" applyBorder="1">
      <alignment vertical="top"/>
    </xf>
    <xf numFmtId="0" fontId="13" fillId="0" borderId="0" xfId="560" applyFont="1" applyBorder="1">
      <alignment horizontal="center" vertical="center" wrapText="1"/>
    </xf>
    <xf numFmtId="0" fontId="13" fillId="0" borderId="0" xfId="566" applyFont="1" applyBorder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567" applyFont="1" applyBorder="1">
      <alignment wrapText="1"/>
    </xf>
    <xf numFmtId="0" fontId="3" fillId="0" borderId="0" xfId="577" applyFont="1" applyBorder="1">
      <alignment horizontal="right" wrapText="1"/>
    </xf>
    <xf numFmtId="0" fontId="3" fillId="0" borderId="0" xfId="578" applyFont="1" applyBorder="1">
      <protection locked="0"/>
    </xf>
    <xf numFmtId="0" fontId="3" fillId="0" borderId="1" xfId="579" applyFont="1" applyBorder="1">
      <alignment horizontal="center" vertical="center" wrapText="1"/>
    </xf>
    <xf numFmtId="0" fontId="3" fillId="0" borderId="1" xfId="564" applyFont="1" applyBorder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565" applyFont="1" applyBorder="1">
      <alignment vertical="center" wrapText="1"/>
    </xf>
    <xf numFmtId="0" fontId="3" fillId="0" borderId="0" xfId="597" applyFont="1" applyBorder="1">
      <alignment horizontal="right" vertical="center"/>
      <protection locked="0"/>
    </xf>
    <xf numFmtId="0" fontId="3" fillId="0" borderId="0" xfId="659" applyFont="1" applyBorder="1"/>
    <xf numFmtId="0" fontId="3" fillId="0" borderId="0" xfId="586" applyFont="1" applyBorder="1">
      <alignment horizontal="right" vertical="center"/>
      <protection locked="0"/>
    </xf>
    <xf numFmtId="0" fontId="3" fillId="0" borderId="1" xfId="582" applyFont="1" applyBorder="1">
      <alignment horizontal="center"/>
    </xf>
    <xf numFmtId="0" fontId="3" fillId="0" borderId="0" xfId="522" applyFont="1" applyBorder="1">
      <alignment wrapText="1"/>
    </xf>
    <xf numFmtId="0" fontId="3" fillId="0" borderId="0" xfId="420" applyFont="1" applyBorder="1">
      <protection locked="0"/>
    </xf>
    <xf numFmtId="0" fontId="10" fillId="0" borderId="0" xfId="600" applyFont="1" applyBorder="1">
      <alignment horizontal="center" vertical="center" wrapText="1"/>
    </xf>
    <xf numFmtId="0" fontId="5" fillId="0" borderId="0" xfId="400" applyFont="1" applyBorder="1">
      <alignment horizontal="center" vertical="center" wrapText="1"/>
    </xf>
    <xf numFmtId="0" fontId="5" fillId="0" borderId="0" xfId="595" applyFont="1" applyBorder="1">
      <alignment horizontal="center" vertical="center"/>
      <protection locked="0"/>
    </xf>
    <xf numFmtId="0" fontId="3" fillId="0" borderId="0" xfId="524" applyFont="1" applyBorder="1">
      <alignment horizontal="left" vertical="center" wrapText="1"/>
    </xf>
    <xf numFmtId="0" fontId="3" fillId="0" borderId="2" xfId="651" applyFont="1" applyBorder="1">
      <alignment horizontal="center" vertical="center" wrapText="1"/>
    </xf>
    <xf numFmtId="0" fontId="3" fillId="0" borderId="8" xfId="406" applyFont="1" applyBorder="1">
      <alignment horizontal="center" vertical="center" wrapText="1"/>
    </xf>
    <xf numFmtId="0" fontId="3" fillId="0" borderId="8" xfId="416" applyFont="1" applyBorder="1">
      <alignment horizontal="center" vertical="center" wrapText="1"/>
      <protection locked="0"/>
    </xf>
    <xf numFmtId="0" fontId="3" fillId="0" borderId="6" xfId="614" applyFont="1" applyBorder="1">
      <alignment horizontal="center" vertical="center" wrapText="1"/>
    </xf>
    <xf numFmtId="0" fontId="3" fillId="0" borderId="3" xfId="653" applyFont="1" applyBorder="1">
      <alignment horizontal="center" vertical="center" wrapText="1"/>
    </xf>
    <xf numFmtId="0" fontId="3" fillId="0" borderId="9" xfId="409" applyFont="1" applyBorder="1">
      <alignment horizontal="center" vertical="center" wrapText="1"/>
    </xf>
    <xf numFmtId="0" fontId="3" fillId="0" borderId="9" xfId="28" applyFont="1" applyBorder="1">
      <alignment horizontal="center" vertical="center" wrapText="1"/>
      <protection locked="0"/>
    </xf>
    <xf numFmtId="0" fontId="3" fillId="0" borderId="4" xfId="655" applyFont="1" applyBorder="1">
      <alignment horizontal="center" vertical="center" wrapText="1"/>
    </xf>
    <xf numFmtId="0" fontId="3" fillId="0" borderId="10" xfId="412" applyFont="1" applyBorder="1">
      <alignment horizontal="center" vertical="center" wrapText="1"/>
    </xf>
    <xf numFmtId="0" fontId="3" fillId="0" borderId="10" xfId="419" applyFont="1" applyBorder="1">
      <alignment horizontal="center" vertical="center" wrapText="1"/>
      <protection locked="0"/>
    </xf>
    <xf numFmtId="0" fontId="3" fillId="0" borderId="10" xfId="138" applyFont="1" applyBorder="1">
      <alignment horizontal="left" vertical="center" wrapText="1"/>
    </xf>
    <xf numFmtId="0" fontId="3" fillId="0" borderId="10" xfId="423" applyFont="1" applyBorder="1">
      <alignment horizontal="right" vertical="center"/>
      <protection locked="0"/>
    </xf>
    <xf numFmtId="0" fontId="3" fillId="0" borderId="11" xfId="528" applyFont="1" applyBorder="1">
      <alignment horizontal="center" vertical="center"/>
    </xf>
    <xf numFmtId="0" fontId="3" fillId="0" borderId="12" xfId="415" applyFont="1" applyBorder="1">
      <alignment horizontal="left" vertical="center"/>
    </xf>
    <xf numFmtId="0" fontId="3" fillId="0" borderId="10" xfId="27" applyFont="1" applyBorder="1">
      <alignment horizontal="left" vertical="center"/>
    </xf>
    <xf numFmtId="0" fontId="6" fillId="0" borderId="0" xfId="0" applyFont="1" applyBorder="1"/>
    <xf numFmtId="0" fontId="7" fillId="0" borderId="0" xfId="541" applyFont="1" applyBorder="1">
      <alignment vertical="top" wrapText="1"/>
      <protection locked="0"/>
    </xf>
    <xf numFmtId="0" fontId="7" fillId="0" borderId="0" xfId="597" applyFont="1" applyBorder="1">
      <alignment horizontal="right" vertical="center"/>
      <protection locked="0"/>
    </xf>
    <xf numFmtId="0" fontId="5" fillId="0" borderId="0" xfId="529" applyFont="1" applyBorder="1">
      <alignment horizontal="center" vertical="center" wrapText="1"/>
      <protection locked="0"/>
    </xf>
    <xf numFmtId="0" fontId="3" fillId="0" borderId="0" xfId="541" applyFont="1" applyBorder="1">
      <alignment vertical="top" wrapText="1"/>
      <protection locked="0"/>
    </xf>
    <xf numFmtId="0" fontId="3" fillId="0" borderId="0" xfId="540" applyFont="1" applyBorder="1">
      <alignment horizontal="right"/>
      <protection locked="0"/>
    </xf>
    <xf numFmtId="0" fontId="3" fillId="0" borderId="6" xfId="531" applyFont="1" applyBorder="1">
      <alignment horizontal="center" vertical="center" wrapText="1"/>
      <protection locked="0"/>
    </xf>
    <xf numFmtId="0" fontId="3" fillId="0" borderId="6" xfId="544" applyFont="1" applyBorder="1">
      <alignment horizontal="center" vertical="center"/>
      <protection locked="0"/>
    </xf>
    <xf numFmtId="0" fontId="3" fillId="0" borderId="12" xfId="534" applyFont="1" applyBorder="1">
      <alignment horizontal="center" vertical="center" wrapText="1"/>
    </xf>
    <xf numFmtId="0" fontId="3" fillId="0" borderId="12" xfId="547" applyFont="1" applyBorder="1">
      <alignment horizontal="center" vertical="center"/>
      <protection locked="0"/>
    </xf>
    <xf numFmtId="0" fontId="7" fillId="0" borderId="0" xfId="556" applyFont="1" applyBorder="1">
      <alignment horizontal="right" vertical="center" wrapText="1"/>
      <protection locked="0"/>
    </xf>
    <xf numFmtId="0" fontId="3" fillId="0" borderId="0" xfId="549" applyFont="1" applyBorder="1">
      <alignment horizontal="right" vertical="center" wrapText="1"/>
    </xf>
    <xf numFmtId="0" fontId="3" fillId="0" borderId="0" xfId="543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3" fillId="0" borderId="7" xfId="618" applyFont="1" applyBorder="1">
      <alignment horizontal="center" vertical="center" wrapText="1"/>
    </xf>
    <xf numFmtId="0" fontId="3" fillId="0" borderId="12" xfId="546" applyFont="1" applyBorder="1">
      <alignment horizontal="center" vertical="center" wrapText="1"/>
      <protection locked="0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3" fillId="0" borderId="0" xfId="659" applyFont="1" applyBorder="1" applyAlignment="1">
      <alignment horizontal="center"/>
    </xf>
    <xf numFmtId="0" fontId="4" fillId="0" borderId="2" xfId="651" applyFont="1" applyBorder="1">
      <alignment horizontal="center" vertical="center" wrapText="1"/>
    </xf>
    <xf numFmtId="0" fontId="4" fillId="0" borderId="8" xfId="406" applyFont="1" applyBorder="1">
      <alignment horizontal="center" vertical="center" wrapText="1"/>
    </xf>
    <xf numFmtId="0" fontId="4" fillId="0" borderId="8" xfId="406" applyFont="1" applyBorder="1" applyAlignment="1">
      <alignment horizontal="center" vertical="center" wrapText="1"/>
    </xf>
    <xf numFmtId="0" fontId="4" fillId="0" borderId="6" xfId="614" applyFont="1" applyBorder="1">
      <alignment horizontal="center" vertical="center" wrapText="1"/>
    </xf>
    <xf numFmtId="0" fontId="3" fillId="0" borderId="9" xfId="409" applyFont="1" applyBorder="1" applyAlignment="1">
      <alignment horizontal="center" vertical="center" wrapText="1"/>
    </xf>
    <xf numFmtId="0" fontId="4" fillId="0" borderId="9" xfId="409" applyFont="1" applyBorder="1">
      <alignment horizontal="center" vertical="center" wrapText="1"/>
    </xf>
    <xf numFmtId="0" fontId="3" fillId="0" borderId="10" xfId="412" applyFont="1" applyBorder="1" applyAlignment="1">
      <alignment horizontal="center" vertical="center" wrapText="1"/>
    </xf>
    <xf numFmtId="0" fontId="4" fillId="0" borderId="10" xfId="412" applyFont="1" applyBorder="1">
      <alignment horizontal="center" vertical="center" wrapText="1"/>
    </xf>
    <xf numFmtId="0" fontId="3" fillId="0" borderId="4" xfId="654" applyFont="1" applyBorder="1">
      <alignment horizontal="center" vertical="center"/>
    </xf>
    <xf numFmtId="0" fontId="3" fillId="0" borderId="10" xfId="499" applyFont="1" applyBorder="1">
      <alignment horizontal="center" vertical="center"/>
    </xf>
    <xf numFmtId="0" fontId="3" fillId="0" borderId="10" xfId="499" applyFont="1" applyBorder="1" applyAlignment="1">
      <alignment horizontal="center" vertical="center"/>
    </xf>
    <xf numFmtId="0" fontId="3" fillId="0" borderId="10" xfId="42" applyFont="1" applyBorder="1">
      <alignment horizontal="center" vertical="center"/>
      <protection locked="0"/>
    </xf>
    <xf numFmtId="0" fontId="3" fillId="0" borderId="10" xfId="138" applyFont="1" applyBorder="1" applyAlignment="1">
      <alignment horizontal="center" vertical="center" wrapText="1"/>
    </xf>
    <xf numFmtId="0" fontId="3" fillId="0" borderId="10" xfId="538" applyFont="1" applyBorder="1">
      <alignment horizontal="right" vertical="center"/>
    </xf>
    <xf numFmtId="49" fontId="1" fillId="0" borderId="1" xfId="145" applyNumberFormat="1" applyFont="1" applyBorder="1" applyAlignment="1">
      <alignment horizontal="center" vertical="center" wrapText="1"/>
    </xf>
    <xf numFmtId="0" fontId="4" fillId="0" borderId="11" xfId="528" applyFont="1" applyBorder="1">
      <alignment horizontal="center" vertical="center"/>
    </xf>
    <xf numFmtId="0" fontId="3" fillId="0" borderId="12" xfId="415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9" xfId="28" applyFont="1" applyBorder="1">
      <alignment horizontal="center" vertical="center" wrapText="1"/>
      <protection locked="0"/>
    </xf>
    <xf numFmtId="0" fontId="4" fillId="0" borderId="12" xfId="534" applyFont="1" applyBorder="1">
      <alignment horizontal="center" vertical="center" wrapText="1"/>
    </xf>
    <xf numFmtId="0" fontId="4" fillId="0" borderId="1" xfId="592" applyFont="1" applyBorder="1">
      <alignment horizontal="center" vertical="center" wrapText="1"/>
      <protection locked="0"/>
    </xf>
    <xf numFmtId="0" fontId="4" fillId="0" borderId="10" xfId="419" applyFont="1" applyBorder="1">
      <alignment horizontal="center" vertical="center" wrapText="1"/>
      <protection locked="0"/>
    </xf>
    <xf numFmtId="0" fontId="4" fillId="0" borderId="0" xfId="617" applyFont="1" applyBorder="1">
      <alignment horizontal="right" vertical="center"/>
    </xf>
    <xf numFmtId="0" fontId="4" fillId="0" borderId="0" xfId="0" applyFont="1" applyBorder="1" applyAlignment="1">
      <alignment horizontal="right"/>
    </xf>
    <xf numFmtId="0" fontId="14" fillId="0" borderId="0" xfId="247" applyFont="1" applyBorder="1">
      <alignment horizontal="right"/>
      <protection locked="0"/>
    </xf>
    <xf numFmtId="49" fontId="14" fillId="0" borderId="0" xfId="376" applyNumberFormat="1" applyFont="1" applyBorder="1">
      <protection locked="0"/>
    </xf>
    <xf numFmtId="0" fontId="3" fillId="0" borderId="0" xfId="490" applyFont="1" applyBorder="1">
      <alignment horizontal="right"/>
    </xf>
    <xf numFmtId="0" fontId="4" fillId="0" borderId="0" xfId="518" applyFont="1" applyBorder="1">
      <alignment horizontal="right"/>
    </xf>
    <xf numFmtId="0" fontId="15" fillId="0" borderId="0" xfId="251" applyFont="1" applyBorder="1">
      <alignment horizontal="center" vertical="center" wrapText="1"/>
      <protection locked="0"/>
    </xf>
    <xf numFmtId="0" fontId="15" fillId="0" borderId="0" xfId="486" applyFont="1" applyBorder="1">
      <alignment horizontal="center" vertical="center"/>
      <protection locked="0"/>
    </xf>
    <xf numFmtId="0" fontId="15" fillId="0" borderId="0" xfId="492" applyFont="1" applyBorder="1">
      <alignment horizontal="center" vertical="center"/>
    </xf>
    <xf numFmtId="0" fontId="4" fillId="0" borderId="0" xfId="639" applyFont="1" applyBorder="1">
      <alignment horizontal="left" vertical="center"/>
      <protection locked="0"/>
    </xf>
    <xf numFmtId="0" fontId="4" fillId="0" borderId="2" xfId="260" applyFont="1" applyBorder="1">
      <alignment horizontal="center" vertical="center"/>
      <protection locked="0"/>
    </xf>
    <xf numFmtId="49" fontId="4" fillId="0" borderId="2" xfId="378" applyNumberFormat="1" applyFont="1" applyBorder="1">
      <alignment horizontal="center" vertical="center" wrapText="1"/>
      <protection locked="0"/>
    </xf>
    <xf numFmtId="0" fontId="4" fillId="0" borderId="5" xfId="650" applyFont="1" applyBorder="1">
      <alignment horizontal="center" vertical="center"/>
    </xf>
    <xf numFmtId="0" fontId="3" fillId="0" borderId="6" xfId="658" applyFont="1" applyBorder="1">
      <alignment horizontal="center" vertical="center"/>
    </xf>
    <xf numFmtId="0" fontId="3" fillId="0" borderId="7" xfId="662" applyFont="1" applyBorder="1">
      <alignment horizontal="center" vertical="center"/>
    </xf>
    <xf numFmtId="0" fontId="3" fillId="0" borderId="3" xfId="8" applyFont="1" applyBorder="1">
      <alignment horizontal="center" vertical="center"/>
      <protection locked="0"/>
    </xf>
    <xf numFmtId="49" fontId="3" fillId="0" borderId="3" xfId="380" applyNumberFormat="1" applyFont="1" applyBorder="1">
      <alignment horizontal="center" vertical="center" wrapText="1"/>
      <protection locked="0"/>
    </xf>
    <xf numFmtId="0" fontId="4" fillId="0" borderId="2" xfId="652" applyFont="1" applyBorder="1">
      <alignment horizontal="center" vertical="center"/>
    </xf>
    <xf numFmtId="49" fontId="3" fillId="0" borderId="1" xfId="484" applyNumberFormat="1" applyFont="1" applyBorder="1">
      <alignment horizontal="center" vertical="center"/>
      <protection locked="0"/>
    </xf>
    <xf numFmtId="0" fontId="3" fillId="0" borderId="1" xfId="644" applyFont="1" applyBorder="1">
      <alignment horizontal="left" vertical="center" wrapText="1"/>
      <protection locked="0"/>
    </xf>
    <xf numFmtId="0" fontId="4" fillId="0" borderId="6" xfId="309" applyFont="1" applyBorder="1">
      <alignment horizontal="center" vertical="center"/>
      <protection locked="0"/>
    </xf>
    <xf numFmtId="0" fontId="4" fillId="0" borderId="7" xfId="488" applyFont="1" applyBorder="1">
      <alignment horizontal="center" vertical="center"/>
      <protection locked="0"/>
    </xf>
    <xf numFmtId="0" fontId="3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378" applyNumberFormat="1" applyFont="1" applyBorder="1">
      <alignment horizontal="center" vertical="center" wrapText="1"/>
      <protection locked="0"/>
    </xf>
    <xf numFmtId="49" fontId="3" fillId="0" borderId="1" xfId="380" applyNumberFormat="1" applyFont="1" applyBorder="1">
      <alignment horizontal="center" vertical="center" wrapText="1"/>
      <protection locked="0"/>
    </xf>
    <xf numFmtId="0" fontId="4" fillId="0" borderId="1" xfId="488" applyFont="1" applyBorder="1">
      <alignment horizontal="center" vertical="center"/>
      <protection locked="0"/>
    </xf>
    <xf numFmtId="0" fontId="10" fillId="0" borderId="0" xfId="536" applyFont="1" applyBorder="1">
      <alignment horizontal="center" vertical="center"/>
    </xf>
    <xf numFmtId="0" fontId="10" fillId="0" borderId="0" xfId="638" applyFont="1" applyBorder="1">
      <alignment horizontal="center" vertical="center"/>
    </xf>
    <xf numFmtId="0" fontId="10" fillId="0" borderId="0" xfId="595" applyFont="1" applyBorder="1">
      <alignment horizontal="center" vertical="center"/>
      <protection locked="0"/>
    </xf>
    <xf numFmtId="0" fontId="3" fillId="0" borderId="1" xfId="605" applyFont="1" applyBorder="1">
      <alignment vertical="center" wrapText="1"/>
    </xf>
    <xf numFmtId="0" fontId="3" fillId="0" borderId="1" xfId="593" applyFont="1" applyBorder="1">
      <alignment horizontal="center" vertical="center" wrapText="1"/>
    </xf>
    <xf numFmtId="0" fontId="3" fillId="0" borderId="1" xfId="596" applyFont="1" applyBorder="1">
      <alignment horizontal="center" vertical="center"/>
      <protection locked="0"/>
    </xf>
    <xf numFmtId="0" fontId="3" fillId="0" borderId="1" xfId="625" applyFont="1" applyBorder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4" fillId="0" borderId="1" xfId="604" applyFont="1" applyBorder="1">
      <alignment horizontal="center" vertical="center" wrapText="1"/>
    </xf>
    <xf numFmtId="0" fontId="4" fillId="0" borderId="1" xfId="589" applyFont="1" applyBorder="1">
      <alignment horizontal="center" vertical="center"/>
      <protection locked="0"/>
    </xf>
    <xf numFmtId="0" fontId="1" fillId="0" borderId="1" xfId="0" applyFont="1" applyBorder="1" applyAlignment="1">
      <alignment horizontal="left"/>
    </xf>
    <xf numFmtId="49" fontId="6" fillId="0" borderId="1" xfId="145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1" xfId="653" applyFont="1" applyBorder="1">
      <alignment horizontal="center" vertical="center" wrapText="1"/>
    </xf>
    <xf numFmtId="49" fontId="1" fillId="0" borderId="1" xfId="145" applyNumberFormat="1" applyFont="1" applyBorder="1" applyAlignment="1">
      <alignment vertical="center" wrapText="1"/>
    </xf>
    <xf numFmtId="0" fontId="3" fillId="0" borderId="1" xfId="628" applyFont="1" applyBorder="1">
      <alignment horizontal="left" vertical="center"/>
    </xf>
    <xf numFmtId="0" fontId="3" fillId="0" borderId="1" xfId="636" applyFont="1" applyBorder="1">
      <alignment horizontal="left" vertical="center"/>
    </xf>
    <xf numFmtId="0" fontId="3" fillId="0" borderId="1" xfId="417" applyFont="1" applyBorder="1">
      <alignment horizontal="center" vertical="center"/>
    </xf>
    <xf numFmtId="0" fontId="3" fillId="0" borderId="1" xfId="408" applyFont="1" applyBorder="1">
      <alignment horizontal="center" vertical="center" wrapText="1"/>
      <protection locked="0"/>
    </xf>
    <xf numFmtId="0" fontId="7" fillId="0" borderId="0" xfId="0" applyFont="1" applyBorder="1" applyAlignment="1">
      <alignment horizontal="right" vertical="center"/>
    </xf>
    <xf numFmtId="0" fontId="3" fillId="0" borderId="0" xfId="267" applyFont="1" applyBorder="1">
      <alignment vertical="top"/>
      <protection locked="0"/>
    </xf>
    <xf numFmtId="49" fontId="3" fillId="0" borderId="0" xfId="277" applyNumberFormat="1" applyFont="1" applyBorder="1">
      <protection locked="0"/>
    </xf>
    <xf numFmtId="0" fontId="3" fillId="0" borderId="0" xfId="0" applyFont="1" applyBorder="1" applyProtection="1">
      <protection locked="0"/>
    </xf>
    <xf numFmtId="0" fontId="3" fillId="0" borderId="0" xfId="18" applyFont="1" applyBorder="1">
      <alignment horizontal="left" vertical="center"/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3" fillId="0" borderId="1" xfId="641" applyFont="1" applyBorder="1">
      <alignment horizontal="center" vertical="center" wrapText="1"/>
      <protection locked="0"/>
    </xf>
    <xf numFmtId="0" fontId="3" fillId="0" borderId="1" xfId="8" applyFont="1" applyBorder="1">
      <alignment horizontal="center" vertical="center"/>
      <protection locked="0"/>
    </xf>
    <xf numFmtId="0" fontId="3" fillId="0" borderId="1" xfId="631" applyFont="1" applyBorder="1">
      <alignment horizontal="center" vertical="center"/>
    </xf>
    <xf numFmtId="0" fontId="3" fillId="0" borderId="1" xfId="231" applyFont="1" applyBorder="1">
      <alignment horizontal="center" vertical="center"/>
      <protection locked="0"/>
    </xf>
    <xf numFmtId="0" fontId="3" fillId="0" borderId="1" xfId="237" applyFont="1" applyBorder="1">
      <alignment horizontal="left" vertical="center"/>
    </xf>
    <xf numFmtId="49" fontId="6" fillId="0" borderId="1" xfId="145" applyNumberFormat="1" applyFont="1" applyBorder="1" applyAlignment="1">
      <alignment horizontal="left" vertical="center" wrapText="1" indent="1"/>
    </xf>
    <xf numFmtId="0" fontId="4" fillId="0" borderId="1" xfId="25" applyFont="1" applyBorder="1">
      <alignment horizontal="center" vertical="center" wrapText="1"/>
      <protection locked="0"/>
    </xf>
    <xf numFmtId="0" fontId="3" fillId="0" borderId="1" xfId="273" applyFont="1" applyBorder="1">
      <alignment horizontal="left" vertical="center"/>
      <protection locked="0"/>
    </xf>
    <xf numFmtId="0" fontId="3" fillId="0" borderId="1" xfId="36" applyFont="1" applyBorder="1">
      <alignment horizontal="left" vertical="center"/>
      <protection locked="0"/>
    </xf>
    <xf numFmtId="0" fontId="4" fillId="0" borderId="1" xfId="286" applyFont="1" applyBorder="1">
      <alignment horizontal="center" vertical="center" wrapText="1"/>
      <protection locked="0"/>
    </xf>
    <xf numFmtId="0" fontId="4" fillId="0" borderId="1" xfId="370" applyFont="1" applyBorder="1">
      <alignment horizontal="center" vertical="center" wrapText="1"/>
      <protection locked="0"/>
    </xf>
    <xf numFmtId="0" fontId="4" fillId="0" borderId="1" xfId="642" applyFont="1" applyBorder="1">
      <alignment horizontal="center" vertical="center" wrapText="1"/>
      <protection locked="0"/>
    </xf>
    <xf numFmtId="0" fontId="4" fillId="0" borderId="1" xfId="531" applyFont="1" applyBorder="1">
      <alignment horizontal="center" vertical="center" wrapText="1"/>
      <protection locked="0"/>
    </xf>
    <xf numFmtId="0" fontId="4" fillId="0" borderId="0" xfId="540" applyFont="1" applyBorder="1">
      <alignment horizontal="right"/>
      <protection locked="0"/>
    </xf>
    <xf numFmtId="0" fontId="3" fillId="0" borderId="1" xfId="373" applyFont="1" applyBorder="1">
      <alignment horizontal="center"/>
    </xf>
    <xf numFmtId="0" fontId="3" fillId="0" borderId="0" xfId="343" applyFont="1" applyBorder="1">
      <alignment horizontal="center" wrapText="1"/>
    </xf>
    <xf numFmtId="0" fontId="4" fillId="0" borderId="0" xfId="552" applyFont="1" applyBorder="1">
      <alignment horizontal="right" wrapText="1"/>
    </xf>
    <xf numFmtId="0" fontId="17" fillId="0" borderId="0" xfId="344" applyFont="1" applyBorder="1">
      <alignment horizontal="center" vertical="center" wrapText="1"/>
    </xf>
    <xf numFmtId="0" fontId="4" fillId="0" borderId="1" xfId="564" applyFont="1" applyBorder="1">
      <alignment horizontal="center" vertical="center"/>
    </xf>
    <xf numFmtId="0" fontId="3" fillId="0" borderId="1" xfId="348" applyFont="1" applyBorder="1">
      <alignment horizontal="center" vertical="center" wrapText="1"/>
    </xf>
    <xf numFmtId="0" fontId="3" fillId="0" borderId="1" xfId="356" applyFont="1" applyBorder="1">
      <alignment horizontal="center" vertical="center" wrapText="1"/>
    </xf>
    <xf numFmtId="181" fontId="2" fillId="0" borderId="0" xfId="0" applyNumberFormat="1" applyFont="1" applyBorder="1"/>
    <xf numFmtId="10" fontId="2" fillId="0" borderId="0" xfId="0" applyNumberFormat="1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82" fontId="18" fillId="0" borderId="0" xfId="0" applyNumberFormat="1" applyFont="1" applyBorder="1" applyAlignment="1">
      <alignment horizontal="right" vertical="center"/>
    </xf>
    <xf numFmtId="0" fontId="3" fillId="0" borderId="0" xfId="576" applyFont="1" applyBorder="1" applyAlignment="1">
      <alignment vertical="center"/>
    </xf>
    <xf numFmtId="0" fontId="19" fillId="0" borderId="0" xfId="199" applyFont="1" applyBorder="1" applyAlignment="1">
      <alignment horizontal="center" vertical="center"/>
    </xf>
    <xf numFmtId="0" fontId="20" fillId="0" borderId="0" xfId="199" applyFont="1" applyBorder="1" applyAlignment="1">
      <alignment horizontal="center" vertical="center"/>
    </xf>
    <xf numFmtId="0" fontId="8" fillId="0" borderId="0" xfId="646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34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211" applyFont="1" applyBorder="1" applyAlignment="1">
      <alignment horizontal="center" vertical="center"/>
    </xf>
    <xf numFmtId="0" fontId="3" fillId="0" borderId="1" xfId="136" applyFont="1" applyBorder="1" applyAlignment="1">
      <alignment horizontal="center" vertical="center"/>
    </xf>
    <xf numFmtId="0" fontId="3" fillId="0" borderId="1" xfId="151" applyFont="1" applyBorder="1" applyAlignment="1">
      <alignment horizontal="center" vertical="center"/>
    </xf>
    <xf numFmtId="0" fontId="20" fillId="0" borderId="0" xfId="199" applyFont="1" applyBorder="1" applyAlignment="1">
      <alignment horizontal="left" vertical="center"/>
    </xf>
    <xf numFmtId="182" fontId="4" fillId="0" borderId="1" xfId="0" applyNumberFormat="1" applyFont="1" applyBorder="1" applyAlignment="1">
      <alignment horizontal="left" vertical="center"/>
    </xf>
    <xf numFmtId="182" fontId="4" fillId="0" borderId="1" xfId="0" applyNumberFormat="1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center" vertical="center"/>
    </xf>
    <xf numFmtId="182" fontId="3" fillId="0" borderId="1" xfId="0" applyNumberFormat="1" applyFont="1" applyBorder="1" applyAlignment="1">
      <alignment horizontal="left" vertical="center"/>
    </xf>
    <xf numFmtId="0" fontId="3" fillId="0" borderId="0" xfId="575" applyFont="1" applyBorder="1" applyAlignment="1">
      <alignment horizontal="right" vertical="center"/>
    </xf>
    <xf numFmtId="0" fontId="3" fillId="0" borderId="0" xfId="490" applyFont="1" applyBorder="1" applyAlignment="1">
      <alignment horizontal="right" vertical="center"/>
    </xf>
    <xf numFmtId="0" fontId="3" fillId="0" borderId="1" xfId="544" applyFont="1" applyBorder="1" applyAlignment="1">
      <alignment horizontal="center" vertical="center"/>
      <protection locked="0"/>
    </xf>
    <xf numFmtId="0" fontId="3" fillId="0" borderId="1" xfId="369" applyFont="1" applyBorder="1" applyAlignment="1">
      <alignment horizontal="center" vertical="center"/>
      <protection locked="0"/>
    </xf>
    <xf numFmtId="0" fontId="7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1" xfId="589" applyFont="1" applyBorder="1" applyAlignment="1">
      <alignment horizontal="center" vertical="center"/>
      <protection locked="0"/>
    </xf>
    <xf numFmtId="0" fontId="3" fillId="0" borderId="1" xfId="169" applyFont="1" applyBorder="1" applyAlignment="1">
      <alignment horizontal="center" vertical="center"/>
    </xf>
    <xf numFmtId="0" fontId="3" fillId="0" borderId="0" xfId="51" applyFont="1" applyBorder="1">
      <alignment vertical="top"/>
    </xf>
    <xf numFmtId="0" fontId="7" fillId="0" borderId="0" xfId="617" applyFont="1" applyBorder="1">
      <alignment horizontal="right" vertical="center"/>
    </xf>
    <xf numFmtId="0" fontId="21" fillId="0" borderId="0" xfId="492" applyFont="1" applyBorder="1">
      <alignment horizontal="center" vertical="center"/>
    </xf>
    <xf numFmtId="49" fontId="4" fillId="0" borderId="1" xfId="5" applyNumberFormat="1" applyFont="1" applyBorder="1">
      <alignment horizontal="center" vertical="center" wrapText="1"/>
    </xf>
    <xf numFmtId="49" fontId="3" fillId="0" borderId="1" xfId="132" applyNumberFormat="1" applyFont="1" applyBorder="1">
      <alignment horizontal="center" vertical="center" wrapText="1"/>
    </xf>
    <xf numFmtId="0" fontId="4" fillId="0" borderId="1" xfId="583" applyFont="1" applyBorder="1">
      <alignment horizontal="center" vertical="center"/>
      <protection locked="0"/>
    </xf>
    <xf numFmtId="49" fontId="4" fillId="0" borderId="1" xfId="205" applyNumberFormat="1" applyFont="1" applyBorder="1">
      <alignment horizontal="center" vertical="center"/>
    </xf>
    <xf numFmtId="49" fontId="3" fillId="0" borderId="1" xfId="205" applyNumberFormat="1" applyFont="1" applyBorder="1">
      <alignment horizontal="center" vertical="center"/>
    </xf>
    <xf numFmtId="49" fontId="1" fillId="0" borderId="1" xfId="145" applyNumberFormat="1" applyFont="1" applyBorder="1" applyAlignment="1">
      <alignment horizontal="left" vertical="center" wrapText="1" indent="1"/>
    </xf>
    <xf numFmtId="49" fontId="1" fillId="0" borderId="1" xfId="145" applyNumberFormat="1" applyFont="1" applyBorder="1" applyAlignment="1">
      <alignment horizontal="left" vertical="center" wrapText="1" indent="2"/>
    </xf>
    <xf numFmtId="49" fontId="6" fillId="0" borderId="1" xfId="145" applyNumberFormat="1" applyFont="1" applyBorder="1" applyAlignment="1">
      <alignment horizontal="left" vertical="center" wrapText="1" indent="2"/>
    </xf>
    <xf numFmtId="0" fontId="4" fillId="0" borderId="1" xfId="182" applyFont="1" applyBorder="1">
      <alignment horizontal="center" vertical="center"/>
    </xf>
    <xf numFmtId="49" fontId="9" fillId="0" borderId="0" xfId="145" applyNumberFormat="1" applyFont="1" applyBorder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22" fillId="0" borderId="0" xfId="261" applyFont="1" applyBorder="1">
      <alignment horizontal="center" vertical="center"/>
    </xf>
    <xf numFmtId="0" fontId="3" fillId="0" borderId="0" xfId="639" applyFont="1" applyBorder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49" fontId="1" fillId="0" borderId="0" xfId="145" applyNumberFormat="1" applyFont="1" applyBorder="1">
      <alignment horizontal="left" vertical="center" wrapText="1"/>
    </xf>
    <xf numFmtId="0" fontId="3" fillId="0" borderId="1" xfId="260" applyFont="1" applyBorder="1">
      <alignment horizontal="center" vertical="center"/>
      <protection locked="0"/>
    </xf>
    <xf numFmtId="0" fontId="3" fillId="0" borderId="1" xfId="655" applyFont="1" applyBorder="1">
      <alignment horizontal="center" vertical="center" wrapText="1"/>
    </xf>
    <xf numFmtId="0" fontId="4" fillId="0" borderId="0" xfId="243" applyFont="1" applyBorder="1">
      <alignment horizontal="left" vertical="center" wrapText="1"/>
      <protection locked="0"/>
    </xf>
    <xf numFmtId="0" fontId="3" fillId="0" borderId="0" xfId="561" applyFont="1" applyBorder="1">
      <alignment horizontal="left" vertical="center" wrapText="1"/>
    </xf>
    <xf numFmtId="0" fontId="8" fillId="0" borderId="1" xfId="651" applyFont="1" applyBorder="1">
      <alignment horizontal="center" vertical="center" wrapText="1"/>
    </xf>
    <xf numFmtId="0" fontId="8" fillId="0" borderId="1" xfId="406" applyFont="1" applyBorder="1">
      <alignment horizontal="center" vertical="center" wrapText="1"/>
    </xf>
    <xf numFmtId="0" fontId="8" fillId="0" borderId="1" xfId="141" applyFont="1" applyBorder="1">
      <alignment horizontal="center" vertical="center"/>
    </xf>
    <xf numFmtId="0" fontId="8" fillId="0" borderId="1" xfId="658" applyFont="1" applyBorder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276" applyFont="1" applyBorder="1">
      <alignment horizontal="center" vertical="center"/>
    </xf>
    <xf numFmtId="0" fontId="8" fillId="0" borderId="1" xfId="499" applyFont="1" applyBorder="1">
      <alignment horizontal="center" vertical="center"/>
    </xf>
    <xf numFmtId="0" fontId="8" fillId="0" borderId="1" xfId="499" applyFont="1" applyBorder="1" applyAlignment="1">
      <alignment horizontal="center" vertical="center" wrapText="1"/>
    </xf>
    <xf numFmtId="0" fontId="8" fillId="0" borderId="1" xfId="42" applyFont="1" applyBorder="1" applyAlignment="1">
      <alignment horizontal="center" vertical="center" wrapText="1"/>
      <protection locked="0"/>
    </xf>
    <xf numFmtId="0" fontId="3" fillId="0" borderId="1" xfId="499" applyFont="1" applyBorder="1">
      <alignment horizontal="center" vertical="center"/>
    </xf>
    <xf numFmtId="3" fontId="3" fillId="0" borderId="1" xfId="279" applyNumberFormat="1" applyFont="1" applyBorder="1">
      <alignment horizontal="center" vertical="center"/>
      <protection locked="0"/>
    </xf>
    <xf numFmtId="3" fontId="3" fillId="0" borderId="1" xfId="269" applyNumberFormat="1" applyFont="1" applyBorder="1">
      <alignment horizontal="center" vertical="center"/>
    </xf>
    <xf numFmtId="0" fontId="4" fillId="0" borderId="1" xfId="258" applyFont="1" applyBorder="1">
      <alignment horizontal="center" vertical="center" wrapText="1"/>
      <protection locked="0"/>
    </xf>
    <xf numFmtId="0" fontId="8" fillId="0" borderId="0" xfId="0" applyFont="1" applyBorder="1"/>
    <xf numFmtId="0" fontId="8" fillId="0" borderId="1" xfId="416" applyFont="1" applyBorder="1">
      <alignment horizontal="center" vertical="center" wrapText="1"/>
      <protection locked="0"/>
    </xf>
    <xf numFmtId="0" fontId="8" fillId="0" borderId="1" xfId="614" applyFont="1" applyBorder="1">
      <alignment horizontal="center" vertical="center" wrapText="1"/>
    </xf>
    <xf numFmtId="0" fontId="8" fillId="0" borderId="1" xfId="42" applyFont="1" applyBorder="1">
      <alignment horizontal="center" vertical="center"/>
      <protection locked="0"/>
    </xf>
    <xf numFmtId="0" fontId="8" fillId="0" borderId="1" xfId="419" applyFont="1" applyBorder="1">
      <alignment horizontal="center" vertical="center" wrapText="1"/>
      <protection locked="0"/>
    </xf>
    <xf numFmtId="3" fontId="3" fillId="0" borderId="1" xfId="291" applyNumberFormat="1" applyFont="1" applyBorder="1">
      <alignment horizontal="center" vertical="top"/>
      <protection locked="0"/>
    </xf>
    <xf numFmtId="0" fontId="3" fillId="0" borderId="1" xfId="294" applyFont="1" applyBorder="1">
      <alignment horizontal="center" vertical="top"/>
    </xf>
    <xf numFmtId="0" fontId="8" fillId="0" borderId="1" xfId="618" applyFont="1" applyBorder="1">
      <alignment horizontal="center" vertical="center" wrapText="1"/>
    </xf>
    <xf numFmtId="0" fontId="10" fillId="0" borderId="0" xfId="202" applyFont="1" applyBorder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4" fillId="0" borderId="1" xfId="6" applyFont="1" applyBorder="1">
      <alignment horizontal="center" vertical="center" wrapText="1"/>
      <protection locked="0"/>
    </xf>
    <xf numFmtId="0" fontId="4" fillId="0" borderId="1" xfId="114" applyFont="1" applyBorder="1">
      <alignment horizontal="center" vertical="center" wrapText="1"/>
      <protection locked="0"/>
    </xf>
    <xf numFmtId="0" fontId="4" fillId="0" borderId="1" xfId="171" applyFont="1" applyBorder="1">
      <alignment horizontal="center" vertical="center" wrapText="1"/>
      <protection locked="0"/>
    </xf>
    <xf numFmtId="0" fontId="3" fillId="0" borderId="1" xfId="123" applyFont="1" applyBorder="1">
      <alignment horizontal="center" vertical="center" wrapText="1"/>
    </xf>
    <xf numFmtId="0" fontId="3" fillId="0" borderId="1" xfId="206" applyFont="1" applyBorder="1">
      <alignment horizontal="center" vertical="center" wrapText="1"/>
    </xf>
    <xf numFmtId="0" fontId="3" fillId="0" borderId="1" xfId="118" applyFont="1" applyBorder="1">
      <alignment horizontal="center" vertical="center" wrapText="1"/>
    </xf>
    <xf numFmtId="0" fontId="4" fillId="0" borderId="1" xfId="118" applyFont="1" applyBorder="1">
      <alignment horizontal="center" vertical="center" wrapText="1"/>
    </xf>
    <xf numFmtId="0" fontId="3" fillId="0" borderId="1" xfId="208" applyFont="1" applyBorder="1">
      <alignment horizontal="center" vertical="center"/>
    </xf>
    <xf numFmtId="0" fontId="3" fillId="0" borderId="1" xfId="130" applyFont="1" applyBorder="1">
      <alignment horizontal="center" vertical="center"/>
    </xf>
    <xf numFmtId="0" fontId="3" fillId="0" borderId="1" xfId="324" applyFont="1" applyBorder="1">
      <alignment horizontal="center" vertical="center"/>
    </xf>
    <xf numFmtId="3" fontId="3" fillId="0" borderId="1" xfId="158" applyNumberFormat="1" applyFont="1" applyBorder="1">
      <alignment horizontal="center" vertical="center"/>
    </xf>
    <xf numFmtId="3" fontId="3" fillId="0" borderId="1" xfId="163" applyNumberFormat="1" applyFont="1" applyBorder="1">
      <alignment horizontal="center" vertical="center"/>
    </xf>
    <xf numFmtId="0" fontId="4" fillId="0" borderId="1" xfId="213" applyFont="1" applyBorder="1">
      <alignment horizontal="center" vertical="center"/>
      <protection locked="0"/>
    </xf>
    <xf numFmtId="0" fontId="3" fillId="0" borderId="1" xfId="157" applyFont="1" applyBorder="1">
      <alignment horizontal="right" vertical="center"/>
      <protection locked="0"/>
    </xf>
    <xf numFmtId="0" fontId="8" fillId="0" borderId="0" xfId="578" applyFont="1" applyBorder="1">
      <protection locked="0"/>
    </xf>
    <xf numFmtId="0" fontId="3" fillId="0" borderId="1" xfId="309" applyFont="1" applyBorder="1">
      <alignment horizontal="center" vertical="center"/>
      <protection locked="0"/>
    </xf>
    <xf numFmtId="0" fontId="3" fillId="0" borderId="1" xfId="218" applyFont="1" applyBorder="1">
      <alignment horizontal="center" vertical="center" wrapText="1"/>
    </xf>
    <xf numFmtId="0" fontId="3" fillId="0" borderId="1" xfId="171" applyFont="1" applyBorder="1">
      <alignment horizontal="center" vertical="center" wrapText="1"/>
      <protection locked="0"/>
    </xf>
    <xf numFmtId="0" fontId="4" fillId="0" borderId="1" xfId="217" applyFont="1" applyBorder="1">
      <alignment horizontal="center" vertical="center"/>
      <protection locked="0"/>
    </xf>
    <xf numFmtId="0" fontId="3" fillId="0" borderId="1" xfId="198" applyFont="1" applyBorder="1">
      <alignment horizontal="center" vertical="center" wrapText="1"/>
    </xf>
    <xf numFmtId="0" fontId="3" fillId="0" borderId="1" xfId="264" applyFont="1" applyBorder="1">
      <alignment horizontal="center" vertical="center" wrapText="1"/>
    </xf>
    <xf numFmtId="0" fontId="4" fillId="0" borderId="1" xfId="224" applyFont="1" applyBorder="1">
      <alignment horizontal="center" vertical="center" wrapText="1"/>
      <protection locked="0"/>
    </xf>
    <xf numFmtId="0" fontId="4" fillId="0" borderId="1" xfId="663" applyFont="1" applyBorder="1">
      <alignment horizontal="center" vertical="center"/>
      <protection locked="0"/>
    </xf>
    <xf numFmtId="0" fontId="4" fillId="0" borderId="1" xfId="215" applyFont="1" applyBorder="1">
      <alignment horizontal="center" vertical="center" wrapText="1"/>
      <protection locked="0"/>
    </xf>
    <xf numFmtId="0" fontId="3" fillId="0" borderId="1" xfId="55" applyFont="1" applyBorder="1">
      <alignment horizontal="center" vertical="center"/>
      <protection locked="0"/>
    </xf>
    <xf numFmtId="0" fontId="7" fillId="0" borderId="0" xfId="543" applyFont="1" applyBorder="1">
      <alignment horizontal="right" wrapText="1"/>
      <protection locked="0"/>
    </xf>
    <xf numFmtId="0" fontId="3" fillId="0" borderId="0" xfId="661" applyFont="1" applyBorder="1">
      <alignment horizontal="right"/>
      <protection locked="0"/>
    </xf>
    <xf numFmtId="0" fontId="3" fillId="0" borderId="1" xfId="241" applyFont="1" applyBorder="1">
      <alignment horizontal="center" vertical="center" wrapText="1"/>
      <protection locked="0"/>
    </xf>
    <xf numFmtId="0" fontId="4" fillId="0" borderId="1" xfId="280" applyFont="1" applyBorder="1">
      <alignment horizontal="center" vertical="center" wrapText="1"/>
    </xf>
    <xf numFmtId="0" fontId="3" fillId="0" borderId="1" xfId="226" applyFont="1" applyBorder="1">
      <alignment horizontal="center" vertical="center"/>
      <protection locked="0"/>
    </xf>
    <xf numFmtId="3" fontId="3" fillId="0" borderId="1" xfId="229" applyNumberFormat="1" applyFont="1" applyBorder="1">
      <alignment horizontal="center" vertical="center"/>
    </xf>
    <xf numFmtId="3" fontId="3" fillId="0" borderId="1" xfId="235" applyNumberFormat="1" applyFont="1" applyBorder="1">
      <alignment horizontal="center" vertical="center"/>
    </xf>
    <xf numFmtId="0" fontId="7" fillId="0" borderId="0" xfId="518" applyFont="1" applyBorder="1">
      <alignment horizontal="right"/>
    </xf>
    <xf numFmtId="0" fontId="5" fillId="0" borderId="0" xfId="170" applyFont="1" applyBorder="1">
      <alignment horizontal="center" vertical="top"/>
    </xf>
    <xf numFmtId="0" fontId="7" fillId="0" borderId="0" xfId="601" applyFont="1" applyBorder="1">
      <alignment horizontal="left" vertical="center"/>
    </xf>
    <xf numFmtId="0" fontId="24" fillId="0" borderId="0" xfId="10" applyFont="1" applyBorder="1">
      <alignment horizontal="center" vertical="center"/>
    </xf>
    <xf numFmtId="0" fontId="8" fillId="0" borderId="1" xfId="650" applyFont="1" applyBorder="1">
      <alignment horizontal="center" vertical="center"/>
    </xf>
    <xf numFmtId="0" fontId="8" fillId="0" borderId="1" xfId="662" applyFont="1" applyBorder="1">
      <alignment horizontal="center" vertical="center"/>
    </xf>
    <xf numFmtId="0" fontId="8" fillId="0" borderId="1" xfId="652" applyFont="1" applyBorder="1">
      <alignment horizontal="center" vertical="center"/>
    </xf>
    <xf numFmtId="0" fontId="8" fillId="0" borderId="1" xfId="654" applyFont="1" applyBorder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49" fontId="9" fillId="0" borderId="1" xfId="145" applyNumberFormat="1" applyFont="1" applyBorder="1" applyAlignment="1">
      <alignment horizontal="center" vertical="center" wrapText="1"/>
    </xf>
    <xf numFmtId="0" fontId="7" fillId="0" borderId="0" xfId="518" applyFont="1" applyBorder="1" quotePrefix="1">
      <alignment horizontal="right"/>
    </xf>
    <xf numFmtId="0" fontId="7" fillId="0" borderId="0" xfId="543" applyFont="1" applyBorder="1" quotePrefix="1">
      <alignment horizontal="right" wrapText="1"/>
      <protection locked="0"/>
    </xf>
    <xf numFmtId="0" fontId="4" fillId="0" borderId="0" xfId="617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4" fillId="0" borderId="0" xfId="0" applyFont="1" applyBorder="1" applyAlignment="1" quotePrefix="1">
      <alignment horizontal="right"/>
    </xf>
    <xf numFmtId="0" fontId="4" fillId="0" borderId="0" xfId="552" applyFont="1" applyBorder="1" quotePrefix="1">
      <alignment horizontal="right" wrapText="1"/>
    </xf>
    <xf numFmtId="0" fontId="4" fillId="0" borderId="0" xfId="540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3" fillId="0" borderId="0" xfId="586" applyFont="1" applyBorder="1" quotePrefix="1">
      <alignment horizontal="right" vertical="center"/>
      <protection locked="0"/>
    </xf>
    <xf numFmtId="0" fontId="3" fillId="0" borderId="0" xfId="0" applyFont="1" applyBorder="1" applyAlignment="1" applyProtection="1" quotePrefix="1">
      <alignment horizontal="right"/>
      <protection locked="0"/>
    </xf>
    <xf numFmtId="0" fontId="4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货币[0]" xfId="1" builtinId="7"/>
    <cellStyle name="一般公共预算支出预算表（按功能科目分类）02-2 __b-16-0" xfId="2"/>
    <cellStyle name="一般公共预算支出预算表（按功能科目分类）02-2 __b-21-0" xfId="3"/>
    <cellStyle name="输入" xfId="4" builtinId="20"/>
    <cellStyle name="一般公共预算支出预算表（按经济科目分类）02-3 __b-5-0" xfId="5"/>
    <cellStyle name="部门收入预算表01-2 __b-4-0" xfId="6"/>
    <cellStyle name="上级补助项目支出预算表12 __b-27-0" xfId="7"/>
    <cellStyle name="国有资本经营预算支出表07 __b-5-0" xfId="8"/>
    <cellStyle name="货币" xfId="9" builtinId="4"/>
    <cellStyle name="财政拨款收支预算总表02-1 __b-13-0" xfId="10"/>
    <cellStyle name="部门支出预算表01-03 __b-9-0" xfId="11"/>
    <cellStyle name="20% - 强调文字颜色 3" xfId="12" builtinId="38"/>
    <cellStyle name="政府性基金预算支出预算表06 __b-17-0" xfId="13"/>
    <cellStyle name="政府性基金预算支出预算表06 __b-22-0" xfId="14"/>
    <cellStyle name="千位分隔[0]" xfId="15" builtinId="6"/>
    <cellStyle name="DateTimeStyle" xfId="16"/>
    <cellStyle name="差" xfId="17" builtinId="27"/>
    <cellStyle name="基本支出预算表（人员类.运转类公用经费项目）04 __b-13-0" xfId="18"/>
    <cellStyle name="部门支出预算表01-03 __b-16-0" xfId="19"/>
    <cellStyle name="部门支出预算表01-03 __b-21-0" xfId="20"/>
    <cellStyle name="40% - 强调文字颜色 3" xfId="21" builtinId="39"/>
    <cellStyle name="千位分隔" xfId="22" builtinId="3"/>
    <cellStyle name="60% - 强调文字颜色 3" xfId="23" builtinId="40"/>
    <cellStyle name="部门支出预算表01-03 __b-10-0" xfId="24"/>
    <cellStyle name="上级补助项目支出预算表12 __b-10-0" xfId="25"/>
    <cellStyle name="超链接" xfId="26" builtinId="8"/>
    <cellStyle name="政府购买服务预算表09 __b-17-0" xfId="27"/>
    <cellStyle name="政府购买服务预算表09 __b-22-0" xfId="28"/>
    <cellStyle name="项目支出预算表（其他运转类.特定目标类项目）05-1 __b-35-0" xfId="29"/>
    <cellStyle name="项目支出预算表（其他运转类.特定目标类项目）05-1 __b-40-0" xfId="30"/>
    <cellStyle name="百分比" xfId="31" builtinId="5"/>
    <cellStyle name="已访问的超链接" xfId="32" builtinId="9"/>
    <cellStyle name="项目支出绩效目标表（另文下达）05-3 __b-12-0" xfId="33"/>
    <cellStyle name="政府性基金预算支出预算表06 __b-25-0" xfId="34"/>
    <cellStyle name="政府性基金预算支出预算表06 __b-30-0" xfId="35"/>
    <cellStyle name="基本支出预算表（人员类.运转类公用经费项目）04 __b-17-0" xfId="36"/>
    <cellStyle name="基本支出预算表（人员类.运转类公用经费项目）04 __b-22-0" xfId="37"/>
    <cellStyle name="部门支出预算表01-03 __b-25-0" xfId="38"/>
    <cellStyle name="部门支出预算表01-03 __b-30-0" xfId="39"/>
    <cellStyle name="注释" xfId="40" builtinId="10"/>
    <cellStyle name="部门政府采购预算表08 __b-16-0" xfId="41"/>
    <cellStyle name="部门政府采购预算表08 __b-21-0" xfId="42"/>
    <cellStyle name="60% - 强调文字颜色 2" xfId="43" builtinId="36"/>
    <cellStyle name="__b-1-0" xfId="44"/>
    <cellStyle name="一般公共预算支出预算表（按经济科目分类）02-3 __b-13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标题 2" xfId="53" builtinId="17"/>
    <cellStyle name="基本支出预算表（人员类.运转类公用经费项目）04 __b-4-0" xfId="54"/>
    <cellStyle name="__b-35-0" xfId="55"/>
    <cellStyle name="__b-40-0" xfId="56"/>
    <cellStyle name="60% - 强调文字颜色 1" xfId="57" builtinId="32"/>
    <cellStyle name="一般公共预算支出预算表（按功能科目分类）02-2 __b-18-0" xfId="58"/>
    <cellStyle name="一般公共预算支出预算表（按功能科目分类）02-2 __b-23-0" xfId="59"/>
    <cellStyle name="标题 3" xfId="60" builtinId="18"/>
    <cellStyle name="60% - 强调文字颜色 4" xfId="61" builtinId="44"/>
    <cellStyle name="项目支出绩效目标表（另文下达）05-3 __b-14-0" xfId="62"/>
    <cellStyle name="政府性基金预算支出预算表06 __b-27-0" xfId="63"/>
    <cellStyle name="项目支出绩效目标表（本级下达）05-2 __b-13-0" xfId="64"/>
    <cellStyle name="输出" xfId="65" builtinId="21"/>
    <cellStyle name="基本支出预算表（人员类.运转类公用经费项目）04 __b-11-0" xfId="66"/>
    <cellStyle name="部门支出预算表01-03 __b-14-0" xfId="67"/>
    <cellStyle name="计算" xfId="68" builtinId="22"/>
    <cellStyle name="财政拨款收支预算总表02-1 __b-1-0" xfId="69"/>
    <cellStyle name="政府购买服务预算表09 __b-9-0" xfId="70"/>
    <cellStyle name="检查单元格" xfId="71" builtinId="23"/>
    <cellStyle name="20% - 强调文字颜色 6" xfId="72" builtinId="50"/>
    <cellStyle name="强调文字颜色 2" xfId="73" builtinId="33"/>
    <cellStyle name="链接单元格" xfId="74" builtinId="24"/>
    <cellStyle name="上级补助项目支出预算表12 __b-4-0" xfId="75"/>
    <cellStyle name="汇总" xfId="76" builtinId="25"/>
    <cellStyle name="好" xfId="77" builtinId="26"/>
    <cellStyle name="__b-49-0" xfId="78"/>
    <cellStyle name="适中" xfId="79" builtinId="28"/>
    <cellStyle name="20% - 强调文字颜色 5" xfId="80" builtinId="46"/>
    <cellStyle name="强调文字颜色 1" xfId="81" builtinId="29"/>
    <cellStyle name="项目支出绩效目标表（本级下达）05-2 __b-9-0" xfId="82"/>
    <cellStyle name="20% - 强调文字颜色 1" xfId="83" builtinId="30"/>
    <cellStyle name="一般公共预算支出预算表（按功能科目分类）02-2 __b-3-0" xfId="84"/>
    <cellStyle name="40% - 强调文字颜色 1" xfId="85" builtinId="31"/>
    <cellStyle name="20% - 强调文字颜色 2" xfId="86" builtinId="34"/>
    <cellStyle name="国有资本经营预算支出表07 __b-19-0" xfId="87"/>
    <cellStyle name="国有资本经营预算支出表07 __b-24-0" xfId="88"/>
    <cellStyle name="政府性基金预算支出预算表06 __b-10-0" xfId="89"/>
    <cellStyle name="40% - 强调文字颜色 2" xfId="90" builtinId="35"/>
    <cellStyle name="强调文字颜色 3" xfId="91" builtinId="37"/>
    <cellStyle name="项目支出预算表（其他运转类.特定目标类项目）05-1 __b-10-0" xfId="92"/>
    <cellStyle name="强调文字颜色 4" xfId="93" builtinId="41"/>
    <cellStyle name="20% - 强调文字颜色 4" xfId="94" builtinId="42"/>
    <cellStyle name="政府购买服务预算表09 __b-5-0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一般公共预算支出预算表（按功能科目分类）02-2 __b-15-0" xfId="100"/>
    <cellStyle name="一般公共预算支出预算表（按功能科目分类）02-2 __b-20-0" xfId="101"/>
    <cellStyle name="强调文字颜色 6" xfId="102" builtinId="49"/>
    <cellStyle name="财政拨款收支预算总表02-1 __b-9-0" xfId="103"/>
    <cellStyle name="40% - 强调文字颜色 6" xfId="104" builtinId="51"/>
    <cellStyle name="市对下转移支付预算表10-1 __b-10-0" xfId="105"/>
    <cellStyle name="60% - 强调文字颜色 6" xfId="106" builtinId="52"/>
    <cellStyle name="部门政府采购预算表08 __b-7-0" xfId="107"/>
    <cellStyle name="__b-18-0" xfId="108"/>
    <cellStyle name="__b-23-0" xfId="109"/>
    <cellStyle name="DateStyle" xfId="110"/>
    <cellStyle name="__b-5-0" xfId="111"/>
    <cellStyle name="一般公共预算支出预算表（按经济科目分类）02-3 __b-17-0" xfId="112"/>
    <cellStyle name="一般公共预算支出预算表（按经济科目分类）02-3 __b-22-0" xfId="113"/>
    <cellStyle name="部门收入预算表01-2 __b-12-0" xfId="114"/>
    <cellStyle name="__b-6-0" xfId="115"/>
    <cellStyle name="一般公共预算支出预算表（按经济科目分类）02-3 __b-18-0" xfId="116"/>
    <cellStyle name="一般公共预算支出预算表（按经济科目分类）02-3 __b-23-0" xfId="117"/>
    <cellStyle name="部门收入预算表01-2 __b-13-0" xfId="118"/>
    <cellStyle name="__b-8-0" xfId="119"/>
    <cellStyle name="一般公共预算支出预算表（按经济科目分类）02-3 __b-25-0" xfId="120"/>
    <cellStyle name="一般公共预算支出预算表（按经济科目分类）02-3 __b-30-0" xfId="121"/>
    <cellStyle name="部门收入预算表01-2 __b-15-0" xfId="122"/>
    <cellStyle name="部门收入预算表01-2 __b-20-0" xfId="123"/>
    <cellStyle name="国有资本经营预算支出表07 __b-25-0" xfId="124"/>
    <cellStyle name="政府性基金预算支出预算表06 __b-11-0" xfId="125"/>
    <cellStyle name="PercentStyle" xfId="126"/>
    <cellStyle name="__b-7-0" xfId="127"/>
    <cellStyle name="一般公共预算支出预算表（按经济科目分类）02-3 __b-19-0" xfId="128"/>
    <cellStyle name="一般公共预算支出预算表（按经济科目分类）02-3 __b-24-0" xfId="129"/>
    <cellStyle name="部门收入预算表01-2 __b-14-0" xfId="130"/>
    <cellStyle name="__b-3-0" xfId="131"/>
    <cellStyle name="一般公共预算支出预算表（按经济科目分类）02-3 __b-15-0" xfId="132"/>
    <cellStyle name="一般公共预算支出预算表（按经济科目分类）02-3 __b-20-0" xfId="133"/>
    <cellStyle name="部门收入预算表01-2 __b-10-0" xfId="134"/>
    <cellStyle name="__b-2-0" xfId="135"/>
    <cellStyle name="一般公共预算支出预算表（按经济科目分类）02-3 __b-14-0" xfId="136"/>
    <cellStyle name="NumberStyle" xfId="137"/>
    <cellStyle name="政府购买服务预算表09 __b-15-0" xfId="138"/>
    <cellStyle name="政府购买服务预算表09 __b-20-0" xfId="139"/>
    <cellStyle name="项目支出预算表（其他运转类.特定目标类项目）05-1 __b-28-0" xfId="140"/>
    <cellStyle name="项目支出预算表（其他运转类.特定目标类项目）05-1 __b-33-0" xfId="141"/>
    <cellStyle name="国有资本经营预算支出表07 __b-29-0" xfId="142"/>
    <cellStyle name="政府性基金预算支出预算表06 __b-15-0" xfId="143"/>
    <cellStyle name="政府性基金预算支出预算表06 __b-20-0" xfId="144"/>
    <cellStyle name="TextStyle" xfId="145"/>
    <cellStyle name="MoneyStyle" xfId="146"/>
    <cellStyle name="一般公共预算支出预算表（按经济科目分类）02-3 __b-1-0" xfId="147"/>
    <cellStyle name="TimeStyle" xfId="148"/>
    <cellStyle name="IntegralNumberStyle" xfId="149"/>
    <cellStyle name="__b-4-0" xfId="150"/>
    <cellStyle name="一般公共预算支出预算表（按经济科目分类）02-3 __b-16-0" xfId="151"/>
    <cellStyle name="一般公共预算支出预算表（按经济科目分类）02-3 __b-21-0" xfId="152"/>
    <cellStyle name="部门收入预算表01-2 __b-11-0" xfId="153"/>
    <cellStyle name="__b-9-0" xfId="154"/>
    <cellStyle name="一般公共预算支出预算表（按经济科目分类）02-3 __b-26-0" xfId="155"/>
    <cellStyle name="一般公共预算支出预算表（按经济科目分类）02-3 __b-31-0" xfId="156"/>
    <cellStyle name="部门收入预算表01-2 __b-16-0" xfId="157"/>
    <cellStyle name="部门收入预算表01-2 __b-21-0" xfId="158"/>
    <cellStyle name="__b-10-0" xfId="159"/>
    <cellStyle name="一般公共预算支出预算表（按经济科目分类）02-3 __b-27-0" xfId="160"/>
    <cellStyle name="一般公共预算支出预算表（按经济科目分类）02-3 __b-32-0" xfId="161"/>
    <cellStyle name="部门收入预算表01-2 __b-17-0" xfId="162"/>
    <cellStyle name="部门收入预算表01-2 __b-22-0" xfId="163"/>
    <cellStyle name="__b-11-0" xfId="164"/>
    <cellStyle name="部门收入预算表01-2 __b-18-0" xfId="165"/>
    <cellStyle name="部门收入预算表01-2 __b-23-0" xfId="166"/>
    <cellStyle name="部门政府采购预算表08 __b-1-0" xfId="167"/>
    <cellStyle name="一般公共预算支出预算表（按经济科目分类）02-3 __b-28-0" xfId="168"/>
    <cellStyle name="一般公共预算支出预算表（按经济科目分类）02-3 __b-33-0" xfId="169"/>
    <cellStyle name="__b-12-0" xfId="170"/>
    <cellStyle name="部门收入预算表01-2 __b-19-0" xfId="171"/>
    <cellStyle name="部门收入预算表01-2 __b-24-0" xfId="172"/>
    <cellStyle name="部门政府采购预算表08 __b-2-0" xfId="173"/>
    <cellStyle name="一般公共预算支出预算表（按经济科目分类）02-3 __b-29-0" xfId="174"/>
    <cellStyle name="一般公共预算支出预算表（按经济科目分类）02-3 __b-34-0" xfId="175"/>
    <cellStyle name="__b-13-0" xfId="176"/>
    <cellStyle name="部门收入预算表01-2 __b-25-0" xfId="177"/>
    <cellStyle name="部门政府采购预算表08 __b-3-0" xfId="178"/>
    <cellStyle name="一般公共预算支出预算表（按经济科目分类）02-3 __b-35-0" xfId="179"/>
    <cellStyle name="__b-14-0" xfId="180"/>
    <cellStyle name="部门政府采购预算表08 __b-4-0" xfId="181"/>
    <cellStyle name="一般公共预算支出预算表（按经济科目分类）02-3 __b-36-0" xfId="182"/>
    <cellStyle name="__b-15-0" xfId="183"/>
    <cellStyle name="__b-20-0" xfId="184"/>
    <cellStyle name="部门政府采购预算表08 __b-5-0" xfId="185"/>
    <cellStyle name="一般公共预算支出预算表（按经济科目分类）02-3 __b-37-0" xfId="186"/>
    <cellStyle name="__b-16-0" xfId="187"/>
    <cellStyle name="__b-21-0" xfId="188"/>
    <cellStyle name="部门政府采购预算表08 __b-6-0" xfId="189"/>
    <cellStyle name="一般公共预算支出预算表（按经济科目分类）02-3 __b-38-0" xfId="190"/>
    <cellStyle name="__b-17-0" xfId="191"/>
    <cellStyle name="__b-22-0" xfId="192"/>
    <cellStyle name="部门政府采购预算表08 __b-8-0" xfId="193"/>
    <cellStyle name="__b-19-0" xfId="194"/>
    <cellStyle name="__b-24-0" xfId="195"/>
    <cellStyle name="部门政府采购预算表08 __b-9-0" xfId="196"/>
    <cellStyle name="__b-25-0" xfId="197"/>
    <cellStyle name="__b-30-0" xfId="198"/>
    <cellStyle name="一般公共预算支出预算表（按经济科目分类）02-3 __b-2-0" xfId="199"/>
    <cellStyle name="部门收入预算表01-2 __b-1-0" xfId="200"/>
    <cellStyle name="一般公共预算支出预算表（按经济科目分类）02-3 __b-3-0" xfId="201"/>
    <cellStyle name="部门收入预算表01-2 __b-2-0" xfId="202"/>
    <cellStyle name="一般公共预算支出预算表（按经济科目分类）02-3 __b-4-0" xfId="203"/>
    <cellStyle name="部门收入预算表01-2 __b-3-0" xfId="204"/>
    <cellStyle name="一般公共预算支出预算表（按经济科目分类）02-3 __b-6-0" xfId="205"/>
    <cellStyle name="部门收入预算表01-2 __b-5-0" xfId="206"/>
    <cellStyle name="一般公共预算支出预算表（按经济科目分类）02-3 __b-7-0" xfId="207"/>
    <cellStyle name="部门收入预算表01-2 __b-6-0" xfId="208"/>
    <cellStyle name="一般公共预算支出预算表（按经济科目分类）02-3 __b-8-0" xfId="209"/>
    <cellStyle name="部门收入预算表01-2 __b-7-0" xfId="210"/>
    <cellStyle name="一般公共预算支出预算表（按经济科目分类）02-3 __b-9-0" xfId="211"/>
    <cellStyle name="部门收入预算表01-2 __b-8-0" xfId="212"/>
    <cellStyle name="部门收入预算表01-2 __b-9-0" xfId="213"/>
    <cellStyle name="__b-26-0" xfId="214"/>
    <cellStyle name="__b-31-0" xfId="215"/>
    <cellStyle name="基本支出预算表（人员类.运转类公用经费项目）04 __b-1-0" xfId="216"/>
    <cellStyle name="__b-27-0" xfId="217"/>
    <cellStyle name="__b-32-0" xfId="218"/>
    <cellStyle name="基本支出预算表（人员类.运转类公用经费项目）04 __b-2-0" xfId="219"/>
    <cellStyle name="__b-28-0" xfId="220"/>
    <cellStyle name="__b-33-0" xfId="221"/>
    <cellStyle name="基本支出预算表（人员类.运转类公用经费项目）04 __b-3-0" xfId="222"/>
    <cellStyle name="__b-29-0" xfId="223"/>
    <cellStyle name="__b-34-0" xfId="224"/>
    <cellStyle name="基本支出预算表（人员类.运转类公用经费项目）04 __b-5-0" xfId="225"/>
    <cellStyle name="__b-36-0" xfId="226"/>
    <cellStyle name="__b-41-0" xfId="227"/>
    <cellStyle name="基本支出预算表（人员类.运转类公用经费项目）04 __b-6-0" xfId="228"/>
    <cellStyle name="__b-37-0" xfId="229"/>
    <cellStyle name="__b-42-0" xfId="230"/>
    <cellStyle name="基本支出预算表（人员类.运转类公用经费项目）04 __b-7-0" xfId="231"/>
    <cellStyle name="__b-38-0" xfId="232"/>
    <cellStyle name="__b-43-0" xfId="233"/>
    <cellStyle name="基本支出预算表（人员类.运转类公用经费项目）04 __b-8-0" xfId="234"/>
    <cellStyle name="__b-39-0" xfId="235"/>
    <cellStyle name="__b-44-0" xfId="236"/>
    <cellStyle name="基本支出预算表（人员类.运转类公用经费项目）04 __b-9-0" xfId="237"/>
    <cellStyle name="__b-45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上级补助项目支出预算表12 __b-23-0" xfId="245"/>
    <cellStyle name="上级补助项目支出预算表12 __b-18-0" xfId="246"/>
    <cellStyle name="国有资本经营预算支出表07 __b-1-0" xfId="247"/>
    <cellStyle name="部门支出预算表01-03 __b-5-0" xfId="248"/>
    <cellStyle name="上级补助项目支出预算表12 __b-24-0" xfId="249"/>
    <cellStyle name="上级补助项目支出预算表12 __b-19-0" xfId="250"/>
    <cellStyle name="国有资本经营预算支出表07 __b-2-0" xfId="251"/>
    <cellStyle name="财政拨款收支预算总表02-1 __b-10-0" xfId="252"/>
    <cellStyle name="部门支出预算表01-03 __b-6-0" xfId="253"/>
    <cellStyle name="上级补助项目支出预算表12 __b-30-0" xfId="254"/>
    <cellStyle name="上级补助项目支出预算表12 __b-25-0" xfId="255"/>
    <cellStyle name="国有资本经营预算支出表07 __b-3-0" xfId="256"/>
    <cellStyle name="财政拨款收支预算总表02-1 __b-11-0" xfId="257"/>
    <cellStyle name="部门支出预算表01-03 __b-7-0" xfId="258"/>
    <cellStyle name="上级补助项目支出预算表12 __b-26-0" xfId="259"/>
    <cellStyle name="国有资本经营预算支出表07 __b-4-0" xfId="260"/>
    <cellStyle name="财政拨款收支预算总表02-1 __b-12-0" xfId="261"/>
    <cellStyle name="部门支出预算表01-03 __b-8-0" xfId="262"/>
    <cellStyle name="部门支出预算表01-03 __b-11-0" xfId="263"/>
    <cellStyle name="部门支出预算表01-03 __b-12-0" xfId="264"/>
    <cellStyle name="基本支出预算表（人员类.运转类公用经费项目）04 __b-10-0" xfId="265"/>
    <cellStyle name="部门支出预算表01-03 __b-13-0" xfId="266"/>
    <cellStyle name="基本支出预算表（人员类.运转类公用经费项目）04 __b-12-0" xfId="267"/>
    <cellStyle name="部门支出预算表01-03 __b-15-0" xfId="268"/>
    <cellStyle name="部门支出预算表01-03 __b-20-0" xfId="269"/>
    <cellStyle name="基本支出预算表（人员类.运转类公用经费项目）04 __b-14-0" xfId="270"/>
    <cellStyle name="部门支出预算表01-03 __b-17-0" xfId="271"/>
    <cellStyle name="部门支出预算表01-03 __b-22-0" xfId="272"/>
    <cellStyle name="基本支出预算表（人员类.运转类公用经费项目）04 __b-15-0" xfId="273"/>
    <cellStyle name="基本支出预算表（人员类.运转类公用经费项目）04 __b-20-0" xfId="274"/>
    <cellStyle name="部门支出预算表01-03 __b-18-0" xfId="275"/>
    <cellStyle name="部门支出预算表01-03 __b-23-0" xfId="276"/>
    <cellStyle name="基本支出预算表（人员类.运转类公用经费项目）04 __b-16-0" xfId="277"/>
    <cellStyle name="基本支出预算表（人员类.运转类公用经费项目）04 __b-21-0" xfId="278"/>
    <cellStyle name="部门支出预算表01-03 __b-19-0" xfId="279"/>
    <cellStyle name="部门支出预算表01-03 __b-24-0" xfId="280"/>
    <cellStyle name="基本支出预算表（人员类.运转类公用经费项目）04 __b-18-0" xfId="281"/>
    <cellStyle name="基本支出预算表（人员类.运转类公用经费项目）04 __b-23-0" xfId="282"/>
    <cellStyle name="部门支出预算表01-03 __b-26-0" xfId="283"/>
    <cellStyle name="部门支出预算表01-03 __b-31-0" xfId="284"/>
    <cellStyle name="基本支出预算表（人员类.运转类公用经费项目）04 __b-19-0" xfId="285"/>
    <cellStyle name="基本支出预算表（人员类.运转类公用经费项目）04 __b-24-0" xfId="286"/>
    <cellStyle name="部门支出预算表01-03 __b-27-0" xfId="287"/>
    <cellStyle name="部门支出预算表01-03 __b-32-0" xfId="288"/>
    <cellStyle name="基本支出预算表（人员类.运转类公用经费项目）04 __b-25-0" xfId="289"/>
    <cellStyle name="基本支出预算表（人员类.运转类公用经费项目）04 __b-30-0" xfId="290"/>
    <cellStyle name="部门支出预算表01-03 __b-28-0" xfId="291"/>
    <cellStyle name="基本支出预算表（人员类.运转类公用经费项目）04 __b-26-0" xfId="292"/>
    <cellStyle name="基本支出预算表（人员类.运转类公用经费项目）04 __b-31-0" xfId="293"/>
    <cellStyle name="部门支出预算表01-03 __b-29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上级补助项目支出预算表12 __b-28-0" xfId="302"/>
    <cellStyle name="国有资本经营预算支出表07 __b-6-0" xfId="303"/>
    <cellStyle name="财政拨款收支预算总表02-1 __b-14-0" xfId="304"/>
    <cellStyle name="上级补助项目支出预算表12 __b-29-0" xfId="305"/>
    <cellStyle name="国有资本经营预算支出表07 __b-7-0" xfId="306"/>
    <cellStyle name="财政拨款收支预算总表02-1 __b-15-0" xfId="307"/>
    <cellStyle name="财政拨款收支预算总表02-1 __b-20-0" xfId="308"/>
    <cellStyle name="国有资本经营预算支出表07 __b-8-0" xfId="309"/>
    <cellStyle name="财政拨款收支预算总表02-1 __b-16-0" xfId="310"/>
    <cellStyle name="财政拨款收支预算总表02-1 __b-21-0" xfId="311"/>
    <cellStyle name="国有资本经营预算支出表07 __b-9-0" xfId="312"/>
    <cellStyle name="财政拨款收支预算总表02-1 __b-17-0" xfId="313"/>
    <cellStyle name="财政拨款收支预算总表02-1 __b-22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国有资本经营预算支出表07 __b-10-0" xfId="376"/>
    <cellStyle name="基本支出预算表（人员类.运转类公用经费项目）04 __b-37-0" xfId="377"/>
    <cellStyle name="国有资本经营预算支出表07 __b-11-0" xfId="378"/>
    <cellStyle name="基本支出预算表（人员类.运转类公用经费项目）04 __b-38-0" xfId="379"/>
    <cellStyle name="国有资本经营预算支出表07 __b-12-0" xfId="380"/>
    <cellStyle name="基本支出预算表（人员类.运转类公用经费项目）04 __b-39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政府购买服务预算表09 __b-10-0" xfId="400"/>
    <cellStyle name="项目支出预算表（其他运转类.特定目标类项目）05-1 __b-18-0" xfId="401"/>
    <cellStyle name="项目支出预算表（其他运转类.特定目标类项目）05-1 __b-23-0" xfId="402"/>
    <cellStyle name="政府购买服务预算表09 __b-11-0" xfId="403"/>
    <cellStyle name="项目支出预算表（其他运转类.特定目标类项目）05-1 __b-19-0" xfId="404"/>
    <cellStyle name="项目支出预算表（其他运转类.特定目标类项目）05-1 __b-24-0" xfId="405"/>
    <cellStyle name="政府购买服务预算表09 __b-12-0" xfId="406"/>
    <cellStyle name="项目支出预算表（其他运转类.特定目标类项目）05-1 __b-25-0" xfId="407"/>
    <cellStyle name="项目支出预算表（其他运转类.特定目标类项目）05-1 __b-30-0" xfId="408"/>
    <cellStyle name="政府购买服务预算表09 __b-13-0" xfId="409"/>
    <cellStyle name="项目支出预算表（其他运转类.特定目标类项目）05-1 __b-26-0" xfId="410"/>
    <cellStyle name="项目支出预算表（其他运转类.特定目标类项目）05-1 __b-31-0" xfId="411"/>
    <cellStyle name="政府购买服务预算表09 __b-14-0" xfId="412"/>
    <cellStyle name="项目支出预算表（其他运转类.特定目标类项目）05-1 __b-27-0" xfId="413"/>
    <cellStyle name="项目支出预算表（其他运转类.特定目标类项目）05-1 __b-32-0" xfId="414"/>
    <cellStyle name="政府购买服务预算表09 __b-16-0" xfId="415"/>
    <cellStyle name="政府购买服务预算表09 __b-21-0" xfId="416"/>
    <cellStyle name="项目支出预算表（其他运转类.特定目标类项目）05-1 __b-29-0" xfId="417"/>
    <cellStyle name="项目支出预算表（其他运转类.特定目标类项目）05-1 __b-34-0" xfId="418"/>
    <cellStyle name="政府购买服务预算表09 __b-23-0" xfId="419"/>
    <cellStyle name="政府购买服务预算表09 __b-18-0" xfId="420"/>
    <cellStyle name="项目支出预算表（其他运转类.特定目标类项目）05-1 __b-36-0" xfId="421"/>
    <cellStyle name="项目支出预算表（其他运转类.特定目标类项目）05-1 __b-41-0" xfId="422"/>
    <cellStyle name="政府购买服务预算表09 __b-24-0" xfId="423"/>
    <cellStyle name="政府购买服务预算表09 __b-19-0" xfId="424"/>
    <cellStyle name="项目支出预算表（其他运转类.特定目标类项目）05-1 __b-37-0" xfId="425"/>
    <cellStyle name="项目支出预算表（其他运转类.特定目标类项目）05-1 __b-42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国有资本经营预算支出表07 __b-26-0" xfId="476"/>
    <cellStyle name="政府性基金预算支出预算表06 __b-12-0" xfId="477"/>
    <cellStyle name="国有资本经营预算支出表07 __b-27-0" xfId="478"/>
    <cellStyle name="政府性基金预算支出预算表06 __b-13-0" xfId="479"/>
    <cellStyle name="国有资本经营预算支出表07 __b-28-0" xfId="480"/>
    <cellStyle name="政府性基金预算支出预算表06 __b-14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28-0" xfId="513"/>
    <cellStyle name="部门政府采购预算表08 __b-33-0" xfId="514"/>
    <cellStyle name="部门政府采购预算表08 __b-29-0" xfId="515"/>
    <cellStyle name="部门政府采购预算表08 __b-34-0" xfId="516"/>
    <cellStyle name="部门政府采购预算表08 __b-35-0" xfId="517"/>
    <cellStyle name="部门政府采购预算表08 __b-36-0" xfId="518"/>
    <cellStyle name="部门政府采购预算表08 __b-37-0" xfId="519"/>
    <cellStyle name="部门项目中期规划预算表13 __b-10-0" xfId="520"/>
    <cellStyle name="部门政府采购预算表08 __b-38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30-0" xfId="529"/>
    <cellStyle name="政府购买服务预算表09 __b-25-0" xfId="530"/>
    <cellStyle name="政府购买服务预算表09 __b-31-0" xfId="531"/>
    <cellStyle name="政府购买服务预算表09 __b-26-0" xfId="532"/>
    <cellStyle name="市对下转移支付绩效目标表10-2 __b-1-0" xfId="533"/>
    <cellStyle name="政府购买服务预算表09 __b-32-0" xfId="534"/>
    <cellStyle name="政府购买服务预算表09 __b-27-0" xfId="535"/>
    <cellStyle name="市对下转移支付绩效目标表10-2 __b-2-0" xfId="536"/>
    <cellStyle name="政府购买服务预算表09 __b-33-0" xfId="537"/>
    <cellStyle name="政府购买服务预算表09 __b-28-0" xfId="538"/>
    <cellStyle name="市对下转移支付绩效目标表10-2 __b-3-0" xfId="539"/>
    <cellStyle name="政府购买服务预算表09 __b-34-0" xfId="540"/>
    <cellStyle name="政府购买服务预算表09 __b-29-0" xfId="541"/>
    <cellStyle name="市对下转移支付绩效目标表10-2 __b-4-0" xfId="542"/>
    <cellStyle name="政府购买服务预算表09 __b-40-0" xfId="543"/>
    <cellStyle name="政府购买服务预算表09 __b-35-0" xfId="544"/>
    <cellStyle name="市对下转移支付绩效目标表10-2 __b-5-0" xfId="545"/>
    <cellStyle name="政府购买服务预算表09 __b-41-0" xfId="546"/>
    <cellStyle name="政府购买服务预算表09 __b-36-0" xfId="547"/>
    <cellStyle name="市对下转移支付绩效目标表10-2 __b-6-0" xfId="548"/>
    <cellStyle name="政府购买服务预算表09 __b-42-0" xfId="549"/>
    <cellStyle name="政府购买服务预算表09 __b-37-0" xfId="550"/>
    <cellStyle name="市对下转移支付绩效目标表10-2 __b-7-0" xfId="551"/>
    <cellStyle name="政府购买服务预算表09 __b-43-0" xfId="552"/>
    <cellStyle name="政府购买服务预算表09 __b-38-0" xfId="553"/>
    <cellStyle name="市对下转移支付绩效目标表10-2 __b-8-0" xfId="554"/>
    <cellStyle name="政府购买服务预算表09 __b-44-0" xfId="555"/>
    <cellStyle name="政府购买服务预算表09 __b-39-0" xfId="556"/>
    <cellStyle name="市对下转移支付绩效目标表10-2 __b-9-0" xfId="557"/>
    <cellStyle name="政府购买服务预算表09 __b-45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20-0" xfId="572"/>
    <cellStyle name="市对下转移支付预算表10-1 __b-15-0" xfId="573"/>
    <cellStyle name="市对下转移支付预算表10-1 __b-21-0" xfId="574"/>
    <cellStyle name="市对下转移支付预算表10-1 __b-16-0" xfId="575"/>
    <cellStyle name="市对下转移支付预算表10-1 __b-22-0" xfId="576"/>
    <cellStyle name="市对下转移支付预算表10-1 __b-17-0" xfId="577"/>
    <cellStyle name="市对下转移支付预算表10-1 __b-23-0" xfId="578"/>
    <cellStyle name="市对下转移支付预算表10-1 __b-18-0" xfId="579"/>
    <cellStyle name="市对下转移支付预算表10-1 __b-24-0" xfId="580"/>
    <cellStyle name="市对下转移支付预算表10-1 __b-19-0" xfId="581"/>
    <cellStyle name="市对下转移支付预算表10-1 __b-30-0" xfId="582"/>
    <cellStyle name="市对下转移支付预算表10-1 __b-25-0" xfId="583"/>
    <cellStyle name="市对下转移支付预算表10-1 __b-31-0" xfId="584"/>
    <cellStyle name="市对下转移支付预算表10-1 __b-26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20-0" xfId="613"/>
    <cellStyle name="新增资产配置表11 __b-15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20-0" xfId="631"/>
    <cellStyle name="上级补助项目支出预算表12 __b-15-0" xfId="632"/>
    <cellStyle name="上级补助项目支出预算表12 __b-21-0" xfId="633"/>
    <cellStyle name="上级补助项目支出预算表12 __b-16-0" xfId="634"/>
    <cellStyle name="上级补助项目支出预算表12 __b-22-0" xfId="635"/>
    <cellStyle name="上级补助项目支出预算表12 __b-17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20-0" xfId="650"/>
    <cellStyle name="部门项目中期规划预算表13 __b-15-0" xfId="651"/>
    <cellStyle name="部门项目中期规划预算表13 __b-21-0" xfId="652"/>
    <cellStyle name="部门项目中期规划预算表13 __b-16-0" xfId="653"/>
    <cellStyle name="部门项目中期规划预算表13 __b-22-0" xfId="654"/>
    <cellStyle name="部门项目中期规划预算表13 __b-17-0" xfId="655"/>
    <cellStyle name="部门项目中期规划预算表13 __b-23-0" xfId="656"/>
    <cellStyle name="部门项目中期规划预算表13 __b-18-0" xfId="657"/>
    <cellStyle name="部门项目中期规划预算表13 __b-24-0" xfId="658"/>
    <cellStyle name="部门项目中期规划预算表13 __b-19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8"/>
  <sheetViews>
    <sheetView zoomScale="70" zoomScaleNormal="70" workbookViewId="0">
      <selection activeCell="G14" sqref="G14:G15"/>
    </sheetView>
  </sheetViews>
  <sheetFormatPr defaultColWidth="8" defaultRowHeight="14.25" customHeight="1" outlineLevelCol="6"/>
  <cols>
    <col min="1" max="1" width="36.1" style="2" customWidth="1"/>
    <col min="2" max="2" width="21.0363636363636" style="2" customWidth="1"/>
    <col min="3" max="3" width="36.1" style="2" customWidth="1"/>
    <col min="4" max="4" width="21.0363636363636" style="2" customWidth="1"/>
    <col min="5" max="6" width="8" style="2"/>
    <col min="7" max="7" width="10.5454545454545" style="229"/>
    <col min="8" max="16384" width="8" style="2"/>
  </cols>
  <sheetData>
    <row r="1" ht="13.5" customHeight="1" spans="4:4">
      <c r="D1" s="341" t="s">
        <v>0</v>
      </c>
    </row>
    <row r="2" ht="36" customHeight="1" spans="1:4">
      <c r="A2" s="182" t="s">
        <v>1</v>
      </c>
      <c r="B2" s="342"/>
      <c r="C2" s="342"/>
      <c r="D2" s="342"/>
    </row>
    <row r="3" ht="21" customHeight="1" spans="1:4">
      <c r="A3" s="343" t="str">
        <f>"单位名称："&amp;"曲靖市食品药品不良反应与药物滥用监测中心"</f>
        <v>单位名称：曲靖市食品药品不良反应与药物滥用监测中心</v>
      </c>
      <c r="B3" s="344"/>
      <c r="C3" s="344"/>
      <c r="D3" s="351" t="s">
        <v>2</v>
      </c>
    </row>
    <row r="4" ht="19.5" customHeight="1" spans="1:4">
      <c r="A4" s="345" t="s">
        <v>3</v>
      </c>
      <c r="B4" s="346"/>
      <c r="C4" s="345" t="s">
        <v>4</v>
      </c>
      <c r="D4" s="346"/>
    </row>
    <row r="5" ht="19.5" customHeight="1" spans="1:4">
      <c r="A5" s="347" t="s">
        <v>5</v>
      </c>
      <c r="B5" s="347" t="s">
        <v>6</v>
      </c>
      <c r="C5" s="347" t="s">
        <v>7</v>
      </c>
      <c r="D5" s="347" t="s">
        <v>6</v>
      </c>
    </row>
    <row r="6" ht="19.5" customHeight="1" spans="1:4">
      <c r="A6" s="348"/>
      <c r="B6" s="348"/>
      <c r="C6" s="348"/>
      <c r="D6" s="348"/>
    </row>
    <row r="7" ht="20.25" customHeight="1" spans="1:4">
      <c r="A7" s="41" t="s">
        <v>8</v>
      </c>
      <c r="B7" s="42">
        <v>155.454927</v>
      </c>
      <c r="C7" s="349" t="str">
        <f>"一"&amp;"、"&amp;"一般公共服务支出"</f>
        <v>一、一般公共服务支出</v>
      </c>
      <c r="D7" s="42">
        <v>122.100209</v>
      </c>
    </row>
    <row r="8" ht="20.25" customHeight="1" spans="1:4">
      <c r="A8" s="41" t="s">
        <v>9</v>
      </c>
      <c r="B8" s="42"/>
      <c r="C8" s="349" t="str">
        <f>"二"&amp;"、"&amp;"外交支出"</f>
        <v>二、外交支出</v>
      </c>
      <c r="D8" s="42"/>
    </row>
    <row r="9" ht="20.25" customHeight="1" spans="1:4">
      <c r="A9" s="41" t="s">
        <v>10</v>
      </c>
      <c r="B9" s="42"/>
      <c r="C9" s="349" t="str">
        <f>"三"&amp;"、"&amp;"国防支出"</f>
        <v>三、国防支出</v>
      </c>
      <c r="D9" s="42"/>
    </row>
    <row r="10" ht="20.25" customHeight="1" spans="1:7">
      <c r="A10" s="41" t="s">
        <v>11</v>
      </c>
      <c r="B10" s="42"/>
      <c r="C10" s="349" t="str">
        <f>"四"&amp;"、"&amp;"公共安全支出"</f>
        <v>四、公共安全支出</v>
      </c>
      <c r="D10" s="42"/>
      <c r="G10" s="230"/>
    </row>
    <row r="11" ht="20.25" customHeight="1" spans="1:4">
      <c r="A11" s="41" t="s">
        <v>12</v>
      </c>
      <c r="B11" s="42"/>
      <c r="C11" s="349" t="str">
        <f>"五"&amp;"、"&amp;"教育支出"</f>
        <v>五、教育支出</v>
      </c>
      <c r="D11" s="42"/>
    </row>
    <row r="12" ht="20.25" customHeight="1" spans="1:4">
      <c r="A12" s="41" t="s">
        <v>13</v>
      </c>
      <c r="B12" s="42"/>
      <c r="C12" s="349" t="str">
        <f>"六"&amp;"、"&amp;"科学技术支出"</f>
        <v>六、科学技术支出</v>
      </c>
      <c r="D12" s="42"/>
    </row>
    <row r="13" ht="20.25" customHeight="1" spans="1:4">
      <c r="A13" s="41" t="s">
        <v>14</v>
      </c>
      <c r="B13" s="42"/>
      <c r="C13" s="349" t="str">
        <f>"七"&amp;"、"&amp;"文化旅游体育与传媒支出"</f>
        <v>七、文化旅游体育与传媒支出</v>
      </c>
      <c r="D13" s="42"/>
    </row>
    <row r="14" ht="20.25" customHeight="1" spans="1:7">
      <c r="A14" s="41" t="s">
        <v>15</v>
      </c>
      <c r="B14" s="42"/>
      <c r="C14" s="349" t="str">
        <f>"八"&amp;"、"&amp;"社会保障和就业支出"</f>
        <v>八、社会保障和就业支出</v>
      </c>
      <c r="D14" s="42">
        <v>15.428077</v>
      </c>
      <c r="G14" s="229">
        <v>4.3</v>
      </c>
    </row>
    <row r="15" ht="20.25" customHeight="1" spans="1:7">
      <c r="A15" s="41" t="s">
        <v>16</v>
      </c>
      <c r="B15" s="42"/>
      <c r="C15" s="349" t="str">
        <f>"九"&amp;"、"&amp;"社会保险基金支出"</f>
        <v>九、社会保险基金支出</v>
      </c>
      <c r="D15" s="42"/>
      <c r="G15" s="229">
        <v>1.69</v>
      </c>
    </row>
    <row r="16" ht="20.25" customHeight="1" spans="1:4">
      <c r="A16" s="41" t="s">
        <v>17</v>
      </c>
      <c r="B16" s="42"/>
      <c r="C16" s="349" t="str">
        <f>"十"&amp;"、"&amp;"卫生健康支出"</f>
        <v>十、卫生健康支出</v>
      </c>
      <c r="D16" s="42">
        <v>5.997873</v>
      </c>
    </row>
    <row r="17" ht="20.25" customHeight="1" spans="1:4">
      <c r="A17" s="41"/>
      <c r="B17" s="42"/>
      <c r="C17" s="349" t="str">
        <f>"十一"&amp;"、"&amp;"节能环保支出"</f>
        <v>十一、节能环保支出</v>
      </c>
      <c r="D17" s="42"/>
    </row>
    <row r="18" ht="20.25" customHeight="1" spans="1:7">
      <c r="A18" s="41"/>
      <c r="B18" s="41"/>
      <c r="C18" s="349" t="str">
        <f>"十二"&amp;"、"&amp;"城乡社区支出"</f>
        <v>十二、城乡社区支出</v>
      </c>
      <c r="D18" s="42"/>
      <c r="G18" s="230"/>
    </row>
    <row r="19" ht="20.25" customHeight="1" spans="1:4">
      <c r="A19" s="41"/>
      <c r="B19" s="41"/>
      <c r="C19" s="349" t="str">
        <f>"十三"&amp;"、"&amp;"农林水支出"</f>
        <v>十三、农林水支出</v>
      </c>
      <c r="D19" s="42"/>
    </row>
    <row r="20" ht="20.25" customHeight="1" spans="1:4">
      <c r="A20" s="41"/>
      <c r="B20" s="41"/>
      <c r="C20" s="349" t="str">
        <f>"十四"&amp;"、"&amp;"交通运输支出"</f>
        <v>十四、交通运输支出</v>
      </c>
      <c r="D20" s="42"/>
    </row>
    <row r="21" ht="20.25" customHeight="1" spans="1:4">
      <c r="A21" s="41"/>
      <c r="B21" s="41"/>
      <c r="C21" s="349" t="str">
        <f>"十五"&amp;"、"&amp;"资源勘探工业信息等支出"</f>
        <v>十五、资源勘探工业信息等支出</v>
      </c>
      <c r="D21" s="42"/>
    </row>
    <row r="22" ht="20.25" customHeight="1" spans="1:4">
      <c r="A22" s="41"/>
      <c r="B22" s="41"/>
      <c r="C22" s="349" t="str">
        <f>"十六"&amp;"、"&amp;"商业服务业等支出"</f>
        <v>十六、商业服务业等支出</v>
      </c>
      <c r="D22" s="42"/>
    </row>
    <row r="23" ht="20.25" customHeight="1" spans="1:4">
      <c r="A23" s="41"/>
      <c r="B23" s="41"/>
      <c r="C23" s="349" t="str">
        <f>"十七"&amp;"、"&amp;"金融支出"</f>
        <v>十七、金融支出</v>
      </c>
      <c r="D23" s="42"/>
    </row>
    <row r="24" ht="20.25" customHeight="1" spans="1:4">
      <c r="A24" s="41"/>
      <c r="B24" s="41"/>
      <c r="C24" s="349" t="str">
        <f>"十八"&amp;"、"&amp;"援助其他地区支出"</f>
        <v>十八、援助其他地区支出</v>
      </c>
      <c r="D24" s="42"/>
    </row>
    <row r="25" ht="20.25" customHeight="1" spans="1:4">
      <c r="A25" s="41"/>
      <c r="B25" s="41"/>
      <c r="C25" s="349" t="str">
        <f>"十九"&amp;"、"&amp;"自然资源海洋气象等支出"</f>
        <v>十九、自然资源海洋气象等支出</v>
      </c>
      <c r="D25" s="42"/>
    </row>
    <row r="26" ht="20.25" customHeight="1" spans="1:4">
      <c r="A26" s="41"/>
      <c r="B26" s="41"/>
      <c r="C26" s="349" t="str">
        <f>"二十"&amp;"、"&amp;"住房保障支出"</f>
        <v>二十、住房保障支出</v>
      </c>
      <c r="D26" s="42">
        <v>11.928768</v>
      </c>
    </row>
    <row r="27" ht="20.25" customHeight="1" spans="1:4">
      <c r="A27" s="41"/>
      <c r="B27" s="41"/>
      <c r="C27" s="349" t="str">
        <f>"二十一"&amp;"、"&amp;"粮油物资储备支出"</f>
        <v>二十一、粮油物资储备支出</v>
      </c>
      <c r="D27" s="42"/>
    </row>
    <row r="28" ht="20.25" customHeight="1" spans="1:4">
      <c r="A28" s="41"/>
      <c r="B28" s="41"/>
      <c r="C28" s="349" t="str">
        <f>"二十二"&amp;"、"&amp;"灾害防治及应急管理支出"</f>
        <v>二十二、灾害防治及应急管理支出</v>
      </c>
      <c r="D28" s="42"/>
    </row>
    <row r="29" ht="20.25" customHeight="1" spans="1:4">
      <c r="A29" s="41"/>
      <c r="B29" s="41"/>
      <c r="C29" s="349" t="str">
        <f>"二十三"&amp;"、"&amp;"预备费"</f>
        <v>二十三、预备费</v>
      </c>
      <c r="D29" s="42"/>
    </row>
    <row r="30" ht="20.25" customHeight="1" spans="1:4">
      <c r="A30" s="41"/>
      <c r="B30" s="41"/>
      <c r="C30" s="349" t="str">
        <f>"二十四"&amp;"、"&amp;"其他支出"</f>
        <v>二十四、其他支出</v>
      </c>
      <c r="D30" s="42"/>
    </row>
    <row r="31" ht="20.25" customHeight="1" spans="1:4">
      <c r="A31" s="41"/>
      <c r="B31" s="41"/>
      <c r="C31" s="349" t="str">
        <f>"二十五"&amp;"、"&amp;"转移性支出"</f>
        <v>二十五、转移性支出</v>
      </c>
      <c r="D31" s="42"/>
    </row>
    <row r="32" ht="20.25" customHeight="1" spans="1:4">
      <c r="A32" s="41"/>
      <c r="B32" s="41"/>
      <c r="C32" s="349" t="str">
        <f>"二十六"&amp;"、"&amp;"债务还本支出"</f>
        <v>二十六、债务还本支出</v>
      </c>
      <c r="D32" s="42"/>
    </row>
    <row r="33" ht="20.25" customHeight="1" spans="1:4">
      <c r="A33" s="41"/>
      <c r="B33" s="41"/>
      <c r="C33" s="349" t="str">
        <f>"二十七"&amp;"、"&amp;"债务付息支出"</f>
        <v>二十七、债务付息支出</v>
      </c>
      <c r="D33" s="42"/>
    </row>
    <row r="34" ht="20.25" customHeight="1" spans="1:4">
      <c r="A34" s="41"/>
      <c r="B34" s="41"/>
      <c r="C34" s="349" t="str">
        <f>"二十八"&amp;"、"&amp;"债务发行费用支出"</f>
        <v>二十八、债务发行费用支出</v>
      </c>
      <c r="D34" s="42"/>
    </row>
    <row r="35" ht="20.25" customHeight="1" spans="1:4">
      <c r="A35" s="41"/>
      <c r="B35" s="41"/>
      <c r="C35" s="349" t="str">
        <f>"二十九"&amp;"、"&amp;"抗疫特别国债安排的支出"</f>
        <v>二十九、抗疫特别国债安排的支出</v>
      </c>
      <c r="D35" s="42"/>
    </row>
    <row r="36" ht="20.25" customHeight="1" spans="1:4">
      <c r="A36" s="350" t="s">
        <v>18</v>
      </c>
      <c r="B36" s="42">
        <v>155.454927</v>
      </c>
      <c r="C36" s="350" t="s">
        <v>19</v>
      </c>
      <c r="D36" s="42">
        <v>155.454927</v>
      </c>
    </row>
    <row r="37" ht="20.25" customHeight="1" spans="1:4">
      <c r="A37" s="41" t="s">
        <v>20</v>
      </c>
      <c r="B37" s="42"/>
      <c r="C37" s="41" t="s">
        <v>21</v>
      </c>
      <c r="D37" s="42"/>
    </row>
    <row r="38" ht="20.25" customHeight="1" spans="1:4">
      <c r="A38" s="350" t="s">
        <v>22</v>
      </c>
      <c r="B38" s="42">
        <v>155.454927</v>
      </c>
      <c r="C38" s="350" t="s">
        <v>23</v>
      </c>
      <c r="D38" s="42">
        <v>155.454927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54861111111111" right="0.554861111111111" top="1" bottom="0.802777777777778" header="0.5" footer="0.5"/>
  <pageSetup paperSize="9" scale="80" fitToWidth="0" fitToHeight="0" orientation="portrait" blackAndWhite="1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6"/>
  <sheetViews>
    <sheetView zoomScale="60" zoomScaleNormal="60" workbookViewId="0">
      <selection activeCell="B22" sqref="B22"/>
    </sheetView>
  </sheetViews>
  <sheetFormatPr defaultColWidth="9.13636363636364" defaultRowHeight="12" customHeight="1"/>
  <cols>
    <col min="1" max="1" width="22.4272727272727" style="2" customWidth="1"/>
    <col min="2" max="2" width="21.2090909090909" style="2" customWidth="1"/>
    <col min="3" max="3" width="23.8545454545455" style="2" customWidth="1"/>
    <col min="4" max="4" width="17.1181818181818" style="2" customWidth="1"/>
    <col min="5" max="5" width="20.1363636363636" style="2" customWidth="1"/>
    <col min="6" max="6" width="19.8545454545455" style="2" customWidth="1"/>
    <col min="7" max="7" width="9.85454545454546" style="2" customWidth="1"/>
    <col min="8" max="8" width="19" style="2" customWidth="1"/>
    <col min="9" max="9" width="12.5727272727273" style="2" customWidth="1"/>
    <col min="10" max="10" width="12.2818181818182" style="2" customWidth="1"/>
    <col min="11" max="11" width="30.9" style="2" customWidth="1"/>
    <col min="12" max="16384" width="9.13636363636364" style="2"/>
  </cols>
  <sheetData>
    <row r="1" customHeight="1" spans="11:11">
      <c r="K1" s="4" t="s">
        <v>332</v>
      </c>
    </row>
    <row r="2" ht="28.5" customHeight="1" spans="2:11">
      <c r="B2" s="189" t="s">
        <v>333</v>
      </c>
      <c r="C2" s="5"/>
      <c r="D2" s="5"/>
      <c r="E2" s="5"/>
      <c r="F2" s="5"/>
      <c r="G2" s="68"/>
      <c r="H2" s="5"/>
      <c r="I2" s="68"/>
      <c r="J2" s="68"/>
      <c r="K2" s="5"/>
    </row>
    <row r="3" s="1" customFormat="1" ht="17.25" customHeight="1" spans="1:2">
      <c r="A3" s="113" t="str">
        <f>"单位名称："&amp;"曲靖市食品药品不良反应与药物滥用监测中心"</f>
        <v>单位名称：曲靖市食品药品不良反应与药物滥用监测中心</v>
      </c>
      <c r="B3" s="69"/>
    </row>
    <row r="4" s="1" customFormat="1" ht="44.25" customHeight="1" spans="1:11">
      <c r="A4" s="11" t="s">
        <v>240</v>
      </c>
      <c r="B4" s="190" t="s">
        <v>334</v>
      </c>
      <c r="C4" s="190" t="s">
        <v>335</v>
      </c>
      <c r="D4" s="190" t="s">
        <v>336</v>
      </c>
      <c r="E4" s="190" t="s">
        <v>337</v>
      </c>
      <c r="F4" s="190" t="s">
        <v>338</v>
      </c>
      <c r="G4" s="191" t="s">
        <v>339</v>
      </c>
      <c r="H4" s="190" t="s">
        <v>340</v>
      </c>
      <c r="I4" s="191" t="s">
        <v>341</v>
      </c>
      <c r="J4" s="191" t="s">
        <v>342</v>
      </c>
      <c r="K4" s="190" t="s">
        <v>343</v>
      </c>
    </row>
    <row r="5" s="1" customFormat="1" ht="30" customHeight="1" spans="1:11">
      <c r="A5" s="13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86">
        <v>7</v>
      </c>
      <c r="H5" s="15">
        <v>8</v>
      </c>
      <c r="I5" s="86">
        <v>9</v>
      </c>
      <c r="J5" s="86">
        <v>10</v>
      </c>
      <c r="K5" s="15">
        <v>11</v>
      </c>
    </row>
    <row r="6" s="1" customFormat="1" ht="30" customHeight="1" spans="1:11">
      <c r="A6" s="192"/>
      <c r="B6" s="193" t="s">
        <v>45</v>
      </c>
      <c r="C6" s="192"/>
      <c r="D6" s="192"/>
      <c r="E6" s="192"/>
      <c r="F6" s="192"/>
      <c r="G6" s="19"/>
      <c r="H6" s="19"/>
      <c r="I6" s="19"/>
      <c r="J6" s="19"/>
      <c r="K6" s="19"/>
    </row>
    <row r="7" s="1" customFormat="1" ht="30" customHeight="1" spans="1:11">
      <c r="A7" s="194" t="s">
        <v>318</v>
      </c>
      <c r="B7" s="193" t="s">
        <v>344</v>
      </c>
      <c r="C7" s="193" t="s">
        <v>345</v>
      </c>
      <c r="D7" s="193" t="s">
        <v>346</v>
      </c>
      <c r="E7" s="193" t="s">
        <v>347</v>
      </c>
      <c r="F7" s="193" t="s">
        <v>348</v>
      </c>
      <c r="G7" s="146" t="s">
        <v>349</v>
      </c>
      <c r="H7" s="146" t="s">
        <v>350</v>
      </c>
      <c r="I7" s="22" t="s">
        <v>351</v>
      </c>
      <c r="J7" s="22" t="s">
        <v>352</v>
      </c>
      <c r="K7" s="18" t="s">
        <v>348</v>
      </c>
    </row>
    <row r="8" s="1" customFormat="1" ht="30" customHeight="1" spans="1:11">
      <c r="A8" s="194" t="s">
        <v>318</v>
      </c>
      <c r="B8" s="193" t="s">
        <v>344</v>
      </c>
      <c r="C8" s="193" t="s">
        <v>353</v>
      </c>
      <c r="D8" s="193" t="s">
        <v>346</v>
      </c>
      <c r="E8" s="193" t="s">
        <v>347</v>
      </c>
      <c r="F8" s="193" t="s">
        <v>354</v>
      </c>
      <c r="G8" s="146" t="s">
        <v>349</v>
      </c>
      <c r="H8" s="146" t="s">
        <v>355</v>
      </c>
      <c r="I8" s="22" t="s">
        <v>351</v>
      </c>
      <c r="J8" s="22" t="s">
        <v>352</v>
      </c>
      <c r="K8" s="18" t="s">
        <v>354</v>
      </c>
    </row>
    <row r="9" s="1" customFormat="1" ht="30" customHeight="1" spans="1:11">
      <c r="A9" s="194" t="s">
        <v>318</v>
      </c>
      <c r="B9" s="193" t="s">
        <v>344</v>
      </c>
      <c r="C9" s="193" t="s">
        <v>353</v>
      </c>
      <c r="D9" s="193" t="s">
        <v>346</v>
      </c>
      <c r="E9" s="193" t="s">
        <v>347</v>
      </c>
      <c r="F9" s="193" t="s">
        <v>356</v>
      </c>
      <c r="G9" s="146" t="s">
        <v>349</v>
      </c>
      <c r="H9" s="146" t="s">
        <v>357</v>
      </c>
      <c r="I9" s="22" t="s">
        <v>351</v>
      </c>
      <c r="J9" s="22" t="s">
        <v>352</v>
      </c>
      <c r="K9" s="18" t="s">
        <v>356</v>
      </c>
    </row>
    <row r="10" s="1" customFormat="1" ht="30" customHeight="1" spans="1:11">
      <c r="A10" s="194" t="s">
        <v>318</v>
      </c>
      <c r="B10" s="193" t="s">
        <v>344</v>
      </c>
      <c r="C10" s="193" t="s">
        <v>353</v>
      </c>
      <c r="D10" s="193" t="s">
        <v>346</v>
      </c>
      <c r="E10" s="193" t="s">
        <v>358</v>
      </c>
      <c r="F10" s="193" t="s">
        <v>359</v>
      </c>
      <c r="G10" s="146" t="s">
        <v>349</v>
      </c>
      <c r="H10" s="146" t="s">
        <v>360</v>
      </c>
      <c r="I10" s="146" t="s">
        <v>361</v>
      </c>
      <c r="J10" s="22" t="s">
        <v>352</v>
      </c>
      <c r="K10" s="18" t="s">
        <v>359</v>
      </c>
    </row>
    <row r="11" s="1" customFormat="1" ht="30" customHeight="1" spans="1:11">
      <c r="A11" s="194" t="s">
        <v>318</v>
      </c>
      <c r="B11" s="193" t="s">
        <v>344</v>
      </c>
      <c r="C11" s="193" t="s">
        <v>353</v>
      </c>
      <c r="D11" s="193" t="s">
        <v>346</v>
      </c>
      <c r="E11" s="193" t="s">
        <v>358</v>
      </c>
      <c r="F11" s="193" t="s">
        <v>362</v>
      </c>
      <c r="G11" s="146" t="s">
        <v>349</v>
      </c>
      <c r="H11" s="146" t="s">
        <v>168</v>
      </c>
      <c r="I11" s="146" t="s">
        <v>361</v>
      </c>
      <c r="J11" s="22" t="s">
        <v>352</v>
      </c>
      <c r="K11" s="18" t="s">
        <v>362</v>
      </c>
    </row>
    <row r="12" s="1" customFormat="1" ht="30" customHeight="1" spans="1:11">
      <c r="A12" s="194" t="s">
        <v>318</v>
      </c>
      <c r="B12" s="193" t="s">
        <v>344</v>
      </c>
      <c r="C12" s="193" t="s">
        <v>353</v>
      </c>
      <c r="D12" s="193" t="s">
        <v>346</v>
      </c>
      <c r="E12" s="193" t="s">
        <v>363</v>
      </c>
      <c r="F12" s="193" t="s">
        <v>364</v>
      </c>
      <c r="G12" s="146" t="s">
        <v>349</v>
      </c>
      <c r="H12" s="146" t="s">
        <v>365</v>
      </c>
      <c r="I12" s="22" t="s">
        <v>366</v>
      </c>
      <c r="J12" s="22" t="s">
        <v>367</v>
      </c>
      <c r="K12" s="18" t="s">
        <v>364</v>
      </c>
    </row>
    <row r="13" s="1" customFormat="1" ht="30" customHeight="1" spans="1:11">
      <c r="A13" s="194" t="s">
        <v>318</v>
      </c>
      <c r="B13" s="193" t="s">
        <v>344</v>
      </c>
      <c r="C13" s="193" t="s">
        <v>353</v>
      </c>
      <c r="D13" s="193" t="s">
        <v>368</v>
      </c>
      <c r="E13" s="193" t="s">
        <v>369</v>
      </c>
      <c r="F13" s="193" t="s">
        <v>370</v>
      </c>
      <c r="G13" s="146" t="s">
        <v>349</v>
      </c>
      <c r="H13" s="146" t="s">
        <v>151</v>
      </c>
      <c r="I13" s="146" t="s">
        <v>361</v>
      </c>
      <c r="J13" s="22" t="s">
        <v>367</v>
      </c>
      <c r="K13" s="18" t="s">
        <v>370</v>
      </c>
    </row>
    <row r="14" s="1" customFormat="1" ht="30" customHeight="1" spans="1:11">
      <c r="A14" s="194" t="s">
        <v>318</v>
      </c>
      <c r="B14" s="193" t="s">
        <v>344</v>
      </c>
      <c r="C14" s="193" t="s">
        <v>353</v>
      </c>
      <c r="D14" s="193" t="s">
        <v>371</v>
      </c>
      <c r="E14" s="193" t="s">
        <v>372</v>
      </c>
      <c r="F14" s="193" t="s">
        <v>373</v>
      </c>
      <c r="G14" s="146" t="s">
        <v>349</v>
      </c>
      <c r="H14" s="146" t="s">
        <v>374</v>
      </c>
      <c r="I14" s="146" t="s">
        <v>361</v>
      </c>
      <c r="J14" s="22" t="s">
        <v>367</v>
      </c>
      <c r="K14" s="18" t="s">
        <v>375</v>
      </c>
    </row>
    <row r="15" s="1" customFormat="1" customHeight="1"/>
    <row r="16" s="1" customFormat="1" customHeight="1"/>
  </sheetData>
  <mergeCells count="4">
    <mergeCell ref="B2:K2"/>
    <mergeCell ref="A7:A14"/>
    <mergeCell ref="B7:B14"/>
    <mergeCell ref="C7:C14"/>
  </mergeCells>
  <printOptions horizontalCentered="1"/>
  <pageMargins left="0.472222222222222" right="0.472222222222222" top="1" bottom="0.802777777777778" header="0.5" footer="0.5"/>
  <pageSetup paperSize="9" scale="5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zoomScale="70" zoomScaleNormal="70" workbookViewId="0">
      <selection activeCell="E15" sqref="E15"/>
    </sheetView>
  </sheetViews>
  <sheetFormatPr defaultColWidth="9.13636363636364" defaultRowHeight="12" customHeight="1" outlineLevelRow="7"/>
  <cols>
    <col min="1" max="1" width="24.9272727272727" style="1" customWidth="1"/>
    <col min="2" max="11" width="18.4363636363636" style="1" customWidth="1"/>
    <col min="12" max="16384" width="9.13636363636364" style="1"/>
  </cols>
  <sheetData>
    <row r="1" ht="17.25" customHeight="1" spans="11:11">
      <c r="K1" s="88" t="s">
        <v>376</v>
      </c>
    </row>
    <row r="2" ht="28.5" customHeight="1" spans="2:11">
      <c r="B2" s="182" t="s">
        <v>377</v>
      </c>
      <c r="C2" s="183"/>
      <c r="D2" s="183"/>
      <c r="E2" s="183"/>
      <c r="F2" s="183"/>
      <c r="G2" s="184"/>
      <c r="H2" s="183"/>
      <c r="I2" s="184"/>
      <c r="J2" s="184"/>
      <c r="K2" s="183"/>
    </row>
    <row r="3" ht="17.25" customHeight="1" spans="1:1">
      <c r="A3" s="1" t="str">
        <f>'项目支出绩效目标表（本次下达）05-2'!A3</f>
        <v>单位名称：曲靖市食品药品不良反应与药物滥用监测中心</v>
      </c>
    </row>
    <row r="4" ht="44.25" customHeight="1" spans="1:11">
      <c r="A4" s="13" t="s">
        <v>297</v>
      </c>
      <c r="B4" s="70" t="s">
        <v>378</v>
      </c>
      <c r="C4" s="70" t="s">
        <v>379</v>
      </c>
      <c r="D4" s="70" t="s">
        <v>380</v>
      </c>
      <c r="E4" s="70" t="s">
        <v>381</v>
      </c>
      <c r="F4" s="70" t="s">
        <v>382</v>
      </c>
      <c r="G4" s="71" t="s">
        <v>383</v>
      </c>
      <c r="H4" s="70" t="s">
        <v>384</v>
      </c>
      <c r="I4" s="71" t="s">
        <v>385</v>
      </c>
      <c r="J4" s="71" t="s">
        <v>386</v>
      </c>
      <c r="K4" s="70" t="s">
        <v>387</v>
      </c>
    </row>
    <row r="5" ht="14.25" customHeight="1" spans="1:11">
      <c r="A5" s="13">
        <v>1</v>
      </c>
      <c r="B5" s="15">
        <v>2</v>
      </c>
      <c r="C5" s="86">
        <v>3</v>
      </c>
      <c r="D5" s="14">
        <v>4</v>
      </c>
      <c r="E5" s="14">
        <v>5</v>
      </c>
      <c r="F5" s="14">
        <v>6</v>
      </c>
      <c r="G5" s="14">
        <v>7</v>
      </c>
      <c r="H5" s="86">
        <v>8</v>
      </c>
      <c r="I5" s="14">
        <v>8</v>
      </c>
      <c r="J5" s="86">
        <v>10</v>
      </c>
      <c r="K5" s="86">
        <v>11</v>
      </c>
    </row>
    <row r="6" ht="42" customHeight="1" spans="1:11">
      <c r="A6" s="19"/>
      <c r="B6" s="21"/>
      <c r="C6" s="185"/>
      <c r="D6" s="185"/>
      <c r="E6" s="185"/>
      <c r="F6" s="186"/>
      <c r="G6" s="187"/>
      <c r="H6" s="186"/>
      <c r="I6" s="187"/>
      <c r="J6" s="187"/>
      <c r="K6" s="186"/>
    </row>
    <row r="7" ht="51.75" customHeight="1" spans="1:11">
      <c r="A7" s="13"/>
      <c r="B7" s="21"/>
      <c r="C7" s="21"/>
      <c r="D7" s="21"/>
      <c r="E7" s="21"/>
      <c r="F7" s="21"/>
      <c r="G7" s="21"/>
      <c r="H7" s="21"/>
      <c r="I7" s="21"/>
      <c r="J7" s="21"/>
      <c r="K7" s="188"/>
    </row>
    <row r="8" customHeight="1" spans="1:1">
      <c r="A8" s="1" t="s">
        <v>388</v>
      </c>
    </row>
  </sheetData>
  <mergeCells count="1">
    <mergeCell ref="B2:K2"/>
  </mergeCells>
  <printOptions horizontalCentered="1"/>
  <pageMargins left="0.472222222222222" right="0.472222222222222" top="1" bottom="1" header="0.5" footer="0.5"/>
  <pageSetup paperSize="9" scale="58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zoomScale="70" zoomScaleNormal="70" workbookViewId="0">
      <selection activeCell="A10" sqref="A10"/>
    </sheetView>
  </sheetViews>
  <sheetFormatPr defaultColWidth="9.13636363636364" defaultRowHeight="14.25" customHeight="1" outlineLevelCol="5"/>
  <cols>
    <col min="1" max="1" width="26.8545454545455" style="2" customWidth="1"/>
    <col min="2" max="2" width="34.2818181818182" style="2" customWidth="1"/>
    <col min="3" max="3" width="30.4181818181818" style="2" customWidth="1"/>
    <col min="4" max="4" width="28.7090909090909" style="2" customWidth="1"/>
    <col min="5" max="6" width="26.8545454545455" style="2" customWidth="1"/>
    <col min="7" max="16384" width="9.13636363636364" style="2"/>
  </cols>
  <sheetData>
    <row r="1" ht="12" customHeight="1" spans="1:6">
      <c r="A1" s="156">
        <v>1</v>
      </c>
      <c r="B1" s="157">
        <v>0</v>
      </c>
      <c r="C1" s="156">
        <v>1</v>
      </c>
      <c r="D1" s="176"/>
      <c r="E1" s="176"/>
      <c r="F1" s="155" t="s">
        <v>389</v>
      </c>
    </row>
    <row r="2" ht="26.25" customHeight="1" spans="1:6">
      <c r="A2" s="160" t="s">
        <v>390</v>
      </c>
      <c r="B2" s="160" t="s">
        <v>391</v>
      </c>
      <c r="C2" s="161"/>
      <c r="D2" s="177"/>
      <c r="E2" s="177"/>
      <c r="F2" s="177"/>
    </row>
    <row r="3" s="1" customFormat="1" ht="13.5" customHeight="1" spans="1:6">
      <c r="A3" s="6" t="str">
        <f>"单位名称："&amp;"曲靖市食品药品不良反应与药物滥用监测中心"</f>
        <v>单位名称：曲靖市食品药品不良反应与药物滥用监测中心</v>
      </c>
      <c r="B3" s="6" t="s">
        <v>392</v>
      </c>
      <c r="C3" s="156"/>
      <c r="D3" s="176"/>
      <c r="E3" s="176"/>
      <c r="F3" s="355" t="s">
        <v>48</v>
      </c>
    </row>
    <row r="4" s="1" customFormat="1" ht="19.5" customHeight="1" spans="1:6">
      <c r="A4" s="178" t="s">
        <v>393</v>
      </c>
      <c r="B4" s="179" t="s">
        <v>146</v>
      </c>
      <c r="C4" s="178" t="s">
        <v>147</v>
      </c>
      <c r="D4" s="12" t="s">
        <v>394</v>
      </c>
      <c r="E4" s="13"/>
      <c r="F4" s="13"/>
    </row>
    <row r="5" s="1" customFormat="1" ht="18.75" customHeight="1" spans="1:6">
      <c r="A5" s="86"/>
      <c r="B5" s="180"/>
      <c r="C5" s="86"/>
      <c r="D5" s="12" t="s">
        <v>30</v>
      </c>
      <c r="E5" s="12" t="s">
        <v>144</v>
      </c>
      <c r="F5" s="12" t="s">
        <v>145</v>
      </c>
    </row>
    <row r="6" s="1" customFormat="1" ht="23.25" customHeight="1" spans="1:6">
      <c r="A6" s="71">
        <v>1</v>
      </c>
      <c r="B6" s="172" t="s">
        <v>151</v>
      </c>
      <c r="C6" s="71">
        <v>3</v>
      </c>
      <c r="D6" s="85">
        <v>4</v>
      </c>
      <c r="E6" s="85">
        <v>5</v>
      </c>
      <c r="F6" s="85">
        <v>6</v>
      </c>
    </row>
    <row r="7" s="1" customFormat="1" ht="23.25" customHeight="1" spans="1:6">
      <c r="A7" s="21"/>
      <c r="B7" s="19"/>
      <c r="C7" s="19"/>
      <c r="D7" s="20"/>
      <c r="E7" s="20"/>
      <c r="F7" s="20"/>
    </row>
    <row r="8" s="1" customFormat="1" ht="24" customHeight="1" spans="1:6">
      <c r="A8" s="19"/>
      <c r="B8" s="21"/>
      <c r="C8" s="21"/>
      <c r="D8" s="20"/>
      <c r="E8" s="20"/>
      <c r="F8" s="20"/>
    </row>
    <row r="9" s="1" customFormat="1" ht="18.75" customHeight="1" spans="1:6">
      <c r="A9" s="178" t="s">
        <v>99</v>
      </c>
      <c r="B9" s="178" t="s">
        <v>100</v>
      </c>
      <c r="C9" s="181" t="s">
        <v>100</v>
      </c>
      <c r="D9" s="20"/>
      <c r="E9" s="20"/>
      <c r="F9" s="20"/>
    </row>
    <row r="10" customHeight="1" spans="1:1">
      <c r="A10" s="2" t="s">
        <v>395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472222222222222" right="0.472222222222222" top="1" bottom="1" header="0.5" footer="0.5"/>
  <pageSetup paperSize="9" scale="68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zoomScale="80" zoomScaleNormal="80" workbookViewId="0">
      <selection activeCell="B17" sqref="B17"/>
    </sheetView>
  </sheetViews>
  <sheetFormatPr defaultColWidth="9.13636363636364" defaultRowHeight="14.25" customHeight="1" outlineLevelCol="5"/>
  <cols>
    <col min="1" max="1" width="23.5727272727273" style="2" customWidth="1"/>
    <col min="2" max="2" width="30.4181818181818" style="2" customWidth="1"/>
    <col min="3" max="3" width="26.1363636363636" style="2" customWidth="1"/>
    <col min="4" max="4" width="25.2818181818182" style="2" customWidth="1"/>
    <col min="5" max="6" width="23.5727272727273" style="2" customWidth="1"/>
    <col min="7" max="16384" width="9.13636363636364" style="2"/>
  </cols>
  <sheetData>
    <row r="1" ht="12" customHeight="1" spans="1:6">
      <c r="A1" s="156">
        <v>1</v>
      </c>
      <c r="B1" s="157">
        <v>0</v>
      </c>
      <c r="C1" s="156">
        <v>1</v>
      </c>
      <c r="D1" s="158"/>
      <c r="E1" s="158"/>
      <c r="F1" s="159" t="s">
        <v>389</v>
      </c>
    </row>
    <row r="2" ht="26.25" customHeight="1" spans="1:6">
      <c r="A2" s="160" t="s">
        <v>396</v>
      </c>
      <c r="B2" s="160" t="s">
        <v>391</v>
      </c>
      <c r="C2" s="161"/>
      <c r="D2" s="162"/>
      <c r="E2" s="162"/>
      <c r="F2" s="162"/>
    </row>
    <row r="3" s="1" customFormat="1" ht="13.5" customHeight="1" spans="1:6">
      <c r="A3" s="6" t="str">
        <f>"单位名称："&amp;"曲靖市食品药品不良反应与药物滥用监测中心"</f>
        <v>单位名称：曲靖市食品药品不良反应与药物滥用监测中心</v>
      </c>
      <c r="B3" s="163" t="s">
        <v>392</v>
      </c>
      <c r="C3" s="156"/>
      <c r="D3" s="158"/>
      <c r="E3" s="158"/>
      <c r="F3" s="355" t="s">
        <v>48</v>
      </c>
    </row>
    <row r="4" s="1" customFormat="1" ht="19.5" customHeight="1" spans="1:6">
      <c r="A4" s="164" t="s">
        <v>393</v>
      </c>
      <c r="B4" s="165" t="s">
        <v>146</v>
      </c>
      <c r="C4" s="164" t="s">
        <v>147</v>
      </c>
      <c r="D4" s="166" t="s">
        <v>397</v>
      </c>
      <c r="E4" s="167"/>
      <c r="F4" s="168"/>
    </row>
    <row r="5" s="1" customFormat="1" ht="18.75" customHeight="1" spans="1:6">
      <c r="A5" s="169"/>
      <c r="B5" s="170"/>
      <c r="C5" s="169"/>
      <c r="D5" s="171" t="s">
        <v>30</v>
      </c>
      <c r="E5" s="166" t="s">
        <v>144</v>
      </c>
      <c r="F5" s="171" t="s">
        <v>145</v>
      </c>
    </row>
    <row r="6" s="1" customFormat="1" ht="18.75" customHeight="1" spans="1:6">
      <c r="A6" s="71">
        <v>1</v>
      </c>
      <c r="B6" s="172" t="s">
        <v>151</v>
      </c>
      <c r="C6" s="71">
        <v>3</v>
      </c>
      <c r="D6" s="85">
        <v>4</v>
      </c>
      <c r="E6" s="85">
        <v>5</v>
      </c>
      <c r="F6" s="85">
        <v>6</v>
      </c>
    </row>
    <row r="7" s="1" customFormat="1" ht="21" customHeight="1" spans="1:6">
      <c r="A7" s="21"/>
      <c r="B7" s="173"/>
      <c r="C7" s="173"/>
      <c r="D7" s="20"/>
      <c r="E7" s="20"/>
      <c r="F7" s="20"/>
    </row>
    <row r="8" s="1" customFormat="1" ht="21" customHeight="1" spans="1:6">
      <c r="A8" s="173"/>
      <c r="B8" s="21"/>
      <c r="C8" s="21"/>
      <c r="D8" s="20"/>
      <c r="E8" s="20"/>
      <c r="F8" s="20"/>
    </row>
    <row r="9" s="1" customFormat="1" ht="18.75" customHeight="1" spans="1:6">
      <c r="A9" s="174" t="s">
        <v>99</v>
      </c>
      <c r="B9" s="174" t="s">
        <v>100</v>
      </c>
      <c r="C9" s="175" t="s">
        <v>100</v>
      </c>
      <c r="D9" s="20"/>
      <c r="E9" s="20"/>
      <c r="F9" s="20"/>
    </row>
    <row r="10" customHeight="1" spans="1:1">
      <c r="A10" s="113" t="s">
        <v>398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472222222222222" right="0.472222222222222" top="1" bottom="1" header="0.5" footer="0.5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zoomScale="60" zoomScaleNormal="60" workbookViewId="0">
      <selection activeCell="I23" sqref="I23"/>
    </sheetView>
  </sheetViews>
  <sheetFormatPr defaultColWidth="9.13636363636364" defaultRowHeight="14.25" customHeight="1"/>
  <cols>
    <col min="1" max="1" width="20" style="2" customWidth="1"/>
    <col min="2" max="2" width="23.5727272727273" style="2" customWidth="1"/>
    <col min="3" max="3" width="25" style="2" customWidth="1"/>
    <col min="4" max="4" width="9.84545454545455" style="129" customWidth="1"/>
    <col min="5" max="5" width="9.84545454545455" style="2" customWidth="1"/>
    <col min="6" max="17" width="12.4181818181818" style="2" customWidth="1"/>
    <col min="18" max="16384" width="9.13636363636364" style="2"/>
  </cols>
  <sheetData>
    <row r="1" ht="13.5" customHeight="1" spans="15:17">
      <c r="O1" s="115"/>
      <c r="P1" s="115"/>
      <c r="Q1" s="154" t="s">
        <v>399</v>
      </c>
    </row>
    <row r="2" ht="27.75" customHeight="1" spans="1:17">
      <c r="A2" s="94" t="s">
        <v>400</v>
      </c>
      <c r="B2" s="27"/>
      <c r="C2" s="27"/>
      <c r="D2" s="55"/>
      <c r="E2" s="27"/>
      <c r="F2" s="27"/>
      <c r="G2" s="27"/>
      <c r="H2" s="27"/>
      <c r="I2" s="27"/>
      <c r="J2" s="27"/>
      <c r="K2" s="96"/>
      <c r="L2" s="27"/>
      <c r="M2" s="27"/>
      <c r="N2" s="27"/>
      <c r="O2" s="96"/>
      <c r="P2" s="96"/>
      <c r="Q2" s="27"/>
    </row>
    <row r="3" s="1" customFormat="1" ht="18.75" customHeight="1" spans="1:17">
      <c r="A3" s="130" t="str">
        <f>"单位名称："&amp;"曲靖市食品药品不良反应与药物滥用监测中心"</f>
        <v>单位名称：曲靖市食品药品不良反应与药物滥用监测中心</v>
      </c>
      <c r="B3" s="89"/>
      <c r="C3" s="89"/>
      <c r="D3" s="131"/>
      <c r="E3" s="89"/>
      <c r="F3" s="89"/>
      <c r="G3" s="89"/>
      <c r="H3" s="89"/>
      <c r="I3" s="89"/>
      <c r="J3" s="89"/>
      <c r="O3" s="118"/>
      <c r="P3" s="118"/>
      <c r="Q3" s="355" t="s">
        <v>48</v>
      </c>
    </row>
    <row r="4" s="1" customFormat="1" ht="15.75" customHeight="1" spans="1:17">
      <c r="A4" s="132" t="s">
        <v>401</v>
      </c>
      <c r="B4" s="133" t="s">
        <v>402</v>
      </c>
      <c r="C4" s="133" t="s">
        <v>403</v>
      </c>
      <c r="D4" s="134" t="s">
        <v>404</v>
      </c>
      <c r="E4" s="133" t="s">
        <v>405</v>
      </c>
      <c r="F4" s="133" t="s">
        <v>406</v>
      </c>
      <c r="G4" s="135" t="s">
        <v>246</v>
      </c>
      <c r="H4" s="101"/>
      <c r="I4" s="101"/>
      <c r="J4" s="101"/>
      <c r="K4" s="119"/>
      <c r="L4" s="101"/>
      <c r="M4" s="101"/>
      <c r="N4" s="101"/>
      <c r="O4" s="120"/>
      <c r="P4" s="119"/>
      <c r="Q4" s="127"/>
    </row>
    <row r="5" s="1" customFormat="1" ht="17.25" customHeight="1" spans="1:17">
      <c r="A5" s="102"/>
      <c r="B5" s="103"/>
      <c r="C5" s="103"/>
      <c r="D5" s="136"/>
      <c r="E5" s="103"/>
      <c r="F5" s="103"/>
      <c r="G5" s="137" t="s">
        <v>30</v>
      </c>
      <c r="H5" s="137" t="s">
        <v>34</v>
      </c>
      <c r="I5" s="137" t="s">
        <v>407</v>
      </c>
      <c r="J5" s="137" t="s">
        <v>408</v>
      </c>
      <c r="K5" s="150" t="s">
        <v>409</v>
      </c>
      <c r="L5" s="151" t="s">
        <v>38</v>
      </c>
      <c r="M5" s="121"/>
      <c r="N5" s="121"/>
      <c r="O5" s="122"/>
      <c r="P5" s="128"/>
      <c r="Q5" s="106"/>
    </row>
    <row r="6" s="1" customFormat="1" ht="54" customHeight="1" spans="1:17">
      <c r="A6" s="105"/>
      <c r="B6" s="106"/>
      <c r="C6" s="106"/>
      <c r="D6" s="138"/>
      <c r="E6" s="106"/>
      <c r="F6" s="106"/>
      <c r="G6" s="106"/>
      <c r="H6" s="139" t="s">
        <v>33</v>
      </c>
      <c r="I6" s="106"/>
      <c r="J6" s="106"/>
      <c r="K6" s="107"/>
      <c r="L6" s="139" t="s">
        <v>33</v>
      </c>
      <c r="M6" s="139" t="s">
        <v>39</v>
      </c>
      <c r="N6" s="139" t="s">
        <v>255</v>
      </c>
      <c r="O6" s="152" t="s">
        <v>41</v>
      </c>
      <c r="P6" s="153" t="s">
        <v>42</v>
      </c>
      <c r="Q6" s="139" t="s">
        <v>43</v>
      </c>
    </row>
    <row r="7" s="1" customFormat="1" ht="30" customHeight="1" spans="1:17">
      <c r="A7" s="140">
        <v>1</v>
      </c>
      <c r="B7" s="141">
        <v>2</v>
      </c>
      <c r="C7" s="141">
        <v>3</v>
      </c>
      <c r="D7" s="142">
        <v>4</v>
      </c>
      <c r="E7" s="141">
        <v>5</v>
      </c>
      <c r="F7" s="141">
        <v>6</v>
      </c>
      <c r="G7" s="143">
        <v>7</v>
      </c>
      <c r="H7" s="143">
        <v>8</v>
      </c>
      <c r="I7" s="143">
        <v>9</v>
      </c>
      <c r="J7" s="143">
        <v>10</v>
      </c>
      <c r="K7" s="143">
        <v>11</v>
      </c>
      <c r="L7" s="143">
        <v>12</v>
      </c>
      <c r="M7" s="143">
        <v>13</v>
      </c>
      <c r="N7" s="143">
        <v>14</v>
      </c>
      <c r="O7" s="143">
        <v>15</v>
      </c>
      <c r="P7" s="143">
        <v>16</v>
      </c>
      <c r="Q7" s="143">
        <v>17</v>
      </c>
    </row>
    <row r="8" s="1" customFormat="1" ht="30" customHeight="1" spans="1:17">
      <c r="A8" s="21" t="s">
        <v>410</v>
      </c>
      <c r="B8" s="108"/>
      <c r="C8" s="108"/>
      <c r="D8" s="144"/>
      <c r="E8" s="145"/>
      <c r="F8" s="20">
        <v>0.55</v>
      </c>
      <c r="G8" s="20">
        <v>0.55</v>
      </c>
      <c r="H8" s="20">
        <v>0.55</v>
      </c>
      <c r="I8" s="20"/>
      <c r="J8" s="20"/>
      <c r="K8" s="20"/>
      <c r="L8" s="20"/>
      <c r="M8" s="20"/>
      <c r="N8" s="20"/>
      <c r="O8" s="20"/>
      <c r="P8" s="20"/>
      <c r="Q8" s="20"/>
    </row>
    <row r="9" s="1" customFormat="1" ht="30" customHeight="1" spans="1:17">
      <c r="A9" s="18" t="s">
        <v>224</v>
      </c>
      <c r="B9" s="18" t="s">
        <v>411</v>
      </c>
      <c r="C9" s="21" t="s">
        <v>412</v>
      </c>
      <c r="D9" s="22" t="s">
        <v>413</v>
      </c>
      <c r="E9" s="146" t="s">
        <v>150</v>
      </c>
      <c r="F9" s="20">
        <v>0.2</v>
      </c>
      <c r="G9" s="20">
        <v>0.2</v>
      </c>
      <c r="H9" s="20">
        <v>0.2</v>
      </c>
      <c r="I9" s="20"/>
      <c r="J9" s="20"/>
      <c r="K9" s="20"/>
      <c r="L9" s="20"/>
      <c r="M9" s="20"/>
      <c r="N9" s="20"/>
      <c r="O9" s="20"/>
      <c r="P9" s="20"/>
      <c r="Q9" s="20"/>
    </row>
    <row r="10" s="1" customFormat="1" ht="30" customHeight="1" spans="1:17">
      <c r="A10" s="18" t="s">
        <v>224</v>
      </c>
      <c r="B10" s="18" t="s">
        <v>411</v>
      </c>
      <c r="C10" s="21" t="s">
        <v>414</v>
      </c>
      <c r="D10" s="22" t="s">
        <v>413</v>
      </c>
      <c r="E10" s="146" t="s">
        <v>150</v>
      </c>
      <c r="F10" s="20">
        <v>0.1</v>
      </c>
      <c r="G10" s="20">
        <v>0.1</v>
      </c>
      <c r="H10" s="20">
        <v>0.1</v>
      </c>
      <c r="I10" s="20"/>
      <c r="J10" s="20"/>
      <c r="K10" s="20"/>
      <c r="L10" s="20"/>
      <c r="M10" s="20"/>
      <c r="N10" s="20"/>
      <c r="O10" s="20"/>
      <c r="P10" s="20"/>
      <c r="Q10" s="20"/>
    </row>
    <row r="11" s="1" customFormat="1" ht="30" customHeight="1" spans="1:17">
      <c r="A11" s="18" t="s">
        <v>224</v>
      </c>
      <c r="B11" s="18" t="s">
        <v>411</v>
      </c>
      <c r="C11" s="21" t="s">
        <v>415</v>
      </c>
      <c r="D11" s="22" t="s">
        <v>413</v>
      </c>
      <c r="E11" s="146" t="s">
        <v>150</v>
      </c>
      <c r="F11" s="20">
        <v>0.25</v>
      </c>
      <c r="G11" s="20">
        <v>0.25</v>
      </c>
      <c r="H11" s="20">
        <v>0.25</v>
      </c>
      <c r="I11" s="20"/>
      <c r="J11" s="20"/>
      <c r="K11" s="20"/>
      <c r="L11" s="20"/>
      <c r="M11" s="20"/>
      <c r="N11" s="20"/>
      <c r="O11" s="20"/>
      <c r="P11" s="20"/>
      <c r="Q11" s="20"/>
    </row>
    <row r="12" s="1" customFormat="1" ht="30" customHeight="1" spans="1:17">
      <c r="A12" s="147" t="s">
        <v>99</v>
      </c>
      <c r="B12" s="111"/>
      <c r="C12" s="111"/>
      <c r="D12" s="148"/>
      <c r="E12" s="145"/>
      <c r="F12" s="20">
        <v>0.55</v>
      </c>
      <c r="G12" s="20">
        <v>0.55</v>
      </c>
      <c r="H12" s="20">
        <v>0.55</v>
      </c>
      <c r="I12" s="20"/>
      <c r="J12" s="20"/>
      <c r="K12" s="20"/>
      <c r="L12" s="20"/>
      <c r="M12" s="20"/>
      <c r="N12" s="20"/>
      <c r="O12" s="20"/>
      <c r="P12" s="20"/>
      <c r="Q12" s="20"/>
    </row>
    <row r="13" s="1" customFormat="1" ht="30" customHeight="1" spans="4:4">
      <c r="D13" s="149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472222222222222" right="0.472222222222222" top="1" bottom="1" header="0.5" footer="0.5"/>
  <pageSetup paperSize="9" scale="53" fitToHeight="0" orientation="landscape" horizontalDpi="600"/>
  <headerFooter/>
  <ignoredErrors>
    <ignoredError sqref="E9:E11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zoomScale="60" zoomScaleNormal="60" topLeftCell="B1" workbookViewId="0">
      <selection activeCell="F20" sqref="F20"/>
    </sheetView>
  </sheetViews>
  <sheetFormatPr defaultColWidth="9.13636363636364" defaultRowHeight="14.25" customHeight="1"/>
  <cols>
    <col min="1" max="1" width="16.0636363636364" style="2" customWidth="1"/>
    <col min="2" max="18" width="15.7545454545455" style="2" customWidth="1"/>
    <col min="19" max="16384" width="9.13636363636364" style="2"/>
  </cols>
  <sheetData>
    <row r="1" ht="13.5" customHeight="1" spans="1:18">
      <c r="A1" s="92"/>
      <c r="B1" s="92"/>
      <c r="C1" s="92"/>
      <c r="D1" s="93"/>
      <c r="E1" s="93"/>
      <c r="F1" s="93"/>
      <c r="G1" s="93"/>
      <c r="H1" s="92"/>
      <c r="I1" s="92"/>
      <c r="J1" s="92"/>
      <c r="K1" s="92"/>
      <c r="L1" s="114"/>
      <c r="M1" s="92"/>
      <c r="N1" s="92"/>
      <c r="O1" s="92"/>
      <c r="P1" s="115"/>
      <c r="Q1" s="123"/>
      <c r="R1" s="124" t="s">
        <v>416</v>
      </c>
    </row>
    <row r="2" ht="27.75" customHeight="1" spans="1:18">
      <c r="A2" s="94" t="s">
        <v>417</v>
      </c>
      <c r="B2" s="95"/>
      <c r="C2" s="95"/>
      <c r="D2" s="96"/>
      <c r="E2" s="96"/>
      <c r="F2" s="96"/>
      <c r="G2" s="96"/>
      <c r="H2" s="95"/>
      <c r="I2" s="95"/>
      <c r="J2" s="95"/>
      <c r="K2" s="95"/>
      <c r="L2" s="116"/>
      <c r="M2" s="95"/>
      <c r="N2" s="95"/>
      <c r="O2" s="95"/>
      <c r="P2" s="96"/>
      <c r="Q2" s="116"/>
      <c r="R2" s="95"/>
    </row>
    <row r="3" s="1" customFormat="1" ht="18.75" customHeight="1" spans="1:18">
      <c r="A3" s="97" t="str">
        <f>"单位名称："&amp;"曲靖市食品药品不良反应与药物滥用监测中心"</f>
        <v>单位名称：曲靖市食品药品不良反应与药物滥用监测中心</v>
      </c>
      <c r="B3" s="81"/>
      <c r="C3" s="81"/>
      <c r="D3" s="83"/>
      <c r="E3" s="83"/>
      <c r="F3" s="83"/>
      <c r="G3" s="83"/>
      <c r="H3" s="81"/>
      <c r="I3" s="81"/>
      <c r="J3" s="81"/>
      <c r="K3" s="81"/>
      <c r="L3" s="117"/>
      <c r="M3" s="92"/>
      <c r="N3" s="92"/>
      <c r="O3" s="92"/>
      <c r="P3" s="118"/>
      <c r="Q3" s="125"/>
      <c r="R3" s="358" t="s">
        <v>103</v>
      </c>
    </row>
    <row r="4" s="1" customFormat="1" ht="15.75" customHeight="1" spans="1:18">
      <c r="A4" s="98" t="s">
        <v>418</v>
      </c>
      <c r="B4" s="99" t="s">
        <v>419</v>
      </c>
      <c r="C4" s="99" t="s">
        <v>420</v>
      </c>
      <c r="D4" s="100" t="s">
        <v>421</v>
      </c>
      <c r="E4" s="100" t="s">
        <v>422</v>
      </c>
      <c r="F4" s="100" t="s">
        <v>423</v>
      </c>
      <c r="G4" s="100" t="s">
        <v>424</v>
      </c>
      <c r="H4" s="101" t="s">
        <v>425</v>
      </c>
      <c r="I4" s="101"/>
      <c r="J4" s="101"/>
      <c r="K4" s="101"/>
      <c r="L4" s="119"/>
      <c r="M4" s="101"/>
      <c r="N4" s="101"/>
      <c r="O4" s="101"/>
      <c r="P4" s="120"/>
      <c r="Q4" s="119"/>
      <c r="R4" s="127"/>
    </row>
    <row r="5" s="1" customFormat="1" ht="17.25" customHeight="1" spans="1:18">
      <c r="A5" s="102"/>
      <c r="B5" s="103"/>
      <c r="C5" s="103"/>
      <c r="D5" s="104"/>
      <c r="E5" s="104"/>
      <c r="F5" s="104"/>
      <c r="G5" s="104"/>
      <c r="H5" s="103" t="s">
        <v>304</v>
      </c>
      <c r="I5" s="103" t="s">
        <v>54</v>
      </c>
      <c r="J5" s="103" t="s">
        <v>407</v>
      </c>
      <c r="K5" s="103" t="s">
        <v>426</v>
      </c>
      <c r="L5" s="104" t="s">
        <v>427</v>
      </c>
      <c r="M5" s="121" t="s">
        <v>428</v>
      </c>
      <c r="N5" s="121"/>
      <c r="O5" s="121"/>
      <c r="P5" s="122"/>
      <c r="Q5" s="128"/>
      <c r="R5" s="106"/>
    </row>
    <row r="6" s="1" customFormat="1" ht="54" customHeight="1" spans="1:18">
      <c r="A6" s="105"/>
      <c r="B6" s="106"/>
      <c r="C6" s="106"/>
      <c r="D6" s="107"/>
      <c r="E6" s="107"/>
      <c r="F6" s="107"/>
      <c r="G6" s="107"/>
      <c r="H6" s="106"/>
      <c r="I6" s="106" t="s">
        <v>33</v>
      </c>
      <c r="J6" s="106"/>
      <c r="K6" s="106"/>
      <c r="L6" s="107"/>
      <c r="M6" s="106" t="s">
        <v>310</v>
      </c>
      <c r="N6" s="106" t="s">
        <v>311</v>
      </c>
      <c r="O6" s="106" t="s">
        <v>255</v>
      </c>
      <c r="P6" s="72" t="s">
        <v>312</v>
      </c>
      <c r="Q6" s="107" t="s">
        <v>313</v>
      </c>
      <c r="R6" s="106" t="s">
        <v>314</v>
      </c>
    </row>
    <row r="7" s="1" customFormat="1" ht="15" customHeight="1" spans="1:18">
      <c r="A7" s="105">
        <v>1</v>
      </c>
      <c r="B7" s="106">
        <v>2</v>
      </c>
      <c r="C7" s="106">
        <v>3</v>
      </c>
      <c r="D7" s="107">
        <v>4</v>
      </c>
      <c r="E7" s="107">
        <v>5</v>
      </c>
      <c r="F7" s="107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  <c r="R7" s="107">
        <v>18</v>
      </c>
    </row>
    <row r="8" s="1" customFormat="1" ht="21" customHeight="1" spans="1:18">
      <c r="A8" s="21"/>
      <c r="B8" s="108"/>
      <c r="C8" s="108"/>
      <c r="D8" s="109"/>
      <c r="E8" s="109"/>
      <c r="F8" s="109"/>
      <c r="G8" s="10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="1" customFormat="1" ht="21" customHeight="1" spans="1:18">
      <c r="A9" s="21"/>
      <c r="B9" s="21"/>
      <c r="C9" s="21"/>
      <c r="D9" s="21"/>
      <c r="E9" s="21"/>
      <c r="F9" s="21"/>
      <c r="G9" s="2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="1" customFormat="1" ht="21" customHeight="1" spans="1:18">
      <c r="A10" s="110" t="s">
        <v>429</v>
      </c>
      <c r="B10" s="111"/>
      <c r="C10" s="112"/>
      <c r="D10" s="109"/>
      <c r="E10" s="109"/>
      <c r="F10" s="109"/>
      <c r="G10" s="109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="2" customFormat="1" customHeight="1" spans="2:2">
      <c r="B11" s="113" t="s">
        <v>430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472222222222222" right="0.472222222222222" top="1" bottom="1" header="0.5" footer="0.5"/>
  <pageSetup paperSize="9" scale="45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0"/>
  <sheetViews>
    <sheetView zoomScale="60" zoomScaleNormal="60" workbookViewId="0">
      <selection activeCell="C15" sqref="C15"/>
    </sheetView>
  </sheetViews>
  <sheetFormatPr defaultColWidth="9.13636363636364" defaultRowHeight="14.25" customHeight="1"/>
  <cols>
    <col min="1" max="1" width="37.7090909090909" customWidth="1"/>
    <col min="2" max="4" width="13.4181818181818" customWidth="1"/>
    <col min="5" max="5" width="10.2818181818182" customWidth="1"/>
    <col min="7" max="14" width="10.2818181818182" customWidth="1"/>
  </cols>
  <sheetData>
    <row r="1" ht="13.5" customHeight="1" spans="1:14">
      <c r="A1" s="2"/>
      <c r="B1" s="2"/>
      <c r="C1" s="2"/>
      <c r="D1" s="76"/>
      <c r="E1" s="2"/>
      <c r="F1" s="77"/>
      <c r="G1" s="2"/>
      <c r="H1" s="2"/>
      <c r="I1" s="2"/>
      <c r="J1" s="2"/>
      <c r="K1" s="2"/>
      <c r="L1" s="2"/>
      <c r="M1" s="2"/>
      <c r="N1" s="88" t="s">
        <v>431</v>
      </c>
    </row>
    <row r="2" ht="35.25" customHeight="1" spans="1:14">
      <c r="A2" s="78" t="s">
        <v>432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="75" customFormat="1" ht="24" customHeight="1" spans="1:14">
      <c r="A3" s="80" t="str">
        <f>"单位名称："&amp;"曲靖市食品药品不良反应与药物滥用监测中心"</f>
        <v>单位名称：曲靖市食品药品不良反应与药物滥用监测中心</v>
      </c>
      <c r="B3" s="81"/>
      <c r="C3" s="81"/>
      <c r="D3" s="82"/>
      <c r="E3" s="81"/>
      <c r="F3" s="83"/>
      <c r="G3" s="81"/>
      <c r="H3" s="81"/>
      <c r="I3" s="81"/>
      <c r="J3" s="81"/>
      <c r="K3" s="89"/>
      <c r="L3" s="89"/>
      <c r="M3" s="359" t="s">
        <v>103</v>
      </c>
      <c r="N3" s="1"/>
    </row>
    <row r="4" s="75" customFormat="1" ht="19.5" customHeight="1" spans="1:14">
      <c r="A4" s="13" t="s">
        <v>433</v>
      </c>
      <c r="B4" s="13" t="s">
        <v>425</v>
      </c>
      <c r="C4" s="13"/>
      <c r="D4" s="13"/>
      <c r="E4" s="13" t="s">
        <v>434</v>
      </c>
      <c r="F4" s="13"/>
      <c r="G4" s="13"/>
      <c r="H4" s="13"/>
      <c r="I4" s="13"/>
      <c r="J4" s="13"/>
      <c r="K4" s="13"/>
      <c r="L4" s="13"/>
      <c r="M4" s="13"/>
      <c r="N4" s="13"/>
    </row>
    <row r="5" s="75" customFormat="1" ht="40.5" customHeight="1" spans="1:14">
      <c r="A5" s="13"/>
      <c r="B5" s="13" t="s">
        <v>304</v>
      </c>
      <c r="C5" s="15" t="s">
        <v>54</v>
      </c>
      <c r="D5" s="84" t="s">
        <v>435</v>
      </c>
      <c r="E5" s="71" t="s">
        <v>436</v>
      </c>
      <c r="F5" s="71" t="s">
        <v>437</v>
      </c>
      <c r="G5" s="71" t="s">
        <v>438</v>
      </c>
      <c r="H5" s="71" t="s">
        <v>439</v>
      </c>
      <c r="I5" s="71" t="s">
        <v>440</v>
      </c>
      <c r="J5" s="71" t="s">
        <v>441</v>
      </c>
      <c r="K5" s="71" t="s">
        <v>442</v>
      </c>
      <c r="L5" s="71" t="s">
        <v>443</v>
      </c>
      <c r="M5" s="71" t="s">
        <v>444</v>
      </c>
      <c r="N5" s="71" t="s">
        <v>445</v>
      </c>
    </row>
    <row r="6" s="75" customFormat="1" ht="19.5" customHeight="1" spans="1:14">
      <c r="A6" s="85">
        <v>1</v>
      </c>
      <c r="B6" s="85">
        <v>2</v>
      </c>
      <c r="C6" s="85">
        <v>3</v>
      </c>
      <c r="D6" s="13">
        <v>4</v>
      </c>
      <c r="E6" s="71">
        <v>5</v>
      </c>
      <c r="F6" s="85">
        <v>6</v>
      </c>
      <c r="G6" s="71">
        <v>7</v>
      </c>
      <c r="H6" s="86">
        <v>8</v>
      </c>
      <c r="I6" s="71">
        <v>9</v>
      </c>
      <c r="J6" s="71">
        <v>10</v>
      </c>
      <c r="K6" s="71">
        <v>11</v>
      </c>
      <c r="L6" s="86">
        <v>12</v>
      </c>
      <c r="M6" s="71">
        <v>13</v>
      </c>
      <c r="N6" s="91">
        <v>14</v>
      </c>
    </row>
    <row r="7" s="75" customFormat="1" ht="18.75" customHeight="1" spans="1:14">
      <c r="A7" s="87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="75" customFormat="1" ht="18.75" customHeight="1" spans="1:14">
      <c r="A8" s="87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customHeight="1" spans="1:14">
      <c r="A9" s="73" t="s">
        <v>446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customHeight="1" spans="1:1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472222222222222" right="0.472222222222222" top="1" bottom="1" header="0.5" footer="0.5"/>
  <pageSetup paperSize="9" scale="63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zoomScale="70" zoomScaleNormal="70" workbookViewId="0">
      <selection activeCell="D32" sqref="D32"/>
    </sheetView>
  </sheetViews>
  <sheetFormatPr defaultColWidth="9.13636363636364" defaultRowHeight="12" customHeight="1"/>
  <cols>
    <col min="1" max="10" width="21.4181818181818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74" t="s">
        <v>447</v>
      </c>
    </row>
    <row r="2" ht="28.5" customHeight="1" spans="1:10">
      <c r="A2" s="67" t="s">
        <v>448</v>
      </c>
      <c r="B2" s="5"/>
      <c r="C2" s="5"/>
      <c r="D2" s="5"/>
      <c r="E2" s="5"/>
      <c r="F2" s="68"/>
      <c r="G2" s="5"/>
      <c r="H2" s="68"/>
      <c r="I2" s="68"/>
      <c r="J2" s="5"/>
    </row>
    <row r="3" s="1" customFormat="1" ht="17.25" customHeight="1" spans="1:1">
      <c r="A3" s="69" t="str">
        <f>"单位名称："&amp;"曲靖市食品药品不良反应与药物滥用监测中心"</f>
        <v>单位名称：曲靖市食品药品不良反应与药物滥用监测中心</v>
      </c>
    </row>
    <row r="4" s="1" customFormat="1" ht="44.25" customHeight="1" spans="1:10">
      <c r="A4" s="70" t="s">
        <v>378</v>
      </c>
      <c r="B4" s="70" t="s">
        <v>379</v>
      </c>
      <c r="C4" s="70" t="s">
        <v>380</v>
      </c>
      <c r="D4" s="70" t="s">
        <v>381</v>
      </c>
      <c r="E4" s="70" t="s">
        <v>382</v>
      </c>
      <c r="F4" s="71" t="s">
        <v>383</v>
      </c>
      <c r="G4" s="70" t="s">
        <v>384</v>
      </c>
      <c r="H4" s="71" t="s">
        <v>385</v>
      </c>
      <c r="I4" s="71" t="s">
        <v>386</v>
      </c>
      <c r="J4" s="70" t="s">
        <v>387</v>
      </c>
    </row>
    <row r="5" s="1" customFormat="1" ht="14.25" customHeight="1" spans="1:10">
      <c r="A5" s="70">
        <v>1</v>
      </c>
      <c r="B5" s="71">
        <v>2</v>
      </c>
      <c r="C5" s="72">
        <v>3</v>
      </c>
      <c r="D5" s="72">
        <v>4</v>
      </c>
      <c r="E5" s="72">
        <v>5</v>
      </c>
      <c r="F5" s="72">
        <v>6</v>
      </c>
      <c r="G5" s="71">
        <v>7</v>
      </c>
      <c r="H5" s="72">
        <v>8</v>
      </c>
      <c r="I5" s="71">
        <v>9</v>
      </c>
      <c r="J5" s="71">
        <v>10</v>
      </c>
    </row>
    <row r="6" s="1" customFormat="1" ht="27.75" customHeight="1" spans="1:10">
      <c r="A6" s="21"/>
      <c r="B6" s="19"/>
      <c r="C6" s="19"/>
      <c r="D6" s="19"/>
      <c r="E6" s="19"/>
      <c r="F6" s="19"/>
      <c r="G6" s="19"/>
      <c r="H6" s="19"/>
      <c r="I6" s="19"/>
      <c r="J6" s="19"/>
    </row>
    <row r="7" s="1" customFormat="1" ht="26.25" customHeight="1" spans="1:10">
      <c r="A7" s="21"/>
      <c r="B7" s="21"/>
      <c r="C7" s="21"/>
      <c r="D7" s="21"/>
      <c r="E7" s="21"/>
      <c r="F7" s="21"/>
      <c r="G7" s="21"/>
      <c r="H7" s="21"/>
      <c r="I7" s="21"/>
      <c r="J7" s="21"/>
    </row>
    <row r="8" customHeight="1" spans="1:10">
      <c r="A8" s="73" t="s">
        <v>446</v>
      </c>
      <c r="B8" s="2"/>
      <c r="C8" s="2"/>
      <c r="D8" s="2"/>
      <c r="E8" s="2"/>
      <c r="F8" s="2"/>
      <c r="G8" s="2"/>
      <c r="H8" s="2"/>
      <c r="I8" s="2"/>
      <c r="J8" s="2"/>
    </row>
    <row r="9" customHeight="1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customHeight="1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customHeight="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</sheetData>
  <mergeCells count="2">
    <mergeCell ref="A2:J2"/>
    <mergeCell ref="A3:H3"/>
  </mergeCells>
  <printOptions horizontalCentered="1"/>
  <pageMargins left="0.472222222222222" right="0.472222222222222" top="1" bottom="1" header="0.5" footer="0.5"/>
  <pageSetup paperSize="9" scale="58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3"/>
  <sheetViews>
    <sheetView zoomScale="60" zoomScaleNormal="60" workbookViewId="0">
      <selection activeCell="D24" sqref="D24"/>
    </sheetView>
  </sheetViews>
  <sheetFormatPr defaultColWidth="9.13636363636364" defaultRowHeight="12" customHeight="1" outlineLevelCol="7"/>
  <cols>
    <col min="1" max="1" width="22.7090909090909" style="52" customWidth="1"/>
    <col min="2" max="2" width="24.5727272727273" style="52" customWidth="1"/>
    <col min="3" max="3" width="30.4181818181818" style="52" customWidth="1"/>
    <col min="4" max="5" width="23.5727272727273" style="52" customWidth="1"/>
    <col min="6" max="8" width="32.1363636363636" style="52" customWidth="1"/>
    <col min="9" max="16384" width="9.13636363636364" style="52"/>
  </cols>
  <sheetData>
    <row r="1" ht="14.25" customHeight="1" spans="8:8">
      <c r="H1" s="53" t="s">
        <v>449</v>
      </c>
    </row>
    <row r="2" ht="28.5" customHeight="1" spans="1:8">
      <c r="A2" s="54" t="s">
        <v>450</v>
      </c>
      <c r="B2" s="55"/>
      <c r="C2" s="55"/>
      <c r="D2" s="55"/>
      <c r="E2" s="55"/>
      <c r="F2" s="55"/>
      <c r="G2" s="55"/>
      <c r="H2" s="55"/>
    </row>
    <row r="3" s="51" customFormat="1" ht="13.5" customHeight="1" spans="1:2">
      <c r="A3" s="7" t="str">
        <f>"单位名称："&amp;"曲靖市食品药品不良反应与药物滥用监测中心"</f>
        <v>单位名称：曲靖市食品药品不良反应与药物滥用监测中心</v>
      </c>
      <c r="B3" s="56"/>
    </row>
    <row r="4" s="51" customFormat="1" ht="18" customHeight="1" spans="1:8">
      <c r="A4" s="57" t="s">
        <v>451</v>
      </c>
      <c r="B4" s="57" t="s">
        <v>452</v>
      </c>
      <c r="C4" s="57" t="s">
        <v>453</v>
      </c>
      <c r="D4" s="57" t="s">
        <v>454</v>
      </c>
      <c r="E4" s="57" t="s">
        <v>455</v>
      </c>
      <c r="F4" s="58" t="s">
        <v>456</v>
      </c>
      <c r="G4" s="59"/>
      <c r="H4" s="60"/>
    </row>
    <row r="5" s="51" customFormat="1" ht="18" customHeight="1" spans="1:8">
      <c r="A5" s="61"/>
      <c r="B5" s="61"/>
      <c r="C5" s="61"/>
      <c r="D5" s="61"/>
      <c r="E5" s="61"/>
      <c r="F5" s="62" t="s">
        <v>457</v>
      </c>
      <c r="G5" s="62" t="s">
        <v>458</v>
      </c>
      <c r="H5" s="62" t="s">
        <v>459</v>
      </c>
    </row>
    <row r="6" s="51" customFormat="1" ht="21" customHeight="1" spans="1:8">
      <c r="A6" s="62">
        <v>1</v>
      </c>
      <c r="B6" s="62">
        <v>2</v>
      </c>
      <c r="C6" s="62">
        <v>3</v>
      </c>
      <c r="D6" s="62">
        <v>4</v>
      </c>
      <c r="E6" s="62">
        <v>5</v>
      </c>
      <c r="F6" s="62">
        <v>6</v>
      </c>
      <c r="G6" s="62">
        <v>7</v>
      </c>
      <c r="H6" s="62">
        <v>8</v>
      </c>
    </row>
    <row r="7" s="51" customFormat="1" ht="33" customHeight="1" spans="1:8">
      <c r="A7" s="63"/>
      <c r="B7" s="63"/>
      <c r="C7" s="63"/>
      <c r="D7" s="63"/>
      <c r="E7" s="63"/>
      <c r="F7" s="63"/>
      <c r="G7" s="20"/>
      <c r="H7" s="20"/>
    </row>
    <row r="8" s="51" customFormat="1" ht="24" customHeight="1" spans="1:8">
      <c r="A8" s="64" t="s">
        <v>304</v>
      </c>
      <c r="B8" s="65"/>
      <c r="C8" s="65"/>
      <c r="D8" s="65"/>
      <c r="E8" s="65"/>
      <c r="F8" s="63"/>
      <c r="G8" s="20"/>
      <c r="H8" s="20"/>
    </row>
    <row r="9" s="51" customFormat="1" ht="23" customHeight="1" spans="1:1">
      <c r="A9" s="66" t="s">
        <v>460</v>
      </c>
    </row>
    <row r="10" ht="23" customHeight="1"/>
    <row r="11" ht="23" customHeight="1"/>
    <row r="12" ht="23" customHeight="1"/>
    <row r="13" ht="23" customHeight="1"/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orizontalCentered="1"/>
  <pageMargins left="0.472222222222222" right="0.472222222222222" top="1" bottom="1" header="0.5" footer="0.5"/>
  <pageSetup paperSize="9" scale="56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3"/>
  <sheetViews>
    <sheetView zoomScale="70" zoomScaleNormal="70" workbookViewId="0">
      <selection activeCell="E17" sqref="E17"/>
    </sheetView>
  </sheetViews>
  <sheetFormatPr defaultColWidth="9.13636363636364" defaultRowHeight="14.25" customHeight="1"/>
  <cols>
    <col min="1" max="1" width="11.1636363636364" style="2" customWidth="1"/>
    <col min="2" max="3" width="23.5727272727273" style="2" customWidth="1"/>
    <col min="4" max="4" width="17.1454545454545" style="2" customWidth="1"/>
    <col min="5" max="5" width="18.9545454545455" style="2" customWidth="1"/>
    <col min="6" max="6" width="12.4636363636364" style="2" customWidth="1"/>
    <col min="7" max="7" width="16.3636363636364" style="2" customWidth="1"/>
    <col min="8" max="11" width="12.4636363636364" style="2" customWidth="1"/>
    <col min="12" max="16384" width="9.13636363636364" style="2"/>
  </cols>
  <sheetData>
    <row r="1" ht="13.5" customHeight="1" spans="4:11">
      <c r="D1" s="26"/>
      <c r="E1" s="26"/>
      <c r="F1" s="26"/>
      <c r="G1" s="26"/>
      <c r="K1" s="46" t="s">
        <v>461</v>
      </c>
    </row>
    <row r="2" ht="30" customHeight="1" spans="1:11">
      <c r="A2" s="27" t="s">
        <v>462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3.5" customHeight="1" spans="1:11">
      <c r="A3" s="28" t="str">
        <f>"单位名称："&amp;"曲靖市食品药品不良反应与药物滥用监测中心"</f>
        <v>单位名称：曲靖市食品药品不良反应与药物滥用监测中心</v>
      </c>
      <c r="B3" s="29"/>
      <c r="C3" s="29"/>
      <c r="D3" s="29"/>
      <c r="E3" s="29"/>
      <c r="F3" s="29"/>
      <c r="G3" s="29"/>
      <c r="H3" s="30"/>
      <c r="I3" s="30"/>
      <c r="J3" s="30"/>
      <c r="K3" s="360" t="s">
        <v>103</v>
      </c>
    </row>
    <row r="4" ht="21.75" customHeight="1" spans="1:11">
      <c r="A4" s="31" t="s">
        <v>463</v>
      </c>
      <c r="B4" s="31" t="s">
        <v>464</v>
      </c>
      <c r="C4" s="31" t="s">
        <v>465</v>
      </c>
      <c r="D4" s="32" t="s">
        <v>466</v>
      </c>
      <c r="E4" s="32" t="s">
        <v>467</v>
      </c>
      <c r="F4" s="32" t="s">
        <v>468</v>
      </c>
      <c r="G4" s="32" t="s">
        <v>469</v>
      </c>
      <c r="H4" s="33" t="s">
        <v>51</v>
      </c>
      <c r="I4" s="48" t="s">
        <v>470</v>
      </c>
      <c r="J4" s="49"/>
      <c r="K4" s="50"/>
    </row>
    <row r="5" ht="21.75" customHeight="1" spans="1:11">
      <c r="A5" s="34"/>
      <c r="B5" s="34"/>
      <c r="C5" s="34"/>
      <c r="D5" s="35"/>
      <c r="E5" s="35"/>
      <c r="F5" s="35"/>
      <c r="G5" s="35"/>
      <c r="H5" s="36"/>
      <c r="I5" s="32" t="s">
        <v>471</v>
      </c>
      <c r="J5" s="32" t="s">
        <v>472</v>
      </c>
      <c r="K5" s="32" t="s">
        <v>57</v>
      </c>
    </row>
    <row r="6" ht="40.5" customHeight="1" spans="1:11">
      <c r="A6" s="37"/>
      <c r="B6" s="37"/>
      <c r="C6" s="37"/>
      <c r="D6" s="38"/>
      <c r="E6" s="38"/>
      <c r="F6" s="38"/>
      <c r="G6" s="38"/>
      <c r="H6" s="39"/>
      <c r="I6" s="38" t="s">
        <v>33</v>
      </c>
      <c r="J6" s="38"/>
      <c r="K6" s="38"/>
    </row>
    <row r="7" ht="30" customHeight="1" spans="1:11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6">
        <v>7</v>
      </c>
      <c r="H7" s="16">
        <v>8</v>
      </c>
      <c r="I7" s="16">
        <v>9</v>
      </c>
      <c r="J7" s="17">
        <v>10</v>
      </c>
      <c r="K7" s="17">
        <v>11</v>
      </c>
    </row>
    <row r="8" ht="30" customHeight="1" spans="1:11">
      <c r="A8" s="40"/>
      <c r="B8" s="41" t="s">
        <v>473</v>
      </c>
      <c r="C8" s="40"/>
      <c r="D8" s="40"/>
      <c r="E8" s="40"/>
      <c r="F8" s="40"/>
      <c r="G8" s="40"/>
      <c r="H8" s="42">
        <v>6</v>
      </c>
      <c r="I8" s="42">
        <v>6</v>
      </c>
      <c r="J8" s="42"/>
      <c r="K8" s="42"/>
    </row>
    <row r="9" ht="30" customHeight="1" spans="1:11">
      <c r="A9" s="41" t="s">
        <v>474</v>
      </c>
      <c r="B9" s="41" t="s">
        <v>473</v>
      </c>
      <c r="C9" s="41" t="s">
        <v>475</v>
      </c>
      <c r="D9" s="41" t="s">
        <v>74</v>
      </c>
      <c r="E9" s="41" t="s">
        <v>476</v>
      </c>
      <c r="F9" s="41" t="s">
        <v>283</v>
      </c>
      <c r="G9" s="41" t="s">
        <v>477</v>
      </c>
      <c r="H9" s="42">
        <v>1.5</v>
      </c>
      <c r="I9" s="42">
        <v>1.5</v>
      </c>
      <c r="J9" s="42"/>
      <c r="K9" s="42"/>
    </row>
    <row r="10" ht="30" customHeight="1" spans="1:11">
      <c r="A10" s="41" t="s">
        <v>474</v>
      </c>
      <c r="B10" s="41" t="s">
        <v>473</v>
      </c>
      <c r="C10" s="41" t="s">
        <v>475</v>
      </c>
      <c r="D10" s="41" t="s">
        <v>74</v>
      </c>
      <c r="E10" s="41" t="s">
        <v>476</v>
      </c>
      <c r="F10" s="41" t="s">
        <v>322</v>
      </c>
      <c r="G10" s="41" t="s">
        <v>478</v>
      </c>
      <c r="H10" s="42">
        <v>1.5</v>
      </c>
      <c r="I10" s="42">
        <v>1.5</v>
      </c>
      <c r="J10" s="42"/>
      <c r="K10" s="41"/>
    </row>
    <row r="11" ht="30" customHeight="1" spans="1:11">
      <c r="A11" s="41" t="s">
        <v>474</v>
      </c>
      <c r="B11" s="41" t="s">
        <v>473</v>
      </c>
      <c r="C11" s="41" t="s">
        <v>475</v>
      </c>
      <c r="D11" s="41" t="s">
        <v>74</v>
      </c>
      <c r="E11" s="41" t="s">
        <v>476</v>
      </c>
      <c r="F11" s="41" t="s">
        <v>324</v>
      </c>
      <c r="G11" s="41" t="s">
        <v>479</v>
      </c>
      <c r="H11" s="42">
        <v>2</v>
      </c>
      <c r="I11" s="42">
        <v>2</v>
      </c>
      <c r="J11" s="42"/>
      <c r="K11" s="41"/>
    </row>
    <row r="12" ht="30" customHeight="1" spans="1:11">
      <c r="A12" s="41" t="s">
        <v>474</v>
      </c>
      <c r="B12" s="41" t="s">
        <v>473</v>
      </c>
      <c r="C12" s="41" t="s">
        <v>475</v>
      </c>
      <c r="D12" s="41" t="s">
        <v>74</v>
      </c>
      <c r="E12" s="41" t="s">
        <v>476</v>
      </c>
      <c r="F12" s="41" t="s">
        <v>289</v>
      </c>
      <c r="G12" s="41" t="s">
        <v>480</v>
      </c>
      <c r="H12" s="42">
        <v>1</v>
      </c>
      <c r="I12" s="42">
        <v>1</v>
      </c>
      <c r="J12" s="42"/>
      <c r="K12" s="41"/>
    </row>
    <row r="13" ht="30" customHeight="1" spans="1:11">
      <c r="A13" s="43" t="s">
        <v>99</v>
      </c>
      <c r="B13" s="44"/>
      <c r="C13" s="44"/>
      <c r="D13" s="44"/>
      <c r="E13" s="44"/>
      <c r="F13" s="44"/>
      <c r="G13" s="45"/>
      <c r="H13" s="42">
        <v>6</v>
      </c>
      <c r="I13" s="42">
        <v>6</v>
      </c>
      <c r="J13" s="42"/>
      <c r="K13" s="42"/>
    </row>
  </sheetData>
  <mergeCells count="15">
    <mergeCell ref="A2:K2"/>
    <mergeCell ref="A3:G3"/>
    <mergeCell ref="I4:K4"/>
    <mergeCell ref="A13:G13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472222222222222" right="0.472222222222222" top="1" bottom="1" header="0.5" footer="0.5"/>
  <pageSetup paperSize="9" scale="7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zoomScale="70" zoomScaleNormal="70" workbookViewId="0">
      <selection activeCell="F16" sqref="F16"/>
    </sheetView>
  </sheetViews>
  <sheetFormatPr defaultColWidth="8" defaultRowHeight="14.25" customHeight="1"/>
  <cols>
    <col min="1" max="1" width="10.9" style="2" customWidth="1"/>
    <col min="2" max="2" width="28.1818181818182" style="2" customWidth="1"/>
    <col min="3" max="3" width="12.5727272727273" style="2" customWidth="1"/>
    <col min="4" max="20" width="11.4272727272727" style="2" customWidth="1"/>
    <col min="21" max="16384" width="8" style="2"/>
  </cols>
  <sheetData>
    <row r="1" customHeight="1" spans="9:20">
      <c r="I1" s="93"/>
      <c r="O1" s="93"/>
      <c r="P1" s="93"/>
      <c r="Q1" s="93"/>
      <c r="R1" s="93"/>
      <c r="S1" s="334" t="s">
        <v>24</v>
      </c>
      <c r="T1" s="46" t="s">
        <v>25</v>
      </c>
    </row>
    <row r="2" ht="36" customHeight="1" spans="1:20">
      <c r="A2" s="307" t="s">
        <v>26</v>
      </c>
      <c r="B2" s="27"/>
      <c r="C2" s="27"/>
      <c r="D2" s="27"/>
      <c r="E2" s="27"/>
      <c r="F2" s="27"/>
      <c r="G2" s="27"/>
      <c r="H2" s="27"/>
      <c r="I2" s="96"/>
      <c r="J2" s="27"/>
      <c r="K2" s="27"/>
      <c r="L2" s="27"/>
      <c r="M2" s="27"/>
      <c r="N2" s="27"/>
      <c r="O2" s="96"/>
      <c r="P2" s="96"/>
      <c r="Q2" s="96"/>
      <c r="R2" s="96"/>
      <c r="S2" s="27"/>
      <c r="T2" s="96"/>
    </row>
    <row r="3" ht="20.25" customHeight="1" spans="1:20">
      <c r="A3" s="308" t="str">
        <f>"单位名称："&amp;"曲靖市食品药品不良反应与药物滥用监测中心"</f>
        <v>单位名称：曲靖市食品药品不良反应与药物滥用监测中心</v>
      </c>
      <c r="B3" s="30"/>
      <c r="C3" s="30"/>
      <c r="D3" s="30"/>
      <c r="E3" s="30"/>
      <c r="F3" s="30"/>
      <c r="G3" s="30"/>
      <c r="H3" s="30"/>
      <c r="I3" s="323"/>
      <c r="J3" s="30"/>
      <c r="K3" s="30"/>
      <c r="L3" s="30"/>
      <c r="M3" s="30"/>
      <c r="N3" s="30"/>
      <c r="O3" s="323"/>
      <c r="P3" s="323"/>
      <c r="Q3" s="323"/>
      <c r="R3" s="323"/>
      <c r="S3" s="352" t="s">
        <v>2</v>
      </c>
      <c r="T3" s="335" t="s">
        <v>27</v>
      </c>
    </row>
    <row r="4" s="1" customFormat="1" ht="18.75" customHeight="1" spans="1:20">
      <c r="A4" s="309" t="s">
        <v>28</v>
      </c>
      <c r="B4" s="310" t="s">
        <v>29</v>
      </c>
      <c r="C4" s="310" t="s">
        <v>30</v>
      </c>
      <c r="D4" s="311" t="s">
        <v>31</v>
      </c>
      <c r="E4" s="312"/>
      <c r="F4" s="312"/>
      <c r="G4" s="312"/>
      <c r="H4" s="312"/>
      <c r="I4" s="324"/>
      <c r="J4" s="312"/>
      <c r="K4" s="312"/>
      <c r="L4" s="312"/>
      <c r="M4" s="312"/>
      <c r="N4" s="325"/>
      <c r="O4" s="311" t="s">
        <v>32</v>
      </c>
      <c r="P4" s="326"/>
      <c r="Q4" s="326"/>
      <c r="R4" s="326"/>
      <c r="S4" s="312"/>
      <c r="T4" s="336"/>
    </row>
    <row r="5" s="1" customFormat="1" ht="24.75" customHeight="1" spans="1:20">
      <c r="A5" s="313"/>
      <c r="B5" s="314"/>
      <c r="C5" s="314"/>
      <c r="D5" s="315" t="s">
        <v>33</v>
      </c>
      <c r="E5" s="315" t="s">
        <v>34</v>
      </c>
      <c r="F5" s="315" t="s">
        <v>35</v>
      </c>
      <c r="G5" s="315" t="s">
        <v>36</v>
      </c>
      <c r="H5" s="315" t="s">
        <v>37</v>
      </c>
      <c r="I5" s="327" t="s">
        <v>38</v>
      </c>
      <c r="J5" s="328"/>
      <c r="K5" s="328"/>
      <c r="L5" s="328"/>
      <c r="M5" s="328"/>
      <c r="N5" s="329"/>
      <c r="O5" s="330" t="s">
        <v>33</v>
      </c>
      <c r="P5" s="330" t="s">
        <v>34</v>
      </c>
      <c r="Q5" s="309" t="s">
        <v>35</v>
      </c>
      <c r="R5" s="310" t="s">
        <v>36</v>
      </c>
      <c r="S5" s="337" t="s">
        <v>37</v>
      </c>
      <c r="T5" s="310" t="s">
        <v>38</v>
      </c>
    </row>
    <row r="6" s="1" customFormat="1" ht="24.75" customHeight="1" spans="1:20">
      <c r="A6" s="316"/>
      <c r="B6" s="317"/>
      <c r="C6" s="317"/>
      <c r="D6" s="317"/>
      <c r="E6" s="317"/>
      <c r="F6" s="317"/>
      <c r="G6" s="317"/>
      <c r="H6" s="317"/>
      <c r="I6" s="331" t="s">
        <v>33</v>
      </c>
      <c r="J6" s="332" t="s">
        <v>39</v>
      </c>
      <c r="K6" s="332" t="s">
        <v>40</v>
      </c>
      <c r="L6" s="332" t="s">
        <v>41</v>
      </c>
      <c r="M6" s="332" t="s">
        <v>42</v>
      </c>
      <c r="N6" s="332" t="s">
        <v>43</v>
      </c>
      <c r="O6" s="333"/>
      <c r="P6" s="333"/>
      <c r="Q6" s="338"/>
      <c r="R6" s="333"/>
      <c r="S6" s="317"/>
      <c r="T6" s="317"/>
    </row>
    <row r="7" s="1" customFormat="1" ht="16.5" customHeight="1" spans="1:20">
      <c r="A7" s="318">
        <v>1</v>
      </c>
      <c r="B7" s="16">
        <v>2</v>
      </c>
      <c r="C7" s="16">
        <v>3</v>
      </c>
      <c r="D7" s="16">
        <v>4</v>
      </c>
      <c r="E7" s="319">
        <v>5</v>
      </c>
      <c r="F7" s="320">
        <v>6</v>
      </c>
      <c r="G7" s="320">
        <v>7</v>
      </c>
      <c r="H7" s="319">
        <v>8</v>
      </c>
      <c r="I7" s="319">
        <v>9</v>
      </c>
      <c r="J7" s="320">
        <v>10</v>
      </c>
      <c r="K7" s="320">
        <v>11</v>
      </c>
      <c r="L7" s="319">
        <v>12</v>
      </c>
      <c r="M7" s="319">
        <v>13</v>
      </c>
      <c r="N7" s="320">
        <v>14</v>
      </c>
      <c r="O7" s="320">
        <v>15</v>
      </c>
      <c r="P7" s="319">
        <v>16</v>
      </c>
      <c r="Q7" s="339">
        <v>17</v>
      </c>
      <c r="R7" s="340">
        <v>18</v>
      </c>
      <c r="S7" s="340">
        <v>19</v>
      </c>
      <c r="T7" s="340">
        <v>20</v>
      </c>
    </row>
    <row r="8" s="1" customFormat="1" ht="33" customHeight="1" spans="1:20">
      <c r="A8" s="21" t="s">
        <v>44</v>
      </c>
      <c r="B8" s="18" t="s">
        <v>45</v>
      </c>
      <c r="C8" s="20">
        <v>155.454927</v>
      </c>
      <c r="D8" s="20">
        <v>155.454927</v>
      </c>
      <c r="E8" s="20">
        <v>155.454927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</row>
    <row r="9" s="1" customFormat="1" ht="12.75" customHeight="1" spans="1:20">
      <c r="A9" s="321" t="s">
        <v>30</v>
      </c>
      <c r="B9" s="322"/>
      <c r="C9" s="20">
        <v>155.454927</v>
      </c>
      <c r="D9" s="20">
        <v>155.454927</v>
      </c>
      <c r="E9" s="20">
        <v>155.454927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</row>
    <row r="10" s="1" customFormat="1" customHeight="1"/>
    <row r="11" s="1" customFormat="1" customHeight="1"/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590277777777778" right="0.590277777777778" top="1" bottom="1" header="0.5" footer="0.5"/>
  <pageSetup paperSize="9" scale="52" fitToHeight="0" orientation="landscape" blackAndWhite="1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0"/>
  <sheetViews>
    <sheetView tabSelected="1" zoomScale="60" zoomScaleNormal="60" workbookViewId="0">
      <selection activeCell="F18" sqref="F18"/>
    </sheetView>
  </sheetViews>
  <sheetFormatPr defaultColWidth="9.13636363636364" defaultRowHeight="14.25" customHeight="1" outlineLevelCol="6"/>
  <cols>
    <col min="1" max="1" width="27.4181818181818" style="2" customWidth="1"/>
    <col min="2" max="2" width="30.7090909090909" style="2" customWidth="1"/>
    <col min="3" max="3" width="27.4181818181818" style="2" customWidth="1"/>
    <col min="4" max="4" width="26.8545454545455" style="2" customWidth="1"/>
    <col min="5" max="7" width="25.4545454545455" style="2" customWidth="1"/>
    <col min="8" max="16384" width="9.13636363636364" style="2"/>
  </cols>
  <sheetData>
    <row r="1" ht="13.5" customHeight="1" spans="4:7">
      <c r="D1" s="3"/>
      <c r="G1" s="4" t="s">
        <v>481</v>
      </c>
    </row>
    <row r="2" ht="27.75" customHeight="1" spans="1:7">
      <c r="A2" s="5" t="s">
        <v>482</v>
      </c>
      <c r="B2" s="5"/>
      <c r="C2" s="5"/>
      <c r="D2" s="5"/>
      <c r="E2" s="5"/>
      <c r="F2" s="5"/>
      <c r="G2" s="5"/>
    </row>
    <row r="3" s="1" customFormat="1" ht="13.5" customHeight="1" spans="1:7">
      <c r="A3" s="6" t="str">
        <f>"单位名称："&amp;"曲靖市食品药品不良反应与药物滥用监测中心"</f>
        <v>单位名称：曲靖市食品药品不良反应与药物滥用监测中心</v>
      </c>
      <c r="B3" s="7"/>
      <c r="C3" s="7"/>
      <c r="D3" s="7"/>
      <c r="E3" s="8"/>
      <c r="F3" s="8"/>
      <c r="G3" s="361" t="s">
        <v>48</v>
      </c>
    </row>
    <row r="4" s="1" customFormat="1" ht="21.75" customHeight="1" spans="1:7">
      <c r="A4" s="10" t="s">
        <v>239</v>
      </c>
      <c r="B4" s="10" t="s">
        <v>483</v>
      </c>
      <c r="C4" s="10" t="s">
        <v>241</v>
      </c>
      <c r="D4" s="11" t="s">
        <v>484</v>
      </c>
      <c r="E4" s="12" t="s">
        <v>34</v>
      </c>
      <c r="F4" s="13"/>
      <c r="G4" s="13"/>
    </row>
    <row r="5" s="1" customFormat="1" ht="21.75" customHeight="1" spans="1:7">
      <c r="A5" s="14"/>
      <c r="B5" s="14"/>
      <c r="C5" s="14"/>
      <c r="D5" s="15"/>
      <c r="E5" s="13" t="s">
        <v>485</v>
      </c>
      <c r="F5" s="15" t="s">
        <v>486</v>
      </c>
      <c r="G5" s="15" t="s">
        <v>487</v>
      </c>
    </row>
    <row r="6" s="1" customFormat="1" ht="40.5" customHeight="1" spans="1:7">
      <c r="A6" s="14"/>
      <c r="B6" s="14"/>
      <c r="C6" s="14"/>
      <c r="D6" s="15"/>
      <c r="E6" s="13"/>
      <c r="F6" s="11" t="s">
        <v>33</v>
      </c>
      <c r="G6" s="15"/>
    </row>
    <row r="7" s="1" customFormat="1" ht="30" customHeight="1" spans="1:7">
      <c r="A7" s="16">
        <v>1</v>
      </c>
      <c r="B7" s="16">
        <v>2</v>
      </c>
      <c r="C7" s="16">
        <v>3</v>
      </c>
      <c r="D7" s="16">
        <v>4</v>
      </c>
      <c r="E7" s="16">
        <v>8</v>
      </c>
      <c r="F7" s="16">
        <v>9</v>
      </c>
      <c r="G7" s="17">
        <v>10</v>
      </c>
    </row>
    <row r="8" s="1" customFormat="1" ht="30" customHeight="1" spans="1:7">
      <c r="A8" s="18" t="s">
        <v>45</v>
      </c>
      <c r="B8" s="19"/>
      <c r="C8" s="19"/>
      <c r="D8" s="19"/>
      <c r="E8" s="20">
        <v>5.5</v>
      </c>
      <c r="F8" s="20"/>
      <c r="G8" s="20"/>
    </row>
    <row r="9" s="1" customFormat="1" ht="30" customHeight="1" spans="1:7">
      <c r="A9" s="19"/>
      <c r="B9" s="21" t="s">
        <v>488</v>
      </c>
      <c r="C9" s="18" t="s">
        <v>344</v>
      </c>
      <c r="D9" s="22" t="s">
        <v>489</v>
      </c>
      <c r="E9" s="20">
        <v>5.5</v>
      </c>
      <c r="F9" s="20"/>
      <c r="G9" s="20"/>
    </row>
    <row r="10" s="1" customFormat="1" ht="30" customHeight="1" spans="1:7">
      <c r="A10" s="23" t="s">
        <v>30</v>
      </c>
      <c r="B10" s="24" t="s">
        <v>490</v>
      </c>
      <c r="C10" s="24"/>
      <c r="D10" s="25"/>
      <c r="E10" s="20">
        <v>5.5</v>
      </c>
      <c r="F10" s="20"/>
      <c r="G10" s="20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472222222222222" right="0.472222222222222" top="1" bottom="1" header="0.5" footer="0.5"/>
  <pageSetup paperSize="9" scale="6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6"/>
  <sheetViews>
    <sheetView zoomScale="70" zoomScaleNormal="70" workbookViewId="0">
      <selection activeCell="K14" sqref="K14"/>
    </sheetView>
  </sheetViews>
  <sheetFormatPr defaultColWidth="9.13636363636364" defaultRowHeight="14.25" customHeight="1"/>
  <cols>
    <col min="1" max="1" width="14.0818181818182" style="2" customWidth="1"/>
    <col min="2" max="2" width="38.0272727272727" style="2" customWidth="1"/>
    <col min="3" max="17" width="13.9363636363636" style="2" customWidth="1"/>
    <col min="18" max="16384" width="9.13636363636364" style="2"/>
  </cols>
  <sheetData>
    <row r="1" ht="15.75" customHeight="1" spans="17:17">
      <c r="Q1" s="154" t="s">
        <v>46</v>
      </c>
    </row>
    <row r="2" ht="28.5" customHeight="1" spans="1:17">
      <c r="A2" s="5" t="s">
        <v>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84" t="str">
        <f>"单位名称："&amp;"曲靖市食品药品不良反应与药物滥用监测中心"</f>
        <v>单位名称：曲靖市食品药品不良反应与药物滥用监测中心</v>
      </c>
      <c r="B3" s="285"/>
      <c r="C3" s="81"/>
      <c r="D3" s="8"/>
      <c r="E3" s="81"/>
      <c r="F3" s="8"/>
      <c r="G3" s="81"/>
      <c r="H3" s="8"/>
      <c r="I3" s="8"/>
      <c r="J3" s="8"/>
      <c r="K3" s="81"/>
      <c r="L3" s="8"/>
      <c r="M3" s="81"/>
      <c r="N3" s="81"/>
      <c r="O3" s="299"/>
      <c r="P3" s="299"/>
      <c r="Q3" s="353" t="s">
        <v>48</v>
      </c>
    </row>
    <row r="4" ht="17.25" customHeight="1" spans="1:17">
      <c r="A4" s="286" t="s">
        <v>49</v>
      </c>
      <c r="B4" s="287" t="s">
        <v>50</v>
      </c>
      <c r="C4" s="288" t="s">
        <v>51</v>
      </c>
      <c r="D4" s="289" t="s">
        <v>52</v>
      </c>
      <c r="E4" s="290"/>
      <c r="F4" s="289" t="s">
        <v>53</v>
      </c>
      <c r="G4" s="290"/>
      <c r="H4" s="291" t="s">
        <v>54</v>
      </c>
      <c r="I4" s="15" t="s">
        <v>55</v>
      </c>
      <c r="J4" s="287" t="s">
        <v>56</v>
      </c>
      <c r="K4" s="300" t="s">
        <v>57</v>
      </c>
      <c r="L4" s="289" t="s">
        <v>58</v>
      </c>
      <c r="M4" s="301"/>
      <c r="N4" s="301"/>
      <c r="O4" s="301"/>
      <c r="P4" s="301"/>
      <c r="Q4" s="306"/>
    </row>
    <row r="5" ht="30" customHeight="1" spans="1:17">
      <c r="A5" s="290"/>
      <c r="B5" s="292"/>
      <c r="C5" s="292"/>
      <c r="D5" s="292" t="s">
        <v>51</v>
      </c>
      <c r="E5" s="293" t="s">
        <v>59</v>
      </c>
      <c r="F5" s="293" t="s">
        <v>51</v>
      </c>
      <c r="G5" s="294" t="s">
        <v>59</v>
      </c>
      <c r="H5" s="292"/>
      <c r="I5" s="292"/>
      <c r="J5" s="292"/>
      <c r="K5" s="302"/>
      <c r="L5" s="292" t="s">
        <v>60</v>
      </c>
      <c r="M5" s="303" t="s">
        <v>61</v>
      </c>
      <c r="N5" s="303" t="s">
        <v>62</v>
      </c>
      <c r="O5" s="303" t="s">
        <v>63</v>
      </c>
      <c r="P5" s="303" t="s">
        <v>64</v>
      </c>
      <c r="Q5" s="303" t="s">
        <v>65</v>
      </c>
    </row>
    <row r="6" ht="22" customHeight="1" spans="1:17">
      <c r="A6" s="13">
        <v>1</v>
      </c>
      <c r="B6" s="295">
        <v>2</v>
      </c>
      <c r="C6" s="295">
        <v>3</v>
      </c>
      <c r="D6" s="295">
        <v>4</v>
      </c>
      <c r="E6" s="296">
        <v>5</v>
      </c>
      <c r="F6" s="297">
        <v>6</v>
      </c>
      <c r="G6" s="296">
        <v>7</v>
      </c>
      <c r="H6" s="297">
        <v>8</v>
      </c>
      <c r="I6" s="296">
        <v>9</v>
      </c>
      <c r="J6" s="296">
        <v>10</v>
      </c>
      <c r="K6" s="296">
        <v>11</v>
      </c>
      <c r="L6" s="296">
        <v>12</v>
      </c>
      <c r="M6" s="304">
        <v>13</v>
      </c>
      <c r="N6" s="305">
        <v>14</v>
      </c>
      <c r="O6" s="305">
        <v>15</v>
      </c>
      <c r="P6" s="305">
        <v>16</v>
      </c>
      <c r="Q6" s="305">
        <v>17</v>
      </c>
    </row>
    <row r="7" ht="22" customHeight="1" spans="1:17">
      <c r="A7" s="21" t="s">
        <v>66</v>
      </c>
      <c r="B7" s="18" t="s">
        <v>67</v>
      </c>
      <c r="C7" s="20">
        <v>122.100209</v>
      </c>
      <c r="D7" s="20">
        <v>110.600209</v>
      </c>
      <c r="E7" s="20">
        <v>110.600209</v>
      </c>
      <c r="F7" s="20">
        <v>11.5</v>
      </c>
      <c r="G7" s="20">
        <v>11.5</v>
      </c>
      <c r="H7" s="20">
        <v>122.100209</v>
      </c>
      <c r="I7" s="20"/>
      <c r="J7" s="20"/>
      <c r="K7" s="20"/>
      <c r="L7" s="20"/>
      <c r="M7" s="20"/>
      <c r="N7" s="20"/>
      <c r="O7" s="20"/>
      <c r="P7" s="20"/>
      <c r="Q7" s="20"/>
    </row>
    <row r="8" ht="22" customHeight="1" spans="1:17">
      <c r="A8" s="272" t="s">
        <v>68</v>
      </c>
      <c r="B8" s="213" t="s">
        <v>69</v>
      </c>
      <c r="C8" s="20">
        <v>122.100209</v>
      </c>
      <c r="D8" s="20">
        <v>110.600209</v>
      </c>
      <c r="E8" s="20">
        <v>110.600209</v>
      </c>
      <c r="F8" s="20">
        <v>11.5</v>
      </c>
      <c r="G8" s="20">
        <v>11.5</v>
      </c>
      <c r="H8" s="20">
        <v>122.100209</v>
      </c>
      <c r="I8" s="20"/>
      <c r="J8" s="20"/>
      <c r="K8" s="20"/>
      <c r="L8" s="20"/>
      <c r="M8" s="20"/>
      <c r="N8" s="20"/>
      <c r="O8" s="20"/>
      <c r="P8" s="20"/>
      <c r="Q8" s="20"/>
    </row>
    <row r="9" ht="22" customHeight="1" spans="1:17">
      <c r="A9" s="273" t="s">
        <v>70</v>
      </c>
      <c r="B9" s="274" t="s">
        <v>71</v>
      </c>
      <c r="C9" s="20">
        <v>5.5</v>
      </c>
      <c r="D9" s="20"/>
      <c r="E9" s="20"/>
      <c r="F9" s="20">
        <v>5.5</v>
      </c>
      <c r="G9" s="20">
        <v>5.5</v>
      </c>
      <c r="H9" s="20">
        <v>5.5</v>
      </c>
      <c r="I9" s="20"/>
      <c r="J9" s="20"/>
      <c r="K9" s="20"/>
      <c r="L9" s="20"/>
      <c r="M9" s="20"/>
      <c r="N9" s="20"/>
      <c r="O9" s="20"/>
      <c r="P9" s="20"/>
      <c r="Q9" s="20"/>
    </row>
    <row r="10" ht="22" customHeight="1" spans="1:17">
      <c r="A10" s="273" t="s">
        <v>72</v>
      </c>
      <c r="B10" s="274" t="s">
        <v>73</v>
      </c>
      <c r="C10" s="20">
        <v>110.600209</v>
      </c>
      <c r="D10" s="20">
        <v>110.600209</v>
      </c>
      <c r="E10" s="20">
        <v>110.600209</v>
      </c>
      <c r="F10" s="20"/>
      <c r="G10" s="20"/>
      <c r="H10" s="20">
        <v>110.600209</v>
      </c>
      <c r="I10" s="20"/>
      <c r="J10" s="20"/>
      <c r="K10" s="20"/>
      <c r="L10" s="20"/>
      <c r="M10" s="20"/>
      <c r="N10" s="20"/>
      <c r="O10" s="20"/>
      <c r="P10" s="20"/>
      <c r="Q10" s="20"/>
    </row>
    <row r="11" ht="22" customHeight="1" spans="1:17">
      <c r="A11" s="273" t="s">
        <v>74</v>
      </c>
      <c r="B11" s="274" t="s">
        <v>75</v>
      </c>
      <c r="C11" s="20">
        <v>6</v>
      </c>
      <c r="D11" s="20"/>
      <c r="E11" s="20"/>
      <c r="F11" s="20">
        <v>6</v>
      </c>
      <c r="G11" s="20">
        <v>6</v>
      </c>
      <c r="H11" s="20">
        <v>6</v>
      </c>
      <c r="I11" s="20"/>
      <c r="J11" s="20"/>
      <c r="K11" s="20"/>
      <c r="L11" s="20"/>
      <c r="M11" s="20"/>
      <c r="N11" s="20"/>
      <c r="O11" s="20"/>
      <c r="P11" s="20"/>
      <c r="Q11" s="20"/>
    </row>
    <row r="12" ht="22" customHeight="1" spans="1:17">
      <c r="A12" s="21" t="s">
        <v>76</v>
      </c>
      <c r="B12" s="18" t="s">
        <v>77</v>
      </c>
      <c r="C12" s="20">
        <v>15.428077</v>
      </c>
      <c r="D12" s="20">
        <v>15.428077</v>
      </c>
      <c r="E12" s="20">
        <v>15.428077</v>
      </c>
      <c r="F12" s="20"/>
      <c r="G12" s="20"/>
      <c r="H12" s="20">
        <v>15.428077</v>
      </c>
      <c r="I12" s="20"/>
      <c r="J12" s="20"/>
      <c r="K12" s="20"/>
      <c r="L12" s="20"/>
      <c r="M12" s="20"/>
      <c r="N12" s="20"/>
      <c r="O12" s="20"/>
      <c r="P12" s="20"/>
      <c r="Q12" s="20"/>
    </row>
    <row r="13" ht="22" customHeight="1" spans="1:17">
      <c r="A13" s="272" t="s">
        <v>78</v>
      </c>
      <c r="B13" s="213" t="s">
        <v>79</v>
      </c>
      <c r="C13" s="20">
        <v>14.868225</v>
      </c>
      <c r="D13" s="20">
        <v>14.868225</v>
      </c>
      <c r="E13" s="20">
        <v>14.868225</v>
      </c>
      <c r="F13" s="20"/>
      <c r="G13" s="20"/>
      <c r="H13" s="20">
        <v>14.868225</v>
      </c>
      <c r="I13" s="20"/>
      <c r="J13" s="20"/>
      <c r="K13" s="20"/>
      <c r="L13" s="20"/>
      <c r="M13" s="20"/>
      <c r="N13" s="20"/>
      <c r="O13" s="20"/>
      <c r="P13" s="20"/>
      <c r="Q13" s="20"/>
    </row>
    <row r="14" ht="22" customHeight="1" spans="1:17">
      <c r="A14" s="273" t="s">
        <v>80</v>
      </c>
      <c r="B14" s="274" t="s">
        <v>81</v>
      </c>
      <c r="C14" s="20">
        <v>14.868225</v>
      </c>
      <c r="D14" s="20">
        <v>14.868225</v>
      </c>
      <c r="E14" s="20">
        <v>14.868225</v>
      </c>
      <c r="F14" s="20"/>
      <c r="G14" s="20"/>
      <c r="H14" s="20">
        <v>14.868225</v>
      </c>
      <c r="I14" s="20"/>
      <c r="J14" s="20"/>
      <c r="K14" s="20"/>
      <c r="L14" s="20"/>
      <c r="M14" s="20"/>
      <c r="N14" s="20"/>
      <c r="O14" s="20"/>
      <c r="P14" s="20"/>
      <c r="Q14" s="20"/>
    </row>
    <row r="15" ht="22" customHeight="1" spans="1:17">
      <c r="A15" s="272" t="s">
        <v>82</v>
      </c>
      <c r="B15" s="213" t="s">
        <v>83</v>
      </c>
      <c r="C15" s="20">
        <v>0.559852</v>
      </c>
      <c r="D15" s="20">
        <v>0.559852</v>
      </c>
      <c r="E15" s="20">
        <v>0.559852</v>
      </c>
      <c r="F15" s="20"/>
      <c r="G15" s="20"/>
      <c r="H15" s="20">
        <v>0.559852</v>
      </c>
      <c r="I15" s="20"/>
      <c r="J15" s="20"/>
      <c r="K15" s="20"/>
      <c r="L15" s="20"/>
      <c r="M15" s="20"/>
      <c r="N15" s="20"/>
      <c r="O15" s="20"/>
      <c r="P15" s="20"/>
      <c r="Q15" s="20"/>
    </row>
    <row r="16" ht="22" customHeight="1" spans="1:17">
      <c r="A16" s="273" t="s">
        <v>84</v>
      </c>
      <c r="B16" s="274" t="s">
        <v>83</v>
      </c>
      <c r="C16" s="20">
        <v>0.559852</v>
      </c>
      <c r="D16" s="20">
        <v>0.559852</v>
      </c>
      <c r="E16" s="20">
        <v>0.559852</v>
      </c>
      <c r="F16" s="20"/>
      <c r="G16" s="20"/>
      <c r="H16" s="20">
        <v>0.559852</v>
      </c>
      <c r="I16" s="20"/>
      <c r="J16" s="20"/>
      <c r="K16" s="20"/>
      <c r="L16" s="20"/>
      <c r="M16" s="20"/>
      <c r="N16" s="20"/>
      <c r="O16" s="20"/>
      <c r="P16" s="20"/>
      <c r="Q16" s="20"/>
    </row>
    <row r="17" ht="22" customHeight="1" spans="1:17">
      <c r="A17" s="21" t="s">
        <v>85</v>
      </c>
      <c r="B17" s="18" t="s">
        <v>86</v>
      </c>
      <c r="C17" s="20">
        <v>5.997873</v>
      </c>
      <c r="D17" s="20">
        <v>5.997873</v>
      </c>
      <c r="E17" s="20">
        <v>5.997873</v>
      </c>
      <c r="F17" s="20"/>
      <c r="G17" s="20"/>
      <c r="H17" s="20">
        <v>5.997873</v>
      </c>
      <c r="I17" s="20"/>
      <c r="J17" s="20"/>
      <c r="K17" s="20"/>
      <c r="L17" s="20"/>
      <c r="M17" s="20"/>
      <c r="N17" s="20"/>
      <c r="O17" s="20"/>
      <c r="P17" s="20"/>
      <c r="Q17" s="20"/>
    </row>
    <row r="18" ht="22" customHeight="1" spans="1:17">
      <c r="A18" s="272" t="s">
        <v>87</v>
      </c>
      <c r="B18" s="213" t="s">
        <v>88</v>
      </c>
      <c r="C18" s="20">
        <v>5.997873</v>
      </c>
      <c r="D18" s="20">
        <v>5.997873</v>
      </c>
      <c r="E18" s="20">
        <v>5.997873</v>
      </c>
      <c r="F18" s="20"/>
      <c r="G18" s="20"/>
      <c r="H18" s="20">
        <v>5.997873</v>
      </c>
      <c r="I18" s="20"/>
      <c r="J18" s="20"/>
      <c r="K18" s="20"/>
      <c r="L18" s="20"/>
      <c r="M18" s="20"/>
      <c r="N18" s="20"/>
      <c r="O18" s="20"/>
      <c r="P18" s="20"/>
      <c r="Q18" s="20"/>
    </row>
    <row r="19" ht="22" customHeight="1" spans="1:17">
      <c r="A19" s="273" t="s">
        <v>89</v>
      </c>
      <c r="B19" s="274" t="s">
        <v>90</v>
      </c>
      <c r="C19" s="20">
        <v>5.438558</v>
      </c>
      <c r="D19" s="20">
        <v>5.438558</v>
      </c>
      <c r="E19" s="20">
        <v>5.438558</v>
      </c>
      <c r="F19" s="20"/>
      <c r="G19" s="20"/>
      <c r="H19" s="20">
        <v>5.438558</v>
      </c>
      <c r="I19" s="20"/>
      <c r="J19" s="20"/>
      <c r="K19" s="20"/>
      <c r="L19" s="20"/>
      <c r="M19" s="20"/>
      <c r="N19" s="20"/>
      <c r="O19" s="20"/>
      <c r="P19" s="20"/>
      <c r="Q19" s="20"/>
    </row>
    <row r="20" ht="22" customHeight="1" spans="1:17">
      <c r="A20" s="273" t="s">
        <v>91</v>
      </c>
      <c r="B20" s="274" t="s">
        <v>92</v>
      </c>
      <c r="C20" s="20">
        <v>0.559315</v>
      </c>
      <c r="D20" s="20">
        <v>0.559315</v>
      </c>
      <c r="E20" s="20">
        <v>0.559315</v>
      </c>
      <c r="F20" s="20"/>
      <c r="G20" s="20"/>
      <c r="H20" s="20">
        <v>0.559315</v>
      </c>
      <c r="I20" s="20"/>
      <c r="J20" s="20"/>
      <c r="K20" s="20"/>
      <c r="L20" s="20"/>
      <c r="M20" s="20"/>
      <c r="N20" s="20"/>
      <c r="O20" s="20"/>
      <c r="P20" s="20"/>
      <c r="Q20" s="20"/>
    </row>
    <row r="21" ht="22" customHeight="1" spans="1:17">
      <c r="A21" s="21" t="s">
        <v>93</v>
      </c>
      <c r="B21" s="18" t="s">
        <v>94</v>
      </c>
      <c r="C21" s="20">
        <v>11.928768</v>
      </c>
      <c r="D21" s="20">
        <v>11.928768</v>
      </c>
      <c r="E21" s="20">
        <v>11.928768</v>
      </c>
      <c r="F21" s="20"/>
      <c r="G21" s="20"/>
      <c r="H21" s="20">
        <v>11.928768</v>
      </c>
      <c r="I21" s="20"/>
      <c r="J21" s="20"/>
      <c r="K21" s="20"/>
      <c r="L21" s="20"/>
      <c r="M21" s="20"/>
      <c r="N21" s="20"/>
      <c r="O21" s="20"/>
      <c r="P21" s="20"/>
      <c r="Q21" s="20"/>
    </row>
    <row r="22" ht="22" customHeight="1" spans="1:17">
      <c r="A22" s="272" t="s">
        <v>95</v>
      </c>
      <c r="B22" s="213" t="s">
        <v>96</v>
      </c>
      <c r="C22" s="20">
        <v>11.928768</v>
      </c>
      <c r="D22" s="20">
        <v>11.928768</v>
      </c>
      <c r="E22" s="20">
        <v>11.928768</v>
      </c>
      <c r="F22" s="20"/>
      <c r="G22" s="20"/>
      <c r="H22" s="20">
        <v>11.928768</v>
      </c>
      <c r="I22" s="20"/>
      <c r="J22" s="20"/>
      <c r="K22" s="20"/>
      <c r="L22" s="20"/>
      <c r="M22" s="20"/>
      <c r="N22" s="20"/>
      <c r="O22" s="20"/>
      <c r="P22" s="20"/>
      <c r="Q22" s="20"/>
    </row>
    <row r="23" ht="22" customHeight="1" spans="1:17">
      <c r="A23" s="273" t="s">
        <v>97</v>
      </c>
      <c r="B23" s="274" t="s">
        <v>98</v>
      </c>
      <c r="C23" s="20">
        <v>11.928768</v>
      </c>
      <c r="D23" s="20">
        <v>11.928768</v>
      </c>
      <c r="E23" s="20">
        <v>11.928768</v>
      </c>
      <c r="F23" s="20"/>
      <c r="G23" s="20"/>
      <c r="H23" s="20">
        <v>11.928768</v>
      </c>
      <c r="I23" s="20"/>
      <c r="J23" s="20"/>
      <c r="K23" s="20"/>
      <c r="L23" s="20"/>
      <c r="M23" s="20"/>
      <c r="N23" s="20"/>
      <c r="O23" s="20"/>
      <c r="P23" s="20"/>
      <c r="Q23" s="20"/>
    </row>
    <row r="24" ht="22" customHeight="1" spans="1:17">
      <c r="A24" s="298" t="s">
        <v>99</v>
      </c>
      <c r="B24" s="11" t="s">
        <v>100</v>
      </c>
      <c r="C24" s="20">
        <v>155.454927</v>
      </c>
      <c r="D24" s="20">
        <v>143.954927</v>
      </c>
      <c r="E24" s="20">
        <v>143.954927</v>
      </c>
      <c r="F24" s="20">
        <v>11.5</v>
      </c>
      <c r="G24" s="20">
        <v>11.5</v>
      </c>
      <c r="H24" s="20">
        <v>155.454927</v>
      </c>
      <c r="I24" s="20"/>
      <c r="J24" s="20"/>
      <c r="K24" s="20"/>
      <c r="L24" s="20"/>
      <c r="M24" s="20"/>
      <c r="N24" s="20"/>
      <c r="O24" s="20"/>
      <c r="P24" s="20"/>
      <c r="Q24" s="20"/>
    </row>
    <row r="25" ht="22" customHeight="1"/>
    <row r="26" ht="22" customHeight="1"/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472222222222222" right="0.472222222222222" top="1" bottom="0.802777777777778" header="0.5" footer="0.5"/>
  <pageSetup paperSize="9" scale="5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3"/>
  <sheetViews>
    <sheetView zoomScale="60" zoomScaleNormal="60" workbookViewId="0">
      <selection activeCell="A7" sqref="A7:D31"/>
    </sheetView>
  </sheetViews>
  <sheetFormatPr defaultColWidth="9.13636363636364" defaultRowHeight="14.25" customHeight="1" outlineLevelCol="3"/>
  <cols>
    <col min="1" max="1" width="33.6363636363636" style="2" customWidth="1"/>
    <col min="2" max="2" width="23.4818181818182" style="2" customWidth="1"/>
    <col min="3" max="3" width="33.6363636363636" style="2" customWidth="1"/>
    <col min="4" max="4" width="23.4818181818182" style="2" customWidth="1"/>
    <col min="5" max="16384" width="9.13636363636364" style="2"/>
  </cols>
  <sheetData>
    <row r="1" customHeight="1" spans="1:4">
      <c r="A1" s="261"/>
      <c r="C1" s="276"/>
      <c r="D1" s="277" t="s">
        <v>101</v>
      </c>
    </row>
    <row r="2" ht="31.5" customHeight="1" spans="1:4">
      <c r="A2" s="67" t="s">
        <v>102</v>
      </c>
      <c r="B2" s="278"/>
      <c r="C2" s="276"/>
      <c r="D2" s="278"/>
    </row>
    <row r="3" ht="17.25" customHeight="1" spans="1:4">
      <c r="A3" s="279" t="str">
        <f>"单位名称："&amp;"曲靖市食品药品不良反应与药物滥用监测中心"</f>
        <v>单位名称：曲靖市食品药品不良反应与药物滥用监测中心</v>
      </c>
      <c r="B3" s="280"/>
      <c r="C3" s="281"/>
      <c r="D3" s="354" t="s">
        <v>103</v>
      </c>
    </row>
    <row r="4" ht="22" customHeight="1" spans="1:4">
      <c r="A4" s="13" t="s">
        <v>104</v>
      </c>
      <c r="B4" s="13"/>
      <c r="C4" s="146" t="s">
        <v>105</v>
      </c>
      <c r="D4" s="13"/>
    </row>
    <row r="5" ht="22" customHeight="1" spans="1:4">
      <c r="A5" s="13" t="s">
        <v>106</v>
      </c>
      <c r="B5" s="282" t="s">
        <v>107</v>
      </c>
      <c r="C5" s="146" t="s">
        <v>108</v>
      </c>
      <c r="D5" s="282" t="s">
        <v>107</v>
      </c>
    </row>
    <row r="6" ht="22" customHeight="1" spans="1:4">
      <c r="A6" s="13"/>
      <c r="B6" s="283"/>
      <c r="C6" s="146"/>
      <c r="D6" s="283"/>
    </row>
    <row r="7" ht="22" customHeight="1" spans="1:4">
      <c r="A7" s="21" t="s">
        <v>109</v>
      </c>
      <c r="B7" s="20">
        <v>155.454927</v>
      </c>
      <c r="C7" s="21" t="s">
        <v>110</v>
      </c>
      <c r="D7" s="20">
        <v>155.454927</v>
      </c>
    </row>
    <row r="8" ht="22" customHeight="1" spans="1:4">
      <c r="A8" s="21" t="s">
        <v>111</v>
      </c>
      <c r="B8" s="20">
        <v>155.454927</v>
      </c>
      <c r="C8" s="21" t="s">
        <v>112</v>
      </c>
      <c r="D8" s="20">
        <v>122.100209</v>
      </c>
    </row>
    <row r="9" ht="22" customHeight="1" spans="1:4">
      <c r="A9" s="21" t="s">
        <v>113</v>
      </c>
      <c r="B9" s="20"/>
      <c r="C9" s="21" t="s">
        <v>114</v>
      </c>
      <c r="D9" s="20"/>
    </row>
    <row r="10" ht="22" customHeight="1" spans="1:4">
      <c r="A10" s="21" t="s">
        <v>115</v>
      </c>
      <c r="B10" s="20"/>
      <c r="C10" s="21" t="s">
        <v>116</v>
      </c>
      <c r="D10" s="20"/>
    </row>
    <row r="11" ht="22" customHeight="1" spans="1:4">
      <c r="A11" s="21" t="s">
        <v>117</v>
      </c>
      <c r="B11" s="20"/>
      <c r="C11" s="21" t="s">
        <v>118</v>
      </c>
      <c r="D11" s="20"/>
    </row>
    <row r="12" ht="22" customHeight="1" spans="1:4">
      <c r="A12" s="21" t="s">
        <v>111</v>
      </c>
      <c r="B12" s="20"/>
      <c r="C12" s="21" t="s">
        <v>119</v>
      </c>
      <c r="D12" s="20"/>
    </row>
    <row r="13" ht="22" customHeight="1" spans="1:4">
      <c r="A13" s="21" t="s">
        <v>113</v>
      </c>
      <c r="B13" s="20"/>
      <c r="C13" s="21" t="s">
        <v>120</v>
      </c>
      <c r="D13" s="20"/>
    </row>
    <row r="14" ht="22" customHeight="1" spans="1:4">
      <c r="A14" s="21" t="s">
        <v>115</v>
      </c>
      <c r="B14" s="20"/>
      <c r="C14" s="21" t="s">
        <v>121</v>
      </c>
      <c r="D14" s="20"/>
    </row>
    <row r="15" ht="22" customHeight="1" spans="1:4">
      <c r="A15" s="21"/>
      <c r="B15" s="20"/>
      <c r="C15" s="21" t="s">
        <v>122</v>
      </c>
      <c r="D15" s="20">
        <v>15.428077</v>
      </c>
    </row>
    <row r="16" ht="22" customHeight="1" spans="1:4">
      <c r="A16" s="21"/>
      <c r="B16" s="20"/>
      <c r="C16" s="21" t="s">
        <v>123</v>
      </c>
      <c r="D16" s="20">
        <v>5.997873</v>
      </c>
    </row>
    <row r="17" ht="22" customHeight="1" spans="1:4">
      <c r="A17" s="21"/>
      <c r="B17" s="20"/>
      <c r="C17" s="21" t="s">
        <v>124</v>
      </c>
      <c r="D17" s="20"/>
    </row>
    <row r="18" ht="22" customHeight="1" spans="1:4">
      <c r="A18" s="21"/>
      <c r="B18" s="20"/>
      <c r="C18" s="21" t="s">
        <v>125</v>
      </c>
      <c r="D18" s="20"/>
    </row>
    <row r="19" ht="22" customHeight="1" spans="1:4">
      <c r="A19" s="21"/>
      <c r="B19" s="20"/>
      <c r="C19" s="21" t="s">
        <v>126</v>
      </c>
      <c r="D19" s="20"/>
    </row>
    <row r="20" ht="22" customHeight="1" spans="1:4">
      <c r="A20" s="21"/>
      <c r="B20" s="20"/>
      <c r="C20" s="21" t="s">
        <v>127</v>
      </c>
      <c r="D20" s="20"/>
    </row>
    <row r="21" ht="22" customHeight="1" spans="1:4">
      <c r="A21" s="21"/>
      <c r="B21" s="20"/>
      <c r="C21" s="21" t="s">
        <v>128</v>
      </c>
      <c r="D21" s="20"/>
    </row>
    <row r="22" ht="22" customHeight="1" spans="1:4">
      <c r="A22" s="21"/>
      <c r="B22" s="20"/>
      <c r="C22" s="21" t="s">
        <v>129</v>
      </c>
      <c r="D22" s="20"/>
    </row>
    <row r="23" ht="22" customHeight="1" spans="1:4">
      <c r="A23" s="21"/>
      <c r="B23" s="20"/>
      <c r="C23" s="21" t="s">
        <v>130</v>
      </c>
      <c r="D23" s="20"/>
    </row>
    <row r="24" ht="22" customHeight="1" spans="1:4">
      <c r="A24" s="21"/>
      <c r="B24" s="20"/>
      <c r="C24" s="21" t="s">
        <v>131</v>
      </c>
      <c r="D24" s="20"/>
    </row>
    <row r="25" ht="22" customHeight="1" spans="1:4">
      <c r="A25" s="21"/>
      <c r="B25" s="20"/>
      <c r="C25" s="21" t="s">
        <v>132</v>
      </c>
      <c r="D25" s="20"/>
    </row>
    <row r="26" ht="22" customHeight="1" spans="1:4">
      <c r="A26" s="21"/>
      <c r="B26" s="20"/>
      <c r="C26" s="21" t="s">
        <v>133</v>
      </c>
      <c r="D26" s="20">
        <v>11.928768</v>
      </c>
    </row>
    <row r="27" ht="22" customHeight="1" spans="1:4">
      <c r="A27" s="21"/>
      <c r="B27" s="20"/>
      <c r="C27" s="21" t="s">
        <v>134</v>
      </c>
      <c r="D27" s="20"/>
    </row>
    <row r="28" ht="22" customHeight="1" spans="1:4">
      <c r="A28" s="21"/>
      <c r="B28" s="20"/>
      <c r="C28" s="21" t="s">
        <v>135</v>
      </c>
      <c r="D28" s="20"/>
    </row>
    <row r="29" ht="22" customHeight="1" spans="1:4">
      <c r="A29" s="21"/>
      <c r="B29" s="20"/>
      <c r="C29" s="21" t="s">
        <v>136</v>
      </c>
      <c r="D29" s="20"/>
    </row>
    <row r="30" ht="22" customHeight="1" spans="1:4">
      <c r="A30" s="21"/>
      <c r="B30" s="20"/>
      <c r="C30" s="21" t="s">
        <v>137</v>
      </c>
      <c r="D30" s="20"/>
    </row>
    <row r="31" ht="22" customHeight="1" spans="1:4">
      <c r="A31" s="21"/>
      <c r="B31" s="20"/>
      <c r="C31" s="21" t="s">
        <v>138</v>
      </c>
      <c r="D31" s="20"/>
    </row>
    <row r="32" ht="22" customHeight="1" spans="1:4">
      <c r="A32" s="146" t="s">
        <v>139</v>
      </c>
      <c r="B32" s="20">
        <v>155.454927</v>
      </c>
      <c r="C32" s="146" t="s">
        <v>140</v>
      </c>
      <c r="D32" s="20">
        <v>155.454927</v>
      </c>
    </row>
    <row r="33" customHeight="1" spans="1:4">
      <c r="A33" s="1"/>
      <c r="B33" s="1"/>
      <c r="C33" s="1"/>
      <c r="D33" s="1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472222222222222" right="0.472222222222222" top="1" bottom="1" header="0.5" footer="0.5"/>
  <pageSetup paperSize="9" scale="80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zoomScale="60" zoomScaleNormal="60" workbookViewId="0">
      <selection activeCell="A2" sqref="A2:G2"/>
    </sheetView>
  </sheetViews>
  <sheetFormatPr defaultColWidth="9.13636363636364" defaultRowHeight="14.25" customHeight="1" outlineLevelCol="6"/>
  <cols>
    <col min="1" max="1" width="20.1363636363636" style="2" customWidth="1"/>
    <col min="2" max="2" width="44" style="2" customWidth="1"/>
    <col min="3" max="7" width="23.1090909090909" style="2" customWidth="1"/>
    <col min="8" max="16384" width="9.13636363636364" style="2"/>
  </cols>
  <sheetData>
    <row r="1" customHeight="1" spans="4:7">
      <c r="D1" s="264"/>
      <c r="F1" s="76"/>
      <c r="G1" s="265" t="s">
        <v>141</v>
      </c>
    </row>
    <row r="2" ht="39" customHeight="1" spans="1:7">
      <c r="A2" s="266" t="s">
        <v>142</v>
      </c>
      <c r="B2" s="162"/>
      <c r="C2" s="162"/>
      <c r="D2" s="162"/>
      <c r="E2" s="162"/>
      <c r="F2" s="162"/>
      <c r="G2" s="162"/>
    </row>
    <row r="3" s="1" customFormat="1" ht="18" customHeight="1" spans="1:7">
      <c r="A3" s="6" t="str">
        <f>"单位名称："&amp;"曲靖市食品药品不良反应与药物滥用监测中心"</f>
        <v>单位名称：曲靖市食品药品不良反应与药物滥用监测中心</v>
      </c>
      <c r="F3" s="158"/>
      <c r="G3" s="355" t="s">
        <v>48</v>
      </c>
    </row>
    <row r="4" s="1" customFormat="1" ht="22" customHeight="1" spans="1:7">
      <c r="A4" s="267" t="s">
        <v>143</v>
      </c>
      <c r="B4" s="268"/>
      <c r="C4" s="178" t="s">
        <v>30</v>
      </c>
      <c r="D4" s="269" t="s">
        <v>144</v>
      </c>
      <c r="E4" s="13"/>
      <c r="F4" s="13"/>
      <c r="G4" s="12" t="s">
        <v>145</v>
      </c>
    </row>
    <row r="5" s="1" customFormat="1" ht="22" customHeight="1" spans="1:7">
      <c r="A5" s="270" t="s">
        <v>146</v>
      </c>
      <c r="B5" s="270" t="s">
        <v>147</v>
      </c>
      <c r="C5" s="13"/>
      <c r="D5" s="226" t="s">
        <v>33</v>
      </c>
      <c r="E5" s="226" t="s">
        <v>148</v>
      </c>
      <c r="F5" s="226" t="s">
        <v>149</v>
      </c>
      <c r="G5" s="13"/>
    </row>
    <row r="6" s="1" customFormat="1" ht="22" customHeight="1" spans="1:7">
      <c r="A6" s="271" t="s">
        <v>150</v>
      </c>
      <c r="B6" s="271" t="s">
        <v>151</v>
      </c>
      <c r="C6" s="271" t="s">
        <v>152</v>
      </c>
      <c r="D6" s="172" t="s">
        <v>153</v>
      </c>
      <c r="E6" s="172" t="s">
        <v>154</v>
      </c>
      <c r="F6" s="172" t="s">
        <v>155</v>
      </c>
      <c r="G6" s="91">
        <v>7</v>
      </c>
    </row>
    <row r="7" s="1" customFormat="1" ht="22" customHeight="1" spans="1:7">
      <c r="A7" s="21" t="s">
        <v>66</v>
      </c>
      <c r="B7" s="18" t="s">
        <v>67</v>
      </c>
      <c r="C7" s="20">
        <v>122.100209</v>
      </c>
      <c r="D7" s="20">
        <v>110.600209</v>
      </c>
      <c r="E7" s="20">
        <v>99.657392</v>
      </c>
      <c r="F7" s="20">
        <v>10.942817</v>
      </c>
      <c r="G7" s="20">
        <v>11.5</v>
      </c>
    </row>
    <row r="8" s="1" customFormat="1" ht="22" customHeight="1" spans="1:7">
      <c r="A8" s="272" t="s">
        <v>68</v>
      </c>
      <c r="B8" s="213" t="s">
        <v>69</v>
      </c>
      <c r="C8" s="20">
        <v>122.100209</v>
      </c>
      <c r="D8" s="20">
        <v>110.600209</v>
      </c>
      <c r="E8" s="20">
        <v>99.657392</v>
      </c>
      <c r="F8" s="20">
        <v>10.942817</v>
      </c>
      <c r="G8" s="20">
        <v>11.5</v>
      </c>
    </row>
    <row r="9" s="1" customFormat="1" ht="22" customHeight="1" spans="1:7">
      <c r="A9" s="273" t="s">
        <v>70</v>
      </c>
      <c r="B9" s="274" t="s">
        <v>71</v>
      </c>
      <c r="C9" s="20">
        <v>5.5</v>
      </c>
      <c r="D9" s="20"/>
      <c r="E9" s="20"/>
      <c r="F9" s="20"/>
      <c r="G9" s="20">
        <v>5.5</v>
      </c>
    </row>
    <row r="10" s="1" customFormat="1" ht="22" customHeight="1" spans="1:7">
      <c r="A10" s="273" t="s">
        <v>72</v>
      </c>
      <c r="B10" s="274" t="s">
        <v>73</v>
      </c>
      <c r="C10" s="20">
        <v>110.600209</v>
      </c>
      <c r="D10" s="20">
        <v>110.600209</v>
      </c>
      <c r="E10" s="20">
        <v>99.657392</v>
      </c>
      <c r="F10" s="20">
        <v>10.942817</v>
      </c>
      <c r="G10" s="20"/>
    </row>
    <row r="11" s="1" customFormat="1" ht="22" customHeight="1" spans="1:7">
      <c r="A11" s="273" t="s">
        <v>74</v>
      </c>
      <c r="B11" s="274" t="s">
        <v>75</v>
      </c>
      <c r="C11" s="20">
        <v>6</v>
      </c>
      <c r="D11" s="20"/>
      <c r="E11" s="20"/>
      <c r="F11" s="20"/>
      <c r="G11" s="20">
        <v>6</v>
      </c>
    </row>
    <row r="12" s="1" customFormat="1" ht="22" customHeight="1" spans="1:7">
      <c r="A12" s="21" t="s">
        <v>76</v>
      </c>
      <c r="B12" s="18" t="s">
        <v>77</v>
      </c>
      <c r="C12" s="20">
        <v>15.428077</v>
      </c>
      <c r="D12" s="20">
        <v>15.428077</v>
      </c>
      <c r="E12" s="20">
        <v>15.428077</v>
      </c>
      <c r="F12" s="20"/>
      <c r="G12" s="20"/>
    </row>
    <row r="13" s="1" customFormat="1" ht="22" customHeight="1" spans="1:7">
      <c r="A13" s="272" t="s">
        <v>78</v>
      </c>
      <c r="B13" s="213" t="s">
        <v>79</v>
      </c>
      <c r="C13" s="20">
        <v>14.868225</v>
      </c>
      <c r="D13" s="20">
        <v>14.868225</v>
      </c>
      <c r="E13" s="20">
        <v>14.868225</v>
      </c>
      <c r="F13" s="20"/>
      <c r="G13" s="20"/>
    </row>
    <row r="14" s="1" customFormat="1" ht="22" customHeight="1" spans="1:7">
      <c r="A14" s="273" t="s">
        <v>80</v>
      </c>
      <c r="B14" s="274" t="s">
        <v>81</v>
      </c>
      <c r="C14" s="20">
        <v>14.868225</v>
      </c>
      <c r="D14" s="20">
        <v>14.868225</v>
      </c>
      <c r="E14" s="20">
        <v>14.868225</v>
      </c>
      <c r="F14" s="20"/>
      <c r="G14" s="20"/>
    </row>
    <row r="15" s="1" customFormat="1" ht="22" customHeight="1" spans="1:7">
      <c r="A15" s="272" t="s">
        <v>82</v>
      </c>
      <c r="B15" s="213" t="s">
        <v>83</v>
      </c>
      <c r="C15" s="20">
        <v>0.559852</v>
      </c>
      <c r="D15" s="20">
        <v>0.559852</v>
      </c>
      <c r="E15" s="20">
        <v>0.559852</v>
      </c>
      <c r="F15" s="20"/>
      <c r="G15" s="20"/>
    </row>
    <row r="16" s="1" customFormat="1" ht="22" customHeight="1" spans="1:7">
      <c r="A16" s="273" t="s">
        <v>84</v>
      </c>
      <c r="B16" s="274" t="s">
        <v>83</v>
      </c>
      <c r="C16" s="20">
        <v>0.559852</v>
      </c>
      <c r="D16" s="20">
        <v>0.559852</v>
      </c>
      <c r="E16" s="20">
        <v>0.559852</v>
      </c>
      <c r="F16" s="20"/>
      <c r="G16" s="20"/>
    </row>
    <row r="17" s="1" customFormat="1" ht="22" customHeight="1" spans="1:7">
      <c r="A17" s="21" t="s">
        <v>85</v>
      </c>
      <c r="B17" s="18" t="s">
        <v>86</v>
      </c>
      <c r="C17" s="20">
        <v>5.997873</v>
      </c>
      <c r="D17" s="20">
        <v>5.997873</v>
      </c>
      <c r="E17" s="20">
        <v>5.997873</v>
      </c>
      <c r="F17" s="20"/>
      <c r="G17" s="20"/>
    </row>
    <row r="18" s="1" customFormat="1" ht="22" customHeight="1" spans="1:7">
      <c r="A18" s="272" t="s">
        <v>87</v>
      </c>
      <c r="B18" s="213" t="s">
        <v>88</v>
      </c>
      <c r="C18" s="20">
        <v>5.997873</v>
      </c>
      <c r="D18" s="20">
        <v>5.997873</v>
      </c>
      <c r="E18" s="20">
        <v>5.997873</v>
      </c>
      <c r="F18" s="20"/>
      <c r="G18" s="20"/>
    </row>
    <row r="19" s="1" customFormat="1" ht="22" customHeight="1" spans="1:7">
      <c r="A19" s="273" t="s">
        <v>89</v>
      </c>
      <c r="B19" s="274" t="s">
        <v>90</v>
      </c>
      <c r="C19" s="20">
        <v>5.438558</v>
      </c>
      <c r="D19" s="20">
        <v>5.438558</v>
      </c>
      <c r="E19" s="20">
        <v>5.438558</v>
      </c>
      <c r="F19" s="20"/>
      <c r="G19" s="20"/>
    </row>
    <row r="20" s="1" customFormat="1" ht="22" customHeight="1" spans="1:7">
      <c r="A20" s="273" t="s">
        <v>91</v>
      </c>
      <c r="B20" s="274" t="s">
        <v>92</v>
      </c>
      <c r="C20" s="20">
        <v>0.559315</v>
      </c>
      <c r="D20" s="20">
        <v>0.559315</v>
      </c>
      <c r="E20" s="20">
        <v>0.559315</v>
      </c>
      <c r="F20" s="20"/>
      <c r="G20" s="20"/>
    </row>
    <row r="21" s="1" customFormat="1" ht="22" customHeight="1" spans="1:7">
      <c r="A21" s="21" t="s">
        <v>93</v>
      </c>
      <c r="B21" s="18" t="s">
        <v>94</v>
      </c>
      <c r="C21" s="20">
        <v>11.928768</v>
      </c>
      <c r="D21" s="20">
        <v>11.928768</v>
      </c>
      <c r="E21" s="20">
        <v>11.928768</v>
      </c>
      <c r="F21" s="20"/>
      <c r="G21" s="20"/>
    </row>
    <row r="22" s="1" customFormat="1" ht="22" customHeight="1" spans="1:7">
      <c r="A22" s="272" t="s">
        <v>95</v>
      </c>
      <c r="B22" s="213" t="s">
        <v>96</v>
      </c>
      <c r="C22" s="20">
        <v>11.928768</v>
      </c>
      <c r="D22" s="20">
        <v>11.928768</v>
      </c>
      <c r="E22" s="20">
        <v>11.928768</v>
      </c>
      <c r="F22" s="20"/>
      <c r="G22" s="20"/>
    </row>
    <row r="23" s="1" customFormat="1" ht="22" customHeight="1" spans="1:7">
      <c r="A23" s="273" t="s">
        <v>97</v>
      </c>
      <c r="B23" s="274" t="s">
        <v>98</v>
      </c>
      <c r="C23" s="20">
        <v>11.928768</v>
      </c>
      <c r="D23" s="20">
        <v>11.928768</v>
      </c>
      <c r="E23" s="20">
        <v>11.928768</v>
      </c>
      <c r="F23" s="20"/>
      <c r="G23" s="20"/>
    </row>
    <row r="24" s="1" customFormat="1" ht="22" customHeight="1" spans="1:7">
      <c r="A24" s="12" t="s">
        <v>99</v>
      </c>
      <c r="B24" s="275" t="s">
        <v>100</v>
      </c>
      <c r="C24" s="20">
        <v>155.454927</v>
      </c>
      <c r="D24" s="20">
        <v>143.954927</v>
      </c>
      <c r="E24" s="20">
        <v>133.01211</v>
      </c>
      <c r="F24" s="20">
        <v>10.942817</v>
      </c>
      <c r="G24" s="20">
        <v>11.5</v>
      </c>
    </row>
    <row r="29" customHeight="1" spans="4:4">
      <c r="D29" s="229"/>
    </row>
    <row r="31" customHeight="1" spans="4:4">
      <c r="D31" s="230"/>
    </row>
    <row r="32" customHeight="1" spans="7:7">
      <c r="G32" s="230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472222222222222" right="0.472222222222222" top="1" bottom="1" header="0.5" footer="0.5"/>
  <pageSetup paperSize="9" scale="68" fitToHeight="0" orientation="landscape" horizontalDpi="600"/>
  <headerFooter/>
  <ignoredErrors>
    <ignoredError sqref="A6:G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33"/>
  <sheetViews>
    <sheetView showGridLines="0" zoomScale="60" zoomScaleNormal="60" topLeftCell="E1" workbookViewId="0">
      <selection activeCell="A2" sqref="A2:Z2"/>
    </sheetView>
  </sheetViews>
  <sheetFormatPr defaultColWidth="9.13636363636364" defaultRowHeight="14.25" customHeight="1"/>
  <cols>
    <col min="1" max="1" width="5.85454545454545" style="52" customWidth="1"/>
    <col min="2" max="2" width="7.13636363636364" style="52" customWidth="1"/>
    <col min="3" max="3" width="32.8545454545455" style="52" customWidth="1"/>
    <col min="4" max="13" width="11.6363636363636" style="52" customWidth="1"/>
    <col min="14" max="14" width="7.57272727272727" style="52" customWidth="1"/>
    <col min="15" max="15" width="6.28181818181818" style="52" customWidth="1"/>
    <col min="16" max="16" width="32.8545454545455" style="232" customWidth="1"/>
    <col min="17" max="26" width="11.6363636363636" style="52" customWidth="1"/>
    <col min="27" max="16384" width="9.13636363636364" style="52"/>
  </cols>
  <sheetData>
    <row r="1" ht="12" customHeight="1" spans="1:26">
      <c r="A1" s="233"/>
      <c r="D1" s="234"/>
      <c r="K1" s="234"/>
      <c r="L1" s="234"/>
      <c r="M1" s="234"/>
      <c r="Q1" s="234"/>
      <c r="W1" s="256"/>
      <c r="X1" s="256"/>
      <c r="Y1" s="256"/>
      <c r="Z1" s="260" t="s">
        <v>156</v>
      </c>
    </row>
    <row r="2" ht="39" customHeight="1" spans="1:26">
      <c r="A2" s="235" t="s">
        <v>157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51"/>
      <c r="Q2" s="236"/>
      <c r="R2" s="236"/>
      <c r="S2" s="236"/>
      <c r="T2" s="236"/>
      <c r="U2" s="236"/>
      <c r="V2" s="236"/>
      <c r="W2" s="236"/>
      <c r="X2" s="236"/>
      <c r="Y2" s="236"/>
      <c r="Z2" s="261"/>
    </row>
    <row r="3" ht="19.5" customHeight="1" spans="1:26">
      <c r="A3" s="237" t="str">
        <f>"单位名称："&amp;"曲靖市食品药品不良反应与药物滥用监测中心"</f>
        <v>单位名称：曲靖市食品药品不良反应与药物滥用监测中心</v>
      </c>
      <c r="D3" s="234"/>
      <c r="K3" s="234"/>
      <c r="L3" s="234"/>
      <c r="M3" s="234"/>
      <c r="Q3" s="234"/>
      <c r="W3" s="257"/>
      <c r="X3" s="257"/>
      <c r="Y3" s="257"/>
      <c r="Z3" s="257" t="s">
        <v>103</v>
      </c>
    </row>
    <row r="4" s="231" customFormat="1" ht="22" customHeight="1" spans="1:26">
      <c r="A4" s="12" t="s">
        <v>158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2" t="s">
        <v>158</v>
      </c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="231" customFormat="1" ht="22" customHeight="1" spans="1:26">
      <c r="A5" s="238" t="s">
        <v>159</v>
      </c>
      <c r="B5" s="239"/>
      <c r="C5" s="240"/>
      <c r="D5" s="12" t="s">
        <v>30</v>
      </c>
      <c r="E5" s="12" t="s">
        <v>34</v>
      </c>
      <c r="F5" s="13"/>
      <c r="G5" s="13"/>
      <c r="H5" s="12" t="s">
        <v>35</v>
      </c>
      <c r="I5" s="13"/>
      <c r="J5" s="13"/>
      <c r="K5" s="12" t="s">
        <v>36</v>
      </c>
      <c r="L5" s="13"/>
      <c r="M5" s="13"/>
      <c r="N5" s="238" t="s">
        <v>160</v>
      </c>
      <c r="O5" s="239"/>
      <c r="P5" s="240"/>
      <c r="Q5" s="12" t="s">
        <v>30</v>
      </c>
      <c r="R5" s="178" t="s">
        <v>34</v>
      </c>
      <c r="S5" s="258"/>
      <c r="T5" s="259"/>
      <c r="U5" s="178" t="s">
        <v>35</v>
      </c>
      <c r="V5" s="258"/>
      <c r="W5" s="13"/>
      <c r="X5" s="12" t="s">
        <v>36</v>
      </c>
      <c r="Y5" s="13"/>
      <c r="Z5" s="259"/>
    </row>
    <row r="6" s="231" customFormat="1" ht="22" customHeight="1" spans="1:26">
      <c r="A6" s="241" t="s">
        <v>161</v>
      </c>
      <c r="B6" s="241" t="s">
        <v>162</v>
      </c>
      <c r="C6" s="241" t="s">
        <v>147</v>
      </c>
      <c r="D6" s="13"/>
      <c r="E6" s="12" t="s">
        <v>33</v>
      </c>
      <c r="F6" s="12" t="s">
        <v>144</v>
      </c>
      <c r="G6" s="12" t="s">
        <v>145</v>
      </c>
      <c r="H6" s="12" t="s">
        <v>33</v>
      </c>
      <c r="I6" s="12" t="s">
        <v>144</v>
      </c>
      <c r="J6" s="12" t="s">
        <v>145</v>
      </c>
      <c r="K6" s="12" t="s">
        <v>33</v>
      </c>
      <c r="L6" s="12" t="s">
        <v>144</v>
      </c>
      <c r="M6" s="12" t="s">
        <v>145</v>
      </c>
      <c r="N6" s="241" t="s">
        <v>161</v>
      </c>
      <c r="O6" s="241" t="s">
        <v>162</v>
      </c>
      <c r="P6" s="241" t="s">
        <v>147</v>
      </c>
      <c r="Q6" s="13"/>
      <c r="R6" s="12" t="s">
        <v>33</v>
      </c>
      <c r="S6" s="12" t="s">
        <v>144</v>
      </c>
      <c r="T6" s="12" t="s">
        <v>145</v>
      </c>
      <c r="U6" s="12" t="s">
        <v>33</v>
      </c>
      <c r="V6" s="12" t="s">
        <v>144</v>
      </c>
      <c r="W6" s="12" t="s">
        <v>145</v>
      </c>
      <c r="X6" s="12" t="s">
        <v>33</v>
      </c>
      <c r="Y6" s="12" t="s">
        <v>144</v>
      </c>
      <c r="Z6" s="262" t="s">
        <v>145</v>
      </c>
    </row>
    <row r="7" s="231" customFormat="1" ht="22" customHeight="1" spans="1:26">
      <c r="A7" s="242" t="s">
        <v>150</v>
      </c>
      <c r="B7" s="242" t="s">
        <v>151</v>
      </c>
      <c r="C7" s="242" t="s">
        <v>152</v>
      </c>
      <c r="D7" s="242" t="s">
        <v>153</v>
      </c>
      <c r="E7" s="243" t="s">
        <v>154</v>
      </c>
      <c r="F7" s="243" t="s">
        <v>155</v>
      </c>
      <c r="G7" s="243" t="s">
        <v>163</v>
      </c>
      <c r="H7" s="243" t="s">
        <v>164</v>
      </c>
      <c r="I7" s="243" t="s">
        <v>165</v>
      </c>
      <c r="J7" s="243" t="s">
        <v>166</v>
      </c>
      <c r="K7" s="243" t="s">
        <v>167</v>
      </c>
      <c r="L7" s="243" t="s">
        <v>168</v>
      </c>
      <c r="M7" s="243" t="s">
        <v>169</v>
      </c>
      <c r="N7" s="243" t="s">
        <v>170</v>
      </c>
      <c r="O7" s="243" t="s">
        <v>171</v>
      </c>
      <c r="P7" s="243" t="s">
        <v>172</v>
      </c>
      <c r="Q7" s="243" t="s">
        <v>173</v>
      </c>
      <c r="R7" s="243" t="s">
        <v>174</v>
      </c>
      <c r="S7" s="243" t="s">
        <v>175</v>
      </c>
      <c r="T7" s="243" t="s">
        <v>176</v>
      </c>
      <c r="U7" s="243" t="s">
        <v>177</v>
      </c>
      <c r="V7" s="243" t="s">
        <v>178</v>
      </c>
      <c r="W7" s="243" t="s">
        <v>179</v>
      </c>
      <c r="X7" s="243" t="s">
        <v>180</v>
      </c>
      <c r="Y7" s="263">
        <v>25</v>
      </c>
      <c r="Z7" s="13">
        <v>26</v>
      </c>
    </row>
    <row r="8" s="51" customFormat="1" ht="22" customHeight="1" spans="1:26">
      <c r="A8" s="244" t="s">
        <v>181</v>
      </c>
      <c r="B8" s="244"/>
      <c r="C8" s="245" t="s">
        <v>182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63" t="s">
        <v>183</v>
      </c>
      <c r="O8" s="63"/>
      <c r="P8" s="252" t="s">
        <v>184</v>
      </c>
      <c r="Q8" s="20">
        <v>133.01211</v>
      </c>
      <c r="R8" s="20">
        <v>133.01211</v>
      </c>
      <c r="S8" s="20">
        <v>133.01211</v>
      </c>
      <c r="T8" s="20"/>
      <c r="U8" s="20"/>
      <c r="V8" s="20"/>
      <c r="W8" s="20"/>
      <c r="X8" s="20"/>
      <c r="Y8" s="20"/>
      <c r="Z8" s="20"/>
    </row>
    <row r="9" s="51" customFormat="1" ht="22" customHeight="1" spans="1:26">
      <c r="A9" s="246"/>
      <c r="B9" s="246" t="s">
        <v>185</v>
      </c>
      <c r="C9" s="247" t="s">
        <v>186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63"/>
      <c r="O9" s="63" t="s">
        <v>185</v>
      </c>
      <c r="P9" s="252" t="s">
        <v>187</v>
      </c>
      <c r="Q9" s="20">
        <v>38.7312</v>
      </c>
      <c r="R9" s="20">
        <v>38.7312</v>
      </c>
      <c r="S9" s="20">
        <v>38.7312</v>
      </c>
      <c r="T9" s="20"/>
      <c r="U9" s="20"/>
      <c r="V9" s="20"/>
      <c r="W9" s="20"/>
      <c r="X9" s="20"/>
      <c r="Y9" s="20"/>
      <c r="Z9" s="20"/>
    </row>
    <row r="10" s="51" customFormat="1" ht="22" customHeight="1" spans="1:26">
      <c r="A10" s="244" t="s">
        <v>188</v>
      </c>
      <c r="B10" s="244"/>
      <c r="C10" s="245" t="s">
        <v>189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63"/>
      <c r="O10" s="63" t="s">
        <v>190</v>
      </c>
      <c r="P10" s="252" t="s">
        <v>191</v>
      </c>
      <c r="Q10" s="20">
        <v>3.328992</v>
      </c>
      <c r="R10" s="20">
        <v>3.328992</v>
      </c>
      <c r="S10" s="20">
        <v>3.328992</v>
      </c>
      <c r="T10" s="20"/>
      <c r="U10" s="20"/>
      <c r="V10" s="20"/>
      <c r="W10" s="20"/>
      <c r="X10" s="20"/>
      <c r="Y10" s="20"/>
      <c r="Z10" s="20"/>
    </row>
    <row r="11" s="51" customFormat="1" ht="22" customHeight="1" spans="1:26">
      <c r="A11" s="246"/>
      <c r="B11" s="246" t="s">
        <v>185</v>
      </c>
      <c r="C11" s="247" t="s">
        <v>192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63"/>
      <c r="O11" s="63" t="s">
        <v>193</v>
      </c>
      <c r="P11" s="252" t="s">
        <v>194</v>
      </c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="51" customFormat="1" ht="22" customHeight="1" spans="1:26">
      <c r="A12" s="246"/>
      <c r="B12" s="246" t="s">
        <v>190</v>
      </c>
      <c r="C12" s="247" t="s">
        <v>195</v>
      </c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63"/>
      <c r="O12" s="63" t="s">
        <v>196</v>
      </c>
      <c r="P12" s="252" t="s">
        <v>197</v>
      </c>
      <c r="Q12" s="20">
        <v>57.5972</v>
      </c>
      <c r="R12" s="20">
        <v>57.5972</v>
      </c>
      <c r="S12" s="20">
        <v>57.5972</v>
      </c>
      <c r="T12" s="20"/>
      <c r="U12" s="20"/>
      <c r="V12" s="20"/>
      <c r="W12" s="20"/>
      <c r="X12" s="20"/>
      <c r="Y12" s="20"/>
      <c r="Z12" s="20"/>
    </row>
    <row r="13" s="51" customFormat="1" ht="22" customHeight="1" spans="1:26">
      <c r="A13" s="246"/>
      <c r="B13" s="246" t="s">
        <v>193</v>
      </c>
      <c r="C13" s="247" t="s">
        <v>198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63"/>
      <c r="O13" s="63" t="s">
        <v>199</v>
      </c>
      <c r="P13" s="252" t="s">
        <v>200</v>
      </c>
      <c r="Q13" s="20">
        <v>14.868225</v>
      </c>
      <c r="R13" s="20">
        <v>14.868225</v>
      </c>
      <c r="S13" s="20">
        <v>14.868225</v>
      </c>
      <c r="T13" s="20"/>
      <c r="U13" s="20"/>
      <c r="V13" s="20"/>
      <c r="W13" s="20"/>
      <c r="X13" s="20"/>
      <c r="Y13" s="20"/>
      <c r="Z13" s="20"/>
    </row>
    <row r="14" s="51" customFormat="1" ht="22" customHeight="1" spans="1:26">
      <c r="A14" s="244" t="s">
        <v>201</v>
      </c>
      <c r="B14" s="244"/>
      <c r="C14" s="245" t="s">
        <v>202</v>
      </c>
      <c r="D14" s="20">
        <v>155.454927</v>
      </c>
      <c r="E14" s="20">
        <v>155.454927</v>
      </c>
      <c r="F14" s="20">
        <v>143.954927</v>
      </c>
      <c r="G14" s="20">
        <v>11.5</v>
      </c>
      <c r="H14" s="20"/>
      <c r="I14" s="20"/>
      <c r="J14" s="20"/>
      <c r="K14" s="20"/>
      <c r="L14" s="20"/>
      <c r="M14" s="20"/>
      <c r="N14" s="63"/>
      <c r="O14" s="63" t="s">
        <v>203</v>
      </c>
      <c r="P14" s="252" t="s">
        <v>204</v>
      </c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="51" customFormat="1" ht="22" customHeight="1" spans="1:26">
      <c r="A15" s="246"/>
      <c r="B15" s="246" t="s">
        <v>185</v>
      </c>
      <c r="C15" s="247" t="s">
        <v>184</v>
      </c>
      <c r="D15" s="20">
        <v>133.01211</v>
      </c>
      <c r="E15" s="20">
        <v>133.01211</v>
      </c>
      <c r="F15" s="20">
        <v>133.01211</v>
      </c>
      <c r="G15" s="20"/>
      <c r="H15" s="20"/>
      <c r="I15" s="20"/>
      <c r="J15" s="20"/>
      <c r="K15" s="20"/>
      <c r="L15" s="20"/>
      <c r="M15" s="20"/>
      <c r="N15" s="63"/>
      <c r="O15" s="63" t="s">
        <v>166</v>
      </c>
      <c r="P15" s="252" t="s">
        <v>205</v>
      </c>
      <c r="Q15" s="20">
        <v>5.438558</v>
      </c>
      <c r="R15" s="20">
        <v>5.438558</v>
      </c>
      <c r="S15" s="20">
        <v>5.438558</v>
      </c>
      <c r="T15" s="20"/>
      <c r="U15" s="20"/>
      <c r="V15" s="20"/>
      <c r="W15" s="20"/>
      <c r="X15" s="20"/>
      <c r="Y15" s="20"/>
      <c r="Z15" s="20"/>
    </row>
    <row r="16" s="51" customFormat="1" ht="22" customHeight="1" spans="1:26">
      <c r="A16" s="246"/>
      <c r="B16" s="246" t="s">
        <v>190</v>
      </c>
      <c r="C16" s="247" t="s">
        <v>206</v>
      </c>
      <c r="D16" s="20">
        <v>22.442817</v>
      </c>
      <c r="E16" s="20">
        <v>22.442817</v>
      </c>
      <c r="F16" s="20">
        <v>10.942817</v>
      </c>
      <c r="G16" s="20">
        <v>11.5</v>
      </c>
      <c r="H16" s="20"/>
      <c r="I16" s="20"/>
      <c r="J16" s="20"/>
      <c r="K16" s="20"/>
      <c r="L16" s="20"/>
      <c r="M16" s="20"/>
      <c r="N16" s="63"/>
      <c r="O16" s="63" t="s">
        <v>167</v>
      </c>
      <c r="P16" s="252" t="s">
        <v>207</v>
      </c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="51" customFormat="1" ht="22" customHeight="1" spans="1:26">
      <c r="A17" s="244" t="s">
        <v>208</v>
      </c>
      <c r="B17" s="244"/>
      <c r="C17" s="245" t="s">
        <v>209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63"/>
      <c r="O17" s="63" t="s">
        <v>168</v>
      </c>
      <c r="P17" s="252" t="s">
        <v>210</v>
      </c>
      <c r="Q17" s="20">
        <v>1.119167</v>
      </c>
      <c r="R17" s="20">
        <v>1.119167</v>
      </c>
      <c r="S17" s="20">
        <v>1.119167</v>
      </c>
      <c r="T17" s="20"/>
      <c r="U17" s="20"/>
      <c r="V17" s="20"/>
      <c r="W17" s="20"/>
      <c r="X17" s="20"/>
      <c r="Y17" s="20"/>
      <c r="Z17" s="20"/>
    </row>
    <row r="18" s="51" customFormat="1" ht="22" customHeight="1" spans="1:26">
      <c r="A18" s="246"/>
      <c r="B18" s="246" t="s">
        <v>185</v>
      </c>
      <c r="C18" s="247" t="s">
        <v>211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63"/>
      <c r="O18" s="63" t="s">
        <v>169</v>
      </c>
      <c r="P18" s="252" t="s">
        <v>98</v>
      </c>
      <c r="Q18" s="20">
        <v>11.928768</v>
      </c>
      <c r="R18" s="20">
        <v>11.928768</v>
      </c>
      <c r="S18" s="20">
        <v>11.928768</v>
      </c>
      <c r="T18" s="20"/>
      <c r="U18" s="20"/>
      <c r="V18" s="20"/>
      <c r="W18" s="20"/>
      <c r="X18" s="20"/>
      <c r="Y18" s="20"/>
      <c r="Z18" s="20"/>
    </row>
    <row r="19" s="51" customFormat="1" ht="22" customHeight="1" spans="1:26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 t="s">
        <v>212</v>
      </c>
      <c r="O19" s="63"/>
      <c r="P19" s="252" t="s">
        <v>206</v>
      </c>
      <c r="Q19" s="20">
        <v>22.442817</v>
      </c>
      <c r="R19" s="20">
        <v>22.442817</v>
      </c>
      <c r="S19" s="20">
        <v>10.942817</v>
      </c>
      <c r="T19" s="20">
        <v>11.5</v>
      </c>
      <c r="U19" s="20"/>
      <c r="V19" s="20"/>
      <c r="W19" s="20"/>
      <c r="X19" s="20"/>
      <c r="Y19" s="20"/>
      <c r="Z19" s="20"/>
    </row>
    <row r="20" s="51" customFormat="1" ht="22" customHeight="1" spans="1:26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 t="s">
        <v>185</v>
      </c>
      <c r="P20" s="252" t="s">
        <v>213</v>
      </c>
      <c r="Q20" s="20">
        <v>8.434038</v>
      </c>
      <c r="R20" s="20">
        <v>8.434038</v>
      </c>
      <c r="S20" s="20">
        <v>6.004038</v>
      </c>
      <c r="T20" s="20">
        <v>2.43</v>
      </c>
      <c r="U20" s="20"/>
      <c r="V20" s="20"/>
      <c r="W20" s="20"/>
      <c r="X20" s="20"/>
      <c r="Y20" s="20"/>
      <c r="Z20" s="20"/>
    </row>
    <row r="21" s="51" customFormat="1" ht="22" customHeight="1" spans="1:26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 t="s">
        <v>190</v>
      </c>
      <c r="P21" s="252" t="s">
        <v>214</v>
      </c>
      <c r="Q21" s="20">
        <v>2.72</v>
      </c>
      <c r="R21" s="20">
        <v>2.72</v>
      </c>
      <c r="S21" s="20"/>
      <c r="T21" s="20">
        <v>2.72</v>
      </c>
      <c r="U21" s="20"/>
      <c r="V21" s="20"/>
      <c r="W21" s="20"/>
      <c r="X21" s="20"/>
      <c r="Y21" s="20"/>
      <c r="Z21" s="20"/>
    </row>
    <row r="22" s="51" customFormat="1" ht="22" customHeight="1" spans="1:26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 t="s">
        <v>167</v>
      </c>
      <c r="P22" s="252" t="s">
        <v>215</v>
      </c>
      <c r="Q22" s="20">
        <v>3.65</v>
      </c>
      <c r="R22" s="20">
        <v>3.65</v>
      </c>
      <c r="S22" s="20"/>
      <c r="T22" s="20">
        <v>3.65</v>
      </c>
      <c r="U22" s="20"/>
      <c r="V22" s="20"/>
      <c r="W22" s="20"/>
      <c r="X22" s="20"/>
      <c r="Y22" s="20"/>
      <c r="Z22" s="20"/>
    </row>
    <row r="23" s="51" customFormat="1" ht="22" customHeight="1" spans="1:26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 t="s">
        <v>171</v>
      </c>
      <c r="P23" s="252" t="s">
        <v>195</v>
      </c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="51" customFormat="1" ht="22" customHeight="1" spans="1:26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 t="s">
        <v>172</v>
      </c>
      <c r="P24" s="252" t="s">
        <v>198</v>
      </c>
      <c r="Q24" s="20">
        <v>2.527138</v>
      </c>
      <c r="R24" s="20">
        <v>2.527138</v>
      </c>
      <c r="S24" s="20">
        <v>0.627138</v>
      </c>
      <c r="T24" s="20">
        <v>1.9</v>
      </c>
      <c r="U24" s="20"/>
      <c r="V24" s="20"/>
      <c r="W24" s="20"/>
      <c r="X24" s="20"/>
      <c r="Y24" s="20"/>
      <c r="Z24" s="20"/>
    </row>
    <row r="25" s="51" customFormat="1" ht="22" customHeight="1" spans="1:26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 t="s">
        <v>173</v>
      </c>
      <c r="P25" s="252" t="s">
        <v>216</v>
      </c>
      <c r="Q25" s="20">
        <v>0.188</v>
      </c>
      <c r="R25" s="20">
        <v>0.188</v>
      </c>
      <c r="S25" s="20">
        <v>0.188</v>
      </c>
      <c r="T25" s="20"/>
      <c r="U25" s="20"/>
      <c r="V25" s="20"/>
      <c r="W25" s="20"/>
      <c r="X25" s="20"/>
      <c r="Y25" s="20"/>
      <c r="Z25" s="20"/>
    </row>
    <row r="26" s="51" customFormat="1" ht="22" customHeight="1" spans="1:26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 t="s">
        <v>217</v>
      </c>
      <c r="P26" s="252" t="s">
        <v>218</v>
      </c>
      <c r="Q26" s="20">
        <v>0.8</v>
      </c>
      <c r="R26" s="20">
        <v>0.8</v>
      </c>
      <c r="S26" s="20"/>
      <c r="T26" s="20">
        <v>0.8</v>
      </c>
      <c r="U26" s="20"/>
      <c r="V26" s="20"/>
      <c r="W26" s="20"/>
      <c r="X26" s="20"/>
      <c r="Y26" s="20"/>
      <c r="Z26" s="20"/>
    </row>
    <row r="27" s="51" customFormat="1" ht="22" customHeight="1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 t="s">
        <v>219</v>
      </c>
      <c r="P27" s="252" t="s">
        <v>220</v>
      </c>
      <c r="Q27" s="20">
        <v>1.604596</v>
      </c>
      <c r="R27" s="20">
        <v>1.604596</v>
      </c>
      <c r="S27" s="20">
        <v>1.604596</v>
      </c>
      <c r="T27" s="20"/>
      <c r="U27" s="20"/>
      <c r="V27" s="20"/>
      <c r="W27" s="20"/>
      <c r="X27" s="20"/>
      <c r="Y27" s="20"/>
      <c r="Z27" s="20"/>
    </row>
    <row r="28" s="51" customFormat="1" ht="22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 t="s">
        <v>221</v>
      </c>
      <c r="P28" s="252" t="s">
        <v>222</v>
      </c>
      <c r="Q28" s="20">
        <v>1.766345</v>
      </c>
      <c r="R28" s="20">
        <v>1.766345</v>
      </c>
      <c r="S28" s="20">
        <v>1.766345</v>
      </c>
      <c r="T28" s="20"/>
      <c r="U28" s="20"/>
      <c r="V28" s="20"/>
      <c r="W28" s="20"/>
      <c r="X28" s="20"/>
      <c r="Y28" s="20"/>
      <c r="Z28" s="20"/>
    </row>
    <row r="29" s="51" customFormat="1" ht="22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 t="s">
        <v>223</v>
      </c>
      <c r="P29" s="252" t="s">
        <v>224</v>
      </c>
      <c r="Q29" s="20">
        <v>0.7527</v>
      </c>
      <c r="R29" s="20">
        <v>0.7527</v>
      </c>
      <c r="S29" s="20">
        <v>0.7527</v>
      </c>
      <c r="T29" s="20"/>
      <c r="U29" s="20"/>
      <c r="V29" s="20"/>
      <c r="W29" s="20"/>
      <c r="X29" s="20"/>
      <c r="Y29" s="20"/>
      <c r="Z29" s="20"/>
    </row>
    <row r="30" s="51" customFormat="1" ht="22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 t="s">
        <v>225</v>
      </c>
      <c r="P30" s="252" t="s">
        <v>226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="51" customFormat="1" ht="22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 t="s">
        <v>227</v>
      </c>
      <c r="O31" s="63"/>
      <c r="P31" s="252" t="s">
        <v>209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="51" customFormat="1" ht="22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 t="s">
        <v>196</v>
      </c>
      <c r="P32" s="252" t="s">
        <v>228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="51" customFormat="1" ht="22" customHeight="1" spans="1:26">
      <c r="A33" s="248" t="s">
        <v>229</v>
      </c>
      <c r="B33" s="249"/>
      <c r="C33" s="250"/>
      <c r="D33" s="20">
        <v>155.454927</v>
      </c>
      <c r="E33" s="20">
        <v>155.454927</v>
      </c>
      <c r="F33" s="20">
        <v>143.954927</v>
      </c>
      <c r="G33" s="20">
        <v>11.5</v>
      </c>
      <c r="H33" s="20"/>
      <c r="I33" s="20"/>
      <c r="J33" s="20"/>
      <c r="K33" s="20"/>
      <c r="L33" s="20"/>
      <c r="M33" s="20"/>
      <c r="N33" s="253" t="s">
        <v>229</v>
      </c>
      <c r="O33" s="254"/>
      <c r="P33" s="255"/>
      <c r="Q33" s="20">
        <v>155.454927</v>
      </c>
      <c r="R33" s="20">
        <v>155.454927</v>
      </c>
      <c r="S33" s="20">
        <v>143.954927</v>
      </c>
      <c r="T33" s="20">
        <v>11.5</v>
      </c>
      <c r="U33" s="20"/>
      <c r="V33" s="20"/>
      <c r="W33" s="20"/>
      <c r="X33" s="20"/>
      <c r="Y33" s="20"/>
      <c r="Z33" s="20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3:C33"/>
    <mergeCell ref="N33:P33"/>
    <mergeCell ref="D5:D6"/>
    <mergeCell ref="Q5:Q6"/>
  </mergeCells>
  <printOptions horizontalCentered="1"/>
  <pageMargins left="0.472222222222222" right="0.472222222222222" top="1" bottom="0.802777777777778" header="0.5" footer="0.5"/>
  <pageSetup paperSize="9" scale="41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6"/>
  <sheetViews>
    <sheetView zoomScale="70" zoomScaleNormal="70" workbookViewId="0">
      <selection activeCell="C7" sqref="C7"/>
    </sheetView>
  </sheetViews>
  <sheetFormatPr defaultColWidth="9.13636363636364" defaultRowHeight="14.25" customHeight="1" outlineLevelCol="5"/>
  <cols>
    <col min="1" max="6" width="26.1" style="2" customWidth="1"/>
    <col min="7" max="16384" width="9.13636363636364" style="2"/>
  </cols>
  <sheetData>
    <row r="1" customHeight="1" spans="1:6">
      <c r="A1" s="223"/>
      <c r="B1" s="223"/>
      <c r="C1" s="92"/>
      <c r="F1" s="224" t="s">
        <v>230</v>
      </c>
    </row>
    <row r="2" ht="25.5" customHeight="1" spans="1:6">
      <c r="A2" s="225" t="s">
        <v>231</v>
      </c>
      <c r="B2" s="225"/>
      <c r="C2" s="225"/>
      <c r="D2" s="225"/>
      <c r="E2" s="225"/>
      <c r="F2" s="225"/>
    </row>
    <row r="3" s="1" customFormat="1" ht="15.75" customHeight="1" spans="1:6">
      <c r="A3" s="6" t="str">
        <f>"单位名称："&amp;"曲靖市食品药品不良反应与药物滥用监测中心"</f>
        <v>单位名称：曲靖市食品药品不良反应与药物滥用监测中心</v>
      </c>
      <c r="B3" s="223"/>
      <c r="C3" s="92"/>
      <c r="F3" s="356" t="s">
        <v>48</v>
      </c>
    </row>
    <row r="4" s="1" customFormat="1" ht="19.5" customHeight="1" spans="1:6">
      <c r="A4" s="15" t="s">
        <v>232</v>
      </c>
      <c r="B4" s="12" t="s">
        <v>233</v>
      </c>
      <c r="C4" s="12" t="s">
        <v>234</v>
      </c>
      <c r="D4" s="13"/>
      <c r="E4" s="13"/>
      <c r="F4" s="12" t="s">
        <v>216</v>
      </c>
    </row>
    <row r="5" s="1" customFormat="1" ht="19.5" customHeight="1" spans="1:6">
      <c r="A5" s="15"/>
      <c r="B5" s="13"/>
      <c r="C5" s="226" t="s">
        <v>33</v>
      </c>
      <c r="D5" s="226" t="s">
        <v>235</v>
      </c>
      <c r="E5" s="226" t="s">
        <v>236</v>
      </c>
      <c r="F5" s="13"/>
    </row>
    <row r="6" s="1" customFormat="1" ht="18.75" customHeight="1" spans="1:6">
      <c r="A6" s="227">
        <v>1</v>
      </c>
      <c r="B6" s="227">
        <v>2</v>
      </c>
      <c r="C6" s="228">
        <v>3</v>
      </c>
      <c r="D6" s="227">
        <v>4</v>
      </c>
      <c r="E6" s="227">
        <v>5</v>
      </c>
      <c r="F6" s="227">
        <v>6</v>
      </c>
    </row>
    <row r="7" s="1" customFormat="1" ht="18.75" customHeight="1" spans="1:6">
      <c r="A7" s="20">
        <v>0.9407</v>
      </c>
      <c r="B7" s="20"/>
      <c r="C7" s="20">
        <v>0.7527</v>
      </c>
      <c r="D7" s="20"/>
      <c r="E7" s="20">
        <v>0.7527</v>
      </c>
      <c r="F7" s="20">
        <v>0.188</v>
      </c>
    </row>
    <row r="13" customHeight="1" spans="1:1">
      <c r="A13" s="229"/>
    </row>
    <row r="15" customHeight="1" spans="1:1">
      <c r="A15" s="230"/>
    </row>
    <row r="16" customHeight="1" spans="1:1">
      <c r="A16" s="230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472222222222222" right="0.472222222222222" top="1" bottom="0.802777777777778" header="0.5" footer="0.5"/>
  <pageSetup paperSize="9" scale="75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28"/>
  <sheetViews>
    <sheetView zoomScale="60" zoomScaleNormal="60" workbookViewId="0">
      <selection activeCell="J25" sqref="J25"/>
    </sheetView>
  </sheetViews>
  <sheetFormatPr defaultColWidth="9.13636363636364" defaultRowHeight="14.25" customHeight="1"/>
  <cols>
    <col min="1" max="1" width="27.7181818181818" style="2" customWidth="1"/>
    <col min="2" max="2" width="20.7090909090909" style="2" customWidth="1"/>
    <col min="3" max="3" width="31.2818181818182" style="2" customWidth="1"/>
    <col min="4" max="4" width="10.1363636363636" style="2" customWidth="1"/>
    <col min="5" max="5" width="17.5727272727273" style="2" customWidth="1"/>
    <col min="6" max="6" width="10.2818181818182" style="2" customWidth="1"/>
    <col min="7" max="7" width="23" style="2" customWidth="1"/>
    <col min="8" max="9" width="10.9090909090909" style="2" customWidth="1"/>
    <col min="10" max="10" width="11.8181818181818" style="2" customWidth="1"/>
    <col min="11" max="26" width="10.9090909090909" style="2" customWidth="1"/>
    <col min="27" max="16384" width="9.13636363636364" style="2"/>
  </cols>
  <sheetData>
    <row r="1" ht="16.5" customHeight="1" spans="2:26">
      <c r="B1" s="203"/>
      <c r="D1" s="204"/>
      <c r="E1" s="204"/>
      <c r="F1" s="204"/>
      <c r="G1" s="204"/>
      <c r="H1" s="205"/>
      <c r="I1" s="205"/>
      <c r="K1" s="205"/>
      <c r="L1" s="205"/>
      <c r="M1" s="205"/>
      <c r="P1" s="205"/>
      <c r="T1" s="205"/>
      <c r="X1" s="203"/>
      <c r="Z1" s="4" t="s">
        <v>237</v>
      </c>
    </row>
    <row r="2" ht="26.25" customHeight="1" spans="1:26">
      <c r="A2" s="68" t="s">
        <v>238</v>
      </c>
      <c r="B2" s="68"/>
      <c r="C2" s="68"/>
      <c r="D2" s="68"/>
      <c r="E2" s="68"/>
      <c r="F2" s="68"/>
      <c r="G2" s="68"/>
      <c r="H2" s="68"/>
      <c r="I2" s="68"/>
      <c r="J2" s="5"/>
      <c r="K2" s="68"/>
      <c r="L2" s="68"/>
      <c r="M2" s="68"/>
      <c r="N2" s="5"/>
      <c r="O2" s="5"/>
      <c r="P2" s="68"/>
      <c r="Q2" s="5"/>
      <c r="R2" s="5"/>
      <c r="S2" s="5"/>
      <c r="T2" s="68"/>
      <c r="U2" s="68"/>
      <c r="V2" s="68"/>
      <c r="W2" s="68"/>
      <c r="X2" s="68"/>
      <c r="Y2" s="68"/>
      <c r="Z2" s="68"/>
    </row>
    <row r="3" s="1" customFormat="1" ht="15" customHeight="1" spans="1:26">
      <c r="A3" s="6" t="str">
        <f>"单位名称："&amp;"曲靖市食品药品不良反应与药物滥用监测中心"</f>
        <v>单位名称：曲靖市食品药品不良反应与药物滥用监测中心</v>
      </c>
      <c r="B3" s="206"/>
      <c r="C3" s="206"/>
      <c r="D3" s="206"/>
      <c r="E3" s="206"/>
      <c r="F3" s="206"/>
      <c r="G3" s="206"/>
      <c r="H3" s="205"/>
      <c r="I3" s="205"/>
      <c r="J3" s="8"/>
      <c r="K3" s="205"/>
      <c r="L3" s="205"/>
      <c r="M3" s="205"/>
      <c r="N3" s="8"/>
      <c r="O3" s="8"/>
      <c r="P3" s="205"/>
      <c r="Q3" s="8"/>
      <c r="R3" s="8"/>
      <c r="S3" s="8"/>
      <c r="T3" s="205"/>
      <c r="X3" s="203"/>
      <c r="Z3" s="357" t="s">
        <v>48</v>
      </c>
    </row>
    <row r="4" s="1" customFormat="1" ht="18" customHeight="1" spans="1:26">
      <c r="A4" s="207" t="s">
        <v>239</v>
      </c>
      <c r="B4" s="207" t="s">
        <v>240</v>
      </c>
      <c r="C4" s="207" t="s">
        <v>241</v>
      </c>
      <c r="D4" s="207" t="s">
        <v>242</v>
      </c>
      <c r="E4" s="207" t="s">
        <v>243</v>
      </c>
      <c r="F4" s="207" t="s">
        <v>244</v>
      </c>
      <c r="G4" s="207" t="s">
        <v>245</v>
      </c>
      <c r="H4" s="178" t="s">
        <v>246</v>
      </c>
      <c r="I4" s="178" t="s">
        <v>246</v>
      </c>
      <c r="J4" s="13"/>
      <c r="K4" s="86"/>
      <c r="L4" s="86"/>
      <c r="M4" s="86"/>
      <c r="N4" s="13"/>
      <c r="O4" s="13"/>
      <c r="P4" s="86"/>
      <c r="Q4" s="13"/>
      <c r="R4" s="13"/>
      <c r="S4" s="13"/>
      <c r="T4" s="220" t="s">
        <v>37</v>
      </c>
      <c r="U4" s="178" t="s">
        <v>38</v>
      </c>
      <c r="V4" s="86"/>
      <c r="W4" s="86"/>
      <c r="X4" s="86"/>
      <c r="Y4" s="86"/>
      <c r="Z4" s="86"/>
    </row>
    <row r="5" s="1" customFormat="1" ht="18" customHeight="1" spans="1:26">
      <c r="A5" s="208"/>
      <c r="B5" s="209"/>
      <c r="C5" s="208"/>
      <c r="D5" s="208"/>
      <c r="E5" s="208"/>
      <c r="F5" s="208"/>
      <c r="G5" s="208"/>
      <c r="H5" s="178" t="s">
        <v>247</v>
      </c>
      <c r="I5" s="178" t="s">
        <v>34</v>
      </c>
      <c r="J5" s="13"/>
      <c r="K5" s="86"/>
      <c r="L5" s="86"/>
      <c r="M5" s="86"/>
      <c r="N5" s="13"/>
      <c r="O5" s="13"/>
      <c r="P5" s="86"/>
      <c r="Q5" s="12" t="s">
        <v>248</v>
      </c>
      <c r="R5" s="13"/>
      <c r="S5" s="13"/>
      <c r="T5" s="207" t="s">
        <v>37</v>
      </c>
      <c r="U5" s="178" t="s">
        <v>38</v>
      </c>
      <c r="V5" s="220" t="s">
        <v>39</v>
      </c>
      <c r="W5" s="178" t="s">
        <v>38</v>
      </c>
      <c r="X5" s="220" t="s">
        <v>41</v>
      </c>
      <c r="Y5" s="220" t="s">
        <v>42</v>
      </c>
      <c r="Z5" s="218" t="s">
        <v>43</v>
      </c>
    </row>
    <row r="6" s="1" customFormat="1" customHeight="1" spans="1:26">
      <c r="A6" s="210"/>
      <c r="B6" s="210"/>
      <c r="C6" s="210"/>
      <c r="D6" s="210"/>
      <c r="E6" s="210"/>
      <c r="F6" s="210"/>
      <c r="G6" s="210"/>
      <c r="H6" s="210"/>
      <c r="I6" s="217" t="s">
        <v>249</v>
      </c>
      <c r="J6" s="218" t="s">
        <v>250</v>
      </c>
      <c r="K6" s="207" t="s">
        <v>251</v>
      </c>
      <c r="L6" s="207" t="s">
        <v>252</v>
      </c>
      <c r="M6" s="207" t="s">
        <v>253</v>
      </c>
      <c r="N6" s="207" t="s">
        <v>254</v>
      </c>
      <c r="O6" s="207" t="s">
        <v>35</v>
      </c>
      <c r="P6" s="207" t="s">
        <v>36</v>
      </c>
      <c r="Q6" s="207" t="s">
        <v>34</v>
      </c>
      <c r="R6" s="207" t="s">
        <v>35</v>
      </c>
      <c r="S6" s="207" t="s">
        <v>36</v>
      </c>
      <c r="T6" s="210"/>
      <c r="U6" s="207" t="s">
        <v>33</v>
      </c>
      <c r="V6" s="207" t="s">
        <v>39</v>
      </c>
      <c r="W6" s="207" t="s">
        <v>255</v>
      </c>
      <c r="X6" s="207" t="s">
        <v>41</v>
      </c>
      <c r="Y6" s="207" t="s">
        <v>42</v>
      </c>
      <c r="Z6" s="207" t="s">
        <v>43</v>
      </c>
    </row>
    <row r="7" s="1" customFormat="1" ht="37.5" customHeight="1" spans="1:26">
      <c r="A7" s="211"/>
      <c r="B7" s="211"/>
      <c r="C7" s="211"/>
      <c r="D7" s="211"/>
      <c r="E7" s="211"/>
      <c r="F7" s="211"/>
      <c r="G7" s="211"/>
      <c r="H7" s="211"/>
      <c r="I7" s="152" t="s">
        <v>33</v>
      </c>
      <c r="J7" s="152" t="s">
        <v>256</v>
      </c>
      <c r="K7" s="219" t="s">
        <v>250</v>
      </c>
      <c r="L7" s="219" t="s">
        <v>252</v>
      </c>
      <c r="M7" s="219" t="s">
        <v>253</v>
      </c>
      <c r="N7" s="219" t="s">
        <v>254</v>
      </c>
      <c r="O7" s="219" t="s">
        <v>254</v>
      </c>
      <c r="P7" s="219" t="s">
        <v>254</v>
      </c>
      <c r="Q7" s="219" t="s">
        <v>252</v>
      </c>
      <c r="R7" s="219" t="s">
        <v>253</v>
      </c>
      <c r="S7" s="219" t="s">
        <v>254</v>
      </c>
      <c r="T7" s="219" t="s">
        <v>37</v>
      </c>
      <c r="U7" s="219" t="s">
        <v>33</v>
      </c>
      <c r="V7" s="219" t="s">
        <v>39</v>
      </c>
      <c r="W7" s="219" t="s">
        <v>257</v>
      </c>
      <c r="X7" s="219" t="s">
        <v>41</v>
      </c>
      <c r="Y7" s="219" t="s">
        <v>42</v>
      </c>
      <c r="Z7" s="219" t="s">
        <v>43</v>
      </c>
    </row>
    <row r="8" s="1" customFormat="1" customHeight="1" spans="1:26">
      <c r="A8" s="17">
        <v>1</v>
      </c>
      <c r="B8" s="17">
        <v>2</v>
      </c>
      <c r="C8" s="17">
        <v>3</v>
      </c>
      <c r="D8" s="17">
        <v>4</v>
      </c>
      <c r="E8" s="17">
        <v>5</v>
      </c>
      <c r="F8" s="17">
        <v>6</v>
      </c>
      <c r="G8" s="17">
        <v>7</v>
      </c>
      <c r="H8" s="17">
        <v>8</v>
      </c>
      <c r="I8" s="17">
        <v>9</v>
      </c>
      <c r="J8" s="17">
        <v>10</v>
      </c>
      <c r="K8" s="17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17">
        <v>21</v>
      </c>
      <c r="V8" s="17">
        <v>22</v>
      </c>
      <c r="W8" s="17">
        <v>23</v>
      </c>
      <c r="X8" s="17">
        <v>24</v>
      </c>
      <c r="Y8" s="91">
        <v>25</v>
      </c>
      <c r="Z8" s="222">
        <v>26</v>
      </c>
    </row>
    <row r="9" s="1" customFormat="1" ht="30" customHeight="1" outlineLevel="1" spans="1:26">
      <c r="A9" s="18" t="s">
        <v>45</v>
      </c>
      <c r="B9" s="212"/>
      <c r="C9" s="212"/>
      <c r="D9" s="212"/>
      <c r="E9" s="212"/>
      <c r="F9" s="212"/>
      <c r="G9" s="212"/>
      <c r="H9" s="20">
        <v>143.954927</v>
      </c>
      <c r="I9" s="20">
        <v>143.954927</v>
      </c>
      <c r="J9" s="20"/>
      <c r="K9" s="20"/>
      <c r="L9" s="20"/>
      <c r="M9" s="20">
        <v>143.954927</v>
      </c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="1" customFormat="1" ht="30" customHeight="1" outlineLevel="1" spans="1:26">
      <c r="A10" s="213" t="s">
        <v>45</v>
      </c>
      <c r="B10" s="21" t="s">
        <v>258</v>
      </c>
      <c r="C10" s="18" t="s">
        <v>259</v>
      </c>
      <c r="D10" s="21" t="s">
        <v>72</v>
      </c>
      <c r="E10" s="18" t="s">
        <v>73</v>
      </c>
      <c r="F10" s="21" t="s">
        <v>260</v>
      </c>
      <c r="G10" s="18" t="s">
        <v>187</v>
      </c>
      <c r="H10" s="20">
        <v>38.7312</v>
      </c>
      <c r="I10" s="20">
        <v>38.7312</v>
      </c>
      <c r="J10" s="20"/>
      <c r="K10" s="20"/>
      <c r="L10" s="20"/>
      <c r="M10" s="20">
        <v>38.7312</v>
      </c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="1" customFormat="1" ht="30" customHeight="1" outlineLevel="1" spans="1:26">
      <c r="A11" s="213" t="s">
        <v>45</v>
      </c>
      <c r="B11" s="21" t="s">
        <v>258</v>
      </c>
      <c r="C11" s="18" t="s">
        <v>259</v>
      </c>
      <c r="D11" s="21" t="s">
        <v>72</v>
      </c>
      <c r="E11" s="18" t="s">
        <v>73</v>
      </c>
      <c r="F11" s="21" t="s">
        <v>261</v>
      </c>
      <c r="G11" s="18" t="s">
        <v>191</v>
      </c>
      <c r="H11" s="20">
        <v>3.328992</v>
      </c>
      <c r="I11" s="20">
        <v>3.328992</v>
      </c>
      <c r="J11" s="20"/>
      <c r="K11" s="20"/>
      <c r="L11" s="20"/>
      <c r="M11" s="20">
        <v>3.328992</v>
      </c>
      <c r="N11" s="20"/>
      <c r="O11" s="21"/>
      <c r="P11" s="21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="1" customFormat="1" ht="30" customHeight="1" outlineLevel="1" spans="1:26">
      <c r="A12" s="213" t="s">
        <v>45</v>
      </c>
      <c r="B12" s="21" t="s">
        <v>258</v>
      </c>
      <c r="C12" s="18" t="s">
        <v>259</v>
      </c>
      <c r="D12" s="21" t="s">
        <v>72</v>
      </c>
      <c r="E12" s="18" t="s">
        <v>73</v>
      </c>
      <c r="F12" s="21" t="s">
        <v>262</v>
      </c>
      <c r="G12" s="18" t="s">
        <v>197</v>
      </c>
      <c r="H12" s="20">
        <v>3.2276</v>
      </c>
      <c r="I12" s="20">
        <v>3.2276</v>
      </c>
      <c r="J12" s="20"/>
      <c r="K12" s="20"/>
      <c r="L12" s="20"/>
      <c r="M12" s="20">
        <v>3.2276</v>
      </c>
      <c r="N12" s="20"/>
      <c r="O12" s="21"/>
      <c r="P12" s="21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="1" customFormat="1" ht="30" customHeight="1" outlineLevel="1" spans="1:26">
      <c r="A13" s="213" t="s">
        <v>45</v>
      </c>
      <c r="B13" s="21" t="s">
        <v>258</v>
      </c>
      <c r="C13" s="18" t="s">
        <v>259</v>
      </c>
      <c r="D13" s="21" t="s">
        <v>72</v>
      </c>
      <c r="E13" s="18" t="s">
        <v>73</v>
      </c>
      <c r="F13" s="21" t="s">
        <v>262</v>
      </c>
      <c r="G13" s="18" t="s">
        <v>197</v>
      </c>
      <c r="H13" s="20">
        <v>29.6376</v>
      </c>
      <c r="I13" s="20">
        <v>29.6376</v>
      </c>
      <c r="J13" s="20"/>
      <c r="K13" s="20"/>
      <c r="L13" s="20"/>
      <c r="M13" s="20">
        <v>29.6376</v>
      </c>
      <c r="N13" s="20"/>
      <c r="O13" s="21"/>
      <c r="P13" s="21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="1" customFormat="1" ht="30" customHeight="1" outlineLevel="1" spans="1:26">
      <c r="A14" s="213" t="s">
        <v>45</v>
      </c>
      <c r="B14" s="21" t="s">
        <v>258</v>
      </c>
      <c r="C14" s="18" t="s">
        <v>259</v>
      </c>
      <c r="D14" s="21" t="s">
        <v>72</v>
      </c>
      <c r="E14" s="18" t="s">
        <v>73</v>
      </c>
      <c r="F14" s="21" t="s">
        <v>262</v>
      </c>
      <c r="G14" s="18" t="s">
        <v>197</v>
      </c>
      <c r="H14" s="20">
        <v>8.532</v>
      </c>
      <c r="I14" s="20">
        <v>8.532</v>
      </c>
      <c r="J14" s="20"/>
      <c r="K14" s="20"/>
      <c r="L14" s="20"/>
      <c r="M14" s="20">
        <v>8.532</v>
      </c>
      <c r="N14" s="20"/>
      <c r="O14" s="21"/>
      <c r="P14" s="21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="1" customFormat="1" ht="30" customHeight="1" outlineLevel="1" spans="1:26">
      <c r="A15" s="213" t="s">
        <v>45</v>
      </c>
      <c r="B15" s="21" t="s">
        <v>263</v>
      </c>
      <c r="C15" s="18" t="s">
        <v>264</v>
      </c>
      <c r="D15" s="21" t="s">
        <v>72</v>
      </c>
      <c r="E15" s="18" t="s">
        <v>73</v>
      </c>
      <c r="F15" s="21" t="s">
        <v>262</v>
      </c>
      <c r="G15" s="18" t="s">
        <v>197</v>
      </c>
      <c r="H15" s="20">
        <v>16.2</v>
      </c>
      <c r="I15" s="20">
        <v>16.2</v>
      </c>
      <c r="J15" s="20"/>
      <c r="K15" s="20"/>
      <c r="L15" s="20"/>
      <c r="M15" s="20">
        <v>16.2</v>
      </c>
      <c r="N15" s="20"/>
      <c r="O15" s="21"/>
      <c r="P15" s="21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="1" customFormat="1" ht="30" customHeight="1" outlineLevel="1" spans="1:26">
      <c r="A16" s="213" t="s">
        <v>45</v>
      </c>
      <c r="B16" s="21" t="s">
        <v>265</v>
      </c>
      <c r="C16" s="18" t="s">
        <v>266</v>
      </c>
      <c r="D16" s="21" t="s">
        <v>80</v>
      </c>
      <c r="E16" s="18" t="s">
        <v>81</v>
      </c>
      <c r="F16" s="21" t="s">
        <v>267</v>
      </c>
      <c r="G16" s="18" t="s">
        <v>200</v>
      </c>
      <c r="H16" s="20">
        <v>14.868225</v>
      </c>
      <c r="I16" s="20">
        <v>14.868225</v>
      </c>
      <c r="J16" s="20"/>
      <c r="K16" s="20"/>
      <c r="L16" s="20"/>
      <c r="M16" s="20">
        <v>14.868225</v>
      </c>
      <c r="N16" s="20"/>
      <c r="O16" s="21"/>
      <c r="P16" s="21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="1" customFormat="1" ht="30" customHeight="1" outlineLevel="1" spans="1:26">
      <c r="A17" s="213" t="s">
        <v>45</v>
      </c>
      <c r="B17" s="21" t="s">
        <v>268</v>
      </c>
      <c r="C17" s="18" t="s">
        <v>269</v>
      </c>
      <c r="D17" s="21" t="s">
        <v>89</v>
      </c>
      <c r="E17" s="18" t="s">
        <v>90</v>
      </c>
      <c r="F17" s="21" t="s">
        <v>270</v>
      </c>
      <c r="G17" s="18" t="s">
        <v>205</v>
      </c>
      <c r="H17" s="20">
        <v>5.438558</v>
      </c>
      <c r="I17" s="20">
        <v>5.438558</v>
      </c>
      <c r="J17" s="20"/>
      <c r="K17" s="20"/>
      <c r="L17" s="20"/>
      <c r="M17" s="20">
        <v>5.438558</v>
      </c>
      <c r="N17" s="20"/>
      <c r="O17" s="21"/>
      <c r="P17" s="21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="1" customFormat="1" ht="30" customHeight="1" outlineLevel="1" spans="1:26">
      <c r="A18" s="213" t="s">
        <v>45</v>
      </c>
      <c r="B18" s="21" t="s">
        <v>271</v>
      </c>
      <c r="C18" s="18" t="s">
        <v>272</v>
      </c>
      <c r="D18" s="21" t="s">
        <v>91</v>
      </c>
      <c r="E18" s="18" t="s">
        <v>92</v>
      </c>
      <c r="F18" s="21" t="s">
        <v>273</v>
      </c>
      <c r="G18" s="18" t="s">
        <v>210</v>
      </c>
      <c r="H18" s="20">
        <v>0.319915</v>
      </c>
      <c r="I18" s="20">
        <v>0.319915</v>
      </c>
      <c r="J18" s="20"/>
      <c r="K18" s="20"/>
      <c r="L18" s="20"/>
      <c r="M18" s="20">
        <v>0.319915</v>
      </c>
      <c r="N18" s="20"/>
      <c r="O18" s="21"/>
      <c r="P18" s="21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="1" customFormat="1" ht="30" customHeight="1" outlineLevel="1" spans="1:26">
      <c r="A19" s="213" t="s">
        <v>45</v>
      </c>
      <c r="B19" s="21" t="s">
        <v>274</v>
      </c>
      <c r="C19" s="18" t="s">
        <v>275</v>
      </c>
      <c r="D19" s="21" t="s">
        <v>84</v>
      </c>
      <c r="E19" s="18" t="s">
        <v>83</v>
      </c>
      <c r="F19" s="21" t="s">
        <v>273</v>
      </c>
      <c r="G19" s="18" t="s">
        <v>210</v>
      </c>
      <c r="H19" s="20">
        <v>0.559852</v>
      </c>
      <c r="I19" s="20">
        <v>0.559852</v>
      </c>
      <c r="J19" s="20"/>
      <c r="K19" s="20"/>
      <c r="L19" s="20"/>
      <c r="M19" s="20">
        <v>0.559852</v>
      </c>
      <c r="N19" s="20"/>
      <c r="O19" s="21"/>
      <c r="P19" s="21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="1" customFormat="1" ht="30" customHeight="1" outlineLevel="1" spans="1:26">
      <c r="A20" s="213" t="s">
        <v>45</v>
      </c>
      <c r="B20" s="21" t="s">
        <v>276</v>
      </c>
      <c r="C20" s="18" t="s">
        <v>277</v>
      </c>
      <c r="D20" s="21" t="s">
        <v>91</v>
      </c>
      <c r="E20" s="18" t="s">
        <v>92</v>
      </c>
      <c r="F20" s="21" t="s">
        <v>273</v>
      </c>
      <c r="G20" s="18" t="s">
        <v>210</v>
      </c>
      <c r="H20" s="20">
        <v>0.2394</v>
      </c>
      <c r="I20" s="20">
        <v>0.2394</v>
      </c>
      <c r="J20" s="20"/>
      <c r="K20" s="20"/>
      <c r="L20" s="20"/>
      <c r="M20" s="20">
        <v>0.2394</v>
      </c>
      <c r="N20" s="20"/>
      <c r="O20" s="21"/>
      <c r="P20" s="21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="1" customFormat="1" ht="30" customHeight="1" outlineLevel="1" spans="1:26">
      <c r="A21" s="213" t="s">
        <v>45</v>
      </c>
      <c r="B21" s="21" t="s">
        <v>278</v>
      </c>
      <c r="C21" s="18" t="s">
        <v>279</v>
      </c>
      <c r="D21" s="21" t="s">
        <v>97</v>
      </c>
      <c r="E21" s="18" t="s">
        <v>98</v>
      </c>
      <c r="F21" s="21" t="s">
        <v>280</v>
      </c>
      <c r="G21" s="18" t="s">
        <v>98</v>
      </c>
      <c r="H21" s="20">
        <v>11.928768</v>
      </c>
      <c r="I21" s="20">
        <v>11.928768</v>
      </c>
      <c r="J21" s="20"/>
      <c r="K21" s="20"/>
      <c r="L21" s="20"/>
      <c r="M21" s="20">
        <v>11.928768</v>
      </c>
      <c r="N21" s="20"/>
      <c r="O21" s="21"/>
      <c r="P21" s="21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="1" customFormat="1" ht="30" customHeight="1" outlineLevel="1" spans="1:26">
      <c r="A22" s="213" t="s">
        <v>45</v>
      </c>
      <c r="B22" s="21" t="s">
        <v>281</v>
      </c>
      <c r="C22" s="18" t="s">
        <v>282</v>
      </c>
      <c r="D22" s="21" t="s">
        <v>72</v>
      </c>
      <c r="E22" s="18" t="s">
        <v>73</v>
      </c>
      <c r="F22" s="21" t="s">
        <v>283</v>
      </c>
      <c r="G22" s="18" t="s">
        <v>213</v>
      </c>
      <c r="H22" s="20">
        <v>6.004038</v>
      </c>
      <c r="I22" s="20">
        <v>6.004038</v>
      </c>
      <c r="J22" s="20"/>
      <c r="K22" s="20"/>
      <c r="L22" s="20"/>
      <c r="M22" s="20">
        <v>6.004038</v>
      </c>
      <c r="N22" s="20"/>
      <c r="O22" s="21"/>
      <c r="P22" s="21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="1" customFormat="1" ht="30" customHeight="1" outlineLevel="1" spans="1:26">
      <c r="A23" s="213" t="s">
        <v>45</v>
      </c>
      <c r="B23" s="21" t="s">
        <v>284</v>
      </c>
      <c r="C23" s="18" t="s">
        <v>216</v>
      </c>
      <c r="D23" s="21" t="s">
        <v>72</v>
      </c>
      <c r="E23" s="18" t="s">
        <v>73</v>
      </c>
      <c r="F23" s="21" t="s">
        <v>285</v>
      </c>
      <c r="G23" s="18" t="s">
        <v>216</v>
      </c>
      <c r="H23" s="20">
        <v>0.188</v>
      </c>
      <c r="I23" s="20">
        <v>0.188</v>
      </c>
      <c r="J23" s="20"/>
      <c r="K23" s="20"/>
      <c r="L23" s="20"/>
      <c r="M23" s="20">
        <v>0.188</v>
      </c>
      <c r="N23" s="20"/>
      <c r="O23" s="21"/>
      <c r="P23" s="21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="1" customFormat="1" ht="30" customHeight="1" outlineLevel="1" spans="1:26">
      <c r="A24" s="213" t="s">
        <v>45</v>
      </c>
      <c r="B24" s="21" t="s">
        <v>286</v>
      </c>
      <c r="C24" s="18" t="s">
        <v>224</v>
      </c>
      <c r="D24" s="21" t="s">
        <v>72</v>
      </c>
      <c r="E24" s="18" t="s">
        <v>73</v>
      </c>
      <c r="F24" s="21" t="s">
        <v>287</v>
      </c>
      <c r="G24" s="18" t="s">
        <v>224</v>
      </c>
      <c r="H24" s="20">
        <v>0.7527</v>
      </c>
      <c r="I24" s="20">
        <v>0.7527</v>
      </c>
      <c r="J24" s="20"/>
      <c r="K24" s="20"/>
      <c r="L24" s="20"/>
      <c r="M24" s="20">
        <v>0.7527</v>
      </c>
      <c r="N24" s="20"/>
      <c r="O24" s="21"/>
      <c r="P24" s="21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="1" customFormat="1" ht="30" customHeight="1" outlineLevel="1" spans="1:26">
      <c r="A25" s="213" t="s">
        <v>45</v>
      </c>
      <c r="B25" s="21" t="s">
        <v>288</v>
      </c>
      <c r="C25" s="18" t="s">
        <v>198</v>
      </c>
      <c r="D25" s="21" t="s">
        <v>72</v>
      </c>
      <c r="E25" s="18" t="s">
        <v>73</v>
      </c>
      <c r="F25" s="21" t="s">
        <v>289</v>
      </c>
      <c r="G25" s="18" t="s">
        <v>198</v>
      </c>
      <c r="H25" s="20">
        <v>0.627138</v>
      </c>
      <c r="I25" s="20">
        <v>0.627138</v>
      </c>
      <c r="J25" s="20"/>
      <c r="K25" s="20"/>
      <c r="L25" s="20"/>
      <c r="M25" s="20">
        <v>0.627138</v>
      </c>
      <c r="N25" s="20"/>
      <c r="O25" s="21"/>
      <c r="P25" s="21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="1" customFormat="1" ht="30" customHeight="1" outlineLevel="1" spans="1:26">
      <c r="A26" s="213" t="s">
        <v>45</v>
      </c>
      <c r="B26" s="21" t="s">
        <v>290</v>
      </c>
      <c r="C26" s="18" t="s">
        <v>220</v>
      </c>
      <c r="D26" s="21" t="s">
        <v>72</v>
      </c>
      <c r="E26" s="18" t="s">
        <v>73</v>
      </c>
      <c r="F26" s="21" t="s">
        <v>291</v>
      </c>
      <c r="G26" s="18" t="s">
        <v>220</v>
      </c>
      <c r="H26" s="20">
        <v>1.604596</v>
      </c>
      <c r="I26" s="20">
        <v>1.604596</v>
      </c>
      <c r="J26" s="20"/>
      <c r="K26" s="20"/>
      <c r="L26" s="20"/>
      <c r="M26" s="20">
        <v>1.604596</v>
      </c>
      <c r="N26" s="20"/>
      <c r="O26" s="21"/>
      <c r="P26" s="21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="1" customFormat="1" ht="30" customHeight="1" spans="1:26">
      <c r="A27" s="213" t="s">
        <v>45</v>
      </c>
      <c r="B27" s="21" t="s">
        <v>292</v>
      </c>
      <c r="C27" s="18" t="s">
        <v>222</v>
      </c>
      <c r="D27" s="21" t="s">
        <v>72</v>
      </c>
      <c r="E27" s="18" t="s">
        <v>73</v>
      </c>
      <c r="F27" s="21" t="s">
        <v>293</v>
      </c>
      <c r="G27" s="18" t="s">
        <v>222</v>
      </c>
      <c r="H27" s="20">
        <v>1.766345</v>
      </c>
      <c r="I27" s="20">
        <v>1.766345</v>
      </c>
      <c r="J27" s="20"/>
      <c r="K27" s="20"/>
      <c r="L27" s="20"/>
      <c r="M27" s="20">
        <v>1.766345</v>
      </c>
      <c r="N27" s="20"/>
      <c r="O27" s="21"/>
      <c r="P27" s="21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="1" customFormat="1" ht="17.25" customHeight="1" spans="1:26">
      <c r="A28" s="214" t="s">
        <v>99</v>
      </c>
      <c r="B28" s="215"/>
      <c r="C28" s="215"/>
      <c r="D28" s="215"/>
      <c r="E28" s="215"/>
      <c r="F28" s="215"/>
      <c r="G28" s="216"/>
      <c r="H28" s="20">
        <v>143.954927</v>
      </c>
      <c r="I28" s="20">
        <v>143.954927</v>
      </c>
      <c r="J28" s="20"/>
      <c r="K28" s="20"/>
      <c r="L28" s="20"/>
      <c r="M28" s="20">
        <v>143.954927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472222222222222" right="0.472222222222222" top="1" bottom="0.802777777777778" header="0.5" footer="0.5"/>
  <pageSetup paperSize="9" scale="36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0"/>
  <sheetViews>
    <sheetView zoomScale="60" zoomScaleNormal="60" workbookViewId="0">
      <selection activeCell="N10" sqref="N10"/>
    </sheetView>
  </sheetViews>
  <sheetFormatPr defaultColWidth="9.13636363636364" defaultRowHeight="14.25" customHeight="1"/>
  <cols>
    <col min="1" max="1" width="10.2818181818182" style="2" customWidth="1"/>
    <col min="2" max="2" width="13.4181818181818" style="2" customWidth="1"/>
    <col min="3" max="3" width="29.0909090909091" style="2" customWidth="1"/>
    <col min="4" max="4" width="23.8545454545455" style="2" customWidth="1"/>
    <col min="5" max="5" width="11.1363636363636" style="2" customWidth="1"/>
    <col min="6" max="6" width="17.7090909090909" style="2" customWidth="1"/>
    <col min="7" max="7" width="9.85454545454546" style="2" customWidth="1"/>
    <col min="8" max="8" width="15.6" style="2" customWidth="1"/>
    <col min="9" max="23" width="10.4545454545455" style="2" customWidth="1"/>
    <col min="24" max="16384" width="9.13636363636364" style="2"/>
  </cols>
  <sheetData>
    <row r="1" ht="13.5" customHeight="1" spans="2:23">
      <c r="B1" s="195"/>
      <c r="E1" s="3"/>
      <c r="F1" s="3"/>
      <c r="G1" s="3"/>
      <c r="H1" s="3"/>
      <c r="U1" s="195"/>
      <c r="W1" s="202" t="s">
        <v>294</v>
      </c>
    </row>
    <row r="2" ht="34" customHeight="1" spans="1:23">
      <c r="A2" s="5" t="s">
        <v>295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1" customFormat="1" ht="13.5" customHeight="1" spans="1:23">
      <c r="A3" s="69" t="str">
        <f>"单位名称："&amp;"曲靖市食品药品不良反应与药物滥用监测中心"</f>
        <v>单位名称：曲靖市食品药品不良反应与药物滥用监测中心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95"/>
      <c r="W3" s="354" t="s">
        <v>103</v>
      </c>
    </row>
    <row r="4" s="1" customFormat="1" ht="21.75" customHeight="1" spans="1:23">
      <c r="A4" s="14" t="s">
        <v>296</v>
      </c>
      <c r="B4" s="15" t="s">
        <v>297</v>
      </c>
      <c r="C4" s="14" t="s">
        <v>298</v>
      </c>
      <c r="D4" s="14" t="s">
        <v>299</v>
      </c>
      <c r="E4" s="15" t="s">
        <v>300</v>
      </c>
      <c r="F4" s="15" t="s">
        <v>301</v>
      </c>
      <c r="G4" s="15" t="s">
        <v>302</v>
      </c>
      <c r="H4" s="15" t="s">
        <v>303</v>
      </c>
      <c r="I4" s="13" t="s">
        <v>304</v>
      </c>
      <c r="J4" s="13" t="s">
        <v>305</v>
      </c>
      <c r="K4" s="13"/>
      <c r="L4" s="13"/>
      <c r="M4" s="13"/>
      <c r="N4" s="13" t="s">
        <v>306</v>
      </c>
      <c r="O4" s="13"/>
      <c r="P4" s="13"/>
      <c r="Q4" s="15" t="s">
        <v>307</v>
      </c>
      <c r="R4" s="13" t="s">
        <v>308</v>
      </c>
      <c r="S4" s="13"/>
      <c r="T4" s="13"/>
      <c r="U4" s="13"/>
      <c r="V4" s="13"/>
      <c r="W4" s="13"/>
    </row>
    <row r="5" s="1" customFormat="1" ht="21.75" customHeight="1" spans="1:23">
      <c r="A5" s="14"/>
      <c r="B5" s="13"/>
      <c r="C5" s="14"/>
      <c r="D5" s="14"/>
      <c r="E5" s="196"/>
      <c r="F5" s="196"/>
      <c r="G5" s="196"/>
      <c r="H5" s="196"/>
      <c r="I5" s="13"/>
      <c r="J5" s="200" t="s">
        <v>54</v>
      </c>
      <c r="K5" s="13"/>
      <c r="L5" s="15" t="s">
        <v>55</v>
      </c>
      <c r="M5" s="15" t="s">
        <v>309</v>
      </c>
      <c r="N5" s="15" t="s">
        <v>54</v>
      </c>
      <c r="O5" s="15" t="s">
        <v>55</v>
      </c>
      <c r="P5" s="15" t="s">
        <v>309</v>
      </c>
      <c r="Q5" s="196"/>
      <c r="R5" s="15" t="s">
        <v>310</v>
      </c>
      <c r="S5" s="15" t="s">
        <v>311</v>
      </c>
      <c r="T5" s="15" t="s">
        <v>255</v>
      </c>
      <c r="U5" s="15" t="s">
        <v>312</v>
      </c>
      <c r="V5" s="15" t="s">
        <v>313</v>
      </c>
      <c r="W5" s="15" t="s">
        <v>314</v>
      </c>
    </row>
    <row r="6" s="1" customFormat="1" ht="21" customHeight="1" spans="1:23">
      <c r="A6" s="13"/>
      <c r="B6" s="13"/>
      <c r="C6" s="13"/>
      <c r="D6" s="13"/>
      <c r="E6" s="13"/>
      <c r="F6" s="13"/>
      <c r="G6" s="13"/>
      <c r="H6" s="13"/>
      <c r="I6" s="13"/>
      <c r="J6" s="201" t="s">
        <v>33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="1" customFormat="1" ht="39.75" customHeight="1" spans="1:23">
      <c r="A7" s="14"/>
      <c r="B7" s="13"/>
      <c r="C7" s="14"/>
      <c r="D7" s="14"/>
      <c r="E7" s="15"/>
      <c r="F7" s="15"/>
      <c r="G7" s="15"/>
      <c r="H7" s="15"/>
      <c r="I7" s="13"/>
      <c r="J7" s="70" t="s">
        <v>310</v>
      </c>
      <c r="K7" s="70" t="s">
        <v>315</v>
      </c>
      <c r="L7" s="15"/>
      <c r="M7" s="15"/>
      <c r="N7" s="15"/>
      <c r="O7" s="15"/>
      <c r="P7" s="15"/>
      <c r="Q7" s="15"/>
      <c r="R7" s="15"/>
      <c r="S7" s="15"/>
      <c r="T7" s="15"/>
      <c r="U7" s="13"/>
      <c r="V7" s="15"/>
      <c r="W7" s="15"/>
    </row>
    <row r="8" s="1" customFormat="1" ht="30" customHeight="1" spans="1:23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7">
        <v>12</v>
      </c>
      <c r="M8" s="17">
        <v>13</v>
      </c>
      <c r="N8" s="17">
        <v>14</v>
      </c>
      <c r="O8" s="17">
        <v>15</v>
      </c>
      <c r="P8" s="17">
        <v>16</v>
      </c>
      <c r="Q8" s="17">
        <v>17</v>
      </c>
      <c r="R8" s="17">
        <v>18</v>
      </c>
      <c r="S8" s="17">
        <v>19</v>
      </c>
      <c r="T8" s="17">
        <v>20</v>
      </c>
      <c r="U8" s="16">
        <v>21</v>
      </c>
      <c r="V8" s="16">
        <v>22</v>
      </c>
      <c r="W8" s="16">
        <v>23</v>
      </c>
    </row>
    <row r="9" s="1" customFormat="1" ht="30" customHeight="1" spans="1:23">
      <c r="A9" s="19"/>
      <c r="B9" s="19"/>
      <c r="C9" s="197" t="s">
        <v>316</v>
      </c>
      <c r="D9" s="19"/>
      <c r="E9" s="19"/>
      <c r="F9" s="19"/>
      <c r="G9" s="19"/>
      <c r="H9" s="19"/>
      <c r="I9" s="20">
        <v>5.5</v>
      </c>
      <c r="J9" s="20">
        <v>5.5</v>
      </c>
      <c r="K9" s="20">
        <v>5.5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="1" customFormat="1" ht="30" customHeight="1" spans="1:23">
      <c r="A10" s="21" t="s">
        <v>317</v>
      </c>
      <c r="B10" s="21" t="s">
        <v>318</v>
      </c>
      <c r="C10" s="197" t="s">
        <v>316</v>
      </c>
      <c r="D10" s="21" t="s">
        <v>319</v>
      </c>
      <c r="E10" s="21" t="s">
        <v>70</v>
      </c>
      <c r="F10" s="21" t="s">
        <v>320</v>
      </c>
      <c r="G10" s="21" t="s">
        <v>283</v>
      </c>
      <c r="H10" s="21" t="s">
        <v>321</v>
      </c>
      <c r="I10" s="20">
        <v>0.93</v>
      </c>
      <c r="J10" s="20">
        <v>0.93</v>
      </c>
      <c r="K10" s="20">
        <v>0.93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</row>
    <row r="11" s="1" customFormat="1" ht="30" customHeight="1" spans="1:23">
      <c r="A11" s="21" t="s">
        <v>317</v>
      </c>
      <c r="B11" s="21" t="s">
        <v>318</v>
      </c>
      <c r="C11" s="197" t="s">
        <v>316</v>
      </c>
      <c r="D11" s="21" t="s">
        <v>319</v>
      </c>
      <c r="E11" s="21" t="s">
        <v>70</v>
      </c>
      <c r="F11" s="21" t="s">
        <v>320</v>
      </c>
      <c r="G11" s="21" t="s">
        <v>322</v>
      </c>
      <c r="H11" s="21" t="s">
        <v>323</v>
      </c>
      <c r="I11" s="20">
        <v>1.22</v>
      </c>
      <c r="J11" s="20">
        <v>1.22</v>
      </c>
      <c r="K11" s="20">
        <v>1.22</v>
      </c>
      <c r="L11" s="20"/>
      <c r="M11" s="20"/>
      <c r="N11" s="20"/>
      <c r="O11" s="20"/>
      <c r="P11" s="21"/>
      <c r="Q11" s="20"/>
      <c r="R11" s="20"/>
      <c r="S11" s="20"/>
      <c r="T11" s="20"/>
      <c r="U11" s="20"/>
      <c r="V11" s="20"/>
      <c r="W11" s="20"/>
    </row>
    <row r="12" s="1" customFormat="1" ht="30" customHeight="1" spans="1:23">
      <c r="A12" s="21" t="s">
        <v>317</v>
      </c>
      <c r="B12" s="21" t="s">
        <v>318</v>
      </c>
      <c r="C12" s="197" t="s">
        <v>316</v>
      </c>
      <c r="D12" s="21" t="s">
        <v>319</v>
      </c>
      <c r="E12" s="21" t="s">
        <v>70</v>
      </c>
      <c r="F12" s="21" t="s">
        <v>320</v>
      </c>
      <c r="G12" s="21" t="s">
        <v>324</v>
      </c>
      <c r="H12" s="21" t="s">
        <v>325</v>
      </c>
      <c r="I12" s="20">
        <v>1.65</v>
      </c>
      <c r="J12" s="20">
        <v>1.65</v>
      </c>
      <c r="K12" s="20">
        <v>1.65</v>
      </c>
      <c r="L12" s="20"/>
      <c r="M12" s="20"/>
      <c r="N12" s="20"/>
      <c r="O12" s="20"/>
      <c r="P12" s="21"/>
      <c r="Q12" s="20"/>
      <c r="R12" s="20"/>
      <c r="S12" s="20"/>
      <c r="T12" s="20"/>
      <c r="U12" s="20"/>
      <c r="V12" s="20"/>
      <c r="W12" s="20"/>
    </row>
    <row r="13" s="1" customFormat="1" ht="30" customHeight="1" spans="1:23">
      <c r="A13" s="21" t="s">
        <v>317</v>
      </c>
      <c r="B13" s="21" t="s">
        <v>318</v>
      </c>
      <c r="C13" s="197" t="s">
        <v>316</v>
      </c>
      <c r="D13" s="21" t="s">
        <v>319</v>
      </c>
      <c r="E13" s="21" t="s">
        <v>70</v>
      </c>
      <c r="F13" s="21" t="s">
        <v>320</v>
      </c>
      <c r="G13" s="21" t="s">
        <v>289</v>
      </c>
      <c r="H13" s="21" t="s">
        <v>326</v>
      </c>
      <c r="I13" s="20">
        <v>0.9</v>
      </c>
      <c r="J13" s="20">
        <v>0.9</v>
      </c>
      <c r="K13" s="20">
        <v>0.9</v>
      </c>
      <c r="L13" s="20"/>
      <c r="M13" s="20"/>
      <c r="N13" s="20"/>
      <c r="O13" s="20"/>
      <c r="P13" s="21"/>
      <c r="Q13" s="20"/>
      <c r="R13" s="20"/>
      <c r="S13" s="20"/>
      <c r="T13" s="20"/>
      <c r="U13" s="20"/>
      <c r="V13" s="20"/>
      <c r="W13" s="20"/>
    </row>
    <row r="14" s="1" customFormat="1" ht="30" customHeight="1" spans="1:23">
      <c r="A14" s="21" t="s">
        <v>317</v>
      </c>
      <c r="B14" s="21" t="s">
        <v>318</v>
      </c>
      <c r="C14" s="197" t="s">
        <v>316</v>
      </c>
      <c r="D14" s="21" t="s">
        <v>319</v>
      </c>
      <c r="E14" s="21" t="s">
        <v>70</v>
      </c>
      <c r="F14" s="21" t="s">
        <v>320</v>
      </c>
      <c r="G14" s="21" t="s">
        <v>327</v>
      </c>
      <c r="H14" s="21" t="s">
        <v>328</v>
      </c>
      <c r="I14" s="20">
        <v>0.8</v>
      </c>
      <c r="J14" s="20">
        <v>0.8</v>
      </c>
      <c r="K14" s="20">
        <v>0.8</v>
      </c>
      <c r="L14" s="20"/>
      <c r="M14" s="20"/>
      <c r="N14" s="20"/>
      <c r="O14" s="20"/>
      <c r="P14" s="21"/>
      <c r="Q14" s="20"/>
      <c r="R14" s="20"/>
      <c r="S14" s="20"/>
      <c r="T14" s="20"/>
      <c r="U14" s="20"/>
      <c r="V14" s="20"/>
      <c r="W14" s="20"/>
    </row>
    <row r="15" s="1" customFormat="1" ht="30" customHeight="1" spans="1:23">
      <c r="A15" s="21"/>
      <c r="B15" s="21"/>
      <c r="C15" s="197" t="s">
        <v>329</v>
      </c>
      <c r="D15" s="21"/>
      <c r="E15" s="21"/>
      <c r="F15" s="21"/>
      <c r="G15" s="21"/>
      <c r="H15" s="21"/>
      <c r="I15" s="20">
        <v>6</v>
      </c>
      <c r="J15" s="20">
        <v>6</v>
      </c>
      <c r="K15" s="20"/>
      <c r="L15" s="20"/>
      <c r="M15" s="20"/>
      <c r="N15" s="20"/>
      <c r="O15" s="20"/>
      <c r="P15" s="21"/>
      <c r="Q15" s="20"/>
      <c r="R15" s="20"/>
      <c r="S15" s="20"/>
      <c r="T15" s="20"/>
      <c r="U15" s="20"/>
      <c r="V15" s="20"/>
      <c r="W15" s="20"/>
    </row>
    <row r="16" s="1" customFormat="1" ht="30" customHeight="1" spans="1:23">
      <c r="A16" s="21" t="s">
        <v>317</v>
      </c>
      <c r="B16" s="21" t="s">
        <v>330</v>
      </c>
      <c r="C16" s="197" t="s">
        <v>329</v>
      </c>
      <c r="D16" s="21" t="s">
        <v>319</v>
      </c>
      <c r="E16" s="21" t="s">
        <v>74</v>
      </c>
      <c r="F16" s="21" t="s">
        <v>331</v>
      </c>
      <c r="G16" s="21" t="s">
        <v>283</v>
      </c>
      <c r="H16" s="21" t="s">
        <v>321</v>
      </c>
      <c r="I16" s="20">
        <v>1.5</v>
      </c>
      <c r="J16" s="20">
        <v>1.5</v>
      </c>
      <c r="K16" s="20"/>
      <c r="L16" s="20"/>
      <c r="M16" s="20"/>
      <c r="N16" s="20"/>
      <c r="O16" s="20"/>
      <c r="P16" s="21"/>
      <c r="Q16" s="20"/>
      <c r="R16" s="20"/>
      <c r="S16" s="20"/>
      <c r="T16" s="20"/>
      <c r="U16" s="20"/>
      <c r="V16" s="20"/>
      <c r="W16" s="20"/>
    </row>
    <row r="17" s="1" customFormat="1" ht="30" customHeight="1" spans="1:23">
      <c r="A17" s="21" t="s">
        <v>317</v>
      </c>
      <c r="B17" s="21" t="s">
        <v>330</v>
      </c>
      <c r="C17" s="197" t="s">
        <v>329</v>
      </c>
      <c r="D17" s="21" t="s">
        <v>319</v>
      </c>
      <c r="E17" s="21" t="s">
        <v>74</v>
      </c>
      <c r="F17" s="21" t="s">
        <v>331</v>
      </c>
      <c r="G17" s="21" t="s">
        <v>322</v>
      </c>
      <c r="H17" s="21" t="s">
        <v>323</v>
      </c>
      <c r="I17" s="20">
        <v>1.5</v>
      </c>
      <c r="J17" s="20">
        <v>1.5</v>
      </c>
      <c r="K17" s="20"/>
      <c r="L17" s="20"/>
      <c r="M17" s="20"/>
      <c r="N17" s="20"/>
      <c r="O17" s="20"/>
      <c r="P17" s="21"/>
      <c r="Q17" s="20"/>
      <c r="R17" s="20"/>
      <c r="S17" s="20"/>
      <c r="T17" s="20"/>
      <c r="U17" s="20"/>
      <c r="V17" s="20"/>
      <c r="W17" s="20"/>
    </row>
    <row r="18" s="1" customFormat="1" ht="30" customHeight="1" spans="1:23">
      <c r="A18" s="21" t="s">
        <v>317</v>
      </c>
      <c r="B18" s="21" t="s">
        <v>330</v>
      </c>
      <c r="C18" s="197" t="s">
        <v>329</v>
      </c>
      <c r="D18" s="21" t="s">
        <v>319</v>
      </c>
      <c r="E18" s="21" t="s">
        <v>74</v>
      </c>
      <c r="F18" s="21" t="s">
        <v>331</v>
      </c>
      <c r="G18" s="21" t="s">
        <v>324</v>
      </c>
      <c r="H18" s="21" t="s">
        <v>325</v>
      </c>
      <c r="I18" s="20">
        <v>2</v>
      </c>
      <c r="J18" s="20">
        <v>2</v>
      </c>
      <c r="K18" s="20"/>
      <c r="L18" s="20"/>
      <c r="M18" s="20"/>
      <c r="N18" s="20"/>
      <c r="O18" s="20"/>
      <c r="P18" s="21"/>
      <c r="Q18" s="20"/>
      <c r="R18" s="20"/>
      <c r="S18" s="20"/>
      <c r="T18" s="20"/>
      <c r="U18" s="20"/>
      <c r="V18" s="20"/>
      <c r="W18" s="20"/>
    </row>
    <row r="19" s="1" customFormat="1" ht="30" customHeight="1" spans="1:23">
      <c r="A19" s="21" t="s">
        <v>317</v>
      </c>
      <c r="B19" s="21" t="s">
        <v>330</v>
      </c>
      <c r="C19" s="197" t="s">
        <v>329</v>
      </c>
      <c r="D19" s="21" t="s">
        <v>319</v>
      </c>
      <c r="E19" s="21" t="s">
        <v>74</v>
      </c>
      <c r="F19" s="21" t="s">
        <v>331</v>
      </c>
      <c r="G19" s="21" t="s">
        <v>289</v>
      </c>
      <c r="H19" s="21" t="s">
        <v>326</v>
      </c>
      <c r="I19" s="20">
        <v>1</v>
      </c>
      <c r="J19" s="20">
        <v>1</v>
      </c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0"/>
      <c r="V19" s="20"/>
      <c r="W19" s="20"/>
    </row>
    <row r="20" s="1" customFormat="1" ht="30" customHeight="1" spans="1:23">
      <c r="A20" s="14" t="s">
        <v>99</v>
      </c>
      <c r="B20" s="198"/>
      <c r="C20" s="198"/>
      <c r="D20" s="198"/>
      <c r="E20" s="198"/>
      <c r="F20" s="198"/>
      <c r="G20" s="198"/>
      <c r="H20" s="199"/>
      <c r="I20" s="20">
        <v>11.5</v>
      </c>
      <c r="J20" s="20">
        <v>11.5</v>
      </c>
      <c r="K20" s="20">
        <v>5.5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</row>
  </sheetData>
  <mergeCells count="28">
    <mergeCell ref="A2:W2"/>
    <mergeCell ref="A3:H3"/>
    <mergeCell ref="J4:M4"/>
    <mergeCell ref="N4:P4"/>
    <mergeCell ref="R4:W4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472222222222222" right="0.472222222222222" top="1" bottom="1" header="0.5" footer="0.5"/>
  <pageSetup paperSize="9" scale="4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ThinkPad</cp:lastModifiedBy>
  <dcterms:created xsi:type="dcterms:W3CDTF">2024-01-28T05:35:00Z</dcterms:created>
  <dcterms:modified xsi:type="dcterms:W3CDTF">2024-07-24T14:50:12Z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B5465C469E7445E88F2C81BA8AC006C3_12</vt:lpwstr>
  </property>
</Properties>
</file>