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4" activeTab="19"/>
  </bookViews>
  <sheets>
    <sheet name="财务收支预算总表01-1" sheetId="1" r:id="rId1"/>
    <sheet name="部门收入预算表01-2" sheetId="2" r:id="rId2"/>
    <sheet name="部门支出预算表01-03" sheetId="3" r:id="rId3"/>
    <sheet name="财政拨款收支预算总表02-1" sheetId="4" r:id="rId4"/>
    <sheet name="一般公共预算支出预算表（按功能科目分类）02-2" sheetId="5" r:id="rId5"/>
    <sheet name="一般公共预算支出预算表（按经济科目分类）02-3" sheetId="6" r:id="rId6"/>
    <sheet name="一般公共预算“三公”经费支出预算表03" sheetId="7" r:id="rId7"/>
    <sheet name="基本支出预算表（人员类.运转类公用经费项目）04" sheetId="8" r:id="rId8"/>
    <sheet name="项目支出预算表（其他运转类.特定目标类项目）05-1" sheetId="9" r:id="rId9"/>
    <sheet name="项目支出绩效目标表（本次下达）05-2" sheetId="10" r:id="rId10"/>
    <sheet name="项目支出绩效目标表（另文下达）05-3" sheetId="11" r:id="rId11"/>
    <sheet name="政府性基金预算支出预算表06" sheetId="12" r:id="rId12"/>
    <sheet name="国有资本经营预算支出表07" sheetId="13" r:id="rId13"/>
    <sheet name="部门政府采购预算表08" sheetId="14" r:id="rId14"/>
    <sheet name="政府购买服务预算表09" sheetId="15" r:id="rId15"/>
    <sheet name="市对下转移支付预算表10-1" sheetId="16" r:id="rId16"/>
    <sheet name="市对下转移支付绩效目标表10-2" sheetId="17" r:id="rId17"/>
    <sheet name="新增资产配置表11" sheetId="18" r:id="rId18"/>
    <sheet name="上级补助项目支出预算表12" sheetId="19" r:id="rId19"/>
    <sheet name="部门项目中期规划预算表13" sheetId="20" r:id="rId20"/>
  </sheets>
  <definedNames>
    <definedName name="_xlnm.Print_Titles" localSheetId="0">'财务收支预算总表01-1'!$A:$A,'财务收支预算总表01-1'!$1:$1</definedName>
    <definedName name="_xlnm.Print_Titles" localSheetId="1">'部门收入预算表01-2'!$A:$A,'部门收入预算表01-2'!$1:$1</definedName>
    <definedName name="_xlnm.Print_Titles" localSheetId="2">'部门支出预算表01-03'!$A:$A,'部门支出预算表01-03'!$1:$1</definedName>
    <definedName name="_xlnm.Print_Titles" localSheetId="3">'财政拨款收支预算总表02-1'!$A:$A,'财政拨款收支预算总表02-1'!$1:$1</definedName>
    <definedName name="_xlnm.Print_Titles" localSheetId="4">'一般公共预算支出预算表（按功能科目分类）02-2'!$A:$A,'一般公共预算支出预算表（按功能科目分类）02-2'!$1:$1</definedName>
    <definedName name="_xlnm.Print_Titles" localSheetId="5">'一般公共预算支出预算表（按经济科目分类）02-3'!$A:$A,'一般公共预算支出预算表（按经济科目分类）02-3'!$1:$1</definedName>
    <definedName name="_xlnm.Print_Titles" localSheetId="6">一般公共预算“三公”经费支出预算表03!$A:$A,一般公共预算“三公”经费支出预算表03!$1:$1</definedName>
    <definedName name="_xlnm.Print_Titles" localSheetId="7">'基本支出预算表（人员类.运转类公用经费项目）04'!$A:$A,'基本支出预算表（人员类.运转类公用经费项目）04'!$1:$1</definedName>
    <definedName name="_xlnm.Print_Titles" localSheetId="8">'项目支出预算表（其他运转类.特定目标类项目）05-1'!$A:$A,'项目支出预算表（其他运转类.特定目标类项目）05-1'!$1:$1</definedName>
    <definedName name="_xlnm.Print_Titles" localSheetId="9">'项目支出绩效目标表（本次下达）05-2'!$A:$A,'项目支出绩效目标表（本次下达）05-2'!$1:$1</definedName>
    <definedName name="_xlnm.Print_Titles" localSheetId="10">'项目支出绩效目标表（另文下达）05-3'!$A:$A,'项目支出绩效目标表（另文下达）05-3'!$1:$1</definedName>
    <definedName name="_xlnm.Print_Titles" localSheetId="11">政府性基金预算支出预算表06!$A:$A,政府性基金预算支出预算表06!$1:$1</definedName>
    <definedName name="_xlnm.Print_Titles" localSheetId="12">国有资本经营预算支出表07!$A:$A,国有资本经营预算支出表07!$1:$1</definedName>
    <definedName name="_xlnm.Print_Titles" localSheetId="13">部门政府采购预算表08!$A:$A,部门政府采购预算表08!$1:$1</definedName>
    <definedName name="_xlnm.Print_Titles" localSheetId="14">政府购买服务预算表09!$A:$A,政府购买服务预算表09!$1:$1</definedName>
    <definedName name="_xlnm.Print_Titles" localSheetId="15">'市对下转移支付预算表10-1'!$A:$A,'市对下转移支付预算表10-1'!$1:$1</definedName>
    <definedName name="_xlnm.Print_Titles" localSheetId="16">'市对下转移支付绩效目标表10-2'!$A:$A,'市对下转移支付绩效目标表10-2'!$1:$1</definedName>
    <definedName name="_xlnm.Print_Titles" localSheetId="17">新增资产配置表11!$A:$A,新增资产配置表11!$1:$1</definedName>
    <definedName name="_xlnm.Print_Titles" localSheetId="18">上级补助项目支出预算表12!$A:$A,上级补助项目支出预算表12!$1:$1</definedName>
    <definedName name="_xlnm.Print_Titles" localSheetId="19">部门项目中期规划预算表13!$A:$A,部门项目中期规划预算表13!$1:$1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<sst xmlns="http://schemas.openxmlformats.org/spreadsheetml/2006/main" count="1289" uniqueCount="481">
  <si>
    <t>预算01-1表</t>
  </si>
  <si>
    <t>财务收支预算总表</t>
  </si>
  <si>
    <t>单位：万元</t>
  </si>
  <si>
    <t>收        入</t>
  </si>
  <si>
    <t>支        出</t>
  </si>
  <si>
    <t>项      目</t>
  </si>
  <si>
    <t>2024年预算数</t>
  </si>
  <si>
    <t>项目（按功能分类）</t>
  </si>
  <si>
    <t>一、一般公共预算拨款收入</t>
  </si>
  <si>
    <t>二、政府性基金预算拨款收入</t>
  </si>
  <si>
    <t>三、国有资本经营预算拨款收入</t>
  </si>
  <si>
    <t>四、财政专户管理资金收入</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</si>
  <si>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</si>
  <si>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</si>
  <si>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</si>
  <si>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</si>
  <si>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</si>
  <si>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</si>
  <si>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</si>
  <si>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</si>
  <si>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</si>
  <si>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</si>
  <si>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</si>
  <si>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</si>
  <si>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</si>
  <si>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</si>
  <si>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</si>
  <si>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</si>
  <si>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</si>
  <si>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</si>
  <si>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</si>
  <si>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</si>
  <si>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</si>
  <si>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</si>
  <si>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</si>
  <si>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</si>
  <si>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</si>
  <si>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</si>
  <si>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</si>
  <si>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</si>
  <si>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</si>
  <si>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</si>
  <si>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144019</t>
  </si>
  <si>
    <t>曲靖市生态环境局宣威分局</t>
  </si>
  <si>
    <t>预算01-3表</t>
  </si>
  <si>
    <t>部门支出预算表</t>
  </si>
  <si>
    <t>科目编码</t>
  </si>
  <si>
    <t>科目名称</t>
  </si>
  <si>
    <t>基本支出</t>
  </si>
  <si>
    <t>项目支出</t>
  </si>
  <si>
    <t>财政专户管理的支出</t>
  </si>
  <si>
    <t>其中：财政拨款</t>
  </si>
  <si>
    <t>事业支出</t>
  </si>
  <si>
    <t>事业单位
经营支出</t>
  </si>
  <si>
    <t>上级补助支出</t>
  </si>
  <si>
    <t>附属单位补助支出</t>
  </si>
  <si>
    <t>其他支出</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</si>
  <si>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</si>
  <si>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</si>
  <si>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</si>
  <si>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</si>
  <si>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</si>
  <si>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</si>
  <si>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</si>
  <si>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</si>
  <si>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</si>
  <si>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</si>
  <si>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</si>
  <si>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</si>
  <si>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</si>
  <si>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</si>
  <si>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</si>
  <si>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</si>
  <si>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</si>
  <si>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</si>
  <si>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</si>
  <si>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</si>
  <si>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</si>
  <si>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2101103</t>
  </si>
  <si>
    <t>公务员医疗补助</t>
  </si>
  <si>
    <t>2101199</t>
  </si>
  <si>
    <t>其他行政事业单位医疗支出</t>
  </si>
  <si>
    <t>211</t>
  </si>
  <si>
    <t>节能环保支出</t>
  </si>
  <si>
    <t>21101</t>
  </si>
  <si>
    <t>环境保护管理事务</t>
  </si>
  <si>
    <t>2110101</t>
  </si>
  <si>
    <t>行政运行</t>
  </si>
  <si>
    <t>2110103</t>
  </si>
  <si>
    <t>机关服务</t>
  </si>
  <si>
    <t>2110199</t>
  </si>
  <si>
    <t>其他环境保护管理事务支出</t>
  </si>
  <si>
    <t>21102</t>
  </si>
  <si>
    <t>环境监测与监察</t>
  </si>
  <si>
    <t>2110299</t>
  </si>
  <si>
    <t>其他环境监测与监察支出</t>
  </si>
  <si>
    <t>21103</t>
  </si>
  <si>
    <t>污染防治</t>
  </si>
  <si>
    <t>2110302</t>
  </si>
  <si>
    <t>水体</t>
  </si>
  <si>
    <t>2110307</t>
  </si>
  <si>
    <t>土壤</t>
  </si>
  <si>
    <t>221</t>
  </si>
  <si>
    <t>住房保障支出</t>
  </si>
  <si>
    <t>22102</t>
  </si>
  <si>
    <t>住房改革支出</t>
  </si>
  <si>
    <t>2210201</t>
  </si>
  <si>
    <t>住房公积金</t>
  </si>
  <si>
    <t>合  计</t>
  </si>
  <si>
    <t>预算02-1表</t>
  </si>
  <si>
    <t>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</si>
  <si>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</si>
  <si>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</si>
  <si>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</si>
  <si>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</si>
  <si>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</si>
  <si>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</si>
  <si>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</si>
  <si>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</si>
  <si>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</si>
  <si>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</si>
  <si>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</si>
  <si>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</si>
  <si>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</si>
  <si>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</si>
  <si>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</si>
  <si>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</si>
  <si>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</si>
  <si>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</si>
  <si>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</si>
  <si>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</si>
  <si>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预算02-3表</t>
  </si>
  <si>
    <t>一般公共预算支出明细表（按经济科目分类）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</si>
  <si>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</si>
  <si>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</si>
  <si>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</si>
  <si>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</si>
  <si>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</si>
  <si>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</si>
  <si>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</si>
  <si>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</si>
  <si>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</si>
  <si>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</si>
  <si>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</si>
  <si>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</si>
  <si>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</si>
  <si>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</si>
  <si>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</si>
  <si>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</si>
  <si>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</si>
  <si>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</si>
  <si>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</si>
  <si>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</si>
  <si>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</si>
  <si>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</si>
  <si>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501</t>
  </si>
  <si>
    <t>机关工资福利支出</t>
  </si>
  <si>
    <t>301</t>
  </si>
  <si>
    <t>工资福利支出</t>
  </si>
  <si>
    <t>01</t>
  </si>
  <si>
    <t>工资奖金津补贴</t>
  </si>
  <si>
    <t>基本工资</t>
  </si>
  <si>
    <t>02</t>
  </si>
  <si>
    <t>社会保障缴费</t>
  </si>
  <si>
    <t>津贴补贴</t>
  </si>
  <si>
    <t>03</t>
  </si>
  <si>
    <t>奖金</t>
  </si>
  <si>
    <t>502</t>
  </si>
  <si>
    <t>机关商品和服务支出</t>
  </si>
  <si>
    <t>07</t>
  </si>
  <si>
    <t>绩效工资</t>
  </si>
  <si>
    <t>办公经费</t>
  </si>
  <si>
    <t>08</t>
  </si>
  <si>
    <t>机关事业单位基本养老保险缴费</t>
  </si>
  <si>
    <t>会议费</t>
  </si>
  <si>
    <t>09</t>
  </si>
  <si>
    <t>职业年金缴费</t>
  </si>
  <si>
    <t>培训费</t>
  </si>
  <si>
    <t>职工基本医疗保险缴费</t>
  </si>
  <si>
    <t>04</t>
  </si>
  <si>
    <t>专用材料购置费</t>
  </si>
  <si>
    <t>公务员医疗补助缴费</t>
  </si>
  <si>
    <t>05</t>
  </si>
  <si>
    <t>委托业务费</t>
  </si>
  <si>
    <t>其他社会保障缴费</t>
  </si>
  <si>
    <t>公务用车运行维护费</t>
  </si>
  <si>
    <t>505</t>
  </si>
  <si>
    <t>对事业单位经常性补助</t>
  </si>
  <si>
    <t>302</t>
  </si>
  <si>
    <t>商品和服务支出</t>
  </si>
  <si>
    <t>办公费</t>
  </si>
  <si>
    <t>手续费</t>
  </si>
  <si>
    <t>509</t>
  </si>
  <si>
    <t>对个人和家庭的补助</t>
  </si>
  <si>
    <t>水费</t>
  </si>
  <si>
    <t>社会福利和救助</t>
  </si>
  <si>
    <t>06</t>
  </si>
  <si>
    <t>电费</t>
  </si>
  <si>
    <t>离退休费</t>
  </si>
  <si>
    <t>邮电费</t>
  </si>
  <si>
    <t>物业管理费</t>
  </si>
  <si>
    <t>差旅费</t>
  </si>
  <si>
    <t>维修（护）费</t>
  </si>
  <si>
    <t>公务接待费</t>
  </si>
  <si>
    <t>专用材料费</t>
  </si>
  <si>
    <t>26</t>
  </si>
  <si>
    <t>劳务费</t>
  </si>
  <si>
    <t>27</t>
  </si>
  <si>
    <t>28</t>
  </si>
  <si>
    <t>工会经费</t>
  </si>
  <si>
    <t>29</t>
  </si>
  <si>
    <t>福利费</t>
  </si>
  <si>
    <t>31</t>
  </si>
  <si>
    <t>39</t>
  </si>
  <si>
    <t>其他交通费用</t>
  </si>
  <si>
    <t>303</t>
  </si>
  <si>
    <t>退休费</t>
  </si>
  <si>
    <t>生活补助</t>
  </si>
  <si>
    <t>医疗费补助</t>
  </si>
  <si>
    <t>预算03表</t>
  </si>
  <si>
    <t>一般公共预算“三公”经费支出预算表</t>
  </si>
  <si>
    <t>“三公”经费合计</t>
  </si>
  <si>
    <t>因公出国（境）费</t>
  </si>
  <si>
    <t>公务用车购置及运行费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</si>
  <si>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</si>
  <si>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</si>
  <si>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</si>
  <si>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</si>
  <si>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</si>
  <si>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</si>
  <si>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</si>
  <si>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</si>
  <si>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</si>
  <si>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</si>
  <si>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</si>
  <si>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</si>
  <si>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</si>
  <si>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</si>
  <si>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</si>
  <si>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</si>
  <si>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</si>
  <si>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</si>
  <si>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</si>
  <si>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</si>
  <si>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</si>
  <si>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</si>
  <si>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530300210000000018455</t>
  </si>
  <si>
    <t>行政人员支出工资</t>
  </si>
  <si>
    <t>30101</t>
  </si>
  <si>
    <t>530300221100000402226</t>
  </si>
  <si>
    <t>事业人员支出工资</t>
  </si>
  <si>
    <t>30102</t>
  </si>
  <si>
    <t>530300231100001488383</t>
  </si>
  <si>
    <t>公务员基础绩效奖</t>
  </si>
  <si>
    <t>30103</t>
  </si>
  <si>
    <t>530300231100001488384</t>
  </si>
  <si>
    <t>事业人员参照公务员规范后绩效奖</t>
  </si>
  <si>
    <t>30107</t>
  </si>
  <si>
    <t>530300210000000019677</t>
  </si>
  <si>
    <t>社会保障缴费（养老保险）</t>
  </si>
  <si>
    <t>30108</t>
  </si>
  <si>
    <t>530300210000000019674</t>
  </si>
  <si>
    <t>社会保障缴费（基本医疗保险）</t>
  </si>
  <si>
    <t>30110</t>
  </si>
  <si>
    <t>530300210000000019673</t>
  </si>
  <si>
    <t>社会保障缴费（工伤保险）</t>
  </si>
  <si>
    <t>30112</t>
  </si>
  <si>
    <t>530300210000000019675</t>
  </si>
  <si>
    <t>社会保障缴费（生育保险）</t>
  </si>
  <si>
    <t>530300210000000019676</t>
  </si>
  <si>
    <t>社会保障缴费（失业保险）</t>
  </si>
  <si>
    <t>530300210000000019672</t>
  </si>
  <si>
    <t>社会保障缴费（附加商业险）</t>
  </si>
  <si>
    <t>530300210000000019679</t>
  </si>
  <si>
    <t>社会保障缴费（住房公积金）</t>
  </si>
  <si>
    <t>30113</t>
  </si>
  <si>
    <t>530300210000000018472</t>
  </si>
  <si>
    <t>一般公用经费</t>
  </si>
  <si>
    <t>30201</t>
  </si>
  <si>
    <t>30204</t>
  </si>
  <si>
    <t>30205</t>
  </si>
  <si>
    <t>30206</t>
  </si>
  <si>
    <t>30207</t>
  </si>
  <si>
    <t>30209</t>
  </si>
  <si>
    <t>30211</t>
  </si>
  <si>
    <t>530300210000000018474</t>
  </si>
  <si>
    <t>30217</t>
  </si>
  <si>
    <t>30213</t>
  </si>
  <si>
    <t>30226</t>
  </si>
  <si>
    <t>530300221100000402243</t>
  </si>
  <si>
    <t>退休公用经费</t>
  </si>
  <si>
    <t>530300210000000018470</t>
  </si>
  <si>
    <t>30215</t>
  </si>
  <si>
    <t>530300210000000018471</t>
  </si>
  <si>
    <t>30216</t>
  </si>
  <si>
    <t>530300210000000018467</t>
  </si>
  <si>
    <t>30228</t>
  </si>
  <si>
    <t>530300210000000018468</t>
  </si>
  <si>
    <t>30229</t>
  </si>
  <si>
    <t>530300210000000018464</t>
  </si>
  <si>
    <t>30231</t>
  </si>
  <si>
    <t>530300210000000018469</t>
  </si>
  <si>
    <t>公务出行租车经费</t>
  </si>
  <si>
    <t>30239</t>
  </si>
  <si>
    <t>530300210000000018465</t>
  </si>
  <si>
    <t>行政人员公务交通补贴</t>
  </si>
  <si>
    <t>530300241100002434338</t>
  </si>
  <si>
    <t>遗属生活补助资金</t>
  </si>
  <si>
    <t>30305</t>
  </si>
  <si>
    <t>530300210000000018458</t>
  </si>
  <si>
    <t>公务员医疗费</t>
  </si>
  <si>
    <t>30111</t>
  </si>
  <si>
    <t>530300221100000399421</t>
  </si>
  <si>
    <t>退休公务员医疗费</t>
  </si>
  <si>
    <t>预算05-1表</t>
  </si>
  <si>
    <t>项目支出预算表（其他运转类.特定目标类项目）</t>
  </si>
  <si>
    <t>项目分类</t>
  </si>
  <si>
    <t>经济科目编码</t>
  </si>
  <si>
    <t>经济科目名称</t>
  </si>
  <si>
    <t>本年拨款</t>
  </si>
  <si>
    <t>其中：本次下达</t>
  </si>
  <si>
    <t>单位自有资金</t>
  </si>
  <si>
    <t>事业发展类</t>
  </si>
  <si>
    <t>530300231100001420884</t>
  </si>
  <si>
    <t>30218</t>
  </si>
  <si>
    <t>生态环境执法项目经费</t>
  </si>
  <si>
    <t>专项业务类</t>
  </si>
  <si>
    <t>530300221100000833038</t>
  </si>
  <si>
    <t>宣威市格宜镇耕地周边土法炼锌遗留涉镉等重金属废渣风险管控工程资金</t>
  </si>
  <si>
    <t>530300231100002039738</t>
  </si>
  <si>
    <t>30227</t>
  </si>
  <si>
    <t>宣威市农村环境整治预算资金</t>
  </si>
  <si>
    <t>530300241100002442627</t>
  </si>
  <si>
    <t>宣威市羊过水水库水源地环境保护工程资金</t>
  </si>
  <si>
    <t>530300241100002266646</t>
  </si>
  <si>
    <t>宣威市亦那河（海岱镇段）重金属污染底泥综合治理工程资金</t>
  </si>
  <si>
    <t>530300241100002266958</t>
  </si>
  <si>
    <t>预算05-2表</t>
  </si>
  <si>
    <t>部门项目绩效目标表（本次下达）</t>
  </si>
  <si>
    <t>单位名称、项目名称</t>
  </si>
  <si>
    <t>项目年度绩效目标</t>
  </si>
  <si>
    <t>一级指标</t>
  </si>
  <si>
    <t>二级指标</t>
  </si>
  <si>
    <t>三级指标</t>
  </si>
  <si>
    <t>指标性质</t>
  </si>
  <si>
    <t>指标值</t>
  </si>
  <si>
    <t>度量单位</t>
  </si>
  <si>
    <t>指标属性</t>
  </si>
  <si>
    <t>指标内容</t>
  </si>
  <si>
    <t>1.建强组织，切实履行新时代党建工作责任
宣威分局党组将进一步创新工作方法，积极从生态环境保护工作全局出发来思考和谋划党建工作，从其他领域党建工作的探索实践中吸取先进经验，找准工作所需、党员所盼和党组织所能的结合点，组织开展适合生态环境保护工作特点、党员干部喜闻乐见、富有时代气息的党建活动，增强生态环境系统党建工作的生机和活力。坚持做到党建工作与业务工作齐抓共管，全力推进生态环境保护工作，促进全市生态环境保护事业发展。
2.从严治党，全面履行党风廉政建设主体责任
进一步践行全面从严治党要求，切实履行好全面从严治党主体责任，运用好执纪监督“四种形态”，秉持《中国共产党廉洁自律准则》的道德标尺和《中国共产党问责条例》《中国共产党纪律处分条例》的纪律戒尺，坚持做到无病常防、初病早治、有病快治、重病严治，让纪律成为管党、治党的尺子，成为不可逾越的底线。</t>
  </si>
  <si>
    <t>产出指标</t>
  </si>
  <si>
    <t>数量指标</t>
  </si>
  <si>
    <t>形成建议、意见条数</t>
  </si>
  <si>
    <t>&gt;=</t>
  </si>
  <si>
    <t>120</t>
  </si>
  <si>
    <t>条</t>
  </si>
  <si>
    <t>定量指标</t>
  </si>
  <si>
    <t>形成建议、意见的条数。</t>
  </si>
  <si>
    <t>质量指标</t>
  </si>
  <si>
    <t>成果转化率</t>
  </si>
  <si>
    <t>=</t>
  </si>
  <si>
    <t>100</t>
  </si>
  <si>
    <t>%</t>
  </si>
  <si>
    <t>定性指标</t>
  </si>
  <si>
    <t>反映研究成果转化情况。
成果转化率=形成正式文件或咨询成果数量/研究报告总数量。</t>
  </si>
  <si>
    <t>效益指标</t>
  </si>
  <si>
    <t>社会效益指标</t>
  </si>
  <si>
    <t>领导批示圈阅次数</t>
  </si>
  <si>
    <t>次</t>
  </si>
  <si>
    <t>反映研究成果获得领导批示圈阅情况。</t>
  </si>
  <si>
    <t>满意度指标</t>
  </si>
  <si>
    <t>服务对象满意度指标</t>
  </si>
  <si>
    <t>服务对象满意度</t>
  </si>
  <si>
    <t>95</t>
  </si>
  <si>
    <t>反映服务对象对政策研究工作的整体满意情况。
服务对象满意度=（对政策研究工作的整体满意的人数/问卷调查人数）*100%</t>
  </si>
  <si>
    <t>完成省生态环境厅和曲靖市生态环境局下达的环境监测任务.</t>
  </si>
  <si>
    <t>完成全年重点污染源监测任务</t>
  </si>
  <si>
    <t>36</t>
  </si>
  <si>
    <t>个</t>
  </si>
  <si>
    <t>反映新技术研发数量。</t>
  </si>
  <si>
    <t>监测报告</t>
  </si>
  <si>
    <t>反映部门科技水平贡献情况。</t>
  </si>
  <si>
    <t>监测任务完成</t>
  </si>
  <si>
    <t>反映开展技术培训情况。
技术培训完成率=（实际完成技术培训人数/计划完成技术培训人数）*100%</t>
  </si>
  <si>
    <t>监测任务合格率</t>
  </si>
  <si>
    <t>反映科技研究项目完成质量。
项目验收合格率=（验收合格项目数/科研项目数）*100%</t>
  </si>
  <si>
    <t>污染物排放达</t>
  </si>
  <si>
    <t>反映通过项目实施后带动产学研合作情况。</t>
  </si>
  <si>
    <t>可持续影响指标</t>
  </si>
  <si>
    <t>生态环境优良率</t>
  </si>
  <si>
    <t>90</t>
  </si>
  <si>
    <t>反映项目成果的示范推广成效。</t>
  </si>
  <si>
    <t>反映服务对象对科技研发工作整体满意度。
服务对象满意度=（对科研成果整体满意的人数/问卷调查人数）*100%。</t>
  </si>
  <si>
    <t>预算05-3表</t>
  </si>
  <si>
    <t>项目支出绩效目标表（另文下达）</t>
  </si>
  <si>
    <t>曲靖市生态环境局2024年无项目支出绩效目标（另文下达）故此表为空表</t>
  </si>
  <si>
    <t>预算06表</t>
  </si>
  <si>
    <t>政府性基金预算支出预算表</t>
  </si>
  <si>
    <t>单位名称：预算科</t>
  </si>
  <si>
    <t>单位名称</t>
  </si>
  <si>
    <t>本年政府性基金预算支出</t>
  </si>
  <si>
    <t>曲靖市生态环境局2024年无政府性基金预算支出故此表为空表</t>
  </si>
  <si>
    <t>国有资本经营预算支出预算表</t>
  </si>
  <si>
    <t>本年国有资本经营预算支出</t>
  </si>
  <si>
    <t>曲靖市生态环境局2024年无国有资本经营预算支出故此表为空表</t>
  </si>
  <si>
    <t>预算08表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</si>
  <si>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</si>
  <si>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</si>
  <si>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</si>
  <si>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</si>
  <si>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</si>
  <si>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</si>
  <si>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</si>
  <si>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</si>
  <si>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</si>
  <si>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</si>
  <si>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80400362</t>
  </si>
  <si>
    <t>公务用车保险费</t>
  </si>
  <si>
    <t>C1804010201 机动车保险服务</t>
  </si>
  <si>
    <t>C23120301 车辆维修和保养服务</t>
  </si>
  <si>
    <t>公务用车运行维护费（加油）</t>
  </si>
  <si>
    <t>C23120302 车辆加油、添加燃料服务</t>
  </si>
  <si>
    <t>办公设备购置</t>
  </si>
  <si>
    <t>A02020100 复印机</t>
  </si>
  <si>
    <t>台</t>
  </si>
  <si>
    <t>预算09表</t>
  </si>
  <si>
    <t>政府购买服务预算表</t>
  </si>
  <si>
    <t>政府购买服务项目</t>
  </si>
  <si>
    <t>政府购买服务指导性目录代码</t>
  </si>
  <si>
    <t>基本支出/项目支出</t>
  </si>
  <si>
    <t>所属服务类别</t>
  </si>
  <si>
    <t>所属服务领域</t>
  </si>
  <si>
    <t>购买内容简述</t>
  </si>
  <si>
    <t>单位自筹</t>
  </si>
  <si>
    <t>公务用车运行维护</t>
  </si>
  <si>
    <t>A0601 公办养老设施管理与维护</t>
  </si>
  <si>
    <t>公办养老设施管理与维护</t>
  </si>
  <si>
    <t>公务用车维修维护</t>
  </si>
  <si>
    <t>合    计</t>
  </si>
  <si>
    <t>预算10-1表</t>
  </si>
  <si>
    <t>市对下转移支付预算表</t>
  </si>
  <si>
    <t>单位名称（项目）</t>
  </si>
  <si>
    <t>地区</t>
  </si>
  <si>
    <t>政府性基金</t>
  </si>
  <si>
    <t>开发区</t>
  </si>
  <si>
    <t>麒麟区</t>
  </si>
  <si>
    <t>沾益区</t>
  </si>
  <si>
    <t>马龙区</t>
  </si>
  <si>
    <t>宣威市</t>
  </si>
  <si>
    <t>富源县</t>
  </si>
  <si>
    <t>罗平县</t>
  </si>
  <si>
    <t>师宗县</t>
  </si>
  <si>
    <t>陆良县</t>
  </si>
  <si>
    <t>会泽县</t>
  </si>
  <si>
    <t>曲靖市生态环境局2024年无市对下转移支付故此表为空表</t>
  </si>
  <si>
    <t>预算10-2表</t>
  </si>
  <si>
    <t>市对下转移支付绩效目标表</t>
  </si>
  <si>
    <t>曲靖市生态环境局2024年市对下转移支付故此表为空表</t>
  </si>
  <si>
    <t>预算11表</t>
  </si>
  <si>
    <t>新增资产配置表</t>
  </si>
  <si>
    <t>资产类别</t>
  </si>
  <si>
    <t>资产分类代码.名称</t>
  </si>
  <si>
    <t>资产名称</t>
  </si>
  <si>
    <t>计量单位</t>
  </si>
  <si>
    <t>财政部门批复数（元）</t>
  </si>
  <si>
    <t>单价</t>
  </si>
  <si>
    <t>金额</t>
  </si>
  <si>
    <t>通用设备</t>
  </si>
  <si>
    <t>复印机</t>
  </si>
  <si>
    <t>预算12表</t>
  </si>
  <si>
    <t>上级补助项目支出预算表</t>
  </si>
  <si>
    <t>上级补助</t>
  </si>
  <si>
    <t>预算13表</t>
  </si>
  <si>
    <t>部门项目中期规划预算表</t>
  </si>
  <si>
    <t>项目级次</t>
  </si>
  <si>
    <t>2024年</t>
  </si>
  <si>
    <t>2025年</t>
  </si>
  <si>
    <t>2026年</t>
  </si>
  <si>
    <t>311 专项业务类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</si>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</sst>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 numFmtId="181" formatCode="0.00_);[Red]\-0.00\ "/>
  </numFmts>
  <fonts count="51">
    <font>
      <sz val="11"/>
      <color theme="1"/>
      <name val="宋体"/>
      <charset val="134"/>
      <scheme val="minor"/>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color theme="1"/>
      <name val="宋体"/>
      <charset val="134"/>
    </font>
    <font>
      <b/>
      <sz val="22"/>
      <color rgb="FF000000"/>
      <name val="宋体"/>
      <charset val="134"/>
    </font>
    <font>
      <sz val="10"/>
      <color rgb="FF000000"/>
      <name val="Arial"/>
      <charset val="134"/>
    </font>
    <font>
      <sz val="32"/>
      <color rgb="FF000000"/>
      <name val="宋体"/>
      <charset val="134"/>
    </font>
    <font>
      <sz val="10"/>
      <color rgb="FFFFFFFF"/>
      <name val="宋体"/>
      <charset val="134"/>
    </font>
    <font>
      <b/>
      <sz val="21"/>
      <color rgb="FF000000"/>
      <name val="宋体"/>
      <charset val="134"/>
    </font>
    <font>
      <sz val="11"/>
      <color theme="1"/>
      <name val="Calibri"/>
      <charset val="134"/>
    </font>
    <font>
      <sz val="11"/>
      <color rgb="FF000000"/>
      <name val="宋体"/>
      <charset val="134"/>
      <scheme val="minor"/>
    </font>
    <font>
      <sz val="9"/>
      <color rgb="FF000000"/>
      <name val="宋体"/>
      <charset val="134"/>
      <scheme val="minor"/>
    </font>
    <font>
      <sz val="9"/>
      <color rgb="FF000000"/>
      <name val="SimSun"/>
      <charset val="134"/>
    </font>
    <font>
      <sz val="9.75"/>
      <color rgb="FF000000"/>
      <name val="宋体"/>
      <charset val="134"/>
      <scheme val="minor"/>
    </font>
    <font>
      <sz val="9.75"/>
      <color rgb="FF000000"/>
      <name val="SimSun"/>
      <charset val="134"/>
    </font>
    <font>
      <sz val="18"/>
      <color rgb="FF000000"/>
      <name val="Microsoft Sans Serif"/>
      <charset val="134"/>
    </font>
    <font>
      <sz val="12"/>
      <color rgb="FF000000"/>
      <name val="宋体"/>
      <charset val="134"/>
    </font>
    <font>
      <b/>
      <sz val="9"/>
      <color theme="1"/>
      <name val="宋体"/>
      <charset val="134"/>
    </font>
    <font>
      <sz val="20"/>
      <color rgb="FF000000"/>
      <name val="宋体"/>
      <charset val="134"/>
    </font>
    <font>
      <sz val="20"/>
      <color rgb="FF000000"/>
      <name val="Microsoft Sans Serif"/>
      <charset val="134"/>
    </font>
    <font>
      <sz val="10.5"/>
      <color rgb="FF000000"/>
      <name val="normal"/>
      <charset val="134"/>
    </font>
    <font>
      <sz val="10.5"/>
      <color rgb="FF000000"/>
      <name val="SimSun"/>
      <charset val="134"/>
    </font>
    <font>
      <sz val="10.5"/>
      <color rgb="FF000000"/>
      <name val="宋体"/>
      <charset val="134"/>
    </font>
    <font>
      <b/>
      <sz val="20"/>
      <color rgb="FF000000"/>
      <name val="宋体"/>
      <charset val="134"/>
    </font>
    <font>
      <b/>
      <sz val="11"/>
      <color rgb="FF000000"/>
      <name val="宋体"/>
      <charset val="134"/>
    </font>
    <font>
      <sz val="10.5"/>
      <color theme="1"/>
      <name val="norm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b/>
      <sz val="9"/>
      <color rgb="FF000000"/>
      <name val="宋体"/>
      <charset val="134"/>
    </font>
    <font>
      <sz val="9"/>
      <color rgb="FF000000"/>
      <name val="Microsoft YaHei UI"/>
      <charset val="134"/>
    </font>
    <font>
      <b/>
      <sz val="10"/>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rgb="FF000000"/>
      </left>
      <right/>
      <top style="thin">
        <color rgb="FF000000"/>
      </top>
      <bottom/>
      <diagonal/>
    </border>
  </borders>
  <cellStyleXfs count="665">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2" borderId="13"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4" applyNumberFormat="0" applyFill="0" applyAlignment="0" applyProtection="0">
      <alignment vertical="center"/>
    </xf>
    <xf numFmtId="0" fontId="34" fillId="0" borderId="14" applyNumberFormat="0" applyFill="0" applyAlignment="0" applyProtection="0">
      <alignment vertical="center"/>
    </xf>
    <xf numFmtId="0" fontId="35" fillId="0" borderId="15" applyNumberFormat="0" applyFill="0" applyAlignment="0" applyProtection="0">
      <alignment vertical="center"/>
    </xf>
    <xf numFmtId="0" fontId="35" fillId="0" borderId="0" applyNumberFormat="0" applyFill="0" applyBorder="0" applyAlignment="0" applyProtection="0">
      <alignment vertical="center"/>
    </xf>
    <xf numFmtId="0" fontId="36" fillId="3" borderId="16" applyNumberFormat="0" applyAlignment="0" applyProtection="0">
      <alignment vertical="center"/>
    </xf>
    <xf numFmtId="0" fontId="37" fillId="4" borderId="17" applyNumberFormat="0" applyAlignment="0" applyProtection="0">
      <alignment vertical="center"/>
    </xf>
    <xf numFmtId="0" fontId="38" fillId="4" borderId="16" applyNumberFormat="0" applyAlignment="0" applyProtection="0">
      <alignment vertical="center"/>
    </xf>
    <xf numFmtId="0" fontId="39" fillId="5" borderId="18" applyNumberFormat="0" applyAlignment="0" applyProtection="0">
      <alignment vertical="center"/>
    </xf>
    <xf numFmtId="0" fontId="40" fillId="0" borderId="19" applyNumberFormat="0" applyFill="0" applyAlignment="0" applyProtection="0">
      <alignment vertical="center"/>
    </xf>
    <xf numFmtId="0" fontId="41" fillId="0" borderId="20" applyNumberFormat="0" applyFill="0" applyAlignment="0" applyProtection="0">
      <alignment vertical="center"/>
    </xf>
    <xf numFmtId="0" fontId="42" fillId="6" borderId="0" applyNumberFormat="0" applyBorder="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6"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5" fillId="32" borderId="0" applyNumberFormat="0" applyBorder="0" applyAlignment="0" applyProtection="0">
      <alignment vertical="center"/>
    </xf>
    <xf numFmtId="176" fontId="47" fillId="0" borderId="1">
      <alignment horizontal="right" vertical="center"/>
    </xf>
    <xf numFmtId="49" fontId="47" fillId="0" borderId="1">
      <alignment horizontal="left" vertical="center" wrapText="1"/>
    </xf>
    <xf numFmtId="176" fontId="47" fillId="0" borderId="1">
      <alignment horizontal="right" vertical="center"/>
    </xf>
    <xf numFmtId="177" fontId="47" fillId="0" borderId="1">
      <alignment horizontal="right" vertical="center"/>
    </xf>
    <xf numFmtId="178" fontId="47" fillId="0" borderId="1">
      <alignment horizontal="right" vertical="center"/>
    </xf>
    <xf numFmtId="179" fontId="47" fillId="0" borderId="1">
      <alignment horizontal="right" vertical="center"/>
    </xf>
    <xf numFmtId="10" fontId="47" fillId="0" borderId="1">
      <alignment horizontal="right" vertical="center"/>
    </xf>
    <xf numFmtId="180" fontId="47" fillId="0" borderId="1">
      <alignment horizontal="right" vertical="center"/>
    </xf>
    <xf numFmtId="0" fontId="1" fillId="0" borderId="0"/>
    <xf numFmtId="0" fontId="6" fillId="0" borderId="0">
      <alignment horizontal="center" vertical="center"/>
    </xf>
    <xf numFmtId="0" fontId="3" fillId="0" borderId="0">
      <alignment horizontal="left" vertical="center"/>
    </xf>
    <xf numFmtId="0" fontId="4" fillId="0" borderId="5">
      <alignment horizontal="center" vertical="center"/>
    </xf>
    <xf numFmtId="0" fontId="4" fillId="0" borderId="2">
      <alignment horizontal="center" vertical="center"/>
    </xf>
    <xf numFmtId="0" fontId="4" fillId="0" borderId="4">
      <alignment horizontal="center" vertical="center"/>
    </xf>
    <xf numFmtId="0" fontId="3" fillId="0" borderId="1">
      <alignment horizontal="left" vertical="center"/>
    </xf>
    <xf numFmtId="0" fontId="3" fillId="0" borderId="4">
      <alignment horizontal="left" vertical="center"/>
    </xf>
    <xf numFmtId="0" fontId="1" fillId="0" borderId="1"/>
    <xf numFmtId="0" fontId="48" fillId="0" borderId="4">
      <alignment horizontal="center" vertical="center"/>
    </xf>
    <xf numFmtId="0" fontId="48" fillId="0" borderId="4">
      <alignment horizontal="center" vertical="center"/>
      <protection locked="0"/>
    </xf>
    <xf numFmtId="0" fontId="2" fillId="0" borderId="0">
      <alignment horizontal="center" vertical="top"/>
    </xf>
    <xf numFmtId="0" fontId="26" fillId="0" borderId="0">
      <alignment horizontal="center" vertical="center"/>
    </xf>
    <xf numFmtId="0" fontId="4" fillId="0" borderId="7">
      <alignment horizontal="center" vertical="center"/>
    </xf>
    <xf numFmtId="4" fontId="3" fillId="0" borderId="1">
      <alignment horizontal="right" vertical="center"/>
    </xf>
    <xf numFmtId="4" fontId="3" fillId="0" borderId="1">
      <alignment horizontal="right" vertical="center"/>
      <protection locked="0"/>
    </xf>
    <xf numFmtId="4" fontId="3" fillId="0" borderId="11">
      <alignment horizontal="right" vertical="center"/>
      <protection locked="0"/>
    </xf>
    <xf numFmtId="4" fontId="48" fillId="0" borderId="11">
      <alignment horizontal="right" vertical="center"/>
    </xf>
    <xf numFmtId="4" fontId="3" fillId="0" borderId="11">
      <alignment horizontal="right" vertical="center"/>
    </xf>
    <xf numFmtId="0" fontId="48" fillId="0" borderId="1">
      <alignment horizontal="center" vertical="center"/>
    </xf>
    <xf numFmtId="0" fontId="3" fillId="0" borderId="0">
      <alignment horizontal="right"/>
    </xf>
    <xf numFmtId="4" fontId="48" fillId="0" borderId="1">
      <alignment horizontal="right" vertical="center"/>
    </xf>
    <xf numFmtId="0" fontId="3" fillId="0" borderId="1">
      <alignment horizontal="right" vertical="center"/>
    </xf>
    <xf numFmtId="4" fontId="48" fillId="0" borderId="1">
      <alignment horizontal="right" vertical="center"/>
      <protection locked="0"/>
    </xf>
    <xf numFmtId="0" fontId="49" fillId="0" borderId="0">
      <alignment vertical="top"/>
      <protection locked="0"/>
    </xf>
    <xf numFmtId="0" fontId="1" fillId="0" borderId="0"/>
    <xf numFmtId="0" fontId="6" fillId="0" borderId="0">
      <alignment horizontal="center" vertical="center"/>
      <protection locked="0"/>
    </xf>
    <xf numFmtId="0" fontId="3" fillId="0" borderId="0">
      <alignment horizontal="left" vertical="center"/>
    </xf>
    <xf numFmtId="0" fontId="1" fillId="0" borderId="2">
      <alignment horizontal="center" vertical="center" wrapText="1"/>
      <protection locked="0"/>
    </xf>
    <xf numFmtId="0" fontId="1" fillId="0" borderId="3">
      <alignment horizontal="center" vertical="center" wrapText="1"/>
    </xf>
    <xf numFmtId="0" fontId="1" fillId="0" borderId="4">
      <alignment horizontal="center" vertical="center"/>
    </xf>
    <xf numFmtId="0" fontId="1" fillId="0" borderId="5">
      <alignment horizontal="center" vertical="center"/>
    </xf>
    <xf numFmtId="0" fontId="3" fillId="0" borderId="1">
      <alignment horizontal="left" vertical="center" wrapText="1"/>
    </xf>
    <xf numFmtId="0" fontId="3" fillId="0" borderId="5">
      <alignment horizontal="center" vertical="center"/>
      <protection locked="0"/>
    </xf>
    <xf numFmtId="0" fontId="2" fillId="0" borderId="0">
      <alignment horizontal="center" vertical="center"/>
    </xf>
    <xf numFmtId="0" fontId="4" fillId="0" borderId="0"/>
    <xf numFmtId="0" fontId="1" fillId="0" borderId="8">
      <alignment horizontal="center" vertical="center" wrapText="1"/>
      <protection locked="0"/>
    </xf>
    <xf numFmtId="0" fontId="1" fillId="0" borderId="9">
      <alignment horizontal="center" vertical="center" wrapText="1"/>
    </xf>
    <xf numFmtId="0" fontId="1" fillId="0" borderId="10">
      <alignment horizontal="center" vertical="center"/>
    </xf>
    <xf numFmtId="0" fontId="1" fillId="0" borderId="1">
      <alignment horizontal="center" vertical="center"/>
    </xf>
    <xf numFmtId="0" fontId="3" fillId="0" borderId="7">
      <alignment horizontal="right" vertical="center"/>
      <protection locked="0"/>
    </xf>
    <xf numFmtId="4" fontId="3" fillId="0" borderId="1">
      <alignment horizontal="right" vertical="center"/>
    </xf>
    <xf numFmtId="4" fontId="3" fillId="0" borderId="1">
      <alignment horizontal="right" vertical="center"/>
      <protection locked="0"/>
    </xf>
    <xf numFmtId="0" fontId="1" fillId="0" borderId="6">
      <alignment horizontal="center" vertical="center" wrapText="1"/>
      <protection locked="0"/>
    </xf>
    <xf numFmtId="0" fontId="1" fillId="0" borderId="6">
      <alignment horizontal="center" vertical="center" wrapText="1"/>
    </xf>
    <xf numFmtId="3" fontId="1" fillId="0" borderId="5">
      <alignment horizontal="center" vertical="center"/>
    </xf>
    <xf numFmtId="3" fontId="1" fillId="0" borderId="1">
      <alignment horizontal="center" vertical="center"/>
    </xf>
    <xf numFmtId="0" fontId="1" fillId="0" borderId="0">
      <protection locked="0"/>
    </xf>
    <xf numFmtId="0" fontId="2" fillId="0" borderId="0">
      <alignment horizontal="center" vertical="center"/>
      <protection locked="0"/>
    </xf>
    <xf numFmtId="0" fontId="4" fillId="0" borderId="0">
      <protection locked="0"/>
    </xf>
    <xf numFmtId="0" fontId="1" fillId="0" borderId="6">
      <alignment horizontal="center" vertical="center"/>
      <protection locked="0"/>
    </xf>
    <xf numFmtId="0" fontId="1" fillId="0" borderId="12">
      <alignment horizontal="center" vertical="center"/>
      <protection locked="0"/>
    </xf>
    <xf numFmtId="0" fontId="1" fillId="0" borderId="1">
      <alignment horizontal="center" vertical="center"/>
      <protection locked="0"/>
    </xf>
    <xf numFmtId="0" fontId="3" fillId="0" borderId="0">
      <alignment vertical="top"/>
      <protection locked="0"/>
    </xf>
    <xf numFmtId="0" fontId="1" fillId="0" borderId="12">
      <alignment horizontal="center" vertical="center" wrapText="1"/>
    </xf>
    <xf numFmtId="0" fontId="1" fillId="0" borderId="10">
      <alignment horizontal="center" vertical="center" wrapText="1"/>
      <protection locked="0"/>
    </xf>
    <xf numFmtId="0" fontId="1" fillId="0" borderId="7">
      <alignment horizontal="center" vertical="center" wrapText="1"/>
    </xf>
    <xf numFmtId="0" fontId="1" fillId="0" borderId="10">
      <alignment horizontal="center" vertical="center" wrapText="1"/>
    </xf>
    <xf numFmtId="0" fontId="1" fillId="0" borderId="9">
      <alignment horizontal="center" vertical="center" wrapText="1"/>
      <protection locked="0"/>
    </xf>
    <xf numFmtId="0" fontId="1" fillId="0" borderId="10">
      <alignment horizontal="center" vertical="center"/>
      <protection locked="0"/>
    </xf>
    <xf numFmtId="0" fontId="1" fillId="0" borderId="4">
      <alignment horizontal="center" vertical="center"/>
      <protection locked="0"/>
    </xf>
    <xf numFmtId="3" fontId="1" fillId="0" borderId="4">
      <alignment horizontal="center" vertical="center"/>
    </xf>
    <xf numFmtId="4" fontId="3" fillId="0" borderId="4">
      <alignment horizontal="right" vertical="center"/>
      <protection locked="0"/>
    </xf>
    <xf numFmtId="3" fontId="1" fillId="0" borderId="10">
      <alignment horizontal="center" vertical="center"/>
    </xf>
    <xf numFmtId="4" fontId="3" fillId="0" borderId="10">
      <alignment horizontal="right" vertical="center"/>
      <protection locked="0"/>
    </xf>
    <xf numFmtId="0" fontId="3" fillId="0" borderId="10">
      <alignment horizontal="right" vertical="center"/>
      <protection locked="0"/>
    </xf>
    <xf numFmtId="0" fontId="3" fillId="0" borderId="0">
      <alignment horizontal="right" wrapText="1"/>
      <protection locked="0"/>
    </xf>
    <xf numFmtId="0" fontId="1" fillId="0" borderId="8">
      <alignment horizontal="center" vertical="center" wrapText="1"/>
    </xf>
    <xf numFmtId="0" fontId="3" fillId="0" borderId="10">
      <alignment horizontal="right" vertical="center"/>
    </xf>
    <xf numFmtId="0" fontId="1" fillId="0" borderId="1"/>
    <xf numFmtId="0" fontId="1" fillId="0" borderId="0">
      <alignment horizontal="right" vertical="center"/>
      <protection locked="0"/>
    </xf>
    <xf numFmtId="0" fontId="1" fillId="0" borderId="0">
      <alignment horizontal="right"/>
      <protection locked="0"/>
    </xf>
    <xf numFmtId="0" fontId="1" fillId="0" borderId="7">
      <alignment horizontal="center" vertical="center" wrapText="1"/>
      <protection locked="0"/>
    </xf>
    <xf numFmtId="0" fontId="49" fillId="0" borderId="0">
      <alignment vertical="top"/>
      <protection locked="0"/>
    </xf>
    <xf numFmtId="0" fontId="1" fillId="0" borderId="0"/>
    <xf numFmtId="0" fontId="2" fillId="0" borderId="0">
      <alignment horizontal="center" vertical="center"/>
    </xf>
    <xf numFmtId="0" fontId="3" fillId="0" borderId="0">
      <alignment horizontal="left" vertical="center" wrapText="1"/>
      <protection locked="0"/>
    </xf>
    <xf numFmtId="0" fontId="4" fillId="0" borderId="2">
      <alignment horizontal="center" vertical="center" wrapText="1"/>
    </xf>
    <xf numFmtId="0" fontId="4" fillId="0" borderId="4">
      <alignment horizontal="center" vertical="center"/>
    </xf>
    <xf numFmtId="0" fontId="3" fillId="0" borderId="4">
      <alignment horizontal="left" vertical="center" wrapText="1"/>
    </xf>
    <xf numFmtId="0" fontId="1" fillId="0" borderId="11">
      <alignment horizontal="center" vertical="center" wrapText="1"/>
      <protection locked="0"/>
    </xf>
    <xf numFmtId="0" fontId="4" fillId="0" borderId="0">
      <alignment horizontal="left" vertical="center" wrapText="1"/>
    </xf>
    <xf numFmtId="0" fontId="4" fillId="0" borderId="8">
      <alignment horizontal="center" vertical="center" wrapText="1"/>
    </xf>
    <xf numFmtId="0" fontId="4" fillId="0" borderId="10">
      <alignment horizontal="center" vertical="center"/>
    </xf>
    <xf numFmtId="0" fontId="3" fillId="0" borderId="10">
      <alignment horizontal="left" vertical="center" wrapText="1"/>
    </xf>
    <xf numFmtId="0" fontId="1" fillId="0" borderId="10">
      <alignment horizontal="center" vertical="center" wrapText="1"/>
    </xf>
    <xf numFmtId="0" fontId="4" fillId="0" borderId="0">
      <alignment wrapText="1"/>
    </xf>
    <xf numFmtId="0" fontId="4" fillId="0" borderId="8">
      <alignment horizontal="center" vertical="center"/>
    </xf>
    <xf numFmtId="4" fontId="3" fillId="0" borderId="10">
      <alignment horizontal="right" vertical="center"/>
    </xf>
    <xf numFmtId="0" fontId="4" fillId="0" borderId="0"/>
    <xf numFmtId="0" fontId="4" fillId="0" borderId="6">
      <alignment horizontal="center" vertical="center"/>
    </xf>
    <xf numFmtId="0" fontId="4" fillId="0" borderId="7">
      <alignment horizontal="center" vertical="center"/>
    </xf>
    <xf numFmtId="3" fontId="4" fillId="0" borderId="10">
      <alignment horizontal="center" vertical="center"/>
      <protection locked="0"/>
    </xf>
    <xf numFmtId="3" fontId="4" fillId="0" borderId="10">
      <alignment horizontal="center" vertical="center"/>
    </xf>
    <xf numFmtId="4" fontId="3" fillId="0" borderId="10">
      <alignment horizontal="right" vertical="center"/>
      <protection locked="0"/>
    </xf>
    <xf numFmtId="0" fontId="4" fillId="0" borderId="10">
      <alignment horizontal="center" vertical="center"/>
      <protection locked="0"/>
    </xf>
    <xf numFmtId="0" fontId="1" fillId="0" borderId="8">
      <alignment horizontal="center" vertical="center"/>
    </xf>
    <xf numFmtId="0" fontId="1" fillId="0" borderId="8">
      <alignment horizontal="center" vertical="center" wrapText="1"/>
    </xf>
    <xf numFmtId="0" fontId="4" fillId="0" borderId="8">
      <alignment horizontal="center" vertical="center" wrapText="1"/>
      <protection locked="0"/>
    </xf>
    <xf numFmtId="0" fontId="4" fillId="0" borderId="6">
      <alignment horizontal="center" vertical="center" wrapText="1"/>
    </xf>
    <xf numFmtId="0" fontId="4" fillId="0" borderId="10">
      <alignment horizontal="center" vertical="center" wrapText="1"/>
      <protection locked="0"/>
    </xf>
    <xf numFmtId="3" fontId="4" fillId="0" borderId="10">
      <alignment horizontal="center" vertical="top"/>
      <protection locked="0"/>
    </xf>
    <xf numFmtId="0" fontId="1" fillId="0" borderId="10">
      <alignment horizontal="center" vertical="top"/>
    </xf>
    <xf numFmtId="0" fontId="3" fillId="0" borderId="0">
      <alignment horizontal="right" vertical="center"/>
    </xf>
    <xf numFmtId="0" fontId="4" fillId="0" borderId="7">
      <alignment horizontal="center" vertical="center" wrapText="1"/>
    </xf>
    <xf numFmtId="0" fontId="49" fillId="0" borderId="0">
      <alignment vertical="top"/>
      <protection locked="0"/>
    </xf>
    <xf numFmtId="0" fontId="1" fillId="0" borderId="0">
      <alignment vertical="center"/>
    </xf>
    <xf numFmtId="0" fontId="6" fillId="0" borderId="0">
      <alignment horizontal="center" vertical="center"/>
    </xf>
    <xf numFmtId="0" fontId="3" fillId="0" borderId="0">
      <alignment horizontal="left" vertical="center"/>
      <protection locked="0"/>
    </xf>
    <xf numFmtId="0" fontId="4" fillId="0" borderId="5">
      <alignment horizontal="center" vertical="center"/>
    </xf>
    <xf numFmtId="0" fontId="4" fillId="0" borderId="2">
      <alignment horizontal="center" vertical="center"/>
    </xf>
    <xf numFmtId="0" fontId="4" fillId="0" borderId="4">
      <alignment horizontal="center" vertical="center"/>
    </xf>
    <xf numFmtId="0" fontId="3" fillId="0" borderId="1">
      <alignment vertical="center"/>
    </xf>
    <xf numFmtId="0" fontId="3" fillId="0" borderId="1">
      <alignment vertical="center"/>
      <protection locked="0"/>
    </xf>
    <xf numFmtId="0" fontId="3" fillId="0" borderId="1">
      <alignment horizontal="left" vertical="center"/>
    </xf>
    <xf numFmtId="0" fontId="48" fillId="0" borderId="1">
      <alignment horizontal="center" vertical="center"/>
    </xf>
    <xf numFmtId="0" fontId="48" fillId="0" borderId="1">
      <alignment horizontal="center" vertical="center"/>
      <protection locked="0"/>
    </xf>
    <xf numFmtId="0" fontId="25" fillId="0" borderId="0">
      <alignment horizontal="center" vertical="center"/>
    </xf>
    <xf numFmtId="0" fontId="26" fillId="0" borderId="0">
      <alignment horizontal="center" vertical="center"/>
    </xf>
    <xf numFmtId="0" fontId="4" fillId="0" borderId="7">
      <alignment horizontal="center" vertical="center"/>
    </xf>
    <xf numFmtId="0" fontId="4" fillId="0" borderId="2">
      <alignment horizontal="center" vertical="center"/>
      <protection locked="0"/>
    </xf>
    <xf numFmtId="0" fontId="4" fillId="0" borderId="4">
      <alignment horizontal="center" vertical="center" wrapText="1"/>
    </xf>
    <xf numFmtId="4" fontId="3" fillId="0" borderId="1">
      <alignment horizontal="right" vertical="center"/>
    </xf>
    <xf numFmtId="4" fontId="3" fillId="0" borderId="1">
      <alignment horizontal="right" vertical="center"/>
      <protection locked="0"/>
    </xf>
    <xf numFmtId="0" fontId="48" fillId="0" borderId="1">
      <alignment horizontal="right" vertical="center"/>
    </xf>
    <xf numFmtId="4" fontId="48" fillId="0" borderId="1">
      <alignment horizontal="right" vertical="center"/>
    </xf>
    <xf numFmtId="0" fontId="3" fillId="0" borderId="1">
      <alignment horizontal="left" vertical="center"/>
      <protection locked="0"/>
    </xf>
    <xf numFmtId="0" fontId="3" fillId="0" borderId="0">
      <alignment horizontal="right" vertical="center"/>
    </xf>
    <xf numFmtId="0" fontId="3" fillId="0" borderId="0">
      <alignment horizontal="right"/>
    </xf>
    <xf numFmtId="0" fontId="49" fillId="0" borderId="0">
      <alignment vertical="top"/>
      <protection locked="0"/>
    </xf>
    <xf numFmtId="49" fontId="1" fillId="0" borderId="0"/>
    <xf numFmtId="0" fontId="10" fillId="0" borderId="0">
      <alignment horizontal="center" vertical="center"/>
    </xf>
    <xf numFmtId="0" fontId="3" fillId="0" borderId="0">
      <alignment horizontal="left" vertical="center"/>
      <protection locked="0"/>
    </xf>
    <xf numFmtId="49" fontId="4" fillId="0" borderId="5">
      <alignment horizontal="center" vertical="center" wrapText="1"/>
    </xf>
    <xf numFmtId="49" fontId="4" fillId="0" borderId="1">
      <alignment horizontal="center" vertical="center"/>
    </xf>
    <xf numFmtId="0" fontId="3" fillId="0" borderId="1">
      <alignment horizontal="left" vertical="center" wrapText="1"/>
    </xf>
    <xf numFmtId="0" fontId="1" fillId="0" borderId="5">
      <alignment horizontal="center" vertical="center"/>
    </xf>
    <xf numFmtId="49" fontId="4" fillId="0" borderId="7">
      <alignment horizontal="center" vertical="center" wrapText="1"/>
    </xf>
    <xf numFmtId="0" fontId="1" fillId="0" borderId="7">
      <alignment horizontal="center" vertical="center"/>
    </xf>
    <xf numFmtId="0" fontId="1" fillId="0" borderId="0"/>
    <xf numFmtId="0" fontId="4" fillId="0" borderId="2">
      <alignment horizontal="center" vertical="center"/>
      <protection locked="0"/>
    </xf>
    <xf numFmtId="0" fontId="4" fillId="0" borderId="4">
      <alignment horizontal="center" vertical="center"/>
    </xf>
    <xf numFmtId="4" fontId="3" fillId="0" borderId="1">
      <alignment horizontal="right" vertical="center" wrapText="1"/>
    </xf>
    <xf numFmtId="4" fontId="3" fillId="0" borderId="1">
      <alignment horizontal="right" vertical="center" wrapText="1"/>
      <protection locked="0"/>
    </xf>
    <xf numFmtId="0" fontId="1" fillId="0" borderId="0">
      <alignment vertical="top"/>
    </xf>
    <xf numFmtId="0" fontId="4" fillId="0" borderId="5">
      <alignment horizontal="center" vertical="center"/>
      <protection locked="0"/>
    </xf>
    <xf numFmtId="0" fontId="4" fillId="0" borderId="1">
      <alignment horizontal="center" vertical="center"/>
    </xf>
    <xf numFmtId="49" fontId="4" fillId="0" borderId="1">
      <alignment horizontal="center" vertical="center"/>
      <protection locked="0"/>
    </xf>
    <xf numFmtId="0" fontId="4" fillId="0" borderId="6">
      <alignment horizontal="center" vertical="center"/>
    </xf>
    <xf numFmtId="0" fontId="1" fillId="0" borderId="0">
      <alignment horizontal="right" vertical="center"/>
    </xf>
    <xf numFmtId="0" fontId="1" fillId="0" borderId="0">
      <alignment horizontal="right"/>
    </xf>
    <xf numFmtId="0" fontId="4" fillId="0" borderId="7">
      <alignment horizontal="center" vertical="center"/>
    </xf>
    <xf numFmtId="0" fontId="3" fillId="0" borderId="0">
      <alignment horizontal="right" vertical="center"/>
    </xf>
    <xf numFmtId="0" fontId="3" fillId="0" borderId="0">
      <alignment horizontal="right"/>
    </xf>
    <xf numFmtId="0" fontId="4" fillId="0" borderId="8">
      <alignment horizontal="center" vertical="center"/>
    </xf>
    <xf numFmtId="0" fontId="4" fillId="0" borderId="10">
      <alignment horizontal="center" vertical="center"/>
    </xf>
    <xf numFmtId="0" fontId="1" fillId="0" borderId="1">
      <alignment horizontal="center"/>
    </xf>
    <xf numFmtId="0" fontId="49" fillId="0" borderId="0">
      <alignment vertical="top"/>
      <protection locked="0"/>
    </xf>
    <xf numFmtId="49" fontId="1" fillId="0" borderId="0"/>
    <xf numFmtId="0" fontId="21" fillId="0" borderId="0">
      <alignment horizontal="center" vertical="center"/>
    </xf>
    <xf numFmtId="0" fontId="4" fillId="0" borderId="0">
      <alignment horizontal="left" vertical="center"/>
    </xf>
    <xf numFmtId="0" fontId="4" fillId="0" borderId="5">
      <alignment horizontal="center" vertical="center"/>
    </xf>
    <xf numFmtId="49" fontId="4" fillId="0" borderId="5">
      <alignment horizontal="center" vertical="center" wrapText="1"/>
    </xf>
    <xf numFmtId="49" fontId="4" fillId="0" borderId="1">
      <alignment horizontal="center" vertical="center"/>
    </xf>
    <xf numFmtId="0" fontId="4" fillId="0" borderId="1">
      <alignment vertical="center" wrapText="1"/>
    </xf>
    <xf numFmtId="49" fontId="1" fillId="0" borderId="1"/>
    <xf numFmtId="0" fontId="50" fillId="0" borderId="5">
      <alignment horizontal="center" vertical="center"/>
    </xf>
    <xf numFmtId="49" fontId="1" fillId="0" borderId="0">
      <alignment horizontal="center"/>
    </xf>
    <xf numFmtId="0" fontId="4" fillId="0" borderId="6">
      <alignment horizontal="center" vertical="center"/>
    </xf>
    <xf numFmtId="49" fontId="4" fillId="0" borderId="6">
      <alignment horizontal="center" vertical="center" wrapText="1"/>
    </xf>
    <xf numFmtId="49" fontId="1" fillId="0" borderId="1">
      <alignment horizontal="center"/>
    </xf>
    <xf numFmtId="0" fontId="50" fillId="0" borderId="6">
      <alignment horizontal="center" vertical="center"/>
    </xf>
    <xf numFmtId="49" fontId="4" fillId="0" borderId="7">
      <alignment horizontal="center" vertical="center" wrapText="1"/>
    </xf>
    <xf numFmtId="0" fontId="50" fillId="0" borderId="7">
      <alignment horizontal="center" vertical="center"/>
    </xf>
    <xf numFmtId="0" fontId="7" fillId="0" borderId="0">
      <alignment vertical="top"/>
    </xf>
    <xf numFmtId="0" fontId="4" fillId="0" borderId="2">
      <alignment horizontal="center" vertical="center"/>
    </xf>
    <xf numFmtId="0" fontId="4" fillId="0" borderId="4">
      <alignment horizontal="center" vertical="center"/>
    </xf>
    <xf numFmtId="4" fontId="4" fillId="0" borderId="1">
      <alignment vertical="center"/>
    </xf>
    <xf numFmtId="0" fontId="7" fillId="0" borderId="1"/>
    <xf numFmtId="0" fontId="7" fillId="0" borderId="0"/>
    <xf numFmtId="0" fontId="1" fillId="0" borderId="0"/>
    <xf numFmtId="0" fontId="4" fillId="0" borderId="1">
      <alignment horizontal="center" vertical="center"/>
    </xf>
    <xf numFmtId="49" fontId="4" fillId="0" borderId="1">
      <alignment horizontal="center" vertical="center"/>
      <protection locked="0"/>
    </xf>
    <xf numFmtId="0" fontId="1" fillId="0" borderId="1"/>
    <xf numFmtId="0" fontId="4" fillId="0" borderId="7">
      <alignment horizontal="center" vertical="center"/>
    </xf>
    <xf numFmtId="0" fontId="4" fillId="0" borderId="5">
      <alignment horizontal="center" vertical="center"/>
      <protection locked="0"/>
    </xf>
    <xf numFmtId="0" fontId="4" fillId="0" borderId="6">
      <alignment horizontal="center" vertical="center"/>
      <protection locked="0"/>
    </xf>
    <xf numFmtId="0" fontId="4" fillId="0" borderId="7">
      <alignment horizontal="center" vertical="center"/>
      <protection locked="0"/>
    </xf>
    <xf numFmtId="0" fontId="1" fillId="0" borderId="0">
      <alignment horizontal="right" vertical="center"/>
    </xf>
    <xf numFmtId="0" fontId="1" fillId="0" borderId="0">
      <alignment horizontal="right"/>
    </xf>
    <xf numFmtId="0" fontId="7" fillId="0" borderId="1">
      <alignment horizontal="center" vertical="center"/>
    </xf>
    <xf numFmtId="0" fontId="3" fillId="0" borderId="0">
      <alignment horizontal="right" vertical="center"/>
      <protection locked="0"/>
    </xf>
    <xf numFmtId="0" fontId="4" fillId="0" borderId="1">
      <alignment horizontal="center" vertical="center"/>
      <protection locked="0"/>
    </xf>
    <xf numFmtId="0" fontId="1" fillId="0" borderId="7">
      <alignment horizontal="center" vertical="center"/>
    </xf>
    <xf numFmtId="4" fontId="4" fillId="0" borderId="1">
      <alignment vertical="center"/>
      <protection locked="0"/>
    </xf>
    <xf numFmtId="0" fontId="49" fillId="0" borderId="0">
      <alignment vertical="top"/>
      <protection locked="0"/>
    </xf>
    <xf numFmtId="0" fontId="1" fillId="0" borderId="0">
      <alignment horizontal="center" wrapText="1"/>
    </xf>
    <xf numFmtId="0" fontId="17" fillId="0" borderId="0">
      <alignment horizontal="center" vertical="center" wrapText="1"/>
    </xf>
    <xf numFmtId="0" fontId="3" fillId="0" borderId="0">
      <alignment horizontal="left" vertical="center"/>
      <protection locked="0"/>
    </xf>
    <xf numFmtId="0" fontId="4" fillId="0" borderId="2">
      <alignment horizontal="center" vertical="center" wrapText="1"/>
    </xf>
    <xf numFmtId="0" fontId="4" fillId="0" borderId="4">
      <alignment horizontal="center" vertical="center" wrapText="1"/>
    </xf>
    <xf numFmtId="0" fontId="18" fillId="0" borderId="1">
      <alignment horizontal="center" vertical="center" wrapText="1"/>
    </xf>
    <xf numFmtId="4" fontId="3" fillId="0" borderId="1">
      <alignment horizontal="right" vertical="center"/>
    </xf>
    <xf numFmtId="0" fontId="18" fillId="0" borderId="0">
      <alignment horizontal="center" wrapText="1"/>
    </xf>
    <xf numFmtId="0" fontId="4" fillId="0" borderId="2">
      <alignment horizontal="center" vertical="center"/>
    </xf>
    <xf numFmtId="0" fontId="4" fillId="0" borderId="4">
      <alignment horizontal="center" vertical="center"/>
    </xf>
    <xf numFmtId="0" fontId="1" fillId="0" borderId="0">
      <alignment wrapText="1"/>
    </xf>
    <xf numFmtId="0" fontId="4" fillId="0" borderId="5">
      <alignment horizontal="center" vertical="center"/>
    </xf>
    <xf numFmtId="0" fontId="4" fillId="0" borderId="1">
      <alignment horizontal="center" vertical="center"/>
    </xf>
    <xf numFmtId="0" fontId="18" fillId="0" borderId="5">
      <alignment horizontal="center" vertical="center" wrapText="1"/>
    </xf>
    <xf numFmtId="4" fontId="3" fillId="0" borderId="5">
      <alignment horizontal="right" vertical="center"/>
    </xf>
    <xf numFmtId="0" fontId="18" fillId="0" borderId="0">
      <alignment wrapText="1"/>
    </xf>
    <xf numFmtId="0" fontId="1" fillId="0" borderId="0"/>
    <xf numFmtId="0" fontId="4" fillId="0" borderId="6">
      <alignment horizontal="center" vertical="center"/>
    </xf>
    <xf numFmtId="0" fontId="18" fillId="0" borderId="0"/>
    <xf numFmtId="0" fontId="4" fillId="0" borderId="7">
      <alignment horizontal="center" vertical="center"/>
    </xf>
    <xf numFmtId="0" fontId="3" fillId="0" borderId="0">
      <alignment horizontal="right" wrapText="1"/>
    </xf>
    <xf numFmtId="0" fontId="49" fillId="0" borderId="0">
      <alignment vertical="top"/>
      <protection locked="0"/>
    </xf>
    <xf numFmtId="0" fontId="18" fillId="0" borderId="0">
      <alignment horizontal="center"/>
    </xf>
    <xf numFmtId="0" fontId="1" fillId="0" borderId="0"/>
    <xf numFmtId="0" fontId="2" fillId="0" borderId="0">
      <alignment horizontal="center" vertical="center"/>
      <protection locked="0"/>
    </xf>
    <xf numFmtId="0" fontId="3" fillId="0" borderId="0">
      <alignment horizontal="left" vertical="center"/>
      <protection locked="0"/>
    </xf>
    <xf numFmtId="0" fontId="4" fillId="0" borderId="2">
      <alignment horizontal="center" vertical="center" wrapText="1"/>
      <protection locked="0"/>
    </xf>
    <xf numFmtId="0" fontId="4" fillId="0" borderId="3">
      <alignment horizontal="center" vertical="center" wrapText="1"/>
      <protection locked="0"/>
    </xf>
    <xf numFmtId="0" fontId="4" fillId="0" borderId="3">
      <alignment horizontal="center" vertical="center"/>
    </xf>
    <xf numFmtId="0" fontId="4" fillId="0" borderId="4">
      <alignment horizontal="center" vertical="center"/>
      <protection locked="0"/>
    </xf>
    <xf numFmtId="0" fontId="1" fillId="0" borderId="1">
      <alignment horizontal="center" vertical="center"/>
      <protection locked="0"/>
    </xf>
    <xf numFmtId="0" fontId="3" fillId="0" borderId="1">
      <alignment horizontal="left" vertical="center"/>
    </xf>
    <xf numFmtId="0" fontId="3" fillId="0" borderId="1">
      <alignment horizontal="left" vertical="center" wrapText="1"/>
      <protection locked="0"/>
    </xf>
    <xf numFmtId="0" fontId="1" fillId="0" borderId="5">
      <alignment horizontal="center" vertical="center" wrapText="1"/>
      <protection locked="0"/>
    </xf>
    <xf numFmtId="0" fontId="1" fillId="0" borderId="0">
      <alignment vertical="top"/>
      <protection locked="0"/>
    </xf>
    <xf numFmtId="0" fontId="4" fillId="0" borderId="0">
      <alignment horizontal="left" vertical="center"/>
      <protection locked="0"/>
    </xf>
    <xf numFmtId="0" fontId="4" fillId="0" borderId="3">
      <alignment horizontal="center" vertical="center"/>
      <protection locked="0"/>
    </xf>
    <xf numFmtId="0" fontId="3" fillId="0" borderId="6">
      <alignment horizontal="left" vertical="center"/>
      <protection locked="0"/>
    </xf>
    <xf numFmtId="49" fontId="1" fillId="0" borderId="0">
      <protection locked="0"/>
    </xf>
    <xf numFmtId="0" fontId="3" fillId="0" borderId="7">
      <alignment horizontal="left" vertical="center"/>
      <protection locked="0"/>
    </xf>
    <xf numFmtId="0" fontId="1" fillId="0" borderId="0">
      <protection locked="0"/>
    </xf>
    <xf numFmtId="0" fontId="4" fillId="0" borderId="0">
      <protection locked="0"/>
    </xf>
    <xf numFmtId="0" fontId="4" fillId="0" borderId="5">
      <alignment horizontal="center" vertical="center"/>
      <protection locked="0"/>
    </xf>
    <xf numFmtId="0" fontId="4" fillId="0" borderId="2">
      <alignment horizontal="center" vertical="center"/>
      <protection locked="0"/>
    </xf>
    <xf numFmtId="4" fontId="3" fillId="0" borderId="1">
      <alignment horizontal="right" vertical="center"/>
      <protection locked="0"/>
    </xf>
    <xf numFmtId="0" fontId="4" fillId="0" borderId="6">
      <alignment horizontal="center" vertical="center"/>
      <protection locked="0"/>
    </xf>
    <xf numFmtId="0" fontId="4" fillId="0" borderId="5">
      <alignment horizontal="center" vertical="center" wrapText="1"/>
      <protection locked="0"/>
    </xf>
    <xf numFmtId="0" fontId="4" fillId="0" borderId="1">
      <alignment horizontal="center" vertical="center" wrapText="1"/>
      <protection locked="0"/>
    </xf>
    <xf numFmtId="0" fontId="2" fillId="0" borderId="0">
      <alignment horizontal="center" vertical="center"/>
    </xf>
    <xf numFmtId="0" fontId="4" fillId="0" borderId="0"/>
    <xf numFmtId="0" fontId="4" fillId="0" borderId="6">
      <alignment horizontal="center" vertical="center"/>
    </xf>
    <xf numFmtId="0" fontId="4" fillId="0" borderId="7">
      <alignment horizontal="center" vertical="center" wrapText="1"/>
      <protection locked="0"/>
    </xf>
    <xf numFmtId="0" fontId="4" fillId="0" borderId="4">
      <alignment horizontal="center" vertical="center" wrapText="1"/>
      <protection locked="0"/>
    </xf>
    <xf numFmtId="0" fontId="3" fillId="0" borderId="1">
      <alignment horizontal="right" vertical="center"/>
      <protection locked="0"/>
    </xf>
    <xf numFmtId="0" fontId="1" fillId="0" borderId="1"/>
    <xf numFmtId="0" fontId="4" fillId="0" borderId="7">
      <alignment horizontal="center" vertical="center"/>
      <protection locked="0"/>
    </xf>
    <xf numFmtId="0" fontId="4" fillId="0" borderId="5">
      <alignment horizontal="center" vertical="center"/>
    </xf>
    <xf numFmtId="0" fontId="4" fillId="0" borderId="7">
      <alignment horizontal="center" vertical="center"/>
    </xf>
    <xf numFmtId="0" fontId="4" fillId="0" borderId="6">
      <alignment horizontal="center" vertical="center" wrapText="1"/>
      <protection locked="0"/>
    </xf>
    <xf numFmtId="0" fontId="1" fillId="0" borderId="1">
      <alignment horizontal="center"/>
    </xf>
    <xf numFmtId="0" fontId="3" fillId="0" borderId="0">
      <alignment horizontal="right" vertical="center"/>
      <protection locked="0"/>
    </xf>
    <xf numFmtId="0" fontId="3" fillId="0" borderId="0">
      <alignment horizontal="right"/>
      <protection locked="0"/>
    </xf>
    <xf numFmtId="0" fontId="1" fillId="0" borderId="7">
      <alignment horizontal="center"/>
    </xf>
    <xf numFmtId="0" fontId="49" fillId="0" borderId="0">
      <alignment vertical="top"/>
      <protection locked="0"/>
    </xf>
    <xf numFmtId="0" fontId="1" fillId="0" borderId="0"/>
    <xf numFmtId="0" fontId="2" fillId="0" borderId="0">
      <alignment horizontal="center" vertical="center"/>
    </xf>
    <xf numFmtId="0" fontId="3" fillId="0" borderId="0">
      <alignment horizontal="left" vertical="center"/>
      <protection locked="0"/>
    </xf>
    <xf numFmtId="0" fontId="4" fillId="0" borderId="2">
      <alignment horizontal="center" vertical="center" wrapText="1"/>
      <protection locked="0"/>
    </xf>
    <xf numFmtId="0" fontId="4" fillId="0" borderId="3">
      <alignment horizontal="center" vertical="center" wrapText="1"/>
      <protection locked="0"/>
    </xf>
    <xf numFmtId="0" fontId="4" fillId="0" borderId="3">
      <alignment horizontal="center" vertical="center"/>
    </xf>
    <xf numFmtId="0" fontId="4" fillId="0" borderId="4">
      <alignment horizontal="center" vertical="center" wrapText="1"/>
      <protection locked="0"/>
    </xf>
    <xf numFmtId="0" fontId="1" fillId="0" borderId="1">
      <alignment horizontal="center" vertical="center"/>
    </xf>
    <xf numFmtId="0" fontId="3" fillId="0" borderId="1">
      <alignment horizontal="left" vertical="top" wrapText="1"/>
      <protection locked="0"/>
    </xf>
    <xf numFmtId="0" fontId="3" fillId="0" borderId="1">
      <alignment horizontal="left" vertical="top" wrapText="1"/>
    </xf>
    <xf numFmtId="0" fontId="1" fillId="0" borderId="1"/>
    <xf numFmtId="0" fontId="1" fillId="0" borderId="5">
      <alignment horizontal="center" vertical="center" wrapText="1"/>
      <protection locked="0"/>
    </xf>
    <xf numFmtId="0" fontId="1" fillId="0" borderId="0">
      <alignment vertical="top"/>
    </xf>
    <xf numFmtId="0" fontId="4" fillId="0" borderId="0">
      <alignment horizontal="left" vertical="center"/>
    </xf>
    <xf numFmtId="0" fontId="4" fillId="0" borderId="2">
      <alignment horizontal="center" vertical="center" wrapText="1"/>
    </xf>
    <xf numFmtId="0" fontId="4" fillId="0" borderId="4">
      <alignment horizontal="center" vertical="center"/>
    </xf>
    <xf numFmtId="0" fontId="3" fillId="0" borderId="6">
      <alignment horizontal="left" vertical="center"/>
    </xf>
    <xf numFmtId="0" fontId="3" fillId="0" borderId="1">
      <alignment horizontal="left" vertical="center" wrapText="1"/>
      <protection locked="0"/>
    </xf>
    <xf numFmtId="0" fontId="3" fillId="0" borderId="1">
      <alignment horizontal="left" vertical="center" wrapText="1"/>
    </xf>
    <xf numFmtId="49" fontId="1" fillId="0" borderId="0"/>
    <xf numFmtId="0" fontId="4" fillId="0" borderId="3">
      <alignment horizontal="center" vertical="center" wrapText="1"/>
    </xf>
    <xf numFmtId="0" fontId="4" fillId="0" borderId="4">
      <alignment horizontal="center" vertical="center" wrapText="1"/>
    </xf>
    <xf numFmtId="0" fontId="3" fillId="0" borderId="7">
      <alignment horizontal="left" vertical="center"/>
    </xf>
    <xf numFmtId="0" fontId="4" fillId="0" borderId="0"/>
    <xf numFmtId="0" fontId="4" fillId="0" borderId="2">
      <alignment horizontal="center" vertical="center"/>
    </xf>
    <xf numFmtId="4" fontId="3" fillId="0" borderId="1">
      <alignment horizontal="right" vertical="center" wrapText="1"/>
      <protection locked="0"/>
    </xf>
    <xf numFmtId="4" fontId="3" fillId="0" borderId="1">
      <alignment horizontal="right" vertical="center" wrapText="1"/>
    </xf>
    <xf numFmtId="0" fontId="4" fillId="0" borderId="5">
      <alignment horizontal="center" vertical="center"/>
    </xf>
    <xf numFmtId="0" fontId="4" fillId="0" borderId="21">
      <alignment horizontal="center" vertical="center"/>
    </xf>
    <xf numFmtId="0" fontId="4" fillId="0" borderId="11">
      <alignment horizontal="center" vertical="center" wrapText="1"/>
      <protection locked="0"/>
    </xf>
    <xf numFmtId="0" fontId="4" fillId="0" borderId="1">
      <alignment horizontal="center" vertical="center" wrapText="1"/>
    </xf>
    <xf numFmtId="0" fontId="4" fillId="0" borderId="6">
      <alignment horizontal="center" vertical="center"/>
    </xf>
    <xf numFmtId="0" fontId="4" fillId="0" borderId="8">
      <alignment horizontal="center" vertical="center"/>
    </xf>
    <xf numFmtId="0" fontId="4" fillId="0" borderId="10">
      <alignment horizontal="center" vertical="center"/>
    </xf>
    <xf numFmtId="0" fontId="1" fillId="0" borderId="1">
      <alignment horizontal="center" vertical="center"/>
      <protection locked="0"/>
    </xf>
    <xf numFmtId="0" fontId="4" fillId="0" borderId="7">
      <alignment horizontal="center" vertical="center"/>
    </xf>
    <xf numFmtId="4" fontId="3" fillId="0" borderId="1">
      <alignment horizontal="right" vertical="center"/>
      <protection locked="0"/>
    </xf>
    <xf numFmtId="4" fontId="3" fillId="0" borderId="1">
      <alignment horizontal="right" vertical="center"/>
    </xf>
    <xf numFmtId="0" fontId="3" fillId="0" borderId="1">
      <alignment horizontal="right" vertical="center" wrapText="1"/>
      <protection locked="0"/>
    </xf>
    <xf numFmtId="0" fontId="3" fillId="0" borderId="1">
      <alignment horizontal="right" vertical="center" wrapText="1"/>
    </xf>
    <xf numFmtId="0" fontId="3" fillId="0" borderId="0">
      <alignment horizontal="right" vertical="center"/>
    </xf>
    <xf numFmtId="0" fontId="3" fillId="0" borderId="0">
      <alignment horizontal="right"/>
    </xf>
    <xf numFmtId="0" fontId="49" fillId="0" borderId="0">
      <alignment vertical="top"/>
      <protection locked="0"/>
    </xf>
    <xf numFmtId="0" fontId="1" fillId="0" borderId="0">
      <alignment vertical="center"/>
    </xf>
    <xf numFmtId="0" fontId="6" fillId="0" borderId="0">
      <alignment horizontal="center" vertical="center"/>
    </xf>
    <xf numFmtId="0" fontId="3" fillId="0" borderId="0">
      <alignment horizontal="left" vertical="center"/>
      <protection locked="0"/>
    </xf>
    <xf numFmtId="0" fontId="4" fillId="0" borderId="1">
      <alignment horizontal="center" vertical="center" wrapText="1"/>
    </xf>
    <xf numFmtId="0" fontId="3" fillId="0" borderId="1">
      <alignment horizontal="left" vertical="center" wrapText="1"/>
    </xf>
    <xf numFmtId="0" fontId="3" fillId="0" borderId="2">
      <alignment horizontal="left" vertical="center" wrapText="1"/>
      <protection locked="0"/>
    </xf>
    <xf numFmtId="0" fontId="1" fillId="0" borderId="3">
      <alignment vertical="center"/>
    </xf>
    <xf numFmtId="0" fontId="1" fillId="0" borderId="4">
      <alignment vertical="center"/>
    </xf>
    <xf numFmtId="0" fontId="2" fillId="0" borderId="0">
      <alignment horizontal="center" vertical="center"/>
    </xf>
    <xf numFmtId="0" fontId="3" fillId="0" borderId="1">
      <alignment vertical="center" wrapText="1"/>
    </xf>
    <xf numFmtId="0" fontId="3" fillId="0" borderId="1">
      <alignment horizontal="left" vertical="center" wrapText="1"/>
      <protection locked="0"/>
    </xf>
    <xf numFmtId="0" fontId="3" fillId="0" borderId="1">
      <alignment horizontal="center" vertical="center" wrapText="1"/>
    </xf>
    <xf numFmtId="0" fontId="3" fillId="0" borderId="0">
      <alignment vertical="top"/>
      <protection locked="0"/>
    </xf>
    <xf numFmtId="0" fontId="2" fillId="0" borderId="0">
      <alignment horizontal="center" vertical="center"/>
      <protection locked="0"/>
    </xf>
    <xf numFmtId="0" fontId="4" fillId="0" borderId="1">
      <alignment horizontal="center" vertical="center"/>
      <protection locked="0"/>
    </xf>
    <xf numFmtId="0" fontId="3" fillId="0" borderId="1">
      <alignment horizontal="center" vertical="center"/>
      <protection locked="0"/>
    </xf>
    <xf numFmtId="0" fontId="3" fillId="0" borderId="0">
      <alignment horizontal="right" vertical="center"/>
      <protection locked="0"/>
    </xf>
    <xf numFmtId="0" fontId="49" fillId="0" borderId="0">
      <alignment vertical="top"/>
      <protection locked="0"/>
    </xf>
    <xf numFmtId="0" fontId="1" fillId="0" borderId="0">
      <alignment vertical="center"/>
    </xf>
    <xf numFmtId="0" fontId="6" fillId="0" borderId="0">
      <alignment horizontal="center" vertical="center"/>
    </xf>
    <xf numFmtId="0" fontId="3" fillId="0" borderId="0">
      <alignment horizontal="left" vertical="center"/>
      <protection locked="0"/>
    </xf>
    <xf numFmtId="0" fontId="4" fillId="0" borderId="1">
      <alignment horizontal="center" vertical="center" wrapText="1"/>
    </xf>
    <xf numFmtId="0" fontId="3" fillId="0" borderId="1">
      <alignment horizontal="left" vertical="center" wrapText="1"/>
    </xf>
    <xf numFmtId="0" fontId="3" fillId="0" borderId="1">
      <alignment horizontal="left" vertical="center" wrapText="1"/>
      <protection locked="0"/>
    </xf>
    <xf numFmtId="0" fontId="2" fillId="0" borderId="0">
      <alignment horizontal="center" vertical="center"/>
    </xf>
    <xf numFmtId="0" fontId="4" fillId="0" borderId="1">
      <alignment horizontal="center" vertical="center"/>
      <protection locked="0"/>
    </xf>
    <xf numFmtId="0" fontId="3" fillId="0" borderId="1">
      <alignment vertical="center" wrapText="1"/>
    </xf>
    <xf numFmtId="0" fontId="4" fillId="0" borderId="1">
      <alignment horizontal="center" vertical="center" wrapText="1"/>
      <protection locked="0"/>
    </xf>
    <xf numFmtId="0" fontId="3" fillId="0" borderId="1">
      <alignment horizontal="center" vertical="center" wrapText="1"/>
    </xf>
    <xf numFmtId="0" fontId="3" fillId="0" borderId="0">
      <alignment vertical="top"/>
      <protection locked="0"/>
    </xf>
    <xf numFmtId="0" fontId="2" fillId="0" borderId="0">
      <alignment horizontal="center" vertical="center"/>
      <protection locked="0"/>
    </xf>
    <xf numFmtId="0" fontId="3" fillId="0" borderId="1">
      <alignment horizontal="center" vertical="center"/>
      <protection locked="0"/>
    </xf>
    <xf numFmtId="0" fontId="3" fillId="0" borderId="0">
      <alignment horizontal="right" vertical="center"/>
      <protection locked="0"/>
    </xf>
    <xf numFmtId="0" fontId="49" fillId="0" borderId="0">
      <alignment vertical="top"/>
      <protection locked="0"/>
    </xf>
    <xf numFmtId="0" fontId="9" fillId="0" borderId="0">
      <alignment horizontal="right"/>
      <protection locked="0"/>
    </xf>
    <xf numFmtId="0" fontId="10" fillId="0" borderId="0">
      <alignment horizontal="center" vertical="center" wrapText="1"/>
      <protection locked="0"/>
    </xf>
    <xf numFmtId="0" fontId="3" fillId="0" borderId="0">
      <alignment horizontal="left" vertical="center"/>
      <protection locked="0"/>
    </xf>
    <xf numFmtId="0" fontId="4" fillId="0" borderId="2">
      <alignment horizontal="center" vertical="center"/>
      <protection locked="0"/>
    </xf>
    <xf numFmtId="0" fontId="4" fillId="0" borderId="3">
      <alignment horizontal="center" vertical="center"/>
      <protection locked="0"/>
    </xf>
    <xf numFmtId="0" fontId="4" fillId="0" borderId="1">
      <alignment horizontal="center" vertical="center"/>
      <protection locked="0"/>
    </xf>
    <xf numFmtId="0" fontId="3" fillId="0" borderId="1">
      <alignment horizontal="left" vertical="center" wrapText="1"/>
      <protection locked="0"/>
    </xf>
    <xf numFmtId="0" fontId="1" fillId="0" borderId="1"/>
    <xf numFmtId="0" fontId="1" fillId="0" borderId="6">
      <alignment horizontal="center" vertical="center"/>
      <protection locked="0"/>
    </xf>
    <xf numFmtId="0" fontId="1" fillId="0" borderId="0"/>
    <xf numFmtId="49" fontId="9" fillId="0" borderId="0">
      <protection locked="0"/>
    </xf>
    <xf numFmtId="49" fontId="4" fillId="0" borderId="2">
      <alignment horizontal="center" vertical="center" wrapText="1"/>
      <protection locked="0"/>
    </xf>
    <xf numFmtId="49" fontId="4" fillId="0" borderId="3">
      <alignment horizontal="center" vertical="center" wrapText="1"/>
      <protection locked="0"/>
    </xf>
    <xf numFmtId="49" fontId="4" fillId="0" borderId="1">
      <alignment horizontal="center" vertical="center"/>
      <protection locked="0"/>
    </xf>
    <xf numFmtId="49" fontId="1" fillId="0" borderId="0"/>
    <xf numFmtId="0" fontId="10" fillId="0" borderId="0">
      <alignment horizontal="center" vertical="center"/>
      <protection locked="0"/>
    </xf>
    <xf numFmtId="0" fontId="1" fillId="0" borderId="7">
      <alignment horizontal="center" vertical="center"/>
      <protection locked="0"/>
    </xf>
    <xf numFmtId="0" fontId="1" fillId="0" borderId="0">
      <alignment horizontal="right"/>
    </xf>
    <xf numFmtId="0" fontId="10" fillId="0" borderId="0">
      <alignment horizontal="center" vertical="center"/>
    </xf>
    <xf numFmtId="0" fontId="4" fillId="0" borderId="5">
      <alignment horizontal="center" vertical="center"/>
    </xf>
    <xf numFmtId="0" fontId="4" fillId="0" borderId="2">
      <alignment horizontal="center" vertical="center"/>
    </xf>
    <xf numFmtId="0" fontId="4" fillId="0" borderId="1">
      <alignment horizontal="center" vertical="center"/>
    </xf>
    <xf numFmtId="4" fontId="3" fillId="0" borderId="1">
      <alignment horizontal="right" vertical="center"/>
      <protection locked="0"/>
    </xf>
    <xf numFmtId="4" fontId="3" fillId="0" borderId="1">
      <alignment horizontal="right" vertical="center"/>
    </xf>
    <xf numFmtId="0" fontId="4" fillId="0" borderId="6">
      <alignment horizontal="center" vertical="center"/>
    </xf>
    <xf numFmtId="4" fontId="3" fillId="0" borderId="1">
      <alignment horizontal="right" vertical="center" wrapText="1"/>
      <protection locked="0"/>
    </xf>
    <xf numFmtId="4" fontId="3" fillId="0" borderId="1">
      <alignment horizontal="right" vertical="center" wrapText="1"/>
    </xf>
    <xf numFmtId="0" fontId="3" fillId="0" borderId="0">
      <alignment horizontal="right"/>
    </xf>
    <xf numFmtId="0" fontId="4" fillId="0" borderId="7">
      <alignment horizontal="center" vertical="center"/>
    </xf>
    <xf numFmtId="0" fontId="49" fillId="0" borderId="0">
      <alignment vertical="top"/>
      <protection locked="0"/>
    </xf>
    <xf numFmtId="0" fontId="9" fillId="0" borderId="0">
      <alignment horizontal="right"/>
      <protection locked="0"/>
    </xf>
    <xf numFmtId="0" fontId="10" fillId="0" borderId="0">
      <alignment horizontal="center" vertical="center" wrapText="1"/>
      <protection locked="0"/>
    </xf>
    <xf numFmtId="0" fontId="3" fillId="0" borderId="0">
      <alignment horizontal="left" vertical="center"/>
      <protection locked="0"/>
    </xf>
    <xf numFmtId="0" fontId="4" fillId="0" borderId="2">
      <alignment horizontal="center" vertical="center"/>
      <protection locked="0"/>
    </xf>
    <xf numFmtId="0" fontId="4" fillId="0" borderId="3">
      <alignment horizontal="center" vertical="center"/>
      <protection locked="0"/>
    </xf>
    <xf numFmtId="0" fontId="4" fillId="0" borderId="1">
      <alignment horizontal="center" vertical="center"/>
      <protection locked="0"/>
    </xf>
    <xf numFmtId="0" fontId="3" fillId="0" borderId="1">
      <alignment horizontal="left" vertical="center" wrapText="1"/>
      <protection locked="0"/>
    </xf>
    <xf numFmtId="0" fontId="1" fillId="0" borderId="6">
      <alignment horizontal="center" vertical="center"/>
      <protection locked="0"/>
    </xf>
    <xf numFmtId="0" fontId="1" fillId="0" borderId="0"/>
    <xf numFmtId="49" fontId="9" fillId="0" borderId="0">
      <protection locked="0"/>
    </xf>
    <xf numFmtId="49" fontId="4" fillId="0" borderId="2">
      <alignment horizontal="center" vertical="center" wrapText="1"/>
      <protection locked="0"/>
    </xf>
    <xf numFmtId="49" fontId="4" fillId="0" borderId="3">
      <alignment horizontal="center" vertical="center" wrapText="1"/>
      <protection locked="0"/>
    </xf>
    <xf numFmtId="49" fontId="4" fillId="0" borderId="1">
      <alignment horizontal="center" vertical="center"/>
      <protection locked="0"/>
    </xf>
    <xf numFmtId="49" fontId="1" fillId="0" borderId="0"/>
    <xf numFmtId="0" fontId="10" fillId="0" borderId="0">
      <alignment horizontal="center" vertical="center"/>
      <protection locked="0"/>
    </xf>
    <xf numFmtId="0" fontId="1" fillId="0" borderId="7">
      <alignment horizontal="center" vertical="center"/>
      <protection locked="0"/>
    </xf>
    <xf numFmtId="0" fontId="1" fillId="0" borderId="0">
      <alignment horizontal="right"/>
    </xf>
    <xf numFmtId="0" fontId="10" fillId="0" borderId="0">
      <alignment horizontal="center" vertical="center"/>
    </xf>
    <xf numFmtId="0" fontId="4" fillId="0" borderId="5">
      <alignment horizontal="center" vertical="center"/>
    </xf>
    <xf numFmtId="0" fontId="4" fillId="0" borderId="2">
      <alignment horizontal="center" vertical="center"/>
    </xf>
    <xf numFmtId="0" fontId="4" fillId="0" borderId="1">
      <alignment horizontal="center" vertical="center"/>
    </xf>
    <xf numFmtId="181" fontId="3" fillId="0" borderId="1">
      <alignment horizontal="right" vertical="center"/>
      <protection locked="0"/>
    </xf>
    <xf numFmtId="181" fontId="3" fillId="0" borderId="1">
      <alignment horizontal="right" vertical="center"/>
    </xf>
    <xf numFmtId="0" fontId="4" fillId="0" borderId="6">
      <alignment horizontal="center" vertical="center"/>
    </xf>
    <xf numFmtId="181" fontId="3" fillId="0" borderId="1">
      <alignment horizontal="right" vertical="center" wrapText="1"/>
      <protection locked="0"/>
    </xf>
    <xf numFmtId="181" fontId="3" fillId="0" borderId="1">
      <alignment horizontal="right" vertical="center" wrapText="1"/>
    </xf>
    <xf numFmtId="0" fontId="3" fillId="0" borderId="0">
      <alignment horizontal="right"/>
    </xf>
    <xf numFmtId="0" fontId="4" fillId="0" borderId="7">
      <alignment horizontal="center" vertical="center"/>
    </xf>
    <xf numFmtId="0" fontId="49" fillId="0" borderId="0">
      <alignment vertical="top"/>
      <protection locked="0"/>
    </xf>
    <xf numFmtId="0" fontId="1" fillId="0" borderId="0"/>
    <xf numFmtId="0" fontId="6" fillId="0" borderId="0">
      <alignment horizontal="center" vertical="center" wrapText="1"/>
    </xf>
    <xf numFmtId="0" fontId="3" fillId="0" borderId="0">
      <alignment horizontal="left" vertical="center"/>
    </xf>
    <xf numFmtId="0" fontId="4" fillId="0" borderId="2">
      <alignment horizontal="center" vertical="center" wrapText="1"/>
    </xf>
    <xf numFmtId="0" fontId="4" fillId="0" borderId="3">
      <alignment horizontal="center" vertical="center" wrapText="1"/>
    </xf>
    <xf numFmtId="0" fontId="4" fillId="0" borderId="4">
      <alignment horizontal="center" vertical="center" wrapText="1"/>
    </xf>
    <xf numFmtId="0" fontId="4" fillId="0" borderId="4">
      <alignment horizontal="center" vertical="center"/>
    </xf>
    <xf numFmtId="0" fontId="3" fillId="0" borderId="4">
      <alignment horizontal="left" vertical="center" wrapText="1"/>
    </xf>
    <xf numFmtId="0" fontId="3" fillId="0" borderId="11">
      <alignment horizontal="center" vertical="center"/>
    </xf>
    <xf numFmtId="0" fontId="2" fillId="0" borderId="0">
      <alignment horizontal="center" vertical="center"/>
    </xf>
    <xf numFmtId="0" fontId="4" fillId="0" borderId="0"/>
    <xf numFmtId="0" fontId="4" fillId="0" borderId="8">
      <alignment horizontal="center" vertical="center" wrapText="1"/>
    </xf>
    <xf numFmtId="0" fontId="4" fillId="0" borderId="9">
      <alignment horizontal="center" vertical="center" wrapText="1"/>
    </xf>
    <xf numFmtId="0" fontId="4" fillId="0" borderId="10">
      <alignment horizontal="center" vertical="center" wrapText="1"/>
    </xf>
    <xf numFmtId="0" fontId="4" fillId="0" borderId="10">
      <alignment horizontal="center" vertical="center"/>
    </xf>
    <xf numFmtId="0" fontId="3" fillId="0" borderId="10">
      <alignment horizontal="left" vertical="center" wrapText="1"/>
    </xf>
    <xf numFmtId="0" fontId="3" fillId="0" borderId="12">
      <alignment horizontal="left" vertical="center"/>
    </xf>
    <xf numFmtId="0" fontId="3" fillId="0" borderId="10">
      <alignment horizontal="right" vertical="center"/>
    </xf>
    <xf numFmtId="0" fontId="3" fillId="0" borderId="10">
      <alignment horizontal="right" vertical="center"/>
      <protection locked="0"/>
    </xf>
    <xf numFmtId="0" fontId="4" fillId="0" borderId="6">
      <alignment horizontal="center" vertical="center" wrapText="1"/>
    </xf>
    <xf numFmtId="0" fontId="4" fillId="0" borderId="10">
      <alignment horizontal="center" vertical="center"/>
      <protection locked="0"/>
    </xf>
    <xf numFmtId="0" fontId="3" fillId="0" borderId="0">
      <alignment vertical="top"/>
      <protection locked="0"/>
    </xf>
    <xf numFmtId="0" fontId="2" fillId="0" borderId="0">
      <alignment horizontal="center" vertical="center"/>
      <protection locked="0"/>
    </xf>
    <xf numFmtId="0" fontId="4" fillId="0" borderId="6">
      <alignment horizontal="center" vertical="center" wrapText="1"/>
      <protection locked="0"/>
    </xf>
    <xf numFmtId="0" fontId="4" fillId="0" borderId="9">
      <alignment horizontal="center" vertical="center" wrapText="1"/>
      <protection locked="0"/>
    </xf>
    <xf numFmtId="0" fontId="4" fillId="0" borderId="10">
      <alignment horizontal="center" vertical="center" wrapText="1"/>
      <protection locked="0"/>
    </xf>
    <xf numFmtId="0" fontId="4" fillId="0" borderId="12">
      <alignment horizontal="center" vertical="center" wrapText="1"/>
    </xf>
    <xf numFmtId="0" fontId="3" fillId="0" borderId="0">
      <alignment horizontal="right" vertical="center"/>
      <protection locked="0"/>
    </xf>
    <xf numFmtId="0" fontId="3" fillId="0" borderId="0">
      <alignment horizontal="right"/>
      <protection locked="0"/>
    </xf>
    <xf numFmtId="0" fontId="4" fillId="0" borderId="6">
      <alignment horizontal="center" vertical="center"/>
      <protection locked="0"/>
    </xf>
    <xf numFmtId="0" fontId="4" fillId="0" borderId="12">
      <alignment horizontal="center" vertical="center"/>
      <protection locked="0"/>
    </xf>
    <xf numFmtId="0" fontId="4" fillId="0" borderId="1">
      <alignment horizontal="center" vertical="center" wrapText="1"/>
      <protection locked="0"/>
    </xf>
    <xf numFmtId="0" fontId="3" fillId="0" borderId="1">
      <alignment horizontal="right" vertical="center"/>
      <protection locked="0"/>
    </xf>
    <xf numFmtId="0" fontId="4" fillId="0" borderId="12">
      <alignment horizontal="center" vertical="center" wrapText="1"/>
      <protection locked="0"/>
    </xf>
    <xf numFmtId="0" fontId="3" fillId="0" borderId="0">
      <alignment horizontal="right" vertical="center"/>
    </xf>
    <xf numFmtId="0" fontId="3" fillId="0" borderId="0">
      <alignment horizontal="right"/>
    </xf>
    <xf numFmtId="0" fontId="4" fillId="0" borderId="7">
      <alignment horizontal="center" vertical="center" wrapText="1"/>
    </xf>
    <xf numFmtId="0" fontId="49" fillId="0" borderId="0">
      <alignment vertical="top"/>
      <protection locked="0"/>
    </xf>
    <xf numFmtId="0" fontId="1" fillId="0" borderId="0">
      <alignment wrapText="1"/>
    </xf>
    <xf numFmtId="0" fontId="6" fillId="0" borderId="0">
      <alignment horizontal="center" vertical="center" wrapText="1"/>
    </xf>
    <xf numFmtId="0" fontId="3" fillId="0" borderId="0">
      <alignment horizontal="left" vertical="center" wrapText="1"/>
    </xf>
    <xf numFmtId="0" fontId="4" fillId="0" borderId="2">
      <alignment horizontal="center" vertical="center" wrapText="1"/>
    </xf>
    <xf numFmtId="0" fontId="4" fillId="0" borderId="3">
      <alignment horizontal="center" vertical="center" wrapText="1"/>
    </xf>
    <xf numFmtId="0" fontId="4" fillId="0" borderId="4">
      <alignment horizontal="center" vertical="center" wrapText="1"/>
    </xf>
    <xf numFmtId="0" fontId="3" fillId="0" borderId="4">
      <alignment horizontal="left" vertical="center" wrapText="1"/>
    </xf>
    <xf numFmtId="0" fontId="3" fillId="0" borderId="11">
      <alignment horizontal="center" vertical="center"/>
    </xf>
    <xf numFmtId="0" fontId="1" fillId="0" borderId="0"/>
    <xf numFmtId="0" fontId="2" fillId="0" borderId="0">
      <alignment horizontal="center" vertical="center" wrapText="1"/>
    </xf>
    <xf numFmtId="0" fontId="4" fillId="0" borderId="0">
      <alignment wrapText="1"/>
    </xf>
    <xf numFmtId="0" fontId="4" fillId="0" borderId="8">
      <alignment horizontal="center" vertical="center" wrapText="1"/>
    </xf>
    <xf numFmtId="0" fontId="4" fillId="0" borderId="9">
      <alignment horizontal="center" vertical="center" wrapText="1"/>
    </xf>
    <xf numFmtId="0" fontId="4" fillId="0" borderId="10">
      <alignment horizontal="center" vertical="center" wrapText="1"/>
    </xf>
    <xf numFmtId="0" fontId="3" fillId="0" borderId="10">
      <alignment horizontal="left" vertical="center" wrapText="1"/>
    </xf>
    <xf numFmtId="0" fontId="3" fillId="0" borderId="12">
      <alignment horizontal="left" vertical="center"/>
    </xf>
    <xf numFmtId="0" fontId="3" fillId="0" borderId="10">
      <alignment horizontal="left" vertical="center"/>
    </xf>
    <xf numFmtId="0" fontId="1" fillId="0" borderId="0">
      <protection locked="0"/>
    </xf>
    <xf numFmtId="0" fontId="2" fillId="0" borderId="0">
      <alignment horizontal="center" vertical="center"/>
      <protection locked="0"/>
    </xf>
    <xf numFmtId="0" fontId="4" fillId="0" borderId="0">
      <protection locked="0"/>
    </xf>
    <xf numFmtId="0" fontId="4" fillId="0" borderId="8">
      <alignment horizontal="center" vertical="center" wrapText="1"/>
      <protection locked="0"/>
    </xf>
    <xf numFmtId="0" fontId="4" fillId="0" borderId="9">
      <alignment horizontal="center" vertical="center" wrapText="1"/>
      <protection locked="0"/>
    </xf>
    <xf numFmtId="0" fontId="4" fillId="0" borderId="10">
      <alignment horizontal="center" vertical="center" wrapText="1"/>
      <protection locked="0"/>
    </xf>
    <xf numFmtId="0" fontId="3" fillId="0" borderId="10">
      <alignment horizontal="right" vertical="center"/>
      <protection locked="0"/>
    </xf>
    <xf numFmtId="0" fontId="3" fillId="0" borderId="10">
      <alignment horizontal="left" vertical="center" wrapText="1"/>
      <protection locked="0"/>
    </xf>
    <xf numFmtId="0" fontId="3" fillId="0" borderId="0">
      <alignment vertical="top"/>
      <protection locked="0"/>
    </xf>
    <xf numFmtId="0" fontId="4" fillId="0" borderId="6">
      <alignment horizontal="center" vertical="center" wrapText="1"/>
    </xf>
    <xf numFmtId="0" fontId="3" fillId="0" borderId="10">
      <alignment horizontal="right" vertical="center"/>
    </xf>
    <xf numFmtId="0" fontId="3" fillId="0" borderId="0">
      <alignment vertical="top" wrapText="1"/>
      <protection locked="0"/>
    </xf>
    <xf numFmtId="0" fontId="2" fillId="0" borderId="0">
      <alignment horizontal="center" vertical="center" wrapText="1"/>
      <protection locked="0"/>
    </xf>
    <xf numFmtId="0" fontId="4" fillId="0" borderId="6">
      <alignment horizontal="center" vertical="center" wrapText="1"/>
      <protection locked="0"/>
    </xf>
    <xf numFmtId="0" fontId="4" fillId="0" borderId="12">
      <alignment horizontal="center" vertical="center" wrapText="1"/>
    </xf>
    <xf numFmtId="0" fontId="3" fillId="0" borderId="0">
      <alignment horizontal="right" vertical="center"/>
      <protection locked="0"/>
    </xf>
    <xf numFmtId="0" fontId="3" fillId="0" borderId="0">
      <alignment horizontal="right"/>
      <protection locked="0"/>
    </xf>
    <xf numFmtId="0" fontId="4" fillId="0" borderId="6">
      <alignment horizontal="center" vertical="center"/>
      <protection locked="0"/>
    </xf>
    <xf numFmtId="0" fontId="4" fillId="0" borderId="12">
      <alignment horizontal="center" vertical="center"/>
      <protection locked="0"/>
    </xf>
    <xf numFmtId="0" fontId="4" fillId="0" borderId="1">
      <alignment horizontal="center" vertical="center" wrapText="1"/>
      <protection locked="0"/>
    </xf>
    <xf numFmtId="0" fontId="3" fillId="0" borderId="1">
      <alignment horizontal="right" vertical="center"/>
      <protection locked="0"/>
    </xf>
    <xf numFmtId="0" fontId="3" fillId="0" borderId="0">
      <alignment horizontal="right" vertical="center" wrapText="1"/>
      <protection locked="0"/>
    </xf>
    <xf numFmtId="0" fontId="3" fillId="0" borderId="0">
      <alignment horizontal="right" wrapText="1"/>
      <protection locked="0"/>
    </xf>
    <xf numFmtId="0" fontId="4" fillId="0" borderId="12">
      <alignment horizontal="center" vertical="center" wrapText="1"/>
      <protection locked="0"/>
    </xf>
    <xf numFmtId="0" fontId="3" fillId="0" borderId="0">
      <alignment horizontal="right" vertical="center" wrapText="1"/>
    </xf>
    <xf numFmtId="0" fontId="3" fillId="0" borderId="0">
      <alignment horizontal="right" wrapText="1"/>
    </xf>
    <xf numFmtId="0" fontId="4" fillId="0" borderId="7">
      <alignment horizontal="center" vertical="center" wrapText="1"/>
    </xf>
    <xf numFmtId="0" fontId="49" fillId="0" borderId="0">
      <alignment vertical="top"/>
      <protection locked="0"/>
    </xf>
    <xf numFmtId="0" fontId="1" fillId="0" borderId="0"/>
    <xf numFmtId="0" fontId="8" fillId="0" borderId="0">
      <alignment horizontal="center" vertical="center" wrapText="1"/>
    </xf>
    <xf numFmtId="0" fontId="4" fillId="0" borderId="0">
      <alignment horizontal="left" vertical="center" wrapText="1"/>
    </xf>
    <xf numFmtId="0" fontId="4" fillId="0" borderId="2">
      <alignment horizontal="center" vertical="center"/>
    </xf>
    <xf numFmtId="0" fontId="4" fillId="0" borderId="4">
      <alignment horizontal="center" vertical="center"/>
    </xf>
    <xf numFmtId="0" fontId="4" fillId="0" borderId="1">
      <alignment horizontal="center" vertical="center"/>
    </xf>
    <xf numFmtId="0" fontId="4" fillId="0" borderId="1">
      <alignment vertical="center" wrapText="1"/>
    </xf>
    <xf numFmtId="0" fontId="8" fillId="0" borderId="0">
      <alignment horizontal="center" vertical="center"/>
    </xf>
    <xf numFmtId="0" fontId="4" fillId="0" borderId="0">
      <alignment wrapText="1"/>
    </xf>
    <xf numFmtId="0" fontId="4" fillId="0" borderId="5">
      <alignment horizontal="center" vertical="center"/>
    </xf>
    <xf numFmtId="0" fontId="4" fillId="0" borderId="3">
      <alignment horizontal="center" vertical="center"/>
    </xf>
    <xf numFmtId="4" fontId="4" fillId="0" borderId="1">
      <alignment vertical="center"/>
    </xf>
    <xf numFmtId="4" fontId="4" fillId="0" borderId="1">
      <alignment vertical="center"/>
      <protection locked="0"/>
    </xf>
    <xf numFmtId="0" fontId="4" fillId="0" borderId="6">
      <alignment horizontal="center" vertical="center"/>
    </xf>
    <xf numFmtId="0" fontId="4" fillId="0" borderId="2">
      <alignment horizontal="center" vertical="center" wrapText="1"/>
    </xf>
    <xf numFmtId="0" fontId="1" fillId="0" borderId="0">
      <alignment horizontal="right" vertical="center"/>
    </xf>
    <xf numFmtId="0" fontId="4" fillId="0" borderId="0">
      <alignment horizontal="right" wrapText="1"/>
    </xf>
    <xf numFmtId="0" fontId="4" fillId="0" borderId="21">
      <alignment horizontal="center" vertical="center" wrapText="1"/>
    </xf>
    <xf numFmtId="4" fontId="4" fillId="0" borderId="5">
      <alignment vertical="center"/>
    </xf>
    <xf numFmtId="4" fontId="4" fillId="0" borderId="5">
      <alignment vertical="center"/>
      <protection locked="0"/>
    </xf>
    <xf numFmtId="0" fontId="4" fillId="0" borderId="1">
      <alignment horizontal="center" vertical="center"/>
      <protection locked="0"/>
    </xf>
    <xf numFmtId="0" fontId="7" fillId="0" borderId="0">
      <alignment vertical="top"/>
    </xf>
    <xf numFmtId="0" fontId="4" fillId="0" borderId="0">
      <protection locked="0"/>
    </xf>
    <xf numFmtId="0" fontId="7" fillId="0" borderId="0"/>
    <xf numFmtId="0" fontId="4" fillId="0" borderId="5">
      <alignment horizontal="center" vertical="center"/>
      <protection locked="0"/>
    </xf>
    <xf numFmtId="0" fontId="4" fillId="0" borderId="0"/>
    <xf numFmtId="0" fontId="4" fillId="0" borderId="0">
      <alignment horizontal="right" vertical="center"/>
      <protection locked="0"/>
    </xf>
    <xf numFmtId="0" fontId="3" fillId="0" borderId="0">
      <alignment horizontal="right" vertical="center"/>
      <protection locked="0"/>
    </xf>
    <xf numFmtId="0" fontId="4" fillId="0" borderId="0">
      <alignment vertical="top"/>
      <protection locked="0"/>
    </xf>
    <xf numFmtId="0" fontId="1" fillId="0" borderId="1">
      <alignment horizontal="center"/>
    </xf>
    <xf numFmtId="0" fontId="49" fillId="0" borderId="0">
      <alignment vertical="top"/>
      <protection locked="0"/>
    </xf>
    <xf numFmtId="0" fontId="1" fillId="0" borderId="0">
      <alignment vertical="center"/>
    </xf>
    <xf numFmtId="0" fontId="6" fillId="0" borderId="0">
      <alignment horizontal="center" vertical="center"/>
    </xf>
    <xf numFmtId="0" fontId="3" fillId="0" borderId="0">
      <alignment horizontal="left" vertical="center"/>
      <protection locked="0"/>
    </xf>
    <xf numFmtId="0" fontId="4" fillId="0" borderId="1">
      <alignment horizontal="center" vertical="center" wrapText="1"/>
    </xf>
    <xf numFmtId="0" fontId="3" fillId="0" borderId="1">
      <alignment horizontal="left" vertical="center" wrapText="1"/>
    </xf>
    <xf numFmtId="0" fontId="3" fillId="0" borderId="2">
      <alignment horizontal="left" vertical="center" wrapText="1"/>
      <protection locked="0"/>
    </xf>
    <xf numFmtId="0" fontId="1" fillId="0" borderId="3">
      <alignment vertical="center"/>
    </xf>
    <xf numFmtId="0" fontId="1" fillId="0" borderId="4">
      <alignment vertical="center"/>
    </xf>
    <xf numFmtId="0" fontId="2" fillId="0" borderId="0">
      <alignment horizontal="center" vertical="center"/>
    </xf>
    <xf numFmtId="0" fontId="4" fillId="0" borderId="1">
      <alignment horizontal="center" vertical="center"/>
      <protection locked="0"/>
    </xf>
    <xf numFmtId="0" fontId="3" fillId="0" borderId="1">
      <alignment vertical="center" wrapText="1"/>
    </xf>
    <xf numFmtId="0" fontId="3" fillId="0" borderId="1">
      <alignment horizontal="left" vertical="center" wrapText="1"/>
      <protection locked="0"/>
    </xf>
    <xf numFmtId="0" fontId="4" fillId="0" borderId="1">
      <alignment horizontal="center" vertical="center" wrapText="1"/>
      <protection locked="0"/>
    </xf>
    <xf numFmtId="0" fontId="3" fillId="0" borderId="1">
      <alignment horizontal="center" vertical="center" wrapText="1"/>
    </xf>
    <xf numFmtId="0" fontId="3" fillId="0" borderId="0">
      <alignment vertical="top"/>
      <protection locked="0"/>
    </xf>
    <xf numFmtId="0" fontId="2" fillId="0" borderId="0">
      <alignment horizontal="center" vertical="center"/>
      <protection locked="0"/>
    </xf>
    <xf numFmtId="0" fontId="3" fillId="0" borderId="1">
      <alignment horizontal="center" vertical="center"/>
      <protection locked="0"/>
    </xf>
    <xf numFmtId="0" fontId="3" fillId="0" borderId="0">
      <alignment horizontal="right" vertical="center"/>
      <protection locked="0"/>
    </xf>
    <xf numFmtId="0" fontId="49" fillId="0" borderId="0">
      <alignment vertical="top"/>
      <protection locked="0"/>
    </xf>
    <xf numFmtId="0" fontId="1" fillId="0" borderId="0">
      <alignment vertical="center"/>
    </xf>
    <xf numFmtId="0" fontId="6" fillId="0" borderId="0">
      <alignment horizontal="center" vertical="center" wrapText="1"/>
    </xf>
    <xf numFmtId="0" fontId="3" fillId="0" borderId="0">
      <alignment horizontal="left" vertical="center"/>
    </xf>
    <xf numFmtId="0" fontId="4" fillId="0" borderId="2">
      <alignment horizontal="center" vertical="center" wrapText="1"/>
    </xf>
    <xf numFmtId="0" fontId="4" fillId="0" borderId="4">
      <alignment horizontal="center" vertical="center" wrapText="1"/>
    </xf>
    <xf numFmtId="0" fontId="4" fillId="0" borderId="1">
      <alignment horizontal="center" vertical="center" wrapText="1"/>
    </xf>
    <xf numFmtId="0" fontId="3" fillId="0" borderId="1">
      <alignment vertical="center" wrapText="1"/>
    </xf>
    <xf numFmtId="0" fontId="3" fillId="0" borderId="1">
      <alignment horizontal="center" vertical="center" wrapText="1"/>
      <protection locked="0"/>
    </xf>
    <xf numFmtId="0" fontId="2" fillId="0" borderId="0">
      <alignment horizontal="center" vertical="center"/>
    </xf>
    <xf numFmtId="0" fontId="4" fillId="0" borderId="0">
      <alignment horizontal="left" vertical="center"/>
    </xf>
    <xf numFmtId="0" fontId="3" fillId="0" borderId="7">
      <alignment vertical="center" wrapText="1"/>
      <protection locked="0"/>
    </xf>
    <xf numFmtId="0" fontId="4" fillId="0" borderId="5">
      <alignment horizontal="center" vertical="center" wrapText="1"/>
    </xf>
    <xf numFmtId="0" fontId="3" fillId="0" borderId="1">
      <alignment horizontal="right" vertical="center" wrapText="1"/>
    </xf>
    <xf numFmtId="0" fontId="3" fillId="0" borderId="1">
      <alignment horizontal="right" vertical="center" wrapText="1"/>
      <protection locked="0"/>
    </xf>
    <xf numFmtId="0" fontId="4" fillId="0" borderId="6">
      <alignment horizontal="center" vertical="center" wrapText="1"/>
    </xf>
    <xf numFmtId="0" fontId="3" fillId="0" borderId="1">
      <alignment horizontal="right" vertical="center"/>
    </xf>
    <xf numFmtId="0" fontId="3" fillId="0" borderId="1">
      <alignment horizontal="right" vertical="center"/>
      <protection locked="0"/>
    </xf>
    <xf numFmtId="0" fontId="3" fillId="0" borderId="0">
      <alignment horizontal="right" vertical="center"/>
    </xf>
    <xf numFmtId="0" fontId="4" fillId="0" borderId="7">
      <alignment horizontal="center" vertical="center" wrapText="1"/>
    </xf>
    <xf numFmtId="0" fontId="49" fillId="0" borderId="0">
      <alignment vertical="top"/>
      <protection locked="0"/>
    </xf>
    <xf numFmtId="0" fontId="1" fillId="0" borderId="0"/>
    <xf numFmtId="0" fontId="2" fillId="0" borderId="0">
      <alignment horizontal="center" vertical="center"/>
    </xf>
    <xf numFmtId="0" fontId="3" fillId="0" borderId="0">
      <alignment horizontal="left" vertical="center"/>
      <protection locked="0"/>
    </xf>
    <xf numFmtId="0" fontId="4" fillId="0" borderId="2">
      <alignment horizontal="center" vertical="center" wrapText="1"/>
      <protection locked="0"/>
    </xf>
    <xf numFmtId="0" fontId="4" fillId="0" borderId="3">
      <alignment horizontal="center" vertical="center" wrapText="1"/>
      <protection locked="0"/>
    </xf>
    <xf numFmtId="0" fontId="4" fillId="0" borderId="4">
      <alignment horizontal="center" vertical="center" wrapText="1"/>
      <protection locked="0"/>
    </xf>
    <xf numFmtId="0" fontId="1" fillId="0" borderId="1">
      <alignment horizontal="center" vertical="center"/>
    </xf>
    <xf numFmtId="0" fontId="3" fillId="0" borderId="1">
      <alignment horizontal="left" vertical="center" wrapText="1"/>
    </xf>
    <xf numFmtId="0" fontId="3" fillId="0" borderId="1">
      <alignment horizontal="left" vertical="center" wrapText="1"/>
      <protection locked="0"/>
    </xf>
    <xf numFmtId="0" fontId="1" fillId="0" borderId="5">
      <alignment horizontal="center" vertical="center" wrapText="1"/>
      <protection locked="0"/>
    </xf>
    <xf numFmtId="0" fontId="4" fillId="0" borderId="0">
      <alignment horizontal="left" vertical="center"/>
    </xf>
    <xf numFmtId="0" fontId="3" fillId="0" borderId="6">
      <alignment horizontal="left" vertical="center"/>
    </xf>
    <xf numFmtId="49" fontId="1" fillId="0" borderId="0"/>
    <xf numFmtId="0" fontId="4" fillId="0" borderId="2">
      <alignment horizontal="center" vertical="center" wrapText="1"/>
    </xf>
    <xf numFmtId="0" fontId="4" fillId="0" borderId="3">
      <alignment horizontal="center" vertical="center" wrapText="1"/>
    </xf>
    <xf numFmtId="0" fontId="4" fillId="0" borderId="4">
      <alignment horizontal="center" vertical="center" wrapText="1"/>
    </xf>
    <xf numFmtId="0" fontId="3" fillId="0" borderId="7">
      <alignment horizontal="left" vertical="center"/>
    </xf>
    <xf numFmtId="0" fontId="4" fillId="0" borderId="0"/>
    <xf numFmtId="0" fontId="4" fillId="0" borderId="2">
      <alignment horizontal="center" vertical="center"/>
    </xf>
    <xf numFmtId="0" fontId="4" fillId="0" borderId="3">
      <alignment horizontal="center" vertical="center"/>
    </xf>
    <xf numFmtId="0" fontId="4" fillId="0" borderId="4">
      <alignment horizontal="center" vertical="center"/>
    </xf>
    <xf numFmtId="0" fontId="3" fillId="0" borderId="1">
      <alignment horizontal="right" vertical="center" wrapText="1"/>
    </xf>
    <xf numFmtId="0" fontId="3" fillId="0" borderId="1">
      <alignment horizontal="right" vertical="center" wrapText="1"/>
      <protection locked="0"/>
    </xf>
    <xf numFmtId="0" fontId="4" fillId="0" borderId="5">
      <alignment horizontal="center" vertical="center"/>
    </xf>
    <xf numFmtId="0" fontId="4" fillId="0" borderId="6">
      <alignment horizontal="center" vertical="center"/>
    </xf>
    <xf numFmtId="0" fontId="1" fillId="0" borderId="1">
      <alignment horizontal="center" vertical="center"/>
      <protection locked="0"/>
    </xf>
    <xf numFmtId="0" fontId="1" fillId="0" borderId="0">
      <alignment horizontal="right" vertical="center"/>
      <protection locked="0"/>
    </xf>
    <xf numFmtId="0" fontId="1" fillId="0" borderId="0">
      <alignment horizontal="right"/>
      <protection locked="0"/>
    </xf>
    <xf numFmtId="0" fontId="4" fillId="0" borderId="7">
      <alignment horizontal="center" vertical="center"/>
    </xf>
    <xf numFmtId="0" fontId="49" fillId="0" borderId="0">
      <alignment vertical="top"/>
      <protection locked="0"/>
    </xf>
    <xf numFmtId="0" fontId="1" fillId="0" borderId="0"/>
    <xf numFmtId="0" fontId="2" fillId="0" borderId="0">
      <alignment horizontal="center" vertical="center"/>
    </xf>
    <xf numFmtId="0" fontId="3" fillId="0" borderId="0">
      <alignment horizontal="left" vertical="center"/>
      <protection locked="0"/>
    </xf>
    <xf numFmtId="0" fontId="4" fillId="0" borderId="2">
      <alignment horizontal="center" vertical="center" wrapText="1"/>
      <protection locked="0"/>
    </xf>
    <xf numFmtId="0" fontId="4" fillId="0" borderId="3">
      <alignment horizontal="center" vertical="center" wrapText="1"/>
      <protection locked="0"/>
    </xf>
    <xf numFmtId="0" fontId="4" fillId="0" borderId="4">
      <alignment horizontal="center" vertical="center" wrapText="1"/>
      <protection locked="0"/>
    </xf>
    <xf numFmtId="0" fontId="1" fillId="0" borderId="1">
      <alignment horizontal="center" vertical="center"/>
    </xf>
    <xf numFmtId="0" fontId="3" fillId="0" borderId="1">
      <alignment horizontal="left" vertical="center" wrapText="1"/>
      <protection locked="0"/>
    </xf>
    <xf numFmtId="0" fontId="1" fillId="0" borderId="1"/>
    <xf numFmtId="0" fontId="3" fillId="0" borderId="5">
      <alignment horizontal="center" vertical="center" wrapText="1"/>
      <protection locked="0"/>
    </xf>
    <xf numFmtId="0" fontId="4" fillId="0" borderId="0">
      <alignment horizontal="left" vertical="center"/>
    </xf>
    <xf numFmtId="0" fontId="3" fillId="0" borderId="1">
      <alignment horizontal="left" vertical="center"/>
      <protection locked="0"/>
    </xf>
    <xf numFmtId="0" fontId="3" fillId="0" borderId="6">
      <alignment horizontal="left" vertical="center" wrapText="1"/>
      <protection locked="0"/>
    </xf>
    <xf numFmtId="49" fontId="1" fillId="0" borderId="0"/>
    <xf numFmtId="0" fontId="4" fillId="0" borderId="2">
      <alignment horizontal="center" vertical="center" wrapText="1"/>
    </xf>
    <xf numFmtId="0" fontId="4" fillId="0" borderId="3">
      <alignment horizontal="center" vertical="center" wrapText="1"/>
    </xf>
    <xf numFmtId="0" fontId="4" fillId="0" borderId="4">
      <alignment horizontal="center" vertical="center" wrapText="1"/>
    </xf>
    <xf numFmtId="0" fontId="3" fillId="0" borderId="7">
      <alignment horizontal="left" vertical="center" wrapText="1"/>
      <protection locked="0"/>
    </xf>
    <xf numFmtId="0" fontId="4" fillId="0" borderId="0"/>
    <xf numFmtId="0" fontId="4" fillId="0" borderId="5">
      <alignment horizontal="center" vertical="center"/>
    </xf>
    <xf numFmtId="0" fontId="4" fillId="0" borderId="2">
      <alignment horizontal="center" vertical="center"/>
    </xf>
    <xf numFmtId="0" fontId="4" fillId="0" borderId="4">
      <alignment horizontal="center" vertical="center"/>
    </xf>
    <xf numFmtId="4" fontId="3" fillId="0" borderId="1">
      <alignment horizontal="right" vertical="center" wrapText="1"/>
      <protection locked="0"/>
    </xf>
    <xf numFmtId="0" fontId="4" fillId="0" borderId="6">
      <alignment horizontal="center" vertical="center"/>
    </xf>
    <xf numFmtId="0" fontId="1" fillId="0" borderId="0">
      <alignment horizontal="right" vertical="center"/>
      <protection locked="0"/>
    </xf>
    <xf numFmtId="0" fontId="1" fillId="0" borderId="0">
      <alignment horizontal="right"/>
      <protection locked="0"/>
    </xf>
    <xf numFmtId="0" fontId="4" fillId="0" borderId="7">
      <alignment horizontal="center" vertical="center"/>
    </xf>
    <xf numFmtId="0" fontId="1" fillId="0" borderId="1">
      <alignment horizontal="center" vertical="center"/>
      <protection locked="0"/>
    </xf>
    <xf numFmtId="0" fontId="49" fillId="0" borderId="0">
      <alignment vertical="top"/>
      <protection locked="0"/>
    </xf>
  </cellStyleXfs>
  <cellXfs count="267">
    <xf numFmtId="0" fontId="0" fillId="0" borderId="0" xfId="0" applyFont="1" applyBorder="1"/>
    <xf numFmtId="49" fontId="1" fillId="0" borderId="0" xfId="0" applyNumberFormat="1" applyFont="1" applyBorder="1"/>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1"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 fillId="0" borderId="1" xfId="642" applyFont="1" applyBorder="1">
      <alignment horizontal="center" vertical="center"/>
    </xf>
    <xf numFmtId="0" fontId="1" fillId="0" borderId="1" xfId="663" applyFont="1" applyBorder="1">
      <alignment horizontal="center" vertical="center"/>
      <protection locked="0"/>
    </xf>
    <xf numFmtId="49" fontId="5" fillId="0" borderId="1" xfId="50" applyNumberFormat="1" applyFont="1" applyBorder="1">
      <alignment horizontal="left" vertical="center" wrapText="1"/>
    </xf>
    <xf numFmtId="0" fontId="0" fillId="0" borderId="1" xfId="0" applyFont="1" applyBorder="1"/>
    <xf numFmtId="176" fontId="5" fillId="0" borderId="1" xfId="0" applyNumberFormat="1" applyFont="1" applyBorder="1" applyAlignment="1">
      <alignment horizontal="right" vertical="center"/>
    </xf>
    <xf numFmtId="0" fontId="3" fillId="0" borderId="1" xfId="645" applyFont="1" applyBorder="1">
      <alignment horizontal="center" vertical="center" wrapText="1"/>
      <protection locked="0"/>
    </xf>
    <xf numFmtId="0" fontId="3" fillId="0" borderId="1" xfId="648" applyFont="1" applyBorder="1">
      <alignment horizontal="left" vertical="center" wrapText="1"/>
      <protection locked="0"/>
    </xf>
    <xf numFmtId="0" fontId="3" fillId="0" borderId="1" xfId="653" applyFont="1" applyBorder="1">
      <alignment horizontal="left" vertical="center" wrapText="1"/>
      <protection locked="0"/>
    </xf>
    <xf numFmtId="49" fontId="1" fillId="0" borderId="0" xfId="649" applyNumberFormat="1" applyFont="1" applyBorder="1"/>
    <xf numFmtId="0" fontId="2" fillId="0" borderId="0" xfId="637" applyFont="1" applyBorder="1">
      <alignment horizontal="center" vertical="center"/>
    </xf>
    <xf numFmtId="0" fontId="4" fillId="0" borderId="0" xfId="646" applyFont="1" applyBorder="1">
      <alignment horizontal="left" vertical="center"/>
    </xf>
    <xf numFmtId="0" fontId="4" fillId="0" borderId="0" xfId="654" applyFont="1" applyBorder="1"/>
    <xf numFmtId="0" fontId="4" fillId="0" borderId="2" xfId="639" applyFont="1" applyBorder="1">
      <alignment horizontal="center" vertical="center" wrapText="1"/>
      <protection locked="0"/>
    </xf>
    <xf numFmtId="0" fontId="4" fillId="0" borderId="2" xfId="650" applyFont="1" applyBorder="1">
      <alignment horizontal="center" vertical="center" wrapText="1"/>
    </xf>
    <xf numFmtId="0" fontId="4" fillId="0" borderId="2" xfId="656" applyFont="1" applyBorder="1">
      <alignment horizontal="center" vertical="center"/>
    </xf>
    <xf numFmtId="0" fontId="4" fillId="0" borderId="3" xfId="640" applyFont="1" applyBorder="1">
      <alignment horizontal="center" vertical="center" wrapText="1"/>
      <protection locked="0"/>
    </xf>
    <xf numFmtId="0" fontId="4" fillId="0" borderId="3" xfId="651" applyFont="1" applyBorder="1">
      <alignment horizontal="center" vertical="center" wrapText="1"/>
    </xf>
    <xf numFmtId="0" fontId="4" fillId="0" borderId="3" xfId="625" applyFont="1" applyBorder="1">
      <alignment horizontal="center" vertical="center"/>
    </xf>
    <xf numFmtId="0" fontId="4" fillId="0" borderId="4" xfId="641" applyFont="1" applyBorder="1">
      <alignment horizontal="center" vertical="center" wrapText="1"/>
      <protection locked="0"/>
    </xf>
    <xf numFmtId="0" fontId="4" fillId="0" borderId="4" xfId="652" applyFont="1" applyBorder="1">
      <alignment horizontal="center" vertical="center" wrapText="1"/>
    </xf>
    <xf numFmtId="0" fontId="4" fillId="0" borderId="4" xfId="657" applyFont="1" applyBorder="1">
      <alignment horizontal="center" vertical="center"/>
    </xf>
    <xf numFmtId="0" fontId="3" fillId="0" borderId="1" xfId="613" applyFont="1" applyBorder="1">
      <alignment horizontal="left" vertical="center" wrapText="1"/>
    </xf>
    <xf numFmtId="0" fontId="1" fillId="0" borderId="5" xfId="615" applyFont="1" applyBorder="1">
      <alignment horizontal="center" vertical="center" wrapText="1"/>
      <protection locked="0"/>
    </xf>
    <xf numFmtId="0" fontId="3" fillId="0" borderId="6" xfId="617" applyFont="1" applyBorder="1">
      <alignment horizontal="left" vertical="center"/>
    </xf>
    <xf numFmtId="0" fontId="3" fillId="0" borderId="7" xfId="622" applyFont="1" applyBorder="1">
      <alignment horizontal="left" vertical="center"/>
    </xf>
    <xf numFmtId="0" fontId="1" fillId="0" borderId="0" xfId="660" applyFont="1" applyBorder="1">
      <alignment horizontal="right" vertical="center"/>
      <protection locked="0"/>
    </xf>
    <xf numFmtId="0" fontId="4" fillId="0" borderId="5" xfId="655" applyFont="1" applyBorder="1">
      <alignment horizontal="center" vertical="center"/>
    </xf>
    <xf numFmtId="0" fontId="4" fillId="0" borderId="6" xfId="659" applyFont="1" applyBorder="1">
      <alignment horizontal="center" vertical="center"/>
    </xf>
    <xf numFmtId="0" fontId="4" fillId="0" borderId="7" xfId="662" applyFont="1" applyBorder="1">
      <alignment horizontal="center" vertical="center"/>
    </xf>
    <xf numFmtId="0" fontId="3" fillId="0" borderId="0" xfId="603" applyFont="1" applyBorder="1">
      <alignment horizontal="right" vertical="center"/>
    </xf>
    <xf numFmtId="0" fontId="6" fillId="0" borderId="0" xfId="587" applyFont="1" applyBorder="1">
      <alignment horizontal="center" vertical="center" wrapText="1"/>
    </xf>
    <xf numFmtId="0" fontId="3" fillId="0" borderId="0" xfId="0" applyFont="1" applyBorder="1" applyAlignment="1">
      <alignment horizontal="left" vertical="center"/>
    </xf>
    <xf numFmtId="0" fontId="4" fillId="0" borderId="5" xfId="597" applyFont="1" applyBorder="1">
      <alignment horizontal="center" vertical="center" wrapText="1"/>
    </xf>
    <xf numFmtId="0" fontId="4" fillId="0" borderId="6" xfId="600" applyFont="1" applyBorder="1">
      <alignment horizontal="center" vertical="center" wrapText="1"/>
    </xf>
    <xf numFmtId="0" fontId="4" fillId="0" borderId="7" xfId="604" applyFont="1" applyBorder="1">
      <alignment horizontal="center" vertical="center" wrapText="1"/>
    </xf>
    <xf numFmtId="0" fontId="4" fillId="0" borderId="1" xfId="591" applyFont="1" applyBorder="1">
      <alignment horizontal="center" vertical="center" wrapText="1"/>
    </xf>
    <xf numFmtId="0" fontId="3" fillId="0" borderId="1" xfId="593" applyFont="1" applyBorder="1">
      <alignment horizontal="center" vertical="center" wrapText="1"/>
      <protection locked="0"/>
    </xf>
    <xf numFmtId="0" fontId="3" fillId="0" borderId="7" xfId="596" applyFont="1" applyBorder="1">
      <alignment vertical="center" wrapText="1"/>
      <protection locked="0"/>
    </xf>
    <xf numFmtId="0" fontId="6" fillId="0" borderId="0" xfId="0" applyFont="1" applyBorder="1" applyAlignment="1">
      <alignment horizontal="center" vertical="center"/>
    </xf>
    <xf numFmtId="0" fontId="2" fillId="0" borderId="0" xfId="0" applyFont="1" applyBorder="1" applyAlignment="1" applyProtection="1">
      <alignment horizontal="center" vertical="center"/>
      <protection locked="0"/>
    </xf>
    <xf numFmtId="0" fontId="4" fillId="0" borderId="1" xfId="576" applyFont="1" applyBorder="1">
      <alignment horizontal="center" vertical="center"/>
      <protection locked="0"/>
    </xf>
    <xf numFmtId="0" fontId="4" fillId="0" borderId="1" xfId="579" applyFont="1" applyBorder="1">
      <alignment horizontal="center" vertical="center" wrapText="1"/>
      <protection locked="0"/>
    </xf>
    <xf numFmtId="0" fontId="3" fillId="0" borderId="0" xfId="0" applyFont="1" applyBorder="1" applyAlignment="1" applyProtection="1">
      <alignment horizontal="right" vertical="center"/>
      <protection locked="0"/>
    </xf>
    <xf numFmtId="0" fontId="1" fillId="0" borderId="0" xfId="551" applyFont="1" applyBorder="1">
      <alignment horizontal="right" vertical="center"/>
    </xf>
    <xf numFmtId="0" fontId="7" fillId="0" borderId="0" xfId="557" applyFont="1" applyBorder="1">
      <alignment vertical="top"/>
    </xf>
    <xf numFmtId="0" fontId="8" fillId="0" borderId="0" xfId="537" applyFont="1" applyBorder="1">
      <alignment horizontal="center" vertical="center" wrapText="1"/>
    </xf>
    <xf numFmtId="0" fontId="8" fillId="0" borderId="0" xfId="543" applyFont="1" applyBorder="1">
      <alignment horizontal="center" vertical="center"/>
    </xf>
    <xf numFmtId="0" fontId="4" fillId="0" borderId="0" xfId="0" applyFont="1" applyBorder="1" applyAlignment="1">
      <alignment horizontal="left" vertical="center" wrapText="1"/>
    </xf>
    <xf numFmtId="0" fontId="4" fillId="0" borderId="0" xfId="544" applyFont="1" applyBorder="1">
      <alignment wrapText="1"/>
    </xf>
    <xf numFmtId="0" fontId="4" fillId="0" borderId="0" xfId="552" applyFont="1" applyBorder="1">
      <alignment horizontal="right" wrapText="1"/>
    </xf>
    <xf numFmtId="0" fontId="4" fillId="0" borderId="0" xfId="558" applyFont="1" applyBorder="1">
      <protection locked="0"/>
    </xf>
    <xf numFmtId="0" fontId="4" fillId="0" borderId="1" xfId="553" applyFont="1" applyBorder="1">
      <alignment horizontal="center" vertical="center" wrapText="1"/>
    </xf>
    <xf numFmtId="0" fontId="4" fillId="0" borderId="1" xfId="541" applyFont="1" applyBorder="1">
      <alignment horizontal="center" vertical="center"/>
    </xf>
    <xf numFmtId="0" fontId="4" fillId="0" borderId="1" xfId="0" applyFont="1" applyBorder="1" applyAlignment="1" applyProtection="1">
      <alignment horizontal="center" vertical="center"/>
      <protection locked="0"/>
    </xf>
    <xf numFmtId="0" fontId="4" fillId="0" borderId="1" xfId="542" applyFont="1" applyBorder="1">
      <alignment vertical="center" wrapText="1"/>
    </xf>
    <xf numFmtId="0" fontId="3" fillId="0" borderId="0" xfId="584" applyFont="1" applyBorder="1">
      <alignment horizontal="right" vertical="center"/>
      <protection locked="0"/>
    </xf>
    <xf numFmtId="0" fontId="4" fillId="0" borderId="0" xfId="562" applyFont="1" applyBorder="1">
      <alignment horizontal="right" vertical="center"/>
      <protection locked="0"/>
    </xf>
    <xf numFmtId="0" fontId="1" fillId="0" borderId="1" xfId="565" applyFont="1" applyBorder="1">
      <alignment horizontal="center"/>
    </xf>
    <xf numFmtId="0" fontId="1" fillId="0" borderId="0" xfId="491" applyFont="1" applyBorder="1">
      <alignment wrapText="1"/>
    </xf>
    <xf numFmtId="0" fontId="1" fillId="0" borderId="0" xfId="508" applyFont="1" applyBorder="1">
      <protection locked="0"/>
    </xf>
    <xf numFmtId="0" fontId="2" fillId="0" borderId="0" xfId="500" applyFont="1" applyBorder="1">
      <alignment horizontal="center" vertical="center" wrapText="1"/>
    </xf>
    <xf numFmtId="0" fontId="2" fillId="0" borderId="0" xfId="582" applyFont="1" applyBorder="1">
      <alignment horizontal="center" vertical="center"/>
      <protection locked="0"/>
    </xf>
    <xf numFmtId="0" fontId="3" fillId="0" borderId="0" xfId="493" applyFont="1" applyBorder="1">
      <alignment horizontal="left" vertical="center" wrapText="1"/>
    </xf>
    <xf numFmtId="0" fontId="4" fillId="0" borderId="8" xfId="502" applyFont="1" applyBorder="1">
      <alignment horizontal="center" vertical="center" wrapText="1"/>
    </xf>
    <xf numFmtId="0" fontId="4" fillId="0" borderId="8" xfId="511" applyFont="1" applyBorder="1">
      <alignment horizontal="center" vertical="center" wrapText="1"/>
      <protection locked="0"/>
    </xf>
    <xf numFmtId="0" fontId="4" fillId="0" borderId="9" xfId="503" applyFont="1" applyBorder="1">
      <alignment horizontal="center" vertical="center" wrapText="1"/>
    </xf>
    <xf numFmtId="0" fontId="4" fillId="0" borderId="9" xfId="512" applyFont="1" applyBorder="1">
      <alignment horizontal="center" vertical="center" wrapText="1"/>
      <protection locked="0"/>
    </xf>
    <xf numFmtId="0" fontId="4" fillId="0" borderId="10" xfId="504" applyFont="1" applyBorder="1">
      <alignment horizontal="center" vertical="center" wrapText="1"/>
    </xf>
    <xf numFmtId="0" fontId="4" fillId="0" borderId="10" xfId="513" applyFont="1" applyBorder="1">
      <alignment horizontal="center" vertical="center" wrapText="1"/>
      <protection locked="0"/>
    </xf>
    <xf numFmtId="0" fontId="3" fillId="0" borderId="10" xfId="505" applyFont="1" applyBorder="1">
      <alignment horizontal="left" vertical="center" wrapText="1"/>
    </xf>
    <xf numFmtId="0" fontId="3" fillId="0" borderId="10" xfId="514" applyFont="1" applyBorder="1">
      <alignment horizontal="right" vertical="center"/>
      <protection locked="0"/>
    </xf>
    <xf numFmtId="0" fontId="3" fillId="0" borderId="11" xfId="498" applyFont="1" applyBorder="1">
      <alignment horizontal="center" vertical="center"/>
    </xf>
    <xf numFmtId="0" fontId="3" fillId="0" borderId="12" xfId="506" applyFont="1" applyBorder="1">
      <alignment horizontal="left" vertical="center"/>
    </xf>
    <xf numFmtId="0" fontId="3" fillId="0" borderId="10" xfId="507" applyFont="1" applyBorder="1">
      <alignment horizontal="left" vertical="center"/>
    </xf>
    <xf numFmtId="0" fontId="3" fillId="0" borderId="0" xfId="519" applyFont="1" applyBorder="1">
      <alignment vertical="top" wrapText="1"/>
      <protection locked="0"/>
    </xf>
    <xf numFmtId="0" fontId="2" fillId="0" borderId="0" xfId="520" applyFont="1" applyBorder="1">
      <alignment horizontal="center" vertical="center" wrapText="1"/>
      <protection locked="0"/>
    </xf>
    <xf numFmtId="0" fontId="3" fillId="0" borderId="0" xfId="524" applyFont="1" applyBorder="1">
      <alignment horizontal="right"/>
      <protection locked="0"/>
    </xf>
    <xf numFmtId="0" fontId="4" fillId="0" borderId="6" xfId="521" applyFont="1" applyBorder="1">
      <alignment horizontal="center" vertical="center" wrapText="1"/>
      <protection locked="0"/>
    </xf>
    <xf numFmtId="0" fontId="4" fillId="0" borderId="6" xfId="525" applyFont="1" applyBorder="1">
      <alignment horizontal="center" vertical="center"/>
      <protection locked="0"/>
    </xf>
    <xf numFmtId="0" fontId="4" fillId="0" borderId="12" xfId="522" applyFont="1" applyBorder="1">
      <alignment horizontal="center" vertical="center" wrapText="1"/>
    </xf>
    <xf numFmtId="0" fontId="4" fillId="0" borderId="12" xfId="526" applyFont="1" applyBorder="1">
      <alignment horizontal="center" vertical="center"/>
      <protection locked="0"/>
    </xf>
    <xf numFmtId="0" fontId="3" fillId="0" borderId="0" xfId="529" applyFont="1" applyBorder="1">
      <alignment horizontal="right" vertical="center" wrapText="1"/>
      <protection locked="0"/>
    </xf>
    <xf numFmtId="0" fontId="3" fillId="0" borderId="0" xfId="532" applyFont="1" applyBorder="1">
      <alignment horizontal="right" vertical="center" wrapText="1"/>
    </xf>
    <xf numFmtId="0" fontId="3" fillId="0" borderId="0" xfId="530" applyFont="1" applyBorder="1">
      <alignment horizontal="right" wrapText="1"/>
      <protection locked="0"/>
    </xf>
    <xf numFmtId="0" fontId="3" fillId="0" borderId="0" xfId="0" applyFont="1" applyBorder="1" applyAlignment="1">
      <alignment horizontal="right" wrapText="1"/>
    </xf>
    <xf numFmtId="0" fontId="4" fillId="0" borderId="12" xfId="531" applyFont="1" applyBorder="1">
      <alignment horizontal="center" vertical="center" wrapText="1"/>
      <protection locked="0"/>
    </xf>
    <xf numFmtId="0" fontId="4" fillId="0" borderId="10" xfId="467" applyFont="1" applyBorder="1">
      <alignment horizontal="center" vertical="center"/>
    </xf>
    <xf numFmtId="0" fontId="4" fillId="0" borderId="10" xfId="473" applyFont="1" applyBorder="1">
      <alignment horizontal="center" vertical="center"/>
      <protection locked="0"/>
    </xf>
    <xf numFmtId="0" fontId="3" fillId="0" borderId="10" xfId="518" applyFont="1" applyBorder="1">
      <alignment horizontal="right" vertical="center"/>
    </xf>
    <xf numFmtId="0" fontId="3" fillId="0" borderId="0" xfId="0" applyFont="1" applyBorder="1" applyAlignment="1">
      <alignment horizontal="right"/>
    </xf>
    <xf numFmtId="0" fontId="9" fillId="0" borderId="0" xfId="424" applyFont="1" applyBorder="1">
      <alignment horizontal="right"/>
      <protection locked="0"/>
    </xf>
    <xf numFmtId="49" fontId="9" fillId="0" borderId="0" xfId="433" applyNumberFormat="1" applyFont="1" applyBorder="1">
      <protection locked="0"/>
    </xf>
    <xf numFmtId="0" fontId="1" fillId="0" borderId="0" xfId="440" applyFont="1" applyBorder="1">
      <alignment horizontal="right"/>
    </xf>
    <xf numFmtId="0" fontId="3" fillId="0" borderId="0" xfId="488" applyFont="1" applyBorder="1">
      <alignment horizontal="right"/>
    </xf>
    <xf numFmtId="0" fontId="10" fillId="0" borderId="0" xfId="425" applyFont="1" applyBorder="1">
      <alignment horizontal="center" vertical="center" wrapText="1"/>
      <protection locked="0"/>
    </xf>
    <xf numFmtId="0" fontId="10" fillId="0" borderId="0" xfId="438" applyFont="1" applyBorder="1">
      <alignment horizontal="center" vertical="center"/>
      <protection locked="0"/>
    </xf>
    <xf numFmtId="0" fontId="10" fillId="0" borderId="0" xfId="441" applyFont="1" applyBorder="1">
      <alignment horizontal="center" vertical="center"/>
    </xf>
    <xf numFmtId="0" fontId="3" fillId="0" borderId="0" xfId="638" applyFont="1" applyBorder="1">
      <alignment horizontal="left" vertical="center"/>
      <protection locked="0"/>
    </xf>
    <xf numFmtId="0" fontId="4" fillId="0" borderId="2" xfId="427" applyFont="1" applyBorder="1">
      <alignment horizontal="center" vertical="center"/>
      <protection locked="0"/>
    </xf>
    <xf numFmtId="49" fontId="4" fillId="0" borderId="2" xfId="434" applyNumberFormat="1" applyFont="1" applyBorder="1">
      <alignment horizontal="center" vertical="center" wrapText="1"/>
      <protection locked="0"/>
    </xf>
    <xf numFmtId="0" fontId="4" fillId="0" borderId="3" xfId="428" applyFont="1" applyBorder="1">
      <alignment horizontal="center" vertical="center"/>
      <protection locked="0"/>
    </xf>
    <xf numFmtId="49" fontId="4" fillId="0" borderId="3" xfId="435" applyNumberFormat="1" applyFont="1" applyBorder="1">
      <alignment horizontal="center" vertical="center" wrapText="1"/>
      <protection locked="0"/>
    </xf>
    <xf numFmtId="49" fontId="4" fillId="0" borderId="1" xfId="436" applyNumberFormat="1" applyFont="1" applyBorder="1">
      <alignment horizontal="center" vertical="center"/>
      <protection locked="0"/>
    </xf>
    <xf numFmtId="0" fontId="3" fillId="0" borderId="1" xfId="643" applyFont="1" applyBorder="1">
      <alignment horizontal="left" vertical="center" wrapText="1"/>
      <protection locked="0"/>
    </xf>
    <xf numFmtId="0" fontId="1" fillId="0" borderId="6" xfId="431" applyFont="1" applyBorder="1">
      <alignment horizontal="center" vertical="center"/>
      <protection locked="0"/>
    </xf>
    <xf numFmtId="0" fontId="1" fillId="0" borderId="7" xfId="439" applyFont="1" applyBorder="1">
      <alignment horizontal="center" vertical="center"/>
      <protection locked="0"/>
    </xf>
    <xf numFmtId="0" fontId="1" fillId="0" borderId="0" xfId="0" applyFont="1" applyBorder="1" applyAlignment="1">
      <alignment horizontal="right"/>
    </xf>
    <xf numFmtId="0" fontId="10" fillId="0" borderId="0" xfId="0" applyFont="1" applyBorder="1" applyAlignment="1">
      <alignment horizontal="center" vertical="center"/>
    </xf>
    <xf numFmtId="49" fontId="4" fillId="0" borderId="1" xfId="434" applyNumberFormat="1" applyFont="1" applyBorder="1">
      <alignment horizontal="center" vertical="center" wrapText="1"/>
      <protection locked="0"/>
    </xf>
    <xf numFmtId="49" fontId="4" fillId="0" borderId="1" xfId="435" applyNumberFormat="1" applyFont="1" applyBorder="1">
      <alignment horizontal="center" vertical="center" wrapText="1"/>
      <protection locked="0"/>
    </xf>
    <xf numFmtId="0" fontId="1" fillId="0" borderId="1" xfId="0" applyFont="1" applyBorder="1" applyAlignment="1" applyProtection="1">
      <alignment horizontal="center" vertical="center"/>
      <protection locked="0"/>
    </xf>
    <xf numFmtId="0" fontId="1" fillId="0" borderId="1" xfId="439" applyFont="1" applyBorder="1">
      <alignment horizontal="center" vertical="center"/>
      <protection locked="0"/>
    </xf>
    <xf numFmtId="0" fontId="6" fillId="0" borderId="0" xfId="568" applyFont="1" applyBorder="1">
      <alignment horizontal="center" vertical="center"/>
    </xf>
    <xf numFmtId="0" fontId="11" fillId="0" borderId="0" xfId="0" applyFont="1" applyBorder="1"/>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pplyProtection="1">
      <alignment horizontal="center" vertical="center"/>
      <protection locked="0"/>
    </xf>
    <xf numFmtId="0" fontId="14" fillId="0" borderId="1" xfId="0" applyFont="1" applyBorder="1" applyAlignment="1" applyProtection="1">
      <alignment horizontal="center" vertical="center" wrapText="1"/>
      <protection locked="0"/>
    </xf>
    <xf numFmtId="0" fontId="3" fillId="0" borderId="1" xfId="592" applyFont="1" applyBorder="1">
      <alignment vertical="center" wrapText="1"/>
    </xf>
    <xf numFmtId="0" fontId="3" fillId="0" borderId="1" xfId="580" applyFont="1" applyBorder="1">
      <alignment horizontal="center" vertical="center" wrapText="1"/>
    </xf>
    <xf numFmtId="0" fontId="3" fillId="0" borderId="1" xfId="583" applyFont="1" applyBorder="1">
      <alignment horizontal="center" vertical="center"/>
      <protection locked="0"/>
    </xf>
    <xf numFmtId="0" fontId="12" fillId="0" borderId="1" xfId="0" applyFont="1" applyBorder="1" applyAlignment="1">
      <alignment horizontal="center" vertical="center" wrapText="1"/>
    </xf>
    <xf numFmtId="0" fontId="15" fillId="0" borderId="1" xfId="0" applyFont="1" applyBorder="1"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pplyProtection="1">
      <alignment horizontal="center" vertical="center"/>
      <protection locked="0"/>
    </xf>
    <xf numFmtId="0" fontId="0" fillId="0" borderId="1" xfId="0" applyFont="1" applyBorder="1" applyAlignment="1">
      <alignment horizontal="center" vertical="center"/>
    </xf>
    <xf numFmtId="0" fontId="1" fillId="0" borderId="0" xfId="0" applyFont="1" applyBorder="1" applyAlignment="1">
      <alignment vertical="top"/>
    </xf>
    <xf numFmtId="0" fontId="4" fillId="0" borderId="1" xfId="651" applyFont="1" applyBorder="1">
      <alignment horizontal="center" vertical="center" wrapText="1"/>
    </xf>
    <xf numFmtId="0" fontId="1" fillId="0" borderId="1" xfId="0" applyFont="1" applyBorder="1" applyAlignment="1" applyProtection="1">
      <alignment horizontal="center" vertical="center" wrapText="1"/>
      <protection locked="0"/>
    </xf>
    <xf numFmtId="0" fontId="3" fillId="0" borderId="1" xfId="617" applyFont="1" applyBorder="1">
      <alignment horizontal="left" vertical="center"/>
    </xf>
    <xf numFmtId="0" fontId="3" fillId="0" borderId="1" xfId="622" applyFont="1" applyBorder="1">
      <alignment horizontal="left" vertical="center"/>
    </xf>
    <xf numFmtId="0" fontId="4" fillId="0" borderId="1" xfId="345" applyFont="1" applyBorder="1">
      <alignment horizontal="center" vertical="center"/>
    </xf>
    <xf numFmtId="0" fontId="4" fillId="0" borderId="1" xfId="346" applyFont="1" applyBorder="1">
      <alignment horizontal="center" vertical="center" wrapText="1"/>
      <protection locked="0"/>
    </xf>
    <xf numFmtId="0" fontId="3" fillId="0" borderId="0" xfId="0" applyFont="1" applyBorder="1" applyAlignment="1">
      <alignment horizontal="right" vertical="center"/>
    </xf>
    <xf numFmtId="0" fontId="1" fillId="0" borderId="0" xfId="287" applyFont="1" applyBorder="1">
      <alignment vertical="top"/>
      <protection locked="0"/>
    </xf>
    <xf numFmtId="49" fontId="1" fillId="0" borderId="0" xfId="291" applyNumberFormat="1" applyFont="1" applyBorder="1">
      <protection locked="0"/>
    </xf>
    <xf numFmtId="0" fontId="1" fillId="0" borderId="0" xfId="0" applyFont="1" applyBorder="1" applyProtection="1">
      <protection locked="0"/>
    </xf>
    <xf numFmtId="0" fontId="4" fillId="0" borderId="0" xfId="288" applyFont="1" applyBorder="1">
      <alignment horizontal="left" vertical="center"/>
      <protection locked="0"/>
    </xf>
    <xf numFmtId="0" fontId="4" fillId="0" borderId="0" xfId="0" applyFont="1" applyBorder="1" applyProtection="1">
      <protection locked="0"/>
    </xf>
    <xf numFmtId="0" fontId="4" fillId="0" borderId="1" xfId="639" applyFont="1" applyBorder="1">
      <alignment horizontal="center" vertical="center" wrapText="1"/>
      <protection locked="0"/>
    </xf>
    <xf numFmtId="0" fontId="4" fillId="0" borderId="1" xfId="640" applyFont="1" applyBorder="1">
      <alignment horizontal="center" vertical="center" wrapText="1"/>
      <protection locked="0"/>
    </xf>
    <xf numFmtId="0" fontId="4" fillId="0" borderId="1" xfId="428" applyFont="1" applyBorder="1">
      <alignment horizontal="center" vertical="center"/>
      <protection locked="0"/>
    </xf>
    <xf numFmtId="0" fontId="4" fillId="0" borderId="1" xfId="625" applyFont="1" applyBorder="1">
      <alignment horizontal="center" vertical="center"/>
    </xf>
    <xf numFmtId="0" fontId="4" fillId="0" borderId="1" xfId="282" applyFont="1" applyBorder="1">
      <alignment horizontal="center" vertical="center"/>
      <protection locked="0"/>
    </xf>
    <xf numFmtId="0" fontId="3" fillId="0" borderId="1" xfId="284" applyFont="1" applyBorder="1">
      <alignment horizontal="left" vertical="center"/>
    </xf>
    <xf numFmtId="49" fontId="5" fillId="0" borderId="1" xfId="50" applyNumberFormat="1" applyFont="1" applyBorder="1" applyAlignment="1">
      <alignment horizontal="left" vertical="center" wrapText="1" indent="1"/>
    </xf>
    <xf numFmtId="0" fontId="1" fillId="0" borderId="1" xfId="615" applyFont="1" applyBorder="1">
      <alignment horizontal="center" vertical="center" wrapText="1"/>
      <protection locked="0"/>
    </xf>
    <xf numFmtId="0" fontId="3" fillId="0" borderId="1" xfId="290" applyFont="1" applyBorder="1">
      <alignment horizontal="left" vertical="center"/>
      <protection locked="0"/>
    </xf>
    <xf numFmtId="0" fontId="3" fillId="0" borderId="1" xfId="292" applyFont="1" applyBorder="1">
      <alignment horizontal="left" vertical="center"/>
      <protection locked="0"/>
    </xf>
    <xf numFmtId="0" fontId="4" fillId="0" borderId="1" xfId="299" applyFont="1" applyBorder="1">
      <alignment horizontal="center" vertical="center" wrapText="1"/>
      <protection locked="0"/>
    </xf>
    <xf numFmtId="0" fontId="4" fillId="0" borderId="1" xfId="304" applyFont="1" applyBorder="1">
      <alignment horizontal="center" vertical="center" wrapText="1"/>
      <protection locked="0"/>
    </xf>
    <xf numFmtId="0" fontId="4" fillId="0" borderId="1" xfId="641" applyFont="1" applyBorder="1">
      <alignment horizontal="center" vertical="center" wrapText="1"/>
      <protection locked="0"/>
    </xf>
    <xf numFmtId="0" fontId="4" fillId="0" borderId="1" xfId="521" applyFont="1" applyBorder="1">
      <alignment horizontal="center" vertical="center" wrapText="1"/>
      <protection locked="0"/>
    </xf>
    <xf numFmtId="0" fontId="1" fillId="0" borderId="1" xfId="315" applyFont="1" applyBorder="1">
      <alignment horizontal="center"/>
    </xf>
    <xf numFmtId="0" fontId="1" fillId="0" borderId="0" xfId="253" applyFont="1" applyBorder="1">
      <alignment horizontal="center" wrapText="1"/>
    </xf>
    <xf numFmtId="0" fontId="3" fillId="0" borderId="0" xfId="533" applyFont="1" applyBorder="1">
      <alignment horizontal="right" wrapText="1"/>
    </xf>
    <xf numFmtId="0" fontId="17" fillId="0" borderId="0" xfId="254" applyFont="1" applyBorder="1">
      <alignment horizontal="center" vertical="center" wrapText="1"/>
    </xf>
    <xf numFmtId="0" fontId="18" fillId="0" borderId="1" xfId="258" applyFont="1" applyBorder="1">
      <alignment horizontal="center" vertical="center" wrapText="1"/>
    </xf>
    <xf numFmtId="0" fontId="18" fillId="0" borderId="1" xfId="266" applyFont="1" applyBorder="1">
      <alignment horizontal="center" vertical="center" wrapText="1"/>
    </xf>
    <xf numFmtId="176" fontId="19" fillId="0" borderId="0" xfId="0" applyNumberFormat="1" applyFont="1" applyBorder="1" applyAlignment="1">
      <alignment horizontal="right" vertical="center"/>
    </xf>
    <xf numFmtId="0" fontId="20" fillId="0" borderId="0" xfId="216" applyFont="1" applyBorder="1">
      <alignment horizontal="center" vertical="center"/>
    </xf>
    <xf numFmtId="0" fontId="21" fillId="0" borderId="0" xfId="216" applyFont="1" applyBorder="1">
      <alignment horizontal="center" vertical="center"/>
    </xf>
    <xf numFmtId="0" fontId="22" fillId="0" borderId="1" xfId="0" applyFont="1" applyBorder="1" applyAlignment="1">
      <alignment horizontal="center" vertical="center"/>
    </xf>
    <xf numFmtId="49" fontId="22" fillId="0" borderId="1" xfId="0" applyNumberFormat="1" applyFont="1" applyBorder="1" applyAlignment="1">
      <alignment horizontal="center" vertical="center" wrapText="1"/>
    </xf>
    <xf numFmtId="49" fontId="22" fillId="0" borderId="1" xfId="226" applyNumberFormat="1" applyFont="1" applyBorder="1">
      <alignment horizontal="center" vertical="center" wrapText="1"/>
    </xf>
    <xf numFmtId="49" fontId="22" fillId="0" borderId="1" xfId="0" applyNumberFormat="1" applyFont="1" applyBorder="1" applyAlignment="1">
      <alignment horizontal="center" vertical="center"/>
    </xf>
    <xf numFmtId="49" fontId="23" fillId="0" borderId="1" xfId="0" applyNumberFormat="1" applyFont="1" applyBorder="1" applyAlignment="1">
      <alignment horizontal="center" vertical="center"/>
    </xf>
    <xf numFmtId="49" fontId="23" fillId="0" borderId="1" xfId="0" applyNumberFormat="1" applyFont="1" applyBorder="1" applyAlignment="1" applyProtection="1">
      <alignment horizontal="center" vertical="center"/>
      <protection locked="0"/>
    </xf>
    <xf numFmtId="0" fontId="22" fillId="0" borderId="1" xfId="0" applyFont="1" applyBorder="1"/>
    <xf numFmtId="0" fontId="22" fillId="0" borderId="1" xfId="0" applyFont="1" applyBorder="1" applyAlignment="1">
      <alignment horizontal="left" indent="1"/>
    </xf>
    <xf numFmtId="0" fontId="22" fillId="0" borderId="1" xfId="223" applyFont="1" applyBorder="1">
      <alignment horizontal="center" vertical="center"/>
    </xf>
    <xf numFmtId="0" fontId="22" fillId="0" borderId="1" xfId="228" applyFont="1" applyBorder="1">
      <alignment horizontal="center" vertical="center"/>
    </xf>
    <xf numFmtId="0" fontId="22" fillId="0" borderId="1" xfId="230" applyFont="1" applyBorder="1">
      <alignment horizontal="center" vertical="center"/>
    </xf>
    <xf numFmtId="176" fontId="24" fillId="0" borderId="1" xfId="0" applyNumberFormat="1" applyFont="1" applyBorder="1" applyAlignment="1">
      <alignment horizontal="right" vertical="center"/>
    </xf>
    <xf numFmtId="176" fontId="24" fillId="0" borderId="1" xfId="0" applyNumberFormat="1" applyFont="1" applyBorder="1" applyAlignment="1">
      <alignment horizontal="right" vertical="center" indent="1"/>
    </xf>
    <xf numFmtId="176" fontId="24" fillId="0" borderId="1" xfId="0" applyNumberFormat="1" applyFont="1" applyBorder="1" applyAlignment="1">
      <alignment horizontal="center" vertical="center"/>
    </xf>
    <xf numFmtId="0" fontId="22" fillId="0" borderId="1" xfId="0" applyFont="1" applyBorder="1" applyAlignment="1" applyProtection="1">
      <alignment horizontal="center" vertical="center"/>
      <protection locked="0"/>
    </xf>
    <xf numFmtId="0" fontId="22" fillId="0" borderId="1" xfId="525" applyFont="1" applyBorder="1">
      <alignment horizontal="center" vertical="center"/>
      <protection locked="0"/>
    </xf>
    <xf numFmtId="0" fontId="22" fillId="0" borderId="1" xfId="308" applyFont="1" applyBorder="1">
      <alignment horizontal="center" vertical="center"/>
      <protection locked="0"/>
    </xf>
    <xf numFmtId="0" fontId="0" fillId="0" borderId="0" xfId="0" applyFont="1" applyBorder="1" applyAlignment="1">
      <alignment horizontal="center" vertical="center"/>
    </xf>
    <xf numFmtId="0" fontId="22" fillId="0" borderId="1" xfId="576" applyFont="1" applyBorder="1">
      <alignment horizontal="center" vertical="center"/>
      <protection locked="0"/>
    </xf>
    <xf numFmtId="0" fontId="23" fillId="0" borderId="1" xfId="247" applyFont="1" applyBorder="1">
      <alignment horizontal="center" vertical="center"/>
    </xf>
    <xf numFmtId="0" fontId="23" fillId="0" borderId="1" xfId="0" applyFont="1" applyBorder="1" applyAlignment="1">
      <alignment horizontal="center" vertical="center"/>
    </xf>
    <xf numFmtId="0" fontId="1" fillId="0" borderId="0" xfId="329" applyFont="1" applyBorder="1">
      <alignment vertical="top"/>
    </xf>
    <xf numFmtId="49" fontId="4" fillId="0" borderId="1" xfId="219" applyNumberFormat="1" applyFont="1" applyBorder="1">
      <alignment horizontal="center" vertical="center" wrapText="1"/>
    </xf>
    <xf numFmtId="49" fontId="4" fillId="0" borderId="1" xfId="229" applyNumberFormat="1" applyFont="1" applyBorder="1">
      <alignment horizontal="center" vertical="center" wrapText="1"/>
    </xf>
    <xf numFmtId="0" fontId="4" fillId="0" borderId="1" xfId="560" applyFont="1" applyBorder="1">
      <alignment horizontal="center" vertical="center"/>
      <protection locked="0"/>
    </xf>
    <xf numFmtId="49" fontId="4" fillId="0" borderId="1" xfId="220" applyNumberFormat="1" applyFont="1" applyBorder="1">
      <alignment horizontal="center" vertical="center"/>
    </xf>
    <xf numFmtId="49" fontId="5" fillId="0" borderId="1" xfId="50" applyNumberFormat="1" applyFont="1" applyBorder="1" applyAlignment="1">
      <alignment horizontal="left" vertical="center" wrapText="1" indent="2"/>
    </xf>
    <xf numFmtId="0" fontId="1" fillId="0" borderId="1" xfId="0" applyFont="1" applyBorder="1" applyAlignment="1">
      <alignment horizontal="center" vertical="center"/>
    </xf>
    <xf numFmtId="0" fontId="1" fillId="0" borderId="1" xfId="250" applyFont="1" applyBorder="1">
      <alignment horizontal="center" vertical="center"/>
    </xf>
    <xf numFmtId="49" fontId="5" fillId="0" borderId="0" xfId="50" applyNumberFormat="1" applyFont="1" applyBorder="1">
      <alignment horizontal="left" vertical="center" wrapText="1"/>
    </xf>
    <xf numFmtId="0" fontId="25" fillId="0" borderId="0" xfId="174" applyFont="1" applyBorder="1">
      <alignment horizontal="center" vertical="center"/>
    </xf>
    <xf numFmtId="0" fontId="26" fillId="0" borderId="0" xfId="0" applyFont="1" applyBorder="1" applyAlignment="1">
      <alignment horizontal="center" vertical="center"/>
    </xf>
    <xf numFmtId="49" fontId="27" fillId="0" borderId="1" xfId="50" applyNumberFormat="1" applyFont="1" applyBorder="1" applyAlignment="1">
      <alignment horizontal="center" vertical="center" wrapText="1"/>
    </xf>
    <xf numFmtId="0" fontId="4" fillId="0" borderId="1" xfId="427" applyFont="1" applyBorder="1">
      <alignment horizontal="center" vertical="center"/>
      <protection locked="0"/>
    </xf>
    <xf numFmtId="49" fontId="5" fillId="0" borderId="1" xfId="50" applyNumberFormat="1" applyFont="1" applyBorder="1" applyAlignment="1">
      <alignment horizontal="center" vertical="center" wrapText="1"/>
    </xf>
    <xf numFmtId="0" fontId="4" fillId="0" borderId="1" xfId="652" applyFont="1" applyBorder="1">
      <alignment horizontal="center" vertical="center" wrapText="1"/>
    </xf>
    <xf numFmtId="0" fontId="3" fillId="0" borderId="0" xfId="133" applyFont="1" applyBorder="1">
      <alignment horizontal="left" vertical="center" wrapText="1"/>
      <protection locked="0"/>
    </xf>
    <xf numFmtId="0" fontId="4" fillId="0" borderId="0" xfId="538" applyFont="1" applyBorder="1">
      <alignment horizontal="left" vertical="center" wrapText="1"/>
    </xf>
    <xf numFmtId="0" fontId="4" fillId="0" borderId="1" xfId="650" applyFont="1" applyBorder="1">
      <alignment horizontal="center" vertical="center" wrapText="1"/>
    </xf>
    <xf numFmtId="0" fontId="4" fillId="0" borderId="1" xfId="502" applyFont="1" applyBorder="1">
      <alignment horizontal="center" vertical="center" wrapText="1"/>
    </xf>
    <xf numFmtId="0" fontId="4" fillId="0" borderId="1" xfId="349" applyFont="1" applyBorder="1">
      <alignment horizontal="center" vertical="center"/>
    </xf>
    <xf numFmtId="0" fontId="4" fillId="0" borderId="1" xfId="659" applyFont="1" applyBorder="1">
      <alignment horizontal="center" vertical="center"/>
    </xf>
    <xf numFmtId="0" fontId="1" fillId="0" borderId="1" xfId="153" applyFont="1" applyBorder="1">
      <alignment horizontal="center" vertical="center"/>
    </xf>
    <xf numFmtId="0" fontId="4" fillId="0" borderId="1" xfId="467" applyFont="1" applyBorder="1">
      <alignment horizontal="center" vertical="center"/>
    </xf>
    <xf numFmtId="0" fontId="4" fillId="0" borderId="1" xfId="473" applyFont="1" applyBorder="1">
      <alignment horizontal="center" vertical="center"/>
      <protection locked="0"/>
    </xf>
    <xf numFmtId="3" fontId="4" fillId="0" borderId="1" xfId="149" applyNumberFormat="1" applyFont="1" applyBorder="1">
      <alignment horizontal="center" vertical="center"/>
      <protection locked="0"/>
    </xf>
    <xf numFmtId="3" fontId="4" fillId="0" borderId="1" xfId="150" applyNumberFormat="1" applyFont="1" applyBorder="1">
      <alignment horizontal="center" vertical="center"/>
    </xf>
    <xf numFmtId="0" fontId="1" fillId="0" borderId="1" xfId="137" applyFont="1" applyBorder="1">
      <alignment horizontal="center" vertical="center" wrapText="1"/>
      <protection locked="0"/>
    </xf>
    <xf numFmtId="0" fontId="1" fillId="0" borderId="1" xfId="0" applyFont="1" applyBorder="1" applyAlignment="1">
      <alignment horizontal="center" vertical="center" wrapText="1"/>
    </xf>
    <xf numFmtId="0" fontId="4" fillId="0" borderId="1" xfId="511" applyFont="1" applyBorder="1">
      <alignment horizontal="center" vertical="center" wrapText="1"/>
      <protection locked="0"/>
    </xf>
    <xf numFmtId="0" fontId="4" fillId="0" borderId="1" xfId="600" applyFont="1" applyBorder="1">
      <alignment horizontal="center" vertical="center" wrapText="1"/>
    </xf>
    <xf numFmtId="0" fontId="4" fillId="0" borderId="1" xfId="513" applyFont="1" applyBorder="1">
      <alignment horizontal="center" vertical="center" wrapText="1"/>
      <protection locked="0"/>
    </xf>
    <xf numFmtId="3" fontId="4" fillId="0" borderId="1" xfId="158" applyNumberFormat="1" applyFont="1" applyBorder="1">
      <alignment horizontal="center" vertical="top"/>
      <protection locked="0"/>
    </xf>
    <xf numFmtId="0" fontId="1" fillId="0" borderId="1" xfId="159" applyFont="1" applyBorder="1">
      <alignment horizontal="center" vertical="top"/>
    </xf>
    <xf numFmtId="0" fontId="4" fillId="0" borderId="1" xfId="604" applyFont="1" applyBorder="1">
      <alignment horizontal="center" vertical="center" wrapText="1"/>
    </xf>
    <xf numFmtId="0" fontId="6" fillId="0" borderId="0" xfId="83" applyFont="1" applyBorder="1">
      <alignment horizontal="center" vertical="center"/>
      <protection locked="0"/>
    </xf>
    <xf numFmtId="0" fontId="1" fillId="0" borderId="1" xfId="85" applyFont="1" applyBorder="1">
      <alignment horizontal="center" vertical="center" wrapText="1"/>
      <protection locked="0"/>
    </xf>
    <xf numFmtId="0" fontId="1" fillId="0" borderId="1" xfId="93" applyFont="1" applyBorder="1">
      <alignment horizontal="center" vertical="center" wrapText="1"/>
      <protection locked="0"/>
    </xf>
    <xf numFmtId="0" fontId="1" fillId="0" borderId="1" xfId="100" applyFont="1" applyBorder="1">
      <alignment horizontal="center" vertical="center" wrapText="1"/>
      <protection locked="0"/>
    </xf>
    <xf numFmtId="0" fontId="1" fillId="0" borderId="1" xfId="101" applyFont="1" applyBorder="1">
      <alignment horizontal="center" vertical="center" wrapText="1"/>
    </xf>
    <xf numFmtId="0" fontId="1" fillId="0" borderId="1" xfId="86" applyFont="1" applyBorder="1">
      <alignment horizontal="center" vertical="center" wrapText="1"/>
    </xf>
    <xf numFmtId="0" fontId="1" fillId="0" borderId="1" xfId="94" applyFont="1" applyBorder="1">
      <alignment horizontal="center" vertical="center" wrapText="1"/>
    </xf>
    <xf numFmtId="0" fontId="1" fillId="0" borderId="1" xfId="87" applyFont="1" applyBorder="1">
      <alignment horizontal="center" vertical="center"/>
    </xf>
    <xf numFmtId="0" fontId="1" fillId="0" borderId="1" xfId="95" applyFont="1" applyBorder="1">
      <alignment horizontal="center" vertical="center"/>
    </xf>
    <xf numFmtId="0" fontId="1" fillId="0" borderId="1" xfId="193" applyFont="1" applyBorder="1">
      <alignment horizontal="center" vertical="center"/>
    </xf>
    <xf numFmtId="3" fontId="1" fillId="0" borderId="1" xfId="102" applyNumberFormat="1" applyFont="1" applyBorder="1">
      <alignment horizontal="center" vertical="center"/>
    </xf>
    <xf numFmtId="3" fontId="1" fillId="0" borderId="1" xfId="103" applyNumberFormat="1" applyFont="1" applyBorder="1">
      <alignment horizontal="center" vertical="center"/>
    </xf>
    <xf numFmtId="0" fontId="3" fillId="0" borderId="1" xfId="90" applyFont="1" applyBorder="1">
      <alignment horizontal="center" vertical="center"/>
      <protection locked="0"/>
    </xf>
    <xf numFmtId="0" fontId="3" fillId="0" borderId="1" xfId="97" applyFont="1" applyBorder="1">
      <alignment horizontal="right" vertical="center"/>
      <protection locked="0"/>
    </xf>
    <xf numFmtId="0" fontId="1" fillId="0" borderId="1" xfId="431" applyFont="1" applyBorder="1">
      <alignment horizontal="center" vertical="center"/>
      <protection locked="0"/>
    </xf>
    <xf numFmtId="0" fontId="1" fillId="0" borderId="1" xfId="113" applyFont="1" applyBorder="1">
      <alignment horizontal="center" vertical="center" wrapText="1"/>
    </xf>
    <xf numFmtId="0" fontId="1" fillId="0" borderId="1" xfId="108" applyFont="1" applyBorder="1">
      <alignment horizontal="center" vertical="center"/>
      <protection locked="0"/>
    </xf>
    <xf numFmtId="0" fontId="1" fillId="0" borderId="1" xfId="111" applyFont="1" applyBorder="1">
      <alignment horizontal="center" vertical="center" wrapText="1"/>
    </xf>
    <xf numFmtId="0" fontId="1" fillId="0" borderId="1" xfId="142" applyFont="1" applyBorder="1">
      <alignment horizontal="center" vertical="center" wrapText="1"/>
    </xf>
    <xf numFmtId="0" fontId="1" fillId="0" borderId="1" xfId="115" applyFont="1" applyBorder="1">
      <alignment horizontal="center" vertical="center" wrapText="1"/>
      <protection locked="0"/>
    </xf>
    <xf numFmtId="0" fontId="1" fillId="0" borderId="1" xfId="112" applyFont="1" applyBorder="1">
      <alignment horizontal="center" vertical="center" wrapText="1"/>
      <protection locked="0"/>
    </xf>
    <xf numFmtId="0" fontId="1" fillId="0" borderId="1" xfId="116" applyFont="1" applyBorder="1">
      <alignment horizontal="center" vertical="center"/>
      <protection locked="0"/>
    </xf>
    <xf numFmtId="0" fontId="1" fillId="0" borderId="0" xfId="661" applyFont="1" applyBorder="1">
      <alignment horizontal="right"/>
      <protection locked="0"/>
    </xf>
    <xf numFmtId="0" fontId="1" fillId="0" borderId="1" xfId="129" applyFont="1" applyBorder="1">
      <alignment horizontal="center" vertical="center" wrapText="1"/>
      <protection locked="0"/>
    </xf>
    <xf numFmtId="0" fontId="1" fillId="0" borderId="1" xfId="154" applyFont="1" applyBorder="1">
      <alignment horizontal="center" vertical="center" wrapText="1"/>
    </xf>
    <xf numFmtId="0" fontId="1" fillId="0" borderId="1" xfId="117" applyFont="1" applyBorder="1">
      <alignment horizontal="center" vertical="center"/>
      <protection locked="0"/>
    </xf>
    <xf numFmtId="3" fontId="1" fillId="0" borderId="1" xfId="118" applyNumberFormat="1" applyFont="1" applyBorder="1">
      <alignment horizontal="center" vertical="center"/>
    </xf>
    <xf numFmtId="3" fontId="1" fillId="0" borderId="1" xfId="120" applyNumberFormat="1" applyFont="1" applyBorder="1">
      <alignment horizontal="center" vertical="center"/>
    </xf>
    <xf numFmtId="0" fontId="2" fillId="0" borderId="0" xfId="68" applyFont="1" applyBorder="1">
      <alignment horizontal="center" vertical="top"/>
    </xf>
    <xf numFmtId="0" fontId="3" fillId="0" borderId="0" xfId="588" applyFont="1" applyBorder="1">
      <alignment horizontal="left" vertical="center"/>
    </xf>
    <xf numFmtId="0" fontId="26" fillId="0" borderId="0" xfId="175" applyFont="1" applyBorder="1">
      <alignment horizontal="center" vertical="center"/>
    </xf>
    <xf numFmtId="0" fontId="4" fillId="0" borderId="1" xfId="655" applyFont="1" applyBorder="1">
      <alignment horizontal="center" vertical="center"/>
    </xf>
    <xf numFmtId="0" fontId="4" fillId="0" borderId="1" xfId="662" applyFont="1" applyBorder="1">
      <alignment horizontal="center" vertical="center"/>
    </xf>
    <xf numFmtId="0" fontId="4" fillId="0" borderId="1" xfId="656" applyFont="1" applyBorder="1">
      <alignment horizontal="center" vertical="center"/>
    </xf>
    <xf numFmtId="0" fontId="4" fillId="0" borderId="1" xfId="657" applyFont="1" applyBorder="1">
      <alignment horizontal="center" vertical="center"/>
    </xf>
    <xf numFmtId="4" fontId="5" fillId="0" borderId="1" xfId="0" applyNumberFormat="1" applyFont="1" applyBorder="1" applyAlignment="1">
      <alignment horizontal="right" vertical="center"/>
    </xf>
    <xf numFmtId="0" fontId="5" fillId="0" borderId="1" xfId="0" applyFont="1" applyBorder="1" applyAlignment="1">
      <alignment horizontal="left" vertical="center" wrapText="1"/>
    </xf>
    <xf numFmtId="4" fontId="5" fillId="0" borderId="1" xfId="50" applyNumberFormat="1" applyFont="1" applyBorder="1">
      <alignment horizontal="left" vertical="center" wrapText="1"/>
    </xf>
    <xf numFmtId="0" fontId="3" fillId="0" borderId="0" xfId="488" applyFont="1" applyBorder="1" quotePrefix="1">
      <alignment horizontal="right"/>
    </xf>
    <xf numFmtId="0" fontId="3" fillId="0" borderId="0" xfId="530" applyFont="1" applyBorder="1" quotePrefix="1">
      <alignment horizontal="right" wrapText="1"/>
      <protection locked="0"/>
    </xf>
    <xf numFmtId="0" fontId="3" fillId="0" borderId="0" xfId="603" applyFont="1" applyBorder="1" quotePrefix="1">
      <alignment horizontal="right" vertical="center"/>
    </xf>
    <xf numFmtId="0" fontId="3" fillId="0" borderId="0" xfId="0" applyFont="1" applyBorder="1" applyAlignment="1" quotePrefix="1">
      <alignment horizontal="right"/>
    </xf>
    <xf numFmtId="0" fontId="3" fillId="0" borderId="0" xfId="533" applyFont="1" applyBorder="1" quotePrefix="1">
      <alignment horizontal="right" wrapText="1"/>
    </xf>
    <xf numFmtId="0" fontId="3" fillId="0" borderId="0" xfId="524" applyFont="1" applyBorder="1" quotePrefix="1">
      <alignment horizontal="right"/>
      <protection locked="0"/>
    </xf>
    <xf numFmtId="0" fontId="3" fillId="0" borderId="0" xfId="0" applyFont="1" applyBorder="1" applyAlignment="1" quotePrefix="1">
      <alignment horizontal="right" wrapText="1"/>
    </xf>
    <xf numFmtId="0" fontId="4" fillId="0" borderId="0" xfId="562" applyFont="1" applyBorder="1" quotePrefix="1">
      <alignment horizontal="right" vertical="center"/>
      <protection locked="0"/>
    </xf>
    <xf numFmtId="0" fontId="1" fillId="0" borderId="0" xfId="0" applyFont="1" applyBorder="1" applyAlignment="1" applyProtection="1" quotePrefix="1">
      <alignment horizontal="right"/>
      <protection locked="0"/>
    </xf>
  </cellXfs>
  <cellStyles count="66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__b-1-0" xfId="57"/>
    <cellStyle name="__b-2-0" xfId="58"/>
    <cellStyle name="__b-3-0" xfId="59"/>
    <cellStyle name="__b-4-0" xfId="60"/>
    <cellStyle name="__b-5-0" xfId="61"/>
    <cellStyle name="__b-6-0" xfId="62"/>
    <cellStyle name="__b-7-0" xfId="63"/>
    <cellStyle name="__b-8-0" xfId="64"/>
    <cellStyle name="__b-9-0" xfId="65"/>
    <cellStyle name="__b-10-0" xfId="66"/>
    <cellStyle name="__b-11-0" xfId="67"/>
    <cellStyle name="__b-12-0" xfId="68"/>
    <cellStyle name="__b-13-0" xfId="69"/>
    <cellStyle name="__b-14-0" xfId="70"/>
    <cellStyle name="__b-15-0" xfId="71"/>
    <cellStyle name="__b-16-0" xfId="72"/>
    <cellStyle name="__b-17-0" xfId="73"/>
    <cellStyle name="__b-18-0" xfId="74"/>
    <cellStyle name="__b-19-0" xfId="75"/>
    <cellStyle name="__b-20-0" xfId="76"/>
    <cellStyle name="__b-21-0" xfId="77"/>
    <cellStyle name="__b-22-0" xfId="78"/>
    <cellStyle name="__b-23-0" xfId="79"/>
    <cellStyle name="__b-24-0" xfId="80"/>
    <cellStyle name="__b-25-0" xfId="81"/>
    <cellStyle name="部门收入预算表01-2 __b-1-0" xfId="82"/>
    <cellStyle name="部门收入预算表01-2 __b-2-0" xfId="83"/>
    <cellStyle name="部门收入预算表01-2 __b-3-0" xfId="84"/>
    <cellStyle name="部门收入预算表01-2 __b-4-0" xfId="85"/>
    <cellStyle name="部门收入预算表01-2 __b-5-0" xfId="86"/>
    <cellStyle name="部门收入预算表01-2 __b-6-0" xfId="87"/>
    <cellStyle name="部门收入预算表01-2 __b-7-0" xfId="88"/>
    <cellStyle name="部门收入预算表01-2 __b-8-0" xfId="89"/>
    <cellStyle name="部门收入预算表01-2 __b-9-0" xfId="90"/>
    <cellStyle name="部门收入预算表01-2 __b-10-0" xfId="91"/>
    <cellStyle name="部门收入预算表01-2 __b-11-0" xfId="92"/>
    <cellStyle name="部门收入预算表01-2 __b-12-0" xfId="93"/>
    <cellStyle name="部门收入预算表01-2 __b-13-0" xfId="94"/>
    <cellStyle name="部门收入预算表01-2 __b-14-0" xfId="95"/>
    <cellStyle name="部门收入预算表01-2 __b-15-0" xfId="96"/>
    <cellStyle name="部门收入预算表01-2 __b-16-0" xfId="97"/>
    <cellStyle name="部门收入预算表01-2 __b-17-0" xfId="98"/>
    <cellStyle name="部门收入预算表01-2 __b-18-0" xfId="99"/>
    <cellStyle name="部门收入预算表01-2 __b-19-0" xfId="100"/>
    <cellStyle name="部门收入预算表01-2 __b-20-0" xfId="101"/>
    <cellStyle name="部门收入预算表01-2 __b-21-0" xfId="102"/>
    <cellStyle name="部门收入预算表01-2 __b-22-0" xfId="103"/>
    <cellStyle name="部门收入预算表01-2 __b-23-0" xfId="104"/>
    <cellStyle name="部门收入预算表01-2 __b-24-0" xfId="105"/>
    <cellStyle name="部门收入预算表01-2 __b-25-0" xfId="106"/>
    <cellStyle name="__b-26-0" xfId="107"/>
    <cellStyle name="__b-27-0" xfId="108"/>
    <cellStyle name="__b-28-0" xfId="109"/>
    <cellStyle name="__b-29-0" xfId="110"/>
    <cellStyle name="__b-30-0" xfId="111"/>
    <cellStyle name="__b-31-0" xfId="112"/>
    <cellStyle name="__b-32-0" xfId="113"/>
    <cellStyle name="__b-33-0" xfId="114"/>
    <cellStyle name="__b-34-0" xfId="115"/>
    <cellStyle name="__b-35-0" xfId="116"/>
    <cellStyle name="__b-36-0" xfId="117"/>
    <cellStyle name="__b-37-0" xfId="118"/>
    <cellStyle name="__b-38-0" xfId="119"/>
    <cellStyle name="__b-39-0" xfId="120"/>
    <cellStyle name="__b-40-0" xfId="121"/>
    <cellStyle name="__b-41-0" xfId="122"/>
    <cellStyle name="__b-42-0" xfId="123"/>
    <cellStyle name="__b-43-0" xfId="124"/>
    <cellStyle name="__b-44-0" xfId="125"/>
    <cellStyle name="__b-45-0" xfId="126"/>
    <cellStyle name="__b-46-0" xfId="127"/>
    <cellStyle name="__b-47-0" xfId="128"/>
    <cellStyle name="__b-48-0" xfId="129"/>
    <cellStyle name="__b-49-0" xfId="130"/>
    <cellStyle name="部门支出预算表01-03 __b-1-0" xfId="131"/>
    <cellStyle name="部门支出预算表01-03 __b-2-0" xfId="132"/>
    <cellStyle name="部门支出预算表01-03 __b-3-0" xfId="133"/>
    <cellStyle name="部门支出预算表01-03 __b-4-0" xfId="134"/>
    <cellStyle name="部门支出预算表01-03 __b-5-0" xfId="135"/>
    <cellStyle name="部门支出预算表01-03 __b-6-0" xfId="136"/>
    <cellStyle name="部门支出预算表01-03 __b-7-0" xfId="137"/>
    <cellStyle name="部门支出预算表01-03 __b-8-0" xfId="138"/>
    <cellStyle name="部门支出预算表01-03 __b-9-0" xfId="139"/>
    <cellStyle name="部门支出预算表01-03 __b-10-0" xfId="140"/>
    <cellStyle name="部门支出预算表01-03 __b-11-0" xfId="141"/>
    <cellStyle name="部门支出预算表01-03 __b-12-0" xfId="142"/>
    <cellStyle name="部门支出预算表01-03 __b-13-0" xfId="143"/>
    <cellStyle name="部门支出预算表01-03 __b-14-0" xfId="144"/>
    <cellStyle name="部门支出预算表01-03 __b-15-0" xfId="145"/>
    <cellStyle name="部门支出预算表01-03 __b-16-0" xfId="146"/>
    <cellStyle name="部门支出预算表01-03 __b-17-0" xfId="147"/>
    <cellStyle name="部门支出预算表01-03 __b-18-0" xfId="148"/>
    <cellStyle name="部门支出预算表01-03 __b-19-0" xfId="149"/>
    <cellStyle name="部门支出预算表01-03 __b-20-0" xfId="150"/>
    <cellStyle name="部门支出预算表01-03 __b-21-0" xfId="151"/>
    <cellStyle name="部门支出预算表01-03 __b-22-0" xfId="152"/>
    <cellStyle name="部门支出预算表01-03 __b-23-0" xfId="153"/>
    <cellStyle name="部门支出预算表01-03 __b-24-0" xfId="154"/>
    <cellStyle name="部门支出预算表01-03 __b-25-0" xfId="155"/>
    <cellStyle name="部门支出预算表01-03 __b-26-0" xfId="156"/>
    <cellStyle name="部门支出预算表01-03 __b-27-0" xfId="157"/>
    <cellStyle name="部门支出预算表01-03 __b-28-0" xfId="158"/>
    <cellStyle name="部门支出预算表01-03 __b-29-0" xfId="159"/>
    <cellStyle name="部门支出预算表01-03 __b-30-0" xfId="160"/>
    <cellStyle name="部门支出预算表01-03 __b-31-0" xfId="161"/>
    <cellStyle name="部门支出预算表01-03 __b-32-0" xfId="162"/>
    <cellStyle name="财政拨款收支预算总表02-1 __b-1-0" xfId="163"/>
    <cellStyle name="财政拨款收支预算总表02-1 __b-2-0" xfId="164"/>
    <cellStyle name="财政拨款收支预算总表02-1 __b-3-0" xfId="165"/>
    <cellStyle name="财政拨款收支预算总表02-1 __b-4-0" xfId="166"/>
    <cellStyle name="财政拨款收支预算总表02-1 __b-5-0" xfId="167"/>
    <cellStyle name="财政拨款收支预算总表02-1 __b-6-0" xfId="168"/>
    <cellStyle name="财政拨款收支预算总表02-1 __b-7-0" xfId="169"/>
    <cellStyle name="财政拨款收支预算总表02-1 __b-8-0" xfId="170"/>
    <cellStyle name="财政拨款收支预算总表02-1 __b-9-0" xfId="171"/>
    <cellStyle name="财政拨款收支预算总表02-1 __b-10-0" xfId="172"/>
    <cellStyle name="财政拨款收支预算总表02-1 __b-11-0" xfId="173"/>
    <cellStyle name="财政拨款收支预算总表02-1 __b-12-0" xfId="174"/>
    <cellStyle name="财政拨款收支预算总表02-1 __b-13-0" xfId="175"/>
    <cellStyle name="财政拨款收支预算总表02-1 __b-14-0" xfId="176"/>
    <cellStyle name="财政拨款收支预算总表02-1 __b-15-0" xfId="177"/>
    <cellStyle name="财政拨款收支预算总表02-1 __b-16-0" xfId="178"/>
    <cellStyle name="财政拨款收支预算总表02-1 __b-17-0" xfId="179"/>
    <cellStyle name="财政拨款收支预算总表02-1 __b-18-0" xfId="180"/>
    <cellStyle name="财政拨款收支预算总表02-1 __b-19-0" xfId="181"/>
    <cellStyle name="财政拨款收支预算总表02-1 __b-20-0" xfId="182"/>
    <cellStyle name="财政拨款收支预算总表02-1 __b-21-0" xfId="183"/>
    <cellStyle name="财政拨款收支预算总表02-1 __b-22-0" xfId="184"/>
    <cellStyle name="财政拨款收支预算总表02-1 __b-23-0" xfId="185"/>
    <cellStyle name="财政拨款收支预算总表02-1 __b-24-0" xfId="186"/>
    <cellStyle name="一般公共预算支出预算表（按功能科目分类）02-2 __b-1-0" xfId="187"/>
    <cellStyle name="一般公共预算支出预算表（按功能科目分类）02-2 __b-2-0" xfId="188"/>
    <cellStyle name="一般公共预算支出预算表（按功能科目分类）02-2 __b-3-0" xfId="189"/>
    <cellStyle name="一般公共预算支出预算表（按功能科目分类）02-2 __b-4-0" xfId="190"/>
    <cellStyle name="一般公共预算支出预算表（按功能科目分类）02-2 __b-5-0" xfId="191"/>
    <cellStyle name="一般公共预算支出预算表（按功能科目分类）02-2 __b-6-0" xfId="192"/>
    <cellStyle name="一般公共预算支出预算表（按功能科目分类）02-2 __b-7-0" xfId="193"/>
    <cellStyle name="一般公共预算支出预算表（按功能科目分类）02-2 __b-8-0" xfId="194"/>
    <cellStyle name="一般公共预算支出预算表（按功能科目分类）02-2 __b-9-0" xfId="195"/>
    <cellStyle name="一般公共预算支出预算表（按功能科目分类）02-2 __b-10-0" xfId="196"/>
    <cellStyle name="一般公共预算支出预算表（按功能科目分类）02-2 __b-11-0" xfId="197"/>
    <cellStyle name="一般公共预算支出预算表（按功能科目分类）02-2 __b-12-0" xfId="198"/>
    <cellStyle name="一般公共预算支出预算表（按功能科目分类）02-2 __b-13-0" xfId="199"/>
    <cellStyle name="一般公共预算支出预算表（按功能科目分类）02-2 __b-14-0" xfId="200"/>
    <cellStyle name="一般公共预算支出预算表（按功能科目分类）02-2 __b-15-0" xfId="201"/>
    <cellStyle name="一般公共预算支出预算表（按功能科目分类）02-2 __b-16-0" xfId="202"/>
    <cellStyle name="一般公共预算支出预算表（按功能科目分类）02-2 __b-17-0" xfId="203"/>
    <cellStyle name="一般公共预算支出预算表（按功能科目分类）02-2 __b-18-0" xfId="204"/>
    <cellStyle name="一般公共预算支出预算表（按功能科目分类）02-2 __b-19-0" xfId="205"/>
    <cellStyle name="一般公共预算支出预算表（按功能科目分类）02-2 __b-20-0" xfId="206"/>
    <cellStyle name="一般公共预算支出预算表（按功能科目分类）02-2 __b-21-0" xfId="207"/>
    <cellStyle name="一般公共预算支出预算表（按功能科目分类）02-2 __b-22-0" xfId="208"/>
    <cellStyle name="一般公共预算支出预算表（按功能科目分类）02-2 __b-23-0" xfId="209"/>
    <cellStyle name="一般公共预算支出预算表（按功能科目分类）02-2 __b-24-0" xfId="210"/>
    <cellStyle name="一般公共预算支出预算表（按功能科目分类）02-2 __b-25-0" xfId="211"/>
    <cellStyle name="一般公共预算支出预算表（按功能科目分类）02-2 __b-26-0" xfId="212"/>
    <cellStyle name="一般公共预算支出预算表（按功能科目分类）02-2 __b-27-0" xfId="213"/>
    <cellStyle name="一般公共预算支出预算表（按功能科目分类）02-2 __b-28-0" xfId="214"/>
    <cellStyle name="一般公共预算支出预算表（按经济科目分类）02-3 __b-1-0" xfId="215"/>
    <cellStyle name="一般公共预算支出预算表（按经济科目分类）02-3 __b-2-0" xfId="216"/>
    <cellStyle name="一般公共预算支出预算表（按经济科目分类）02-3 __b-3-0" xfId="217"/>
    <cellStyle name="一般公共预算支出预算表（按经济科目分类）02-3 __b-4-0" xfId="218"/>
    <cellStyle name="一般公共预算支出预算表（按经济科目分类）02-3 __b-5-0" xfId="219"/>
    <cellStyle name="一般公共预算支出预算表（按经济科目分类）02-3 __b-6-0" xfId="220"/>
    <cellStyle name="一般公共预算支出预算表（按经济科目分类）02-3 __b-7-0" xfId="221"/>
    <cellStyle name="一般公共预算支出预算表（按经济科目分类）02-3 __b-8-0" xfId="222"/>
    <cellStyle name="一般公共预算支出预算表（按经济科目分类）02-3 __b-9-0" xfId="223"/>
    <cellStyle name="一般公共预算支出预算表（按经济科目分类）02-3 __b-10-0" xfId="224"/>
    <cellStyle name="一般公共预算支出预算表（按经济科目分类）02-3 __b-11-0" xfId="225"/>
    <cellStyle name="一般公共预算支出预算表（按经济科目分类）02-3 __b-12-0" xfId="226"/>
    <cellStyle name="一般公共预算支出预算表（按经济科目分类）02-3 __b-13-0" xfId="227"/>
    <cellStyle name="一般公共预算支出预算表（按经济科目分类）02-3 __b-14-0" xfId="228"/>
    <cellStyle name="一般公共预算支出预算表（按经济科目分类）02-3 __b-15-0" xfId="229"/>
    <cellStyle name="一般公共预算支出预算表（按经济科目分类）02-3 __b-16-0" xfId="230"/>
    <cellStyle name="一般公共预算支出预算表（按经济科目分类）02-3 __b-17-0" xfId="231"/>
    <cellStyle name="一般公共预算支出预算表（按经济科目分类）02-3 __b-18-0" xfId="232"/>
    <cellStyle name="一般公共预算支出预算表（按经济科目分类）02-3 __b-19-0" xfId="233"/>
    <cellStyle name="一般公共预算支出预算表（按经济科目分类）02-3 __b-20-0" xfId="234"/>
    <cellStyle name="一般公共预算支出预算表（按经济科目分类）02-3 __b-21-0" xfId="235"/>
    <cellStyle name="一般公共预算支出预算表（按经济科目分类）02-3 __b-22-0" xfId="236"/>
    <cellStyle name="一般公共预算支出预算表（按经济科目分类）02-3 __b-23-0" xfId="237"/>
    <cellStyle name="一般公共预算支出预算表（按经济科目分类）02-3 __b-24-0" xfId="238"/>
    <cellStyle name="一般公共预算支出预算表（按经济科目分类）02-3 __b-25-0" xfId="239"/>
    <cellStyle name="一般公共预算支出预算表（按经济科目分类）02-3 __b-26-0" xfId="240"/>
    <cellStyle name="一般公共预算支出预算表（按经济科目分类）02-3 __b-27-0" xfId="241"/>
    <cellStyle name="一般公共预算支出预算表（按经济科目分类）02-3 __b-28-0" xfId="242"/>
    <cellStyle name="一般公共预算支出预算表（按经济科目分类）02-3 __b-29-0" xfId="243"/>
    <cellStyle name="一般公共预算支出预算表（按经济科目分类）02-3 __b-30-0" xfId="244"/>
    <cellStyle name="一般公共预算支出预算表（按经济科目分类）02-3 __b-31-0" xfId="245"/>
    <cellStyle name="一般公共预算支出预算表（按经济科目分类）02-3 __b-32-0" xfId="246"/>
    <cellStyle name="一般公共预算支出预算表（按经济科目分类）02-3 __b-33-0" xfId="247"/>
    <cellStyle name="一般公共预算支出预算表（按经济科目分类）02-3 __b-34-0" xfId="248"/>
    <cellStyle name="一般公共预算支出预算表（按经济科目分类）02-3 __b-35-0" xfId="249"/>
    <cellStyle name="一般公共预算支出预算表（按经济科目分类）02-3 __b-36-0" xfId="250"/>
    <cellStyle name="一般公共预算支出预算表（按经济科目分类）02-3 __b-37-0" xfId="251"/>
    <cellStyle name="一般公共预算支出预算表（按经济科目分类）02-3 __b-38-0" xfId="252"/>
    <cellStyle name="一般公共预算“三公”经费支出预算表03 __b-1-0" xfId="253"/>
    <cellStyle name="一般公共预算“三公”经费支出预算表03 __b-2-0" xfId="254"/>
    <cellStyle name="一般公共预算“三公”经费支出预算表03 __b-3-0" xfId="255"/>
    <cellStyle name="一般公共预算“三公”经费支出预算表03 __b-4-0" xfId="256"/>
    <cellStyle name="一般公共预算“三公”经费支出预算表03 __b-5-0" xfId="257"/>
    <cellStyle name="一般公共预算“三公”经费支出预算表03 __b-6-0" xfId="258"/>
    <cellStyle name="一般公共预算“三公”经费支出预算表03 __b-7-0" xfId="259"/>
    <cellStyle name="一般公共预算“三公”经费支出预算表03 __b-8-0" xfId="260"/>
    <cellStyle name="一般公共预算“三公”经费支出预算表03 __b-9-0" xfId="261"/>
    <cellStyle name="一般公共预算“三公”经费支出预算表03 __b-10-0" xfId="262"/>
    <cellStyle name="一般公共预算“三公”经费支出预算表03 __b-11-0" xfId="263"/>
    <cellStyle name="一般公共预算“三公”经费支出预算表03 __b-12-0" xfId="264"/>
    <cellStyle name="一般公共预算“三公”经费支出预算表03 __b-13-0" xfId="265"/>
    <cellStyle name="一般公共预算“三公”经费支出预算表03 __b-14-0" xfId="266"/>
    <cellStyle name="一般公共预算“三公”经费支出预算表03 __b-15-0" xfId="267"/>
    <cellStyle name="一般公共预算“三公”经费支出预算表03 __b-16-0" xfId="268"/>
    <cellStyle name="一般公共预算“三公”经费支出预算表03 __b-17-0" xfId="269"/>
    <cellStyle name="一般公共预算“三公”经费支出预算表03 __b-18-0" xfId="270"/>
    <cellStyle name="一般公共预算“三公”经费支出预算表03 __b-19-0" xfId="271"/>
    <cellStyle name="一般公共预算“三公”经费支出预算表03 __b-20-0" xfId="272"/>
    <cellStyle name="一般公共预算“三公”经费支出预算表03 __b-21-0" xfId="273"/>
    <cellStyle name="一般公共预算“三公”经费支出预算表03 __b-22-0" xfId="274"/>
    <cellStyle name="一般公共预算“三公”经费支出预算表03 __b-23-0" xfId="275"/>
    <cellStyle name="基本支出预算表（人员类.运转类公用经费项目）04 __b-1-0" xfId="276"/>
    <cellStyle name="基本支出预算表（人员类.运转类公用经费项目）04 __b-2-0" xfId="277"/>
    <cellStyle name="基本支出预算表（人员类.运转类公用经费项目）04 __b-3-0" xfId="278"/>
    <cellStyle name="基本支出预算表（人员类.运转类公用经费项目）04 __b-4-0" xfId="279"/>
    <cellStyle name="基本支出预算表（人员类.运转类公用经费项目）04 __b-5-0" xfId="280"/>
    <cellStyle name="基本支出预算表（人员类.运转类公用经费项目）04 __b-6-0" xfId="281"/>
    <cellStyle name="基本支出预算表（人员类.运转类公用经费项目）04 __b-7-0" xfId="282"/>
    <cellStyle name="基本支出预算表（人员类.运转类公用经费项目）04 __b-8-0" xfId="283"/>
    <cellStyle name="基本支出预算表（人员类.运转类公用经费项目）04 __b-9-0" xfId="284"/>
    <cellStyle name="基本支出预算表（人员类.运转类公用经费项目）04 __b-10-0" xfId="285"/>
    <cellStyle name="基本支出预算表（人员类.运转类公用经费项目）04 __b-11-0" xfId="286"/>
    <cellStyle name="基本支出预算表（人员类.运转类公用经费项目）04 __b-12-0" xfId="287"/>
    <cellStyle name="基本支出预算表（人员类.运转类公用经费项目）04 __b-13-0" xfId="288"/>
    <cellStyle name="基本支出预算表（人员类.运转类公用经费项目）04 __b-14-0" xfId="289"/>
    <cellStyle name="基本支出预算表（人员类.运转类公用经费项目）04 __b-15-0" xfId="290"/>
    <cellStyle name="基本支出预算表（人员类.运转类公用经费项目）04 __b-16-0" xfId="291"/>
    <cellStyle name="基本支出预算表（人员类.运转类公用经费项目）04 __b-17-0" xfId="292"/>
    <cellStyle name="基本支出预算表（人员类.运转类公用经费项目）04 __b-18-0" xfId="293"/>
    <cellStyle name="基本支出预算表（人员类.运转类公用经费项目）04 __b-19-0" xfId="294"/>
    <cellStyle name="基本支出预算表（人员类.运转类公用经费项目）04 __b-20-0" xfId="295"/>
    <cellStyle name="基本支出预算表（人员类.运转类公用经费项目）04 __b-21-0" xfId="296"/>
    <cellStyle name="基本支出预算表（人员类.运转类公用经费项目）04 __b-22-0" xfId="297"/>
    <cellStyle name="基本支出预算表（人员类.运转类公用经费项目）04 __b-23-0" xfId="298"/>
    <cellStyle name="基本支出预算表（人员类.运转类公用经费项目）04 __b-24-0" xfId="299"/>
    <cellStyle name="基本支出预算表（人员类.运转类公用经费项目）04 __b-25-0" xfId="300"/>
    <cellStyle name="基本支出预算表（人员类.运转类公用经费项目）04 __b-26-0" xfId="301"/>
    <cellStyle name="基本支出预算表（人员类.运转类公用经费项目）04 __b-27-0" xfId="302"/>
    <cellStyle name="基本支出预算表（人员类.运转类公用经费项目）04 __b-28-0" xfId="303"/>
    <cellStyle name="基本支出预算表（人员类.运转类公用经费项目）04 __b-29-0" xfId="304"/>
    <cellStyle name="基本支出预算表（人员类.运转类公用经费项目）04 __b-30-0" xfId="305"/>
    <cellStyle name="基本支出预算表（人员类.运转类公用经费项目）04 __b-31-0" xfId="306"/>
    <cellStyle name="基本支出预算表（人员类.运转类公用经费项目）04 __b-32-0" xfId="307"/>
    <cellStyle name="基本支出预算表（人员类.运转类公用经费项目）04 __b-33-0" xfId="308"/>
    <cellStyle name="基本支出预算表（人员类.运转类公用经费项目）04 __b-34-0" xfId="309"/>
    <cellStyle name="基本支出预算表（人员类.运转类公用经费项目）04 __b-35-0" xfId="310"/>
    <cellStyle name="基本支出预算表（人员类.运转类公用经费项目）04 __b-36-0" xfId="311"/>
    <cellStyle name="基本支出预算表（人员类.运转类公用经费项目）04 __b-37-0" xfId="312"/>
    <cellStyle name="基本支出预算表（人员类.运转类公用经费项目）04 __b-38-0" xfId="313"/>
    <cellStyle name="基本支出预算表（人员类.运转类公用经费项目）04 __b-39-0" xfId="314"/>
    <cellStyle name="基本支出预算表（人员类.运转类公用经费项目）04 __b-40-0" xfId="315"/>
    <cellStyle name="基本支出预算表（人员类.运转类公用经费项目）04 __b-41-0" xfId="316"/>
    <cellStyle name="项目支出预算表（其他运转类.特定目标类项目）05-1 __b-1-0" xfId="317"/>
    <cellStyle name="项目支出预算表（其他运转类.特定目标类项目）05-1 __b-2-0" xfId="318"/>
    <cellStyle name="项目支出预算表（其他运转类.特定目标类项目）05-1 __b-3-0" xfId="319"/>
    <cellStyle name="项目支出预算表（其他运转类.特定目标类项目）05-1 __b-4-0" xfId="320"/>
    <cellStyle name="项目支出预算表（其他运转类.特定目标类项目）05-1 __b-5-0" xfId="321"/>
    <cellStyle name="项目支出预算表（其他运转类.特定目标类项目）05-1 __b-6-0" xfId="322"/>
    <cellStyle name="项目支出预算表（其他运转类.特定目标类项目）05-1 __b-7-0" xfId="323"/>
    <cellStyle name="项目支出预算表（其他运转类.特定目标类项目）05-1 __b-8-0" xfId="324"/>
    <cellStyle name="项目支出预算表（其他运转类.特定目标类项目）05-1 __b-9-0" xfId="325"/>
    <cellStyle name="项目支出预算表（其他运转类.特定目标类项目）05-1 __b-10-0" xfId="326"/>
    <cellStyle name="项目支出预算表（其他运转类.特定目标类项目）05-1 __b-11-0" xfId="327"/>
    <cellStyle name="项目支出预算表（其他运转类.特定目标类项目）05-1 __b-12-0" xfId="328"/>
    <cellStyle name="项目支出预算表（其他运转类.特定目标类项目）05-1 __b-13-0" xfId="329"/>
    <cellStyle name="项目支出预算表（其他运转类.特定目标类项目）05-1 __b-14-0" xfId="330"/>
    <cellStyle name="项目支出预算表（其他运转类.特定目标类项目）05-1 __b-15-0" xfId="331"/>
    <cellStyle name="项目支出预算表（其他运转类.特定目标类项目）05-1 __b-16-0" xfId="332"/>
    <cellStyle name="项目支出预算表（其他运转类.特定目标类项目）05-1 __b-17-0" xfId="333"/>
    <cellStyle name="项目支出预算表（其他运转类.特定目标类项目）05-1 __b-18-0" xfId="334"/>
    <cellStyle name="项目支出预算表（其他运转类.特定目标类项目）05-1 __b-19-0" xfId="335"/>
    <cellStyle name="项目支出预算表（其他运转类.特定目标类项目）05-1 __b-20-0" xfId="336"/>
    <cellStyle name="项目支出预算表（其他运转类.特定目标类项目）05-1 __b-21-0" xfId="337"/>
    <cellStyle name="项目支出预算表（其他运转类.特定目标类项目）05-1 __b-22-0" xfId="338"/>
    <cellStyle name="项目支出预算表（其他运转类.特定目标类项目）05-1 __b-23-0" xfId="339"/>
    <cellStyle name="项目支出预算表（其他运转类.特定目标类项目）05-1 __b-24-0" xfId="340"/>
    <cellStyle name="项目支出预算表（其他运转类.特定目标类项目）05-1 __b-25-0" xfId="341"/>
    <cellStyle name="项目支出预算表（其他运转类.特定目标类项目）05-1 __b-26-0" xfId="342"/>
    <cellStyle name="项目支出预算表（其他运转类.特定目标类项目）05-1 __b-27-0" xfId="343"/>
    <cellStyle name="项目支出预算表（其他运转类.特定目标类项目）05-1 __b-28-0" xfId="344"/>
    <cellStyle name="项目支出预算表（其他运转类.特定目标类项目）05-1 __b-29-0" xfId="345"/>
    <cellStyle name="项目支出预算表（其他运转类.特定目标类项目）05-1 __b-30-0" xfId="346"/>
    <cellStyle name="项目支出预算表（其他运转类.特定目标类项目）05-1 __b-31-0" xfId="347"/>
    <cellStyle name="项目支出预算表（其他运转类.特定目标类项目）05-1 __b-32-0" xfId="348"/>
    <cellStyle name="项目支出预算表（其他运转类.特定目标类项目）05-1 __b-33-0" xfId="349"/>
    <cellStyle name="项目支出预算表（其他运转类.特定目标类项目）05-1 __b-34-0" xfId="350"/>
    <cellStyle name="项目支出预算表（其他运转类.特定目标类项目）05-1 __b-35-0" xfId="351"/>
    <cellStyle name="项目支出预算表（其他运转类.特定目标类项目）05-1 __b-36-0" xfId="352"/>
    <cellStyle name="项目支出预算表（其他运转类.特定目标类项目）05-1 __b-37-0" xfId="353"/>
    <cellStyle name="项目支出预算表（其他运转类.特定目标类项目）05-1 __b-38-0" xfId="354"/>
    <cellStyle name="项目支出预算表（其他运转类.特定目标类项目）05-1 __b-39-0" xfId="355"/>
    <cellStyle name="项目支出预算表（其他运转类.特定目标类项目）05-1 __b-40-0" xfId="356"/>
    <cellStyle name="项目支出预算表（其他运转类.特定目标类项目）05-1 __b-41-0" xfId="357"/>
    <cellStyle name="项目支出预算表（其他运转类.特定目标类项目）05-1 __b-42-0" xfId="358"/>
    <cellStyle name="项目支出预算表（其他运转类.特定目标类项目）05-1 __b-43-0" xfId="359"/>
    <cellStyle name="项目支出绩效目标表（本级下达）05-2 __b-1-0" xfId="360"/>
    <cellStyle name="项目支出绩效目标表（本级下达）05-2 __b-2-0" xfId="361"/>
    <cellStyle name="项目支出绩效目标表（本级下达）05-2 __b-3-0" xfId="362"/>
    <cellStyle name="项目支出绩效目标表（本级下达）05-2 __b-4-0" xfId="363"/>
    <cellStyle name="项目支出绩效目标表（本级下达）05-2 __b-5-0" xfId="364"/>
    <cellStyle name="项目支出绩效目标表（本级下达）05-2 __b-6-0" xfId="365"/>
    <cellStyle name="项目支出绩效目标表（本级下达）05-2 __b-7-0" xfId="366"/>
    <cellStyle name="项目支出绩效目标表（本级下达）05-2 __b-8-0" xfId="367"/>
    <cellStyle name="项目支出绩效目标表（本级下达）05-2 __b-9-0" xfId="368"/>
    <cellStyle name="项目支出绩效目标表（本级下达）05-2 __b-10-0" xfId="369"/>
    <cellStyle name="项目支出绩效目标表（本级下达）05-2 __b-11-0" xfId="370"/>
    <cellStyle name="项目支出绩效目标表（本级下达）05-2 __b-12-0" xfId="371"/>
    <cellStyle name="项目支出绩效目标表（本级下达）05-2 __b-13-0" xfId="372"/>
    <cellStyle name="项目支出绩效目标表（本级下达）05-2 __b-14-0" xfId="373"/>
    <cellStyle name="项目支出绩效目标表（本级下达）05-2 __b-15-0" xfId="374"/>
    <cellStyle name="项目支出绩效目标表（本级下达）05-2 __b-16-0" xfId="375"/>
    <cellStyle name="项目支出绩效目标表（本级下达）05-2 __b-17-0" xfId="376"/>
    <cellStyle name="项目支出绩效目标表（本级下达）05-2 __b-18-0" xfId="377"/>
    <cellStyle name="项目支出绩效目标表（另文下达）05-3 __b-1-0" xfId="378"/>
    <cellStyle name="项目支出绩效目标表（另文下达）05-3 __b-2-0" xfId="379"/>
    <cellStyle name="项目支出绩效目标表（另文下达）05-3 __b-3-0" xfId="380"/>
    <cellStyle name="项目支出绩效目标表（另文下达）05-3 __b-4-0" xfId="381"/>
    <cellStyle name="项目支出绩效目标表（另文下达）05-3 __b-5-0" xfId="382"/>
    <cellStyle name="项目支出绩效目标表（另文下达）05-3 __b-6-0" xfId="383"/>
    <cellStyle name="项目支出绩效目标表（另文下达）05-3 __b-7-0" xfId="384"/>
    <cellStyle name="项目支出绩效目标表（另文下达）05-3 __b-8-0" xfId="385"/>
    <cellStyle name="项目支出绩效目标表（另文下达）05-3 __b-9-0" xfId="386"/>
    <cellStyle name="项目支出绩效目标表（另文下达）05-3 __b-10-0" xfId="387"/>
    <cellStyle name="项目支出绩效目标表（另文下达）05-3 __b-11-0" xfId="388"/>
    <cellStyle name="项目支出绩效目标表（另文下达）05-3 __b-12-0" xfId="389"/>
    <cellStyle name="项目支出绩效目标表（另文下达）05-3 __b-13-0" xfId="390"/>
    <cellStyle name="项目支出绩效目标表（另文下达）05-3 __b-14-0" xfId="391"/>
    <cellStyle name="项目支出绩效目标表（另文下达）05-3 __b-15-0" xfId="392"/>
    <cellStyle name="项目支出绩效目标表（另文下达）05-3 __b-16-0" xfId="393"/>
    <cellStyle name="政府性基金预算支出预算表06 __b-1-0" xfId="394"/>
    <cellStyle name="政府性基金预算支出预算表06 __b-2-0" xfId="395"/>
    <cellStyle name="政府性基金预算支出预算表06 __b-3-0" xfId="396"/>
    <cellStyle name="政府性基金预算支出预算表06 __b-4-0" xfId="397"/>
    <cellStyle name="政府性基金预算支出预算表06 __b-5-0" xfId="398"/>
    <cellStyle name="政府性基金预算支出预算表06 __b-6-0" xfId="399"/>
    <cellStyle name="政府性基金预算支出预算表06 __b-7-0" xfId="400"/>
    <cellStyle name="政府性基金预算支出预算表06 __b-8-0" xfId="401"/>
    <cellStyle name="政府性基金预算支出预算表06 __b-9-0" xfId="402"/>
    <cellStyle name="政府性基金预算支出预算表06 __b-10-0" xfId="403"/>
    <cellStyle name="政府性基金预算支出预算表06 __b-11-0" xfId="404"/>
    <cellStyle name="政府性基金预算支出预算表06 __b-12-0" xfId="405"/>
    <cellStyle name="政府性基金预算支出预算表06 __b-13-0" xfId="406"/>
    <cellStyle name="政府性基金预算支出预算表06 __b-14-0" xfId="407"/>
    <cellStyle name="政府性基金预算支出预算表06 __b-15-0" xfId="408"/>
    <cellStyle name="政府性基金预算支出预算表06 __b-16-0" xfId="409"/>
    <cellStyle name="政府性基金预算支出预算表06 __b-17-0" xfId="410"/>
    <cellStyle name="政府性基金预算支出预算表06 __b-18-0" xfId="411"/>
    <cellStyle name="政府性基金预算支出预算表06 __b-19-0" xfId="412"/>
    <cellStyle name="政府性基金预算支出预算表06 __b-20-0" xfId="413"/>
    <cellStyle name="政府性基金预算支出预算表06 __b-21-0" xfId="414"/>
    <cellStyle name="政府性基金预算支出预算表06 __b-22-0" xfId="415"/>
    <cellStyle name="政府性基金预算支出预算表06 __b-23-0" xfId="416"/>
    <cellStyle name="政府性基金预算支出预算表06 __b-24-0" xfId="417"/>
    <cellStyle name="政府性基金预算支出预算表06 __b-25-0" xfId="418"/>
    <cellStyle name="政府性基金预算支出预算表06 __b-26-0" xfId="419"/>
    <cellStyle name="政府性基金预算支出预算表06 __b-27-0" xfId="420"/>
    <cellStyle name="政府性基金预算支出预算表06 __b-28-0" xfId="421"/>
    <cellStyle name="政府性基金预算支出预算表06 __b-29-0" xfId="422"/>
    <cellStyle name="政府性基金预算支出预算表06 __b-30-0" xfId="423"/>
    <cellStyle name="国有资本经营预算支出表07 __b-1-0" xfId="424"/>
    <cellStyle name="国有资本经营预算支出表07 __b-2-0" xfId="425"/>
    <cellStyle name="国有资本经营预算支出表07 __b-3-0" xfId="426"/>
    <cellStyle name="国有资本经营预算支出表07 __b-4-0" xfId="427"/>
    <cellStyle name="国有资本经营预算支出表07 __b-5-0" xfId="428"/>
    <cellStyle name="国有资本经营预算支出表07 __b-6-0" xfId="429"/>
    <cellStyle name="国有资本经营预算支出表07 __b-7-0" xfId="430"/>
    <cellStyle name="国有资本经营预算支出表07 __b-8-0" xfId="431"/>
    <cellStyle name="国有资本经营预算支出表07 __b-9-0" xfId="432"/>
    <cellStyle name="国有资本经营预算支出表07 __b-10-0" xfId="433"/>
    <cellStyle name="国有资本经营预算支出表07 __b-11-0" xfId="434"/>
    <cellStyle name="国有资本经营预算支出表07 __b-12-0" xfId="435"/>
    <cellStyle name="国有资本经营预算支出表07 __b-13-0" xfId="436"/>
    <cellStyle name="国有资本经营预算支出表07 __b-14-0" xfId="437"/>
    <cellStyle name="国有资本经营预算支出表07 __b-15-0" xfId="438"/>
    <cellStyle name="国有资本经营预算支出表07 __b-16-0" xfId="439"/>
    <cellStyle name="国有资本经营预算支出表07 __b-17-0" xfId="440"/>
    <cellStyle name="国有资本经营预算支出表07 __b-18-0" xfId="441"/>
    <cellStyle name="国有资本经营预算支出表07 __b-19-0" xfId="442"/>
    <cellStyle name="国有资本经营预算支出表07 __b-20-0" xfId="443"/>
    <cellStyle name="国有资本经营预算支出表07 __b-21-0" xfId="444"/>
    <cellStyle name="国有资本经营预算支出表07 __b-22-0" xfId="445"/>
    <cellStyle name="国有资本经营预算支出表07 __b-23-0" xfId="446"/>
    <cellStyle name="国有资本经营预算支出表07 __b-24-0" xfId="447"/>
    <cellStyle name="国有资本经营预算支出表07 __b-25-0" xfId="448"/>
    <cellStyle name="国有资本经营预算支出表07 __b-26-0" xfId="449"/>
    <cellStyle name="国有资本经营预算支出表07 __b-27-0" xfId="450"/>
    <cellStyle name="国有资本经营预算支出表07 __b-28-0" xfId="451"/>
    <cellStyle name="国有资本经营预算支出表07 __b-29-0" xfId="452"/>
    <cellStyle name="部门政府采购预算表08 __b-1-0" xfId="453"/>
    <cellStyle name="部门政府采购预算表08 __b-2-0" xfId="454"/>
    <cellStyle name="部门政府采购预算表08 __b-3-0" xfId="455"/>
    <cellStyle name="部门政府采购预算表08 __b-4-0" xfId="456"/>
    <cellStyle name="部门政府采购预算表08 __b-5-0" xfId="457"/>
    <cellStyle name="部门政府采购预算表08 __b-6-0" xfId="458"/>
    <cellStyle name="部门政府采购预算表08 __b-7-0" xfId="459"/>
    <cellStyle name="部门政府采购预算表08 __b-8-0" xfId="460"/>
    <cellStyle name="部门政府采购预算表08 __b-9-0" xfId="461"/>
    <cellStyle name="部门政府采购预算表08 __b-10-0" xfId="462"/>
    <cellStyle name="部门政府采购预算表08 __b-11-0" xfId="463"/>
    <cellStyle name="部门政府采购预算表08 __b-12-0" xfId="464"/>
    <cellStyle name="部门政府采购预算表08 __b-13-0" xfId="465"/>
    <cellStyle name="部门政府采购预算表08 __b-14-0" xfId="466"/>
    <cellStyle name="部门政府采购预算表08 __b-15-0" xfId="467"/>
    <cellStyle name="部门政府采购预算表08 __b-16-0" xfId="468"/>
    <cellStyle name="部门政府采购预算表08 __b-17-0" xfId="469"/>
    <cellStyle name="部门政府采购预算表08 __b-18-0" xfId="470"/>
    <cellStyle name="部门政府采购预算表08 __b-19-0" xfId="471"/>
    <cellStyle name="部门政府采购预算表08 __b-20-0" xfId="472"/>
    <cellStyle name="部门政府采购预算表08 __b-21-0" xfId="473"/>
    <cellStyle name="部门政府采购预算表08 __b-22-0" xfId="474"/>
    <cellStyle name="部门政府采购预算表08 __b-23-0" xfId="475"/>
    <cellStyle name="部门政府采购预算表08 __b-24-0" xfId="476"/>
    <cellStyle name="部门政府采购预算表08 __b-25-0" xfId="477"/>
    <cellStyle name="部门政府采购预算表08 __b-26-0" xfId="478"/>
    <cellStyle name="部门政府采购预算表08 __b-27-0" xfId="479"/>
    <cellStyle name="部门政府采购预算表08 __b-28-0" xfId="480"/>
    <cellStyle name="部门政府采购预算表08 __b-29-0" xfId="481"/>
    <cellStyle name="部门政府采购预算表08 __b-30-0" xfId="482"/>
    <cellStyle name="部门政府采购预算表08 __b-31-0" xfId="483"/>
    <cellStyle name="部门政府采购预算表08 __b-32-0" xfId="484"/>
    <cellStyle name="部门政府采购预算表08 __b-33-0" xfId="485"/>
    <cellStyle name="部门政府采购预算表08 __b-34-0" xfId="486"/>
    <cellStyle name="部门政府采购预算表08 __b-35-0" xfId="487"/>
    <cellStyle name="部门政府采购预算表08 __b-36-0" xfId="488"/>
    <cellStyle name="部门政府采购预算表08 __b-37-0" xfId="489"/>
    <cellStyle name="部门政府采购预算表08 __b-38-0" xfId="490"/>
    <cellStyle name="政府购买服务预算表09 __b-1-0" xfId="491"/>
    <cellStyle name="政府购买服务预算表09 __b-2-0" xfId="492"/>
    <cellStyle name="政府购买服务预算表09 __b-3-0" xfId="493"/>
    <cellStyle name="政府购买服务预算表09 __b-4-0" xfId="494"/>
    <cellStyle name="政府购买服务预算表09 __b-5-0" xfId="495"/>
    <cellStyle name="政府购买服务预算表09 __b-6-0" xfId="496"/>
    <cellStyle name="政府购买服务预算表09 __b-7-0" xfId="497"/>
    <cellStyle name="政府购买服务预算表09 __b-8-0" xfId="498"/>
    <cellStyle name="政府购买服务预算表09 __b-9-0" xfId="499"/>
    <cellStyle name="政府购买服务预算表09 __b-10-0" xfId="500"/>
    <cellStyle name="政府购买服务预算表09 __b-11-0" xfId="501"/>
    <cellStyle name="政府购买服务预算表09 __b-12-0" xfId="502"/>
    <cellStyle name="政府购买服务预算表09 __b-13-0" xfId="503"/>
    <cellStyle name="政府购买服务预算表09 __b-14-0" xfId="504"/>
    <cellStyle name="政府购买服务预算表09 __b-15-0" xfId="505"/>
    <cellStyle name="政府购买服务预算表09 __b-16-0" xfId="506"/>
    <cellStyle name="政府购买服务预算表09 __b-17-0" xfId="507"/>
    <cellStyle name="政府购买服务预算表09 __b-18-0" xfId="508"/>
    <cellStyle name="政府购买服务预算表09 __b-19-0" xfId="509"/>
    <cellStyle name="政府购买服务预算表09 __b-20-0" xfId="510"/>
    <cellStyle name="政府购买服务预算表09 __b-21-0" xfId="511"/>
    <cellStyle name="政府购买服务预算表09 __b-22-0" xfId="512"/>
    <cellStyle name="政府购买服务预算表09 __b-23-0" xfId="513"/>
    <cellStyle name="政府购买服务预算表09 __b-24-0" xfId="514"/>
    <cellStyle name="政府购买服务预算表09 __b-25-0" xfId="515"/>
    <cellStyle name="政府购买服务预算表09 __b-26-0" xfId="516"/>
    <cellStyle name="政府购买服务预算表09 __b-27-0" xfId="517"/>
    <cellStyle name="政府购买服务预算表09 __b-28-0" xfId="518"/>
    <cellStyle name="政府购买服务预算表09 __b-29-0" xfId="519"/>
    <cellStyle name="政府购买服务预算表09 __b-30-0" xfId="520"/>
    <cellStyle name="政府购买服务预算表09 __b-31-0" xfId="521"/>
    <cellStyle name="政府购买服务预算表09 __b-32-0" xfId="522"/>
    <cellStyle name="政府购买服务预算表09 __b-33-0" xfId="523"/>
    <cellStyle name="政府购买服务预算表09 __b-34-0" xfId="524"/>
    <cellStyle name="政府购买服务预算表09 __b-35-0" xfId="525"/>
    <cellStyle name="政府购买服务预算表09 __b-36-0" xfId="526"/>
    <cellStyle name="政府购买服务预算表09 __b-37-0" xfId="527"/>
    <cellStyle name="政府购买服务预算表09 __b-38-0" xfId="528"/>
    <cellStyle name="政府购买服务预算表09 __b-39-0" xfId="529"/>
    <cellStyle name="政府购买服务预算表09 __b-40-0" xfId="530"/>
    <cellStyle name="政府购买服务预算表09 __b-41-0" xfId="531"/>
    <cellStyle name="政府购买服务预算表09 __b-42-0" xfId="532"/>
    <cellStyle name="政府购买服务预算表09 __b-43-0" xfId="533"/>
    <cellStyle name="政府购买服务预算表09 __b-44-0" xfId="534"/>
    <cellStyle name="政府购买服务预算表09 __b-45-0" xfId="535"/>
    <cellStyle name="市对下转移支付预算表10-1 __b-1-0" xfId="536"/>
    <cellStyle name="市对下转移支付预算表10-1 __b-2-0" xfId="537"/>
    <cellStyle name="市对下转移支付预算表10-1 __b-3-0" xfId="538"/>
    <cellStyle name="市对下转移支付预算表10-1 __b-4-0" xfId="539"/>
    <cellStyle name="市对下转移支付预算表10-1 __b-5-0" xfId="540"/>
    <cellStyle name="市对下转移支付预算表10-1 __b-6-0" xfId="541"/>
    <cellStyle name="市对下转移支付预算表10-1 __b-7-0" xfId="542"/>
    <cellStyle name="市对下转移支付预算表10-1 __b-8-0" xfId="543"/>
    <cellStyle name="市对下转移支付预算表10-1 __b-9-0" xfId="544"/>
    <cellStyle name="市对下转移支付预算表10-1 __b-10-0" xfId="545"/>
    <cellStyle name="市对下转移支付预算表10-1 __b-11-0" xfId="546"/>
    <cellStyle name="市对下转移支付预算表10-1 __b-12-0" xfId="547"/>
    <cellStyle name="市对下转移支付预算表10-1 __b-13-0" xfId="548"/>
    <cellStyle name="市对下转移支付预算表10-1 __b-14-0" xfId="549"/>
    <cellStyle name="市对下转移支付预算表10-1 __b-15-0" xfId="550"/>
    <cellStyle name="市对下转移支付预算表10-1 __b-16-0" xfId="551"/>
    <cellStyle name="市对下转移支付预算表10-1 __b-17-0" xfId="552"/>
    <cellStyle name="市对下转移支付预算表10-1 __b-18-0" xfId="553"/>
    <cellStyle name="市对下转移支付预算表10-1 __b-19-0" xfId="554"/>
    <cellStyle name="市对下转移支付预算表10-1 __b-20-0" xfId="555"/>
    <cellStyle name="市对下转移支付预算表10-1 __b-21-0" xfId="556"/>
    <cellStyle name="市对下转移支付预算表10-1 __b-22-0" xfId="557"/>
    <cellStyle name="市对下转移支付预算表10-1 __b-23-0" xfId="558"/>
    <cellStyle name="市对下转移支付预算表10-1 __b-24-0" xfId="559"/>
    <cellStyle name="市对下转移支付预算表10-1 __b-25-0" xfId="560"/>
    <cellStyle name="市对下转移支付预算表10-1 __b-26-0" xfId="561"/>
    <cellStyle name="市对下转移支付预算表10-1 __b-27-0" xfId="562"/>
    <cellStyle name="市对下转移支付预算表10-1 __b-28-0" xfId="563"/>
    <cellStyle name="市对下转移支付预算表10-1 __b-29-0" xfId="564"/>
    <cellStyle name="市对下转移支付预算表10-1 __b-30-0" xfId="565"/>
    <cellStyle name="市对下转移支付预算表10-1 __b-31-0" xfId="566"/>
    <cellStyle name="市对下转移支付绩效目标表10-2 __b-1-0" xfId="567"/>
    <cellStyle name="市对下转移支付绩效目标表10-2 __b-2-0" xfId="568"/>
    <cellStyle name="市对下转移支付绩效目标表10-2 __b-3-0" xfId="569"/>
    <cellStyle name="市对下转移支付绩效目标表10-2 __b-4-0" xfId="570"/>
    <cellStyle name="市对下转移支付绩效目标表10-2 __b-5-0" xfId="571"/>
    <cellStyle name="市对下转移支付绩效目标表10-2 __b-6-0" xfId="572"/>
    <cellStyle name="市对下转移支付绩效目标表10-2 __b-7-0" xfId="573"/>
    <cellStyle name="市对下转移支付绩效目标表10-2 __b-8-0" xfId="574"/>
    <cellStyle name="市对下转移支付绩效目标表10-2 __b-9-0" xfId="575"/>
    <cellStyle name="市对下转移支付绩效目标表10-2 __b-10-0" xfId="576"/>
    <cellStyle name="市对下转移支付绩效目标表10-2 __b-11-0" xfId="577"/>
    <cellStyle name="市对下转移支付绩效目标表10-2 __b-12-0" xfId="578"/>
    <cellStyle name="市对下转移支付绩效目标表10-2 __b-13-0" xfId="579"/>
    <cellStyle name="市对下转移支付绩效目标表10-2 __b-14-0" xfId="580"/>
    <cellStyle name="市对下转移支付绩效目标表10-2 __b-15-0" xfId="581"/>
    <cellStyle name="市对下转移支付绩效目标表10-2 __b-16-0" xfId="582"/>
    <cellStyle name="市对下转移支付绩效目标表10-2 __b-17-0" xfId="583"/>
    <cellStyle name="市对下转移支付绩效目标表10-2 __b-18-0" xfId="584"/>
    <cellStyle name="市对下转移支付绩效目标表10-2 __b-19-0" xfId="585"/>
    <cellStyle name="新增资产配置表11 __b-1-0" xfId="586"/>
    <cellStyle name="新增资产配置表11 __b-2-0" xfId="587"/>
    <cellStyle name="新增资产配置表11 __b-3-0" xfId="588"/>
    <cellStyle name="新增资产配置表11 __b-4-0" xfId="589"/>
    <cellStyle name="新增资产配置表11 __b-5-0" xfId="590"/>
    <cellStyle name="新增资产配置表11 __b-6-0" xfId="591"/>
    <cellStyle name="新增资产配置表11 __b-7-0" xfId="592"/>
    <cellStyle name="新增资产配置表11 __b-8-0" xfId="593"/>
    <cellStyle name="新增资产配置表11 __b-9-0" xfId="594"/>
    <cellStyle name="新增资产配置表11 __b-10-0" xfId="595"/>
    <cellStyle name="新增资产配置表11 __b-11-0" xfId="596"/>
    <cellStyle name="新增资产配置表11 __b-12-0" xfId="597"/>
    <cellStyle name="新增资产配置表11 __b-13-0" xfId="598"/>
    <cellStyle name="新增资产配置表11 __b-14-0" xfId="599"/>
    <cellStyle name="新增资产配置表11 __b-15-0" xfId="600"/>
    <cellStyle name="新增资产配置表11 __b-16-0" xfId="601"/>
    <cellStyle name="新增资产配置表11 __b-17-0" xfId="602"/>
    <cellStyle name="新增资产配置表11 __b-18-0" xfId="603"/>
    <cellStyle name="新增资产配置表11 __b-19-0" xfId="604"/>
    <cellStyle name="新增资产配置表11 __b-20-0" xfId="605"/>
    <cellStyle name="上级补助项目支出预算表12 __b-1-0" xfId="606"/>
    <cellStyle name="上级补助项目支出预算表12 __b-2-0" xfId="607"/>
    <cellStyle name="上级补助项目支出预算表12 __b-3-0" xfId="608"/>
    <cellStyle name="上级补助项目支出预算表12 __b-4-0" xfId="609"/>
    <cellStyle name="上级补助项目支出预算表12 __b-5-0" xfId="610"/>
    <cellStyle name="上级补助项目支出预算表12 __b-6-0" xfId="611"/>
    <cellStyle name="上级补助项目支出预算表12 __b-7-0" xfId="612"/>
    <cellStyle name="上级补助项目支出预算表12 __b-8-0" xfId="613"/>
    <cellStyle name="上级补助项目支出预算表12 __b-9-0" xfId="614"/>
    <cellStyle name="上级补助项目支出预算表12 __b-10-0" xfId="615"/>
    <cellStyle name="上级补助项目支出预算表12 __b-11-0" xfId="616"/>
    <cellStyle name="上级补助项目支出预算表12 __b-12-0" xfId="617"/>
    <cellStyle name="上级补助项目支出预算表12 __b-13-0" xfId="618"/>
    <cellStyle name="上级补助项目支出预算表12 __b-14-0" xfId="619"/>
    <cellStyle name="上级补助项目支出预算表12 __b-15-0" xfId="620"/>
    <cellStyle name="上级补助项目支出预算表12 __b-16-0" xfId="621"/>
    <cellStyle name="上级补助项目支出预算表12 __b-17-0" xfId="622"/>
    <cellStyle name="上级补助项目支出预算表12 __b-18-0" xfId="623"/>
    <cellStyle name="上级补助项目支出预算表12 __b-19-0" xfId="624"/>
    <cellStyle name="上级补助项目支出预算表12 __b-20-0" xfId="625"/>
    <cellStyle name="上级补助项目支出预算表12 __b-21-0" xfId="626"/>
    <cellStyle name="上级补助项目支出预算表12 __b-22-0" xfId="627"/>
    <cellStyle name="上级补助项目支出预算表12 __b-23-0" xfId="628"/>
    <cellStyle name="上级补助项目支出预算表12 __b-24-0" xfId="629"/>
    <cellStyle name="上级补助项目支出预算表12 __b-25-0" xfId="630"/>
    <cellStyle name="上级补助项目支出预算表12 __b-26-0" xfId="631"/>
    <cellStyle name="上级补助项目支出预算表12 __b-27-0" xfId="632"/>
    <cellStyle name="上级补助项目支出预算表12 __b-28-0" xfId="633"/>
    <cellStyle name="上级补助项目支出预算表12 __b-29-0" xfId="634"/>
    <cellStyle name="上级补助项目支出预算表12 __b-30-0" xfId="635"/>
    <cellStyle name="部门项目中期规划预算表13 __b-1-0" xfId="636"/>
    <cellStyle name="部门项目中期规划预算表13 __b-2-0" xfId="637"/>
    <cellStyle name="部门项目中期规划预算表13 __b-3-0" xfId="638"/>
    <cellStyle name="部门项目中期规划预算表13 __b-4-0" xfId="639"/>
    <cellStyle name="部门项目中期规划预算表13 __b-5-0" xfId="640"/>
    <cellStyle name="部门项目中期规划预算表13 __b-6-0" xfId="641"/>
    <cellStyle name="部门项目中期规划预算表13 __b-7-0" xfId="642"/>
    <cellStyle name="部门项目中期规划预算表13 __b-8-0" xfId="643"/>
    <cellStyle name="部门项目中期规划预算表13 __b-9-0" xfId="644"/>
    <cellStyle name="部门项目中期规划预算表13 __b-10-0" xfId="645"/>
    <cellStyle name="部门项目中期规划预算表13 __b-11-0" xfId="646"/>
    <cellStyle name="部门项目中期规划预算表13 __b-12-0" xfId="647"/>
    <cellStyle name="部门项目中期规划预算表13 __b-13-0" xfId="648"/>
    <cellStyle name="部门项目中期规划预算表13 __b-14-0" xfId="649"/>
    <cellStyle name="部门项目中期规划预算表13 __b-15-0" xfId="650"/>
    <cellStyle name="部门项目中期规划预算表13 __b-16-0" xfId="651"/>
    <cellStyle name="部门项目中期规划预算表13 __b-17-0" xfId="652"/>
    <cellStyle name="部门项目中期规划预算表13 __b-18-0" xfId="653"/>
    <cellStyle name="部门项目中期规划预算表13 __b-19-0" xfId="654"/>
    <cellStyle name="部门项目中期规划预算表13 __b-20-0" xfId="655"/>
    <cellStyle name="部门项目中期规划预算表13 __b-21-0" xfId="656"/>
    <cellStyle name="部门项目中期规划预算表13 __b-22-0" xfId="657"/>
    <cellStyle name="部门项目中期规划预算表13 __b-23-0" xfId="658"/>
    <cellStyle name="部门项目中期规划预算表13 __b-24-0" xfId="659"/>
    <cellStyle name="部门项目中期规划预算表13 __b-25-0" xfId="660"/>
    <cellStyle name="部门项目中期规划预算表13 __b-26-0" xfId="661"/>
    <cellStyle name="部门项目中期规划预算表13 __b-27-0" xfId="662"/>
    <cellStyle name="部门项目中期规划预算表13 __b-28-0" xfId="663"/>
    <cellStyle name="部门项目中期规划预算表13 __b-29-0" xfId="66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Them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8"/>
  <sheetViews>
    <sheetView showZeros="0" workbookViewId="0">
      <selection activeCell="F17" sqref="F17"/>
    </sheetView>
  </sheetViews>
  <sheetFormatPr defaultColWidth="8" defaultRowHeight="14.25" customHeight="1" outlineLevelCol="3"/>
  <cols>
    <col min="1" max="1" width="39.575" customWidth="1"/>
    <col min="2" max="2" width="43.1416666666667" customWidth="1"/>
    <col min="3" max="3" width="39.7" customWidth="1"/>
    <col min="4" max="4" width="42.7" customWidth="1"/>
  </cols>
  <sheetData>
    <row r="1" ht="13.5" customHeight="1" spans="4:4">
      <c r="D1" s="104" t="s">
        <v>0</v>
      </c>
    </row>
    <row r="2" ht="36" customHeight="1" spans="1:4">
      <c r="A2" s="123" t="s">
        <v>1</v>
      </c>
      <c r="B2" s="257"/>
      <c r="C2" s="257"/>
      <c r="D2" s="257"/>
    </row>
    <row r="3" ht="21" customHeight="1" spans="1:4">
      <c r="A3" s="258" t="str">
        <f>"单位名称："&amp;"曲靖市生态环境局宣威分局"</f>
        <v>单位名称：曲靖市生态环境局宣威分局</v>
      </c>
      <c r="B3" s="259"/>
      <c r="C3" s="259"/>
      <c r="D3" s="267" t="s">
        <v>2</v>
      </c>
    </row>
    <row r="4" ht="19.5" customHeight="1" spans="1:4">
      <c r="A4" s="260" t="s">
        <v>3</v>
      </c>
      <c r="B4" s="261"/>
      <c r="C4" s="260" t="s">
        <v>4</v>
      </c>
      <c r="D4" s="261"/>
    </row>
    <row r="5" ht="19.5" customHeight="1" spans="1:4">
      <c r="A5" s="262" t="s">
        <v>5</v>
      </c>
      <c r="B5" s="262" t="s">
        <v>6</v>
      </c>
      <c r="C5" s="262" t="s">
        <v>7</v>
      </c>
      <c r="D5" s="262" t="s">
        <v>6</v>
      </c>
    </row>
    <row r="6" ht="19.5" customHeight="1" spans="1:4">
      <c r="A6" s="263"/>
      <c r="B6" s="263"/>
      <c r="C6" s="263"/>
      <c r="D6" s="263"/>
    </row>
    <row r="7" ht="20.25" customHeight="1" spans="1:4">
      <c r="A7" s="13" t="s">
        <v>8</v>
      </c>
      <c r="B7" s="264">
        <v>5844.128937</v>
      </c>
      <c r="C7" s="265" t="str">
        <f>"一"&amp;"、"&amp;"一般公共服务支出"</f>
        <v>一、一般公共服务支出</v>
      </c>
      <c r="D7" s="264"/>
    </row>
    <row r="8" ht="20.25" customHeight="1" spans="1:4">
      <c r="A8" s="13" t="s">
        <v>9</v>
      </c>
      <c r="B8" s="264"/>
      <c r="C8" s="265" t="str">
        <f>"二"&amp;"、"&amp;"外交支出"</f>
        <v>二、外交支出</v>
      </c>
      <c r="D8" s="264"/>
    </row>
    <row r="9" ht="20.25" customHeight="1" spans="1:4">
      <c r="A9" s="13" t="s">
        <v>10</v>
      </c>
      <c r="B9" s="264"/>
      <c r="C9" s="265" t="str">
        <f>"三"&amp;"、"&amp;"国防支出"</f>
        <v>三、国防支出</v>
      </c>
      <c r="D9" s="264"/>
    </row>
    <row r="10" ht="20.25" customHeight="1" spans="1:4">
      <c r="A10" s="13" t="s">
        <v>11</v>
      </c>
      <c r="B10" s="264"/>
      <c r="C10" s="265" t="str">
        <f>"四"&amp;"、"&amp;"公共安全支出"</f>
        <v>四、公共安全支出</v>
      </c>
      <c r="D10" s="264"/>
    </row>
    <row r="11" ht="20.25" customHeight="1" spans="1:4">
      <c r="A11" s="13" t="s">
        <v>12</v>
      </c>
      <c r="B11" s="264">
        <v>150</v>
      </c>
      <c r="C11" s="265" t="str">
        <f>"五"&amp;"、"&amp;"教育支出"</f>
        <v>五、教育支出</v>
      </c>
      <c r="D11" s="264"/>
    </row>
    <row r="12" ht="20.25" customHeight="1" spans="1:4">
      <c r="A12" s="13" t="s">
        <v>13</v>
      </c>
      <c r="B12" s="264"/>
      <c r="C12" s="265" t="str">
        <f>"六"&amp;"、"&amp;"科学技术支出"</f>
        <v>六、科学技术支出</v>
      </c>
      <c r="D12" s="264"/>
    </row>
    <row r="13" ht="20.25" customHeight="1" spans="1:4">
      <c r="A13" s="13" t="s">
        <v>14</v>
      </c>
      <c r="B13" s="264"/>
      <c r="C13" s="265" t="str">
        <f>"七"&amp;"、"&amp;"文化旅游体育与传媒支出"</f>
        <v>七、文化旅游体育与传媒支出</v>
      </c>
      <c r="D13" s="264"/>
    </row>
    <row r="14" ht="20.25" customHeight="1" spans="1:4">
      <c r="A14" s="13" t="s">
        <v>15</v>
      </c>
      <c r="B14" s="264"/>
      <c r="C14" s="265" t="str">
        <f>"八"&amp;"、"&amp;"社会保障和就业支出"</f>
        <v>八、社会保障和就业支出</v>
      </c>
      <c r="D14" s="264">
        <v>99.754836</v>
      </c>
    </row>
    <row r="15" ht="20.25" customHeight="1" spans="1:4">
      <c r="A15" s="13" t="s">
        <v>16</v>
      </c>
      <c r="B15" s="264"/>
      <c r="C15" s="265" t="str">
        <f>"九"&amp;"、"&amp;"社会保险基金支出"</f>
        <v>九、社会保险基金支出</v>
      </c>
      <c r="D15" s="264"/>
    </row>
    <row r="16" ht="20.25" customHeight="1" spans="1:4">
      <c r="A16" s="13" t="s">
        <v>17</v>
      </c>
      <c r="B16" s="264">
        <v>150</v>
      </c>
      <c r="C16" s="265" t="str">
        <f>"十"&amp;"、"&amp;"卫生健康支出"</f>
        <v>十、卫生健康支出</v>
      </c>
      <c r="D16" s="264">
        <v>54.350122</v>
      </c>
    </row>
    <row r="17" ht="20.25" customHeight="1" spans="1:4">
      <c r="A17" s="13"/>
      <c r="B17" s="15"/>
      <c r="C17" s="265" t="str">
        <f>"十一"&amp;"、"&amp;"节能环保支出"</f>
        <v>十一、节能环保支出</v>
      </c>
      <c r="D17" s="264">
        <v>5760.045467</v>
      </c>
    </row>
    <row r="18" ht="20.25" customHeight="1" spans="1:4">
      <c r="A18" s="13"/>
      <c r="B18" s="266"/>
      <c r="C18" s="265" t="str">
        <f>"十二"&amp;"、"&amp;"城乡社区支出"</f>
        <v>十二、城乡社区支出</v>
      </c>
      <c r="D18" s="264"/>
    </row>
    <row r="19" ht="20.25" customHeight="1" spans="1:4">
      <c r="A19" s="13"/>
      <c r="B19" s="266"/>
      <c r="C19" s="265" t="str">
        <f>"十三"&amp;"、"&amp;"农林水支出"</f>
        <v>十三、农林水支出</v>
      </c>
      <c r="D19" s="264"/>
    </row>
    <row r="20" ht="20.25" customHeight="1" spans="1:4">
      <c r="A20" s="13"/>
      <c r="B20" s="266"/>
      <c r="C20" s="265" t="str">
        <f>"十四"&amp;"、"&amp;"交通运输支出"</f>
        <v>十四、交通运输支出</v>
      </c>
      <c r="D20" s="264"/>
    </row>
    <row r="21" ht="20.25" customHeight="1" spans="1:4">
      <c r="A21" s="13"/>
      <c r="B21" s="13"/>
      <c r="C21" s="265" t="str">
        <f>"十五"&amp;"、"&amp;"资源勘探工业信息等支出"</f>
        <v>十五、资源勘探工业信息等支出</v>
      </c>
      <c r="D21" s="264"/>
    </row>
    <row r="22" ht="20.25" customHeight="1" spans="1:4">
      <c r="A22" s="13"/>
      <c r="B22" s="13"/>
      <c r="C22" s="265" t="str">
        <f>"十六"&amp;"、"&amp;"商业服务业等支出"</f>
        <v>十六、商业服务业等支出</v>
      </c>
      <c r="D22" s="264"/>
    </row>
    <row r="23" ht="20.25" customHeight="1" spans="1:4">
      <c r="A23" s="13"/>
      <c r="B23" s="13"/>
      <c r="C23" s="265" t="str">
        <f>"十七"&amp;"、"&amp;"金融支出"</f>
        <v>十七、金融支出</v>
      </c>
      <c r="D23" s="264"/>
    </row>
    <row r="24" ht="20.25" customHeight="1" spans="1:4">
      <c r="A24" s="13"/>
      <c r="B24" s="13"/>
      <c r="C24" s="265" t="str">
        <f>"十八"&amp;"、"&amp;"援助其他地区支出"</f>
        <v>十八、援助其他地区支出</v>
      </c>
      <c r="D24" s="264"/>
    </row>
    <row r="25" ht="20.25" customHeight="1" spans="1:4">
      <c r="A25" s="13"/>
      <c r="B25" s="13"/>
      <c r="C25" s="265" t="str">
        <f>"十九"&amp;"、"&amp;"自然资源海洋气象等支出"</f>
        <v>十九、自然资源海洋气象等支出</v>
      </c>
      <c r="D25" s="264"/>
    </row>
    <row r="26" ht="20.25" customHeight="1" spans="1:4">
      <c r="A26" s="13"/>
      <c r="B26" s="13"/>
      <c r="C26" s="265" t="str">
        <f>"二十"&amp;"、"&amp;"住房保障支出"</f>
        <v>二十、住房保障支出</v>
      </c>
      <c r="D26" s="264">
        <v>79.978512</v>
      </c>
    </row>
    <row r="27" ht="20.25" customHeight="1" spans="1:4">
      <c r="A27" s="13"/>
      <c r="B27" s="13"/>
      <c r="C27" s="265" t="str">
        <f>"二十一"&amp;"、"&amp;"粮油物资储备支出"</f>
        <v>二十一、粮油物资储备支出</v>
      </c>
      <c r="D27" s="264"/>
    </row>
    <row r="28" ht="20.25" customHeight="1" spans="1:4">
      <c r="A28" s="13"/>
      <c r="B28" s="13"/>
      <c r="C28" s="265" t="str">
        <f>"二十二"&amp;"、"&amp;"灾害防治及应急管理支出"</f>
        <v>二十二、灾害防治及应急管理支出</v>
      </c>
      <c r="D28" s="264"/>
    </row>
    <row r="29" ht="20.25" customHeight="1" spans="1:4">
      <c r="A29" s="13"/>
      <c r="B29" s="13"/>
      <c r="C29" s="265" t="str">
        <f>"二十三"&amp;"、"&amp;"预备费"</f>
        <v>二十三、预备费</v>
      </c>
      <c r="D29" s="264"/>
    </row>
    <row r="30" ht="20.25" customHeight="1" spans="1:4">
      <c r="A30" s="13"/>
      <c r="B30" s="13"/>
      <c r="C30" s="265" t="str">
        <f>"二十四"&amp;"、"&amp;"其他支出"</f>
        <v>二十四、其他支出</v>
      </c>
      <c r="D30" s="264"/>
    </row>
    <row r="31" ht="20.25" customHeight="1" spans="1:4">
      <c r="A31" s="13"/>
      <c r="B31" s="13"/>
      <c r="C31" s="265" t="str">
        <f>"二十五"&amp;"、"&amp;"转移性支出"</f>
        <v>二十五、转移性支出</v>
      </c>
      <c r="D31" s="264"/>
    </row>
    <row r="32" ht="20.25" customHeight="1" spans="1:4">
      <c r="A32" s="13"/>
      <c r="B32" s="13"/>
      <c r="C32" s="265" t="str">
        <f>"二十六"&amp;"、"&amp;"债务还本支出"</f>
        <v>二十六、债务还本支出</v>
      </c>
      <c r="D32" s="264"/>
    </row>
    <row r="33" ht="20.25" customHeight="1" spans="1:4">
      <c r="A33" s="13"/>
      <c r="B33" s="13"/>
      <c r="C33" s="265" t="str">
        <f>"二十七"&amp;"、"&amp;"债务付息支出"</f>
        <v>二十七、债务付息支出</v>
      </c>
      <c r="D33" s="264"/>
    </row>
    <row r="34" ht="20.25" customHeight="1" spans="1:4">
      <c r="A34" s="13"/>
      <c r="B34" s="13"/>
      <c r="C34" s="265" t="str">
        <f>"二十八"&amp;"、"&amp;"债务发行费用支出"</f>
        <v>二十八、债务发行费用支出</v>
      </c>
      <c r="D34" s="264"/>
    </row>
    <row r="35" ht="20.25" customHeight="1" spans="1:4">
      <c r="A35" s="13"/>
      <c r="B35" s="13"/>
      <c r="C35" s="265" t="str">
        <f>"二十九"&amp;"、"&amp;"抗疫特别国债安排的支出"</f>
        <v>二十九、抗疫特别国债安排的支出</v>
      </c>
      <c r="D35" s="264"/>
    </row>
    <row r="36" ht="20.25" customHeight="1" spans="1:4">
      <c r="A36" s="208" t="s">
        <v>18</v>
      </c>
      <c r="B36" s="15">
        <v>5994.128937</v>
      </c>
      <c r="C36" s="208" t="s">
        <v>19</v>
      </c>
      <c r="D36" s="264">
        <v>5994.128937</v>
      </c>
    </row>
    <row r="37" ht="20.25" customHeight="1" spans="1:4">
      <c r="A37" s="13" t="s">
        <v>20</v>
      </c>
      <c r="B37" s="15"/>
      <c r="C37" s="13" t="s">
        <v>21</v>
      </c>
      <c r="D37" s="15"/>
    </row>
    <row r="38" ht="20.25" customHeight="1" spans="1:4">
      <c r="A38" s="208" t="s">
        <v>22</v>
      </c>
      <c r="B38" s="15">
        <v>5994.128937</v>
      </c>
      <c r="C38" s="208" t="s">
        <v>23</v>
      </c>
      <c r="D38" s="264">
        <v>5994.128937</v>
      </c>
    </row>
  </sheetData>
  <mergeCells count="8">
    <mergeCell ref="A2:D2"/>
    <mergeCell ref="A3:B3"/>
    <mergeCell ref="A4:B4"/>
    <mergeCell ref="C4:D4"/>
    <mergeCell ref="A5:A6"/>
    <mergeCell ref="B5:B6"/>
    <mergeCell ref="C5:C6"/>
    <mergeCell ref="D5:D6"/>
  </mergeCells>
  <pageMargins left="0.75" right="0.75" top="1" bottom="1" header="0.5" footer="0.5"/>
  <pageSetup paperSize="9" fitToWidth="0"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7"/>
  <sheetViews>
    <sheetView showZeros="0" workbookViewId="0">
      <selection activeCell="E21" sqref="E21"/>
    </sheetView>
  </sheetViews>
  <sheetFormatPr defaultColWidth="9.14166666666667" defaultRowHeight="12" customHeight="1"/>
  <cols>
    <col min="1" max="1" width="30.025" customWidth="1"/>
    <col min="2" max="2" width="29" customWidth="1"/>
    <col min="3" max="3" width="23.85" customWidth="1"/>
    <col min="4" max="4" width="20.575" customWidth="1"/>
    <col min="5" max="5" width="20.1416666666667" customWidth="1"/>
    <col min="6" max="6" width="19.85" customWidth="1"/>
    <col min="7" max="7" width="9.85" customWidth="1"/>
    <col min="8" max="8" width="19" customWidth="1"/>
    <col min="9" max="9" width="12.575" customWidth="1"/>
    <col min="10" max="10" width="12.2833333333333" customWidth="1"/>
    <col min="11" max="11" width="15.7" customWidth="1"/>
  </cols>
  <sheetData>
    <row r="1" customHeight="1" spans="11:11">
      <c r="K1" s="53" t="s">
        <v>337</v>
      </c>
    </row>
    <row r="2" ht="28.5" customHeight="1" spans="2:11">
      <c r="B2" s="49" t="s">
        <v>338</v>
      </c>
      <c r="C2" s="3"/>
      <c r="D2" s="3"/>
      <c r="E2" s="3"/>
      <c r="F2" s="3"/>
      <c r="G2" s="50"/>
      <c r="H2" s="3"/>
      <c r="I2" s="50"/>
      <c r="J2" s="50"/>
      <c r="K2" s="3"/>
    </row>
    <row r="3" ht="17.25" customHeight="1" spans="1:2">
      <c r="A3" t="str">
        <f>"单位名称："&amp;"曲靖市生态环境局宣威分局"</f>
        <v>单位名称：曲靖市生态环境局宣威分局</v>
      </c>
      <c r="B3" s="4"/>
    </row>
    <row r="4" ht="44.25" customHeight="1" spans="1:11">
      <c r="A4" s="133" t="s">
        <v>229</v>
      </c>
      <c r="B4" s="46" t="s">
        <v>339</v>
      </c>
      <c r="C4" s="46" t="s">
        <v>340</v>
      </c>
      <c r="D4" s="46" t="s">
        <v>341</v>
      </c>
      <c r="E4" s="46" t="s">
        <v>342</v>
      </c>
      <c r="F4" s="46" t="s">
        <v>343</v>
      </c>
      <c r="G4" s="51" t="s">
        <v>344</v>
      </c>
      <c r="H4" s="46" t="s">
        <v>345</v>
      </c>
      <c r="I4" s="51" t="s">
        <v>346</v>
      </c>
      <c r="J4" s="51" t="s">
        <v>347</v>
      </c>
      <c r="K4" s="46" t="s">
        <v>348</v>
      </c>
    </row>
    <row r="5" ht="18.75" customHeight="1" spans="1:11">
      <c r="A5" s="134">
        <v>1</v>
      </c>
      <c r="B5" s="135">
        <v>2</v>
      </c>
      <c r="C5" s="135">
        <v>3</v>
      </c>
      <c r="D5" s="135">
        <v>4</v>
      </c>
      <c r="E5" s="135">
        <v>5</v>
      </c>
      <c r="F5" s="135">
        <v>6</v>
      </c>
      <c r="G5" s="136">
        <v>7</v>
      </c>
      <c r="H5" s="135">
        <v>8</v>
      </c>
      <c r="I5" s="136">
        <v>9</v>
      </c>
      <c r="J5" s="136">
        <v>10</v>
      </c>
      <c r="K5" s="135">
        <v>11</v>
      </c>
    </row>
    <row r="6" ht="21.75" customHeight="1" spans="1:11">
      <c r="A6" s="14"/>
      <c r="B6" s="13" t="s">
        <v>43</v>
      </c>
      <c r="C6" s="14"/>
      <c r="D6" s="14"/>
      <c r="E6" s="14"/>
      <c r="F6" s="14"/>
      <c r="G6" s="14"/>
      <c r="H6" s="14"/>
      <c r="I6" s="14"/>
      <c r="J6" s="14"/>
      <c r="K6" s="14"/>
    </row>
    <row r="7" ht="19.5" customHeight="1" spans="1:11">
      <c r="A7" s="137" t="s">
        <v>327</v>
      </c>
      <c r="B7" s="13" t="s">
        <v>325</v>
      </c>
      <c r="C7" s="13" t="s">
        <v>349</v>
      </c>
      <c r="D7" s="13" t="s">
        <v>350</v>
      </c>
      <c r="E7" s="13" t="s">
        <v>351</v>
      </c>
      <c r="F7" s="13" t="s">
        <v>352</v>
      </c>
      <c r="G7" s="13" t="s">
        <v>353</v>
      </c>
      <c r="H7" s="13" t="s">
        <v>354</v>
      </c>
      <c r="I7" s="13" t="s">
        <v>355</v>
      </c>
      <c r="J7" s="13" t="s">
        <v>356</v>
      </c>
      <c r="K7" s="13" t="s">
        <v>357</v>
      </c>
    </row>
    <row r="8" ht="19.5" customHeight="1" spans="1:11">
      <c r="A8" s="137" t="s">
        <v>327</v>
      </c>
      <c r="B8" s="13" t="s">
        <v>325</v>
      </c>
      <c r="C8" s="13" t="s">
        <v>349</v>
      </c>
      <c r="D8" s="13" t="s">
        <v>350</v>
      </c>
      <c r="E8" s="13" t="s">
        <v>358</v>
      </c>
      <c r="F8" s="13" t="s">
        <v>359</v>
      </c>
      <c r="G8" s="13" t="s">
        <v>360</v>
      </c>
      <c r="H8" s="13" t="s">
        <v>361</v>
      </c>
      <c r="I8" s="13" t="s">
        <v>362</v>
      </c>
      <c r="J8" s="13" t="s">
        <v>363</v>
      </c>
      <c r="K8" s="13" t="s">
        <v>364</v>
      </c>
    </row>
    <row r="9" ht="19.5" customHeight="1" spans="1:11">
      <c r="A9" s="137" t="s">
        <v>327</v>
      </c>
      <c r="B9" s="13" t="s">
        <v>325</v>
      </c>
      <c r="C9" s="13" t="s">
        <v>349</v>
      </c>
      <c r="D9" s="13" t="s">
        <v>365</v>
      </c>
      <c r="E9" s="13" t="s">
        <v>366</v>
      </c>
      <c r="F9" s="13" t="s">
        <v>367</v>
      </c>
      <c r="G9" s="13" t="s">
        <v>360</v>
      </c>
      <c r="H9" s="13" t="s">
        <v>145</v>
      </c>
      <c r="I9" s="13" t="s">
        <v>368</v>
      </c>
      <c r="J9" s="13" t="s">
        <v>356</v>
      </c>
      <c r="K9" s="13" t="s">
        <v>369</v>
      </c>
    </row>
    <row r="10" ht="19.5" customHeight="1" spans="1:11">
      <c r="A10" s="137" t="s">
        <v>327</v>
      </c>
      <c r="B10" s="13" t="s">
        <v>325</v>
      </c>
      <c r="C10" s="13" t="s">
        <v>349</v>
      </c>
      <c r="D10" s="13" t="s">
        <v>370</v>
      </c>
      <c r="E10" s="13" t="s">
        <v>371</v>
      </c>
      <c r="F10" s="13" t="s">
        <v>372</v>
      </c>
      <c r="G10" s="13" t="s">
        <v>360</v>
      </c>
      <c r="H10" s="13" t="s">
        <v>373</v>
      </c>
      <c r="I10" s="13" t="s">
        <v>362</v>
      </c>
      <c r="J10" s="13" t="s">
        <v>363</v>
      </c>
      <c r="K10" s="13" t="s">
        <v>374</v>
      </c>
    </row>
    <row r="11" ht="19.5" customHeight="1" spans="1:11">
      <c r="A11" s="137" t="s">
        <v>323</v>
      </c>
      <c r="B11" s="13" t="s">
        <v>321</v>
      </c>
      <c r="C11" s="13" t="s">
        <v>375</v>
      </c>
      <c r="D11" s="13" t="s">
        <v>350</v>
      </c>
      <c r="E11" s="13" t="s">
        <v>351</v>
      </c>
      <c r="F11" s="13" t="s">
        <v>376</v>
      </c>
      <c r="G11" s="13" t="s">
        <v>353</v>
      </c>
      <c r="H11" s="13" t="s">
        <v>377</v>
      </c>
      <c r="I11" s="13" t="s">
        <v>378</v>
      </c>
      <c r="J11" s="13" t="s">
        <v>356</v>
      </c>
      <c r="K11" s="13" t="s">
        <v>379</v>
      </c>
    </row>
    <row r="12" ht="19.5" customHeight="1" spans="1:11">
      <c r="A12" s="137" t="s">
        <v>323</v>
      </c>
      <c r="B12" s="13" t="s">
        <v>321</v>
      </c>
      <c r="C12" s="13" t="s">
        <v>375</v>
      </c>
      <c r="D12" s="13" t="s">
        <v>350</v>
      </c>
      <c r="E12" s="13" t="s">
        <v>351</v>
      </c>
      <c r="F12" s="13" t="s">
        <v>380</v>
      </c>
      <c r="G12" s="13" t="s">
        <v>353</v>
      </c>
      <c r="H12" s="13" t="s">
        <v>377</v>
      </c>
      <c r="I12" s="13" t="s">
        <v>378</v>
      </c>
      <c r="J12" s="13" t="s">
        <v>356</v>
      </c>
      <c r="K12" s="13" t="s">
        <v>381</v>
      </c>
    </row>
    <row r="13" ht="19.5" customHeight="1" spans="1:11">
      <c r="A13" s="137" t="s">
        <v>323</v>
      </c>
      <c r="B13" s="13" t="s">
        <v>321</v>
      </c>
      <c r="C13" s="13" t="s">
        <v>375</v>
      </c>
      <c r="D13" s="13" t="s">
        <v>350</v>
      </c>
      <c r="E13" s="13" t="s">
        <v>358</v>
      </c>
      <c r="F13" s="13" t="s">
        <v>382</v>
      </c>
      <c r="G13" s="13" t="s">
        <v>360</v>
      </c>
      <c r="H13" s="13" t="s">
        <v>361</v>
      </c>
      <c r="I13" s="13" t="s">
        <v>362</v>
      </c>
      <c r="J13" s="13" t="s">
        <v>363</v>
      </c>
      <c r="K13" s="13" t="s">
        <v>383</v>
      </c>
    </row>
    <row r="14" ht="19.5" customHeight="1" spans="1:11">
      <c r="A14" s="137" t="s">
        <v>323</v>
      </c>
      <c r="B14" s="13" t="s">
        <v>321</v>
      </c>
      <c r="C14" s="13" t="s">
        <v>375</v>
      </c>
      <c r="D14" s="13" t="s">
        <v>350</v>
      </c>
      <c r="E14" s="13" t="s">
        <v>358</v>
      </c>
      <c r="F14" s="13" t="s">
        <v>384</v>
      </c>
      <c r="G14" s="13" t="s">
        <v>360</v>
      </c>
      <c r="H14" s="13" t="s">
        <v>361</v>
      </c>
      <c r="I14" s="13" t="s">
        <v>362</v>
      </c>
      <c r="J14" s="13" t="s">
        <v>363</v>
      </c>
      <c r="K14" s="13" t="s">
        <v>385</v>
      </c>
    </row>
    <row r="15" ht="19.5" customHeight="1" spans="1:11">
      <c r="A15" s="137" t="s">
        <v>323</v>
      </c>
      <c r="B15" s="13" t="s">
        <v>321</v>
      </c>
      <c r="C15" s="13" t="s">
        <v>375</v>
      </c>
      <c r="D15" s="13" t="s">
        <v>365</v>
      </c>
      <c r="E15" s="13" t="s">
        <v>366</v>
      </c>
      <c r="F15" s="13" t="s">
        <v>386</v>
      </c>
      <c r="G15" s="13" t="s">
        <v>360</v>
      </c>
      <c r="H15" s="13" t="s">
        <v>373</v>
      </c>
      <c r="I15" s="13" t="s">
        <v>362</v>
      </c>
      <c r="J15" s="13" t="s">
        <v>363</v>
      </c>
      <c r="K15" s="13" t="s">
        <v>387</v>
      </c>
    </row>
    <row r="16" ht="19.5" customHeight="1" spans="1:11">
      <c r="A16" s="137" t="s">
        <v>323</v>
      </c>
      <c r="B16" s="13" t="s">
        <v>321</v>
      </c>
      <c r="C16" s="13" t="s">
        <v>375</v>
      </c>
      <c r="D16" s="13" t="s">
        <v>365</v>
      </c>
      <c r="E16" s="13" t="s">
        <v>388</v>
      </c>
      <c r="F16" s="13" t="s">
        <v>389</v>
      </c>
      <c r="G16" s="13" t="s">
        <v>360</v>
      </c>
      <c r="H16" s="13" t="s">
        <v>390</v>
      </c>
      <c r="I16" s="13" t="s">
        <v>362</v>
      </c>
      <c r="J16" s="13" t="s">
        <v>363</v>
      </c>
      <c r="K16" s="13" t="s">
        <v>391</v>
      </c>
    </row>
    <row r="17" ht="19.5" customHeight="1" spans="1:11">
      <c r="A17" s="137" t="s">
        <v>323</v>
      </c>
      <c r="B17" s="13" t="s">
        <v>321</v>
      </c>
      <c r="C17" s="13" t="s">
        <v>375</v>
      </c>
      <c r="D17" s="13" t="s">
        <v>370</v>
      </c>
      <c r="E17" s="13" t="s">
        <v>371</v>
      </c>
      <c r="F17" s="13" t="s">
        <v>372</v>
      </c>
      <c r="G17" s="13" t="s">
        <v>360</v>
      </c>
      <c r="H17" s="13" t="s">
        <v>390</v>
      </c>
      <c r="I17" s="13" t="s">
        <v>362</v>
      </c>
      <c r="J17" s="13" t="s">
        <v>363</v>
      </c>
      <c r="K17" s="13" t="s">
        <v>392</v>
      </c>
    </row>
  </sheetData>
  <mergeCells count="7">
    <mergeCell ref="B2:K2"/>
    <mergeCell ref="A7:A10"/>
    <mergeCell ref="A11:A17"/>
    <mergeCell ref="B7:B10"/>
    <mergeCell ref="B11:B17"/>
    <mergeCell ref="C7:C10"/>
    <mergeCell ref="C11:C17"/>
  </mergeCells>
  <pageMargins left="0.75" right="0.75" top="1" bottom="1" header="0.5" footer="0.5"/>
  <pageSetup paperSize="9" fitToWidth="0" fitToHeight="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8"/>
  <sheetViews>
    <sheetView showZeros="0" workbookViewId="0">
      <selection activeCell="C15" sqref="C15"/>
    </sheetView>
  </sheetViews>
  <sheetFormatPr defaultColWidth="9.14166666666667" defaultRowHeight="12" customHeight="1" outlineLevelRow="7"/>
  <cols>
    <col min="1" max="1" width="38.025" customWidth="1"/>
    <col min="2" max="2" width="22.7166666666667" customWidth="1"/>
    <col min="3" max="3" width="17.575" customWidth="1"/>
    <col min="4" max="7" width="23.575" customWidth="1"/>
    <col min="8" max="8" width="21.85" customWidth="1"/>
    <col min="9" max="11" width="23.575" customWidth="1"/>
  </cols>
  <sheetData>
    <row r="1" ht="17.25" customHeight="1" spans="11:11">
      <c r="K1" s="66" t="s">
        <v>393</v>
      </c>
    </row>
    <row r="2" ht="28.5" customHeight="1" spans="2:11">
      <c r="B2" s="123" t="s">
        <v>394</v>
      </c>
      <c r="C2" s="20"/>
      <c r="D2" s="20"/>
      <c r="E2" s="20"/>
      <c r="F2" s="20"/>
      <c r="G2" s="72"/>
      <c r="H2" s="20"/>
      <c r="I2" s="72"/>
      <c r="J2" s="72"/>
      <c r="K2" s="20"/>
    </row>
    <row r="3" ht="17.25" customHeight="1" spans="1:2">
      <c r="A3" t="str">
        <f>"单位名称："&amp;"曲靖市生态环境局宣威分局"</f>
        <v>单位名称：曲靖市生态环境局宣威分局</v>
      </c>
      <c r="B3" s="124"/>
    </row>
    <row r="4" ht="44.25" customHeight="1" spans="1:11">
      <c r="A4" s="125" t="s">
        <v>229</v>
      </c>
      <c r="B4" s="46" t="s">
        <v>339</v>
      </c>
      <c r="C4" s="46" t="s">
        <v>340</v>
      </c>
      <c r="D4" s="46" t="s">
        <v>341</v>
      </c>
      <c r="E4" s="46" t="s">
        <v>342</v>
      </c>
      <c r="F4" s="46" t="s">
        <v>343</v>
      </c>
      <c r="G4" s="51" t="s">
        <v>344</v>
      </c>
      <c r="H4" s="46" t="s">
        <v>345</v>
      </c>
      <c r="I4" s="51" t="s">
        <v>346</v>
      </c>
      <c r="J4" s="51" t="s">
        <v>347</v>
      </c>
      <c r="K4" s="46" t="s">
        <v>348</v>
      </c>
    </row>
    <row r="5" ht="14.25" customHeight="1" spans="1:11">
      <c r="A5" s="126">
        <v>1</v>
      </c>
      <c r="B5" s="127">
        <v>2</v>
      </c>
      <c r="C5" s="128">
        <v>3</v>
      </c>
      <c r="D5" s="129">
        <v>4</v>
      </c>
      <c r="E5" s="129">
        <v>5</v>
      </c>
      <c r="F5" s="129">
        <v>6</v>
      </c>
      <c r="G5" s="129">
        <v>7</v>
      </c>
      <c r="H5" s="128">
        <v>8</v>
      </c>
      <c r="I5" s="129">
        <v>8</v>
      </c>
      <c r="J5" s="128">
        <v>10</v>
      </c>
      <c r="K5" s="128">
        <v>11</v>
      </c>
    </row>
    <row r="6" ht="42" customHeight="1" spans="1:11">
      <c r="A6" s="14"/>
      <c r="B6" s="13"/>
      <c r="C6" s="130"/>
      <c r="D6" s="130"/>
      <c r="E6" s="130"/>
      <c r="F6" s="131"/>
      <c r="G6" s="132"/>
      <c r="H6" s="131"/>
      <c r="I6" s="132"/>
      <c r="J6" s="132"/>
      <c r="K6" s="131"/>
    </row>
    <row r="7" ht="51.75" customHeight="1" spans="1:11">
      <c r="A7" s="126"/>
      <c r="B7" s="13"/>
      <c r="C7" s="13"/>
      <c r="D7" s="13"/>
      <c r="E7" s="13"/>
      <c r="F7" s="13"/>
      <c r="G7" s="13"/>
      <c r="H7" s="13"/>
      <c r="I7" s="13"/>
      <c r="J7" s="13"/>
      <c r="K7" s="32"/>
    </row>
    <row r="8" customHeight="1" spans="1:1">
      <c r="A8" t="s">
        <v>395</v>
      </c>
    </row>
  </sheetData>
  <mergeCells count="1">
    <mergeCell ref="B2:K2"/>
  </mergeCells>
  <pageMargins left="0.75" right="0.75" top="1" bottom="1" header="0.5" footer="0.5"/>
  <pageSetup paperSize="9" fitToWidth="0"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selection activeCell="A10" sqref="A10"/>
    </sheetView>
  </sheetViews>
  <sheetFormatPr defaultColWidth="9.14166666666667" defaultRowHeight="14.25" customHeight="1" outlineLevelCol="5"/>
  <cols>
    <col min="1" max="1" width="26.85" customWidth="1"/>
    <col min="2" max="2" width="34.2833333333333" customWidth="1"/>
    <col min="3" max="3" width="30.425" customWidth="1"/>
    <col min="4" max="4" width="28.7166666666667" customWidth="1"/>
    <col min="5" max="6" width="26.85" customWidth="1"/>
  </cols>
  <sheetData>
    <row r="1" ht="12" customHeight="1" spans="1:6">
      <c r="A1" s="101">
        <v>1</v>
      </c>
      <c r="B1" s="102">
        <v>0</v>
      </c>
      <c r="C1" s="101">
        <v>1</v>
      </c>
      <c r="D1" s="117"/>
      <c r="E1" s="117"/>
      <c r="F1" s="100" t="s">
        <v>396</v>
      </c>
    </row>
    <row r="2" ht="26.25" customHeight="1" spans="1:6">
      <c r="A2" s="105" t="s">
        <v>397</v>
      </c>
      <c r="B2" s="105" t="s">
        <v>397</v>
      </c>
      <c r="C2" s="106"/>
      <c r="D2" s="118"/>
      <c r="E2" s="118"/>
      <c r="F2" s="118"/>
    </row>
    <row r="3" ht="13.5" customHeight="1" spans="1:6">
      <c r="A3" s="4" t="str">
        <f>"单位名称："&amp;"曲靖市生态环境局宣威分局"</f>
        <v>单位名称：曲靖市生态环境局宣威分局</v>
      </c>
      <c r="B3" s="4" t="s">
        <v>398</v>
      </c>
      <c r="C3" s="101"/>
      <c r="D3" s="117"/>
      <c r="E3" s="117"/>
      <c r="F3" s="270" t="s">
        <v>2</v>
      </c>
    </row>
    <row r="4" ht="19.5" customHeight="1" spans="1:6">
      <c r="A4" s="64" t="s">
        <v>399</v>
      </c>
      <c r="B4" s="119" t="s">
        <v>46</v>
      </c>
      <c r="C4" s="64" t="s">
        <v>47</v>
      </c>
      <c r="D4" s="10" t="s">
        <v>400</v>
      </c>
      <c r="E4" s="10"/>
      <c r="F4" s="10"/>
    </row>
    <row r="5" ht="18.75" customHeight="1" spans="1:6">
      <c r="A5" s="64"/>
      <c r="B5" s="120"/>
      <c r="C5" s="64"/>
      <c r="D5" s="10" t="s">
        <v>29</v>
      </c>
      <c r="E5" s="10" t="s">
        <v>48</v>
      </c>
      <c r="F5" s="10" t="s">
        <v>49</v>
      </c>
    </row>
    <row r="6" ht="23.25" customHeight="1" spans="1:6">
      <c r="A6" s="51">
        <v>1</v>
      </c>
      <c r="B6" s="113" t="s">
        <v>126</v>
      </c>
      <c r="C6" s="51">
        <v>3</v>
      </c>
      <c r="D6" s="63">
        <v>4</v>
      </c>
      <c r="E6" s="63">
        <v>5</v>
      </c>
      <c r="F6" s="63">
        <v>6</v>
      </c>
    </row>
    <row r="7" ht="23.25" customHeight="1" spans="1:6">
      <c r="A7" s="13"/>
      <c r="B7" s="14"/>
      <c r="C7" s="14"/>
      <c r="D7" s="15"/>
      <c r="E7" s="15"/>
      <c r="F7" s="15"/>
    </row>
    <row r="8" ht="24" customHeight="1" spans="1:6">
      <c r="A8" s="14"/>
      <c r="B8" s="13"/>
      <c r="C8" s="13"/>
      <c r="D8" s="15"/>
      <c r="E8" s="15"/>
      <c r="F8" s="15"/>
    </row>
    <row r="9" ht="18.75" customHeight="1" spans="1:6">
      <c r="A9" s="121" t="s">
        <v>108</v>
      </c>
      <c r="B9" s="121" t="s">
        <v>108</v>
      </c>
      <c r="C9" s="122" t="s">
        <v>108</v>
      </c>
      <c r="D9" s="15"/>
      <c r="E9" s="15"/>
      <c r="F9" s="15"/>
    </row>
    <row r="10" customHeight="1" spans="1:1">
      <c r="A10" t="s">
        <v>401</v>
      </c>
    </row>
  </sheetData>
  <mergeCells count="7">
    <mergeCell ref="A2:F2"/>
    <mergeCell ref="A3:C3"/>
    <mergeCell ref="D4:F4"/>
    <mergeCell ref="A9:C9"/>
    <mergeCell ref="A4:A5"/>
    <mergeCell ref="B4:B5"/>
    <mergeCell ref="C4:C5"/>
  </mergeCells>
  <pageMargins left="0.75" right="0.75" top="1" bottom="1" header="0.5" footer="0.5"/>
  <pageSetup paperSize="9" fitToWidth="0" fitToHeight="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selection activeCell="B18" sqref="B18"/>
    </sheetView>
  </sheetViews>
  <sheetFormatPr defaultColWidth="9.14166666666667" defaultRowHeight="14.25" customHeight="1" outlineLevelCol="5"/>
  <cols>
    <col min="1" max="1" width="23.575" customWidth="1"/>
    <col min="2" max="2" width="30.425" customWidth="1"/>
    <col min="3" max="3" width="26.1416666666667" customWidth="1"/>
    <col min="4" max="4" width="25.2833333333333" customWidth="1"/>
    <col min="5" max="6" width="23.575" customWidth="1"/>
  </cols>
  <sheetData>
    <row r="1" ht="12" customHeight="1" spans="1:6">
      <c r="A1" s="101">
        <v>1</v>
      </c>
      <c r="B1" s="102">
        <v>0</v>
      </c>
      <c r="C1" s="101">
        <v>1</v>
      </c>
      <c r="D1" s="103"/>
      <c r="E1" s="103"/>
      <c r="F1" s="104" t="s">
        <v>396</v>
      </c>
    </row>
    <row r="2" ht="26.25" customHeight="1" spans="1:6">
      <c r="A2" s="105" t="s">
        <v>402</v>
      </c>
      <c r="B2" s="105" t="s">
        <v>397</v>
      </c>
      <c r="C2" s="106"/>
      <c r="D2" s="107"/>
      <c r="E2" s="107"/>
      <c r="F2" s="107"/>
    </row>
    <row r="3" ht="13.5" customHeight="1" spans="1:6">
      <c r="A3" s="4" t="str">
        <f>"单位名称："&amp;"曲靖市生态环境局宣威分局"</f>
        <v>单位名称：曲靖市生态环境局宣威分局</v>
      </c>
      <c r="B3" s="108" t="s">
        <v>398</v>
      </c>
      <c r="C3" s="101"/>
      <c r="D3" s="103"/>
      <c r="E3" s="103"/>
      <c r="F3" s="270" t="s">
        <v>2</v>
      </c>
    </row>
    <row r="4" ht="19.5" customHeight="1" spans="1:6">
      <c r="A4" s="109" t="s">
        <v>399</v>
      </c>
      <c r="B4" s="110" t="s">
        <v>46</v>
      </c>
      <c r="C4" s="109" t="s">
        <v>47</v>
      </c>
      <c r="D4" s="37" t="s">
        <v>403</v>
      </c>
      <c r="E4" s="38"/>
      <c r="F4" s="39"/>
    </row>
    <row r="5" ht="18.75" customHeight="1" spans="1:6">
      <c r="A5" s="111"/>
      <c r="B5" s="112"/>
      <c r="C5" s="111"/>
      <c r="D5" s="25" t="s">
        <v>29</v>
      </c>
      <c r="E5" s="37" t="s">
        <v>48</v>
      </c>
      <c r="F5" s="25" t="s">
        <v>49</v>
      </c>
    </row>
    <row r="6" ht="18.75" customHeight="1" spans="1:6">
      <c r="A6" s="51">
        <v>1</v>
      </c>
      <c r="B6" s="113" t="s">
        <v>126</v>
      </c>
      <c r="C6" s="51">
        <v>3</v>
      </c>
      <c r="D6" s="63">
        <v>4</v>
      </c>
      <c r="E6" s="63">
        <v>5</v>
      </c>
      <c r="F6" s="63">
        <v>6</v>
      </c>
    </row>
    <row r="7" ht="21" customHeight="1" spans="1:6">
      <c r="A7" s="13"/>
      <c r="B7" s="114"/>
      <c r="C7" s="114"/>
      <c r="D7" s="15"/>
      <c r="E7" s="15"/>
      <c r="F7" s="15"/>
    </row>
    <row r="8" ht="21" customHeight="1" spans="1:6">
      <c r="A8" s="114"/>
      <c r="B8" s="13"/>
      <c r="C8" s="13"/>
      <c r="D8" s="15"/>
      <c r="E8" s="15"/>
      <c r="F8" s="15"/>
    </row>
    <row r="9" ht="18.75" customHeight="1" spans="1:6">
      <c r="A9" s="115" t="s">
        <v>108</v>
      </c>
      <c r="B9" s="115" t="s">
        <v>108</v>
      </c>
      <c r="C9" s="116" t="s">
        <v>108</v>
      </c>
      <c r="D9" s="15"/>
      <c r="E9" s="15"/>
      <c r="F9" s="15"/>
    </row>
    <row r="10" customHeight="1" spans="1:1">
      <c r="A10" t="s">
        <v>404</v>
      </c>
    </row>
  </sheetData>
  <mergeCells count="7">
    <mergeCell ref="A2:F2"/>
    <mergeCell ref="A3:C3"/>
    <mergeCell ref="D4:F4"/>
    <mergeCell ref="A9:C9"/>
    <mergeCell ref="A4:A5"/>
    <mergeCell ref="B4:B5"/>
    <mergeCell ref="C4:C5"/>
  </mergeCells>
  <pageMargins left="0.75" right="0.75" top="1" bottom="1" header="0.5" footer="0.5"/>
  <pageSetup paperSize="9" fitToWidth="0"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3"/>
  <sheetViews>
    <sheetView showZeros="0" workbookViewId="0">
      <selection activeCell="E26" sqref="E26"/>
    </sheetView>
  </sheetViews>
  <sheetFormatPr defaultColWidth="9.14166666666667" defaultRowHeight="14.25" customHeight="1"/>
  <cols>
    <col min="1" max="2" width="23.575" customWidth="1"/>
    <col min="3" max="3" width="27" customWidth="1"/>
    <col min="4" max="5" width="23.575" customWidth="1"/>
    <col min="6" max="6" width="33.85" customWidth="1"/>
    <col min="7" max="8" width="20.1416666666667" customWidth="1"/>
    <col min="9" max="9" width="25.2833333333333" customWidth="1"/>
    <col min="10" max="12" width="27" customWidth="1"/>
    <col min="13" max="13" width="23.575" customWidth="1"/>
    <col min="14" max="14" width="30.425" customWidth="1"/>
    <col min="15" max="15" width="27" customWidth="1"/>
    <col min="16" max="16" width="30.425" customWidth="1"/>
    <col min="17" max="17" width="23.575" customWidth="1"/>
  </cols>
  <sheetData>
    <row r="1" ht="13.5" customHeight="1" spans="15:17">
      <c r="O1" s="66"/>
      <c r="P1" s="66"/>
      <c r="Q1" s="40" t="s">
        <v>405</v>
      </c>
    </row>
    <row r="2" ht="27.75" customHeight="1" spans="1:17">
      <c r="A2" s="41" t="s">
        <v>406</v>
      </c>
      <c r="B2" s="20"/>
      <c r="C2" s="20"/>
      <c r="D2" s="20"/>
      <c r="E2" s="20"/>
      <c r="F2" s="20"/>
      <c r="G2" s="20"/>
      <c r="H2" s="20"/>
      <c r="I2" s="20"/>
      <c r="J2" s="20"/>
      <c r="K2" s="72"/>
      <c r="L2" s="20"/>
      <c r="M2" s="20"/>
      <c r="N2" s="20"/>
      <c r="O2" s="72"/>
      <c r="P2" s="72"/>
      <c r="Q2" s="20"/>
    </row>
    <row r="3" ht="18.75" customHeight="1" spans="1:17">
      <c r="A3" s="42" t="str">
        <f>"单位名称："&amp;"曲靖市生态环境局宣威分局"</f>
        <v>单位名称：曲靖市生态环境局宣威分局</v>
      </c>
      <c r="B3" s="22"/>
      <c r="C3" s="22"/>
      <c r="D3" s="22"/>
      <c r="E3" s="22"/>
      <c r="F3" s="22"/>
      <c r="G3" s="22"/>
      <c r="H3" s="22"/>
      <c r="I3" s="22"/>
      <c r="J3" s="22"/>
      <c r="O3" s="87"/>
      <c r="P3" s="87"/>
      <c r="Q3" s="270" t="s">
        <v>2</v>
      </c>
    </row>
    <row r="4" ht="15.75" customHeight="1" spans="1:17">
      <c r="A4" s="24" t="s">
        <v>407</v>
      </c>
      <c r="B4" s="74" t="s">
        <v>408</v>
      </c>
      <c r="C4" s="74" t="s">
        <v>409</v>
      </c>
      <c r="D4" s="74" t="s">
        <v>410</v>
      </c>
      <c r="E4" s="74" t="s">
        <v>411</v>
      </c>
      <c r="F4" s="74" t="s">
        <v>412</v>
      </c>
      <c r="G4" s="44" t="s">
        <v>235</v>
      </c>
      <c r="H4" s="44"/>
      <c r="I4" s="44"/>
      <c r="J4" s="44"/>
      <c r="K4" s="88"/>
      <c r="L4" s="44"/>
      <c r="M4" s="44"/>
      <c r="N4" s="44"/>
      <c r="O4" s="89"/>
      <c r="P4" s="88"/>
      <c r="Q4" s="45"/>
    </row>
    <row r="5" ht="17.25" customHeight="1" spans="1:17">
      <c r="A5" s="27"/>
      <c r="B5" s="76"/>
      <c r="C5" s="76"/>
      <c r="D5" s="76"/>
      <c r="E5" s="76"/>
      <c r="F5" s="76"/>
      <c r="G5" s="76" t="s">
        <v>29</v>
      </c>
      <c r="H5" s="76" t="s">
        <v>32</v>
      </c>
      <c r="I5" s="76" t="s">
        <v>413</v>
      </c>
      <c r="J5" s="76" t="s">
        <v>414</v>
      </c>
      <c r="K5" s="77" t="s">
        <v>415</v>
      </c>
      <c r="L5" s="90" t="s">
        <v>36</v>
      </c>
      <c r="M5" s="90"/>
      <c r="N5" s="90"/>
      <c r="O5" s="91"/>
      <c r="P5" s="96"/>
      <c r="Q5" s="78"/>
    </row>
    <row r="6" ht="54" customHeight="1" spans="1:17">
      <c r="A6" s="30"/>
      <c r="B6" s="78"/>
      <c r="C6" s="78"/>
      <c r="D6" s="78"/>
      <c r="E6" s="78"/>
      <c r="F6" s="78"/>
      <c r="G6" s="78"/>
      <c r="H6" s="78" t="s">
        <v>31</v>
      </c>
      <c r="I6" s="78"/>
      <c r="J6" s="78"/>
      <c r="K6" s="79"/>
      <c r="L6" s="78" t="s">
        <v>31</v>
      </c>
      <c r="M6" s="78" t="s">
        <v>37</v>
      </c>
      <c r="N6" s="78" t="s">
        <v>244</v>
      </c>
      <c r="O6" s="52" t="s">
        <v>39</v>
      </c>
      <c r="P6" s="79" t="s">
        <v>40</v>
      </c>
      <c r="Q6" s="78" t="s">
        <v>41</v>
      </c>
    </row>
    <row r="7" ht="15" customHeight="1" spans="1:17">
      <c r="A7" s="31">
        <v>1</v>
      </c>
      <c r="B7" s="97">
        <v>2</v>
      </c>
      <c r="C7" s="97">
        <v>3</v>
      </c>
      <c r="D7" s="97">
        <v>4</v>
      </c>
      <c r="E7" s="97">
        <v>5</v>
      </c>
      <c r="F7" s="97">
        <v>6</v>
      </c>
      <c r="G7" s="98">
        <v>7</v>
      </c>
      <c r="H7" s="98">
        <v>8</v>
      </c>
      <c r="I7" s="98">
        <v>9</v>
      </c>
      <c r="J7" s="98">
        <v>10</v>
      </c>
      <c r="K7" s="98">
        <v>11</v>
      </c>
      <c r="L7" s="98">
        <v>12</v>
      </c>
      <c r="M7" s="98">
        <v>13</v>
      </c>
      <c r="N7" s="98">
        <v>14</v>
      </c>
      <c r="O7" s="98">
        <v>15</v>
      </c>
      <c r="P7" s="98">
        <v>16</v>
      </c>
      <c r="Q7" s="98">
        <v>17</v>
      </c>
    </row>
    <row r="8" ht="21" customHeight="1" spans="1:17">
      <c r="A8" s="13" t="s">
        <v>416</v>
      </c>
      <c r="B8" s="80"/>
      <c r="C8" s="80"/>
      <c r="D8" s="80"/>
      <c r="E8" s="99"/>
      <c r="F8" s="15"/>
      <c r="G8" s="15">
        <v>6.401462</v>
      </c>
      <c r="H8" s="15">
        <v>6.401462</v>
      </c>
      <c r="I8" s="15"/>
      <c r="J8" s="15"/>
      <c r="K8" s="15"/>
      <c r="L8" s="15"/>
      <c r="M8" s="15"/>
      <c r="N8" s="15"/>
      <c r="O8" s="15"/>
      <c r="P8" s="15"/>
      <c r="Q8" s="15"/>
    </row>
    <row r="9" ht="25.5" customHeight="1" spans="1:17">
      <c r="A9" s="13" t="s">
        <v>185</v>
      </c>
      <c r="B9" s="13" t="s">
        <v>417</v>
      </c>
      <c r="C9" s="13" t="s">
        <v>418</v>
      </c>
      <c r="D9" s="13" t="s">
        <v>368</v>
      </c>
      <c r="E9" s="13" t="s">
        <v>126</v>
      </c>
      <c r="F9" s="15"/>
      <c r="G9" s="15">
        <v>0.771638</v>
      </c>
      <c r="H9" s="15">
        <v>0.771638</v>
      </c>
      <c r="I9" s="15"/>
      <c r="J9" s="15"/>
      <c r="K9" s="15"/>
      <c r="L9" s="15"/>
      <c r="M9" s="15"/>
      <c r="N9" s="15"/>
      <c r="O9" s="15"/>
      <c r="P9" s="15"/>
      <c r="Q9" s="15"/>
    </row>
    <row r="10" ht="25.5" customHeight="1" spans="1:17">
      <c r="A10" s="13" t="s">
        <v>185</v>
      </c>
      <c r="B10" s="13" t="s">
        <v>185</v>
      </c>
      <c r="C10" s="13" t="s">
        <v>419</v>
      </c>
      <c r="D10" s="13" t="s">
        <v>368</v>
      </c>
      <c r="E10" s="13" t="s">
        <v>126</v>
      </c>
      <c r="F10" s="15"/>
      <c r="G10" s="15">
        <v>2.829824</v>
      </c>
      <c r="H10" s="15">
        <v>2.829824</v>
      </c>
      <c r="I10" s="15"/>
      <c r="J10" s="15"/>
      <c r="K10" s="15"/>
      <c r="L10" s="15"/>
      <c r="M10" s="15"/>
      <c r="N10" s="15"/>
      <c r="O10" s="15"/>
      <c r="P10" s="15"/>
      <c r="Q10" s="15"/>
    </row>
    <row r="11" ht="25.5" customHeight="1" spans="1:17">
      <c r="A11" s="13" t="s">
        <v>185</v>
      </c>
      <c r="B11" s="13" t="s">
        <v>420</v>
      </c>
      <c r="C11" s="13" t="s">
        <v>421</v>
      </c>
      <c r="D11" s="13" t="s">
        <v>368</v>
      </c>
      <c r="E11" s="13" t="s">
        <v>125</v>
      </c>
      <c r="F11" s="15"/>
      <c r="G11" s="15">
        <v>1.8</v>
      </c>
      <c r="H11" s="15">
        <v>1.8</v>
      </c>
      <c r="I11" s="15"/>
      <c r="J11" s="15"/>
      <c r="K11" s="15"/>
      <c r="L11" s="15"/>
      <c r="M11" s="15"/>
      <c r="N11" s="15"/>
      <c r="O11" s="15"/>
      <c r="P11" s="15"/>
      <c r="Q11" s="15"/>
    </row>
    <row r="12" ht="25.5" customHeight="1" spans="1:17">
      <c r="A12" s="13" t="s">
        <v>277</v>
      </c>
      <c r="B12" s="13" t="s">
        <v>422</v>
      </c>
      <c r="C12" s="13" t="s">
        <v>423</v>
      </c>
      <c r="D12" s="13" t="s">
        <v>424</v>
      </c>
      <c r="E12" s="13" t="s">
        <v>125</v>
      </c>
      <c r="F12" s="15"/>
      <c r="G12" s="15">
        <v>1</v>
      </c>
      <c r="H12" s="15">
        <v>1</v>
      </c>
      <c r="I12" s="15"/>
      <c r="J12" s="15"/>
      <c r="K12" s="15"/>
      <c r="L12" s="15"/>
      <c r="M12" s="15"/>
      <c r="N12" s="15"/>
      <c r="O12" s="15"/>
      <c r="P12" s="15"/>
      <c r="Q12" s="15"/>
    </row>
    <row r="13" ht="21" customHeight="1" spans="1:17">
      <c r="A13" s="82" t="s">
        <v>108</v>
      </c>
      <c r="B13" s="83"/>
      <c r="C13" s="83"/>
      <c r="D13" s="83"/>
      <c r="E13" s="99"/>
      <c r="F13" s="15"/>
      <c r="G13" s="15">
        <v>6.401462</v>
      </c>
      <c r="H13" s="15">
        <v>6.401462</v>
      </c>
      <c r="I13" s="15"/>
      <c r="J13" s="15"/>
      <c r="K13" s="15"/>
      <c r="L13" s="15"/>
      <c r="M13" s="15"/>
      <c r="N13" s="15"/>
      <c r="O13" s="15"/>
      <c r="P13" s="15"/>
      <c r="Q13" s="15"/>
    </row>
  </sheetData>
  <mergeCells count="16">
    <mergeCell ref="A2:Q2"/>
    <mergeCell ref="A3:F3"/>
    <mergeCell ref="G4:Q4"/>
    <mergeCell ref="L5:Q5"/>
    <mergeCell ref="A13:E13"/>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fitToWidth="0"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R10"/>
  <sheetViews>
    <sheetView showZeros="0" workbookViewId="0">
      <selection activeCell="A1" sqref="A1"/>
    </sheetView>
  </sheetViews>
  <sheetFormatPr defaultColWidth="9.14166666666667" defaultRowHeight="14.25" customHeight="1"/>
  <cols>
    <col min="1" max="1" width="23.575" customWidth="1"/>
    <col min="2" max="2" width="27" customWidth="1"/>
    <col min="3" max="3" width="28.2833333333333" customWidth="1"/>
    <col min="4" max="4" width="23.575" customWidth="1"/>
    <col min="5" max="7" width="27" customWidth="1"/>
    <col min="8" max="9" width="20.1416666666667" customWidth="1"/>
    <col min="10" max="10" width="25.2833333333333" customWidth="1"/>
    <col min="11" max="13" width="27" customWidth="1"/>
    <col min="14" max="14" width="23.575" customWidth="1"/>
    <col min="15" max="15" width="30.425" customWidth="1"/>
    <col min="16" max="16" width="27" customWidth="1"/>
    <col min="17" max="17" width="30.425" customWidth="1"/>
    <col min="18" max="18" width="23.575" customWidth="1"/>
  </cols>
  <sheetData>
    <row r="1" ht="13.5" customHeight="1" spans="1:18">
      <c r="A1" s="69"/>
      <c r="B1" s="69"/>
      <c r="C1" s="69"/>
      <c r="D1" s="70"/>
      <c r="E1" s="70"/>
      <c r="F1" s="70"/>
      <c r="G1" s="70"/>
      <c r="H1" s="69"/>
      <c r="I1" s="69"/>
      <c r="J1" s="69"/>
      <c r="K1" s="69"/>
      <c r="L1" s="85"/>
      <c r="M1" s="69"/>
      <c r="N1" s="69"/>
      <c r="O1" s="69"/>
      <c r="P1" s="66"/>
      <c r="Q1" s="92"/>
      <c r="R1" s="93" t="s">
        <v>425</v>
      </c>
    </row>
    <row r="2" ht="27.75" customHeight="1" spans="1:18">
      <c r="A2" s="41" t="s">
        <v>426</v>
      </c>
      <c r="B2" s="71"/>
      <c r="C2" s="71"/>
      <c r="D2" s="72"/>
      <c r="E2" s="72"/>
      <c r="F2" s="72"/>
      <c r="G2" s="72"/>
      <c r="H2" s="71"/>
      <c r="I2" s="71"/>
      <c r="J2" s="71"/>
      <c r="K2" s="71"/>
      <c r="L2" s="86"/>
      <c r="M2" s="71"/>
      <c r="N2" s="71"/>
      <c r="O2" s="71"/>
      <c r="P2" s="72"/>
      <c r="Q2" s="86"/>
      <c r="R2" s="71"/>
    </row>
    <row r="3" ht="18.75" customHeight="1" spans="1:18">
      <c r="A3" s="73" t="str">
        <f>"单位名称："&amp;"曲靖市生态环境局宣威分局"</f>
        <v>单位名称：曲靖市生态环境局宣威分局</v>
      </c>
      <c r="B3" s="59"/>
      <c r="C3" s="59"/>
      <c r="D3" s="61"/>
      <c r="E3" s="61"/>
      <c r="F3" s="61"/>
      <c r="G3" s="61"/>
      <c r="H3" s="59"/>
      <c r="I3" s="59"/>
      <c r="J3" s="59"/>
      <c r="K3" s="59"/>
      <c r="L3" s="85"/>
      <c r="M3" s="69"/>
      <c r="N3" s="69"/>
      <c r="O3" s="69"/>
      <c r="P3" s="87"/>
      <c r="Q3" s="94"/>
      <c r="R3" s="273" t="s">
        <v>2</v>
      </c>
    </row>
    <row r="4" ht="15.75" customHeight="1" spans="1:18">
      <c r="A4" s="24" t="s">
        <v>407</v>
      </c>
      <c r="B4" s="74" t="s">
        <v>427</v>
      </c>
      <c r="C4" s="74" t="s">
        <v>428</v>
      </c>
      <c r="D4" s="75" t="s">
        <v>429</v>
      </c>
      <c r="E4" s="75" t="s">
        <v>430</v>
      </c>
      <c r="F4" s="75" t="s">
        <v>431</v>
      </c>
      <c r="G4" s="75" t="s">
        <v>432</v>
      </c>
      <c r="H4" s="44" t="s">
        <v>235</v>
      </c>
      <c r="I4" s="44"/>
      <c r="J4" s="44"/>
      <c r="K4" s="44"/>
      <c r="L4" s="88"/>
      <c r="M4" s="44"/>
      <c r="N4" s="44"/>
      <c r="O4" s="44"/>
      <c r="P4" s="89"/>
      <c r="Q4" s="88"/>
      <c r="R4" s="45"/>
    </row>
    <row r="5" ht="17.25" customHeight="1" spans="1:18">
      <c r="A5" s="27"/>
      <c r="B5" s="76"/>
      <c r="C5" s="76"/>
      <c r="D5" s="77"/>
      <c r="E5" s="77"/>
      <c r="F5" s="77"/>
      <c r="G5" s="77"/>
      <c r="H5" s="76" t="s">
        <v>29</v>
      </c>
      <c r="I5" s="76" t="s">
        <v>32</v>
      </c>
      <c r="J5" s="76" t="s">
        <v>413</v>
      </c>
      <c r="K5" s="76" t="s">
        <v>414</v>
      </c>
      <c r="L5" s="77" t="s">
        <v>415</v>
      </c>
      <c r="M5" s="90" t="s">
        <v>433</v>
      </c>
      <c r="N5" s="90"/>
      <c r="O5" s="90"/>
      <c r="P5" s="91"/>
      <c r="Q5" s="96"/>
      <c r="R5" s="78"/>
    </row>
    <row r="6" ht="54" customHeight="1" spans="1:18">
      <c r="A6" s="30"/>
      <c r="B6" s="78"/>
      <c r="C6" s="78"/>
      <c r="D6" s="79"/>
      <c r="E6" s="79"/>
      <c r="F6" s="79"/>
      <c r="G6" s="79"/>
      <c r="H6" s="78"/>
      <c r="I6" s="78" t="s">
        <v>31</v>
      </c>
      <c r="J6" s="78"/>
      <c r="K6" s="78"/>
      <c r="L6" s="79"/>
      <c r="M6" s="78" t="s">
        <v>31</v>
      </c>
      <c r="N6" s="78" t="s">
        <v>37</v>
      </c>
      <c r="O6" s="78" t="s">
        <v>244</v>
      </c>
      <c r="P6" s="52" t="s">
        <v>39</v>
      </c>
      <c r="Q6" s="79" t="s">
        <v>40</v>
      </c>
      <c r="R6" s="78" t="s">
        <v>41</v>
      </c>
    </row>
    <row r="7" ht="15" customHeight="1" spans="1:18">
      <c r="A7" s="30">
        <v>1</v>
      </c>
      <c r="B7" s="78">
        <v>2</v>
      </c>
      <c r="C7" s="78">
        <v>3</v>
      </c>
      <c r="D7" s="79">
        <v>4</v>
      </c>
      <c r="E7" s="79">
        <v>5</v>
      </c>
      <c r="F7" s="79">
        <v>6</v>
      </c>
      <c r="G7" s="79">
        <v>7</v>
      </c>
      <c r="H7" s="79">
        <v>8</v>
      </c>
      <c r="I7" s="79">
        <v>9</v>
      </c>
      <c r="J7" s="79">
        <v>10</v>
      </c>
      <c r="K7" s="79">
        <v>11</v>
      </c>
      <c r="L7" s="79">
        <v>12</v>
      </c>
      <c r="M7" s="79">
        <v>13</v>
      </c>
      <c r="N7" s="79">
        <v>14</v>
      </c>
      <c r="O7" s="79">
        <v>15</v>
      </c>
      <c r="P7" s="79">
        <v>16</v>
      </c>
      <c r="Q7" s="79">
        <v>17</v>
      </c>
      <c r="R7" s="79">
        <v>18</v>
      </c>
    </row>
    <row r="8" ht="21" customHeight="1" spans="1:18">
      <c r="A8" s="13" t="s">
        <v>43</v>
      </c>
      <c r="B8" s="80"/>
      <c r="C8" s="80"/>
      <c r="D8" s="81"/>
      <c r="E8" s="81"/>
      <c r="F8" s="81"/>
      <c r="G8" s="81"/>
      <c r="H8" s="15">
        <v>5.401463</v>
      </c>
      <c r="I8" s="15">
        <v>5.401463</v>
      </c>
      <c r="J8" s="15"/>
      <c r="K8" s="15"/>
      <c r="L8" s="15"/>
      <c r="M8" s="15"/>
      <c r="N8" s="15"/>
      <c r="O8" s="15"/>
      <c r="P8" s="15"/>
      <c r="Q8" s="15"/>
      <c r="R8" s="15"/>
    </row>
    <row r="9" ht="21" customHeight="1" spans="1:18">
      <c r="A9" s="13" t="s">
        <v>185</v>
      </c>
      <c r="B9" s="13" t="s">
        <v>434</v>
      </c>
      <c r="C9" s="13" t="s">
        <v>435</v>
      </c>
      <c r="D9" s="13" t="s">
        <v>48</v>
      </c>
      <c r="E9" s="13" t="s">
        <v>436</v>
      </c>
      <c r="F9" s="13" t="s">
        <v>83</v>
      </c>
      <c r="G9" s="13" t="s">
        <v>437</v>
      </c>
      <c r="H9" s="15">
        <v>5.401463</v>
      </c>
      <c r="I9" s="15">
        <v>5.401463</v>
      </c>
      <c r="J9" s="15"/>
      <c r="K9" s="15"/>
      <c r="L9" s="15"/>
      <c r="M9" s="15"/>
      <c r="N9" s="15"/>
      <c r="O9" s="15"/>
      <c r="P9" s="15"/>
      <c r="Q9" s="15"/>
      <c r="R9" s="15"/>
    </row>
    <row r="10" ht="21" customHeight="1" spans="1:18">
      <c r="A10" s="82" t="s">
        <v>438</v>
      </c>
      <c r="B10" s="83"/>
      <c r="C10" s="84"/>
      <c r="D10" s="81"/>
      <c r="E10" s="81"/>
      <c r="F10" s="81"/>
      <c r="G10" s="81"/>
      <c r="H10" s="15">
        <v>5.401463</v>
      </c>
      <c r="I10" s="15">
        <v>5.401463</v>
      </c>
      <c r="J10" s="15"/>
      <c r="K10" s="15"/>
      <c r="L10" s="15"/>
      <c r="M10" s="15"/>
      <c r="N10" s="15"/>
      <c r="O10" s="15"/>
      <c r="P10" s="15"/>
      <c r="Q10" s="15"/>
      <c r="R10" s="15"/>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ageMargins left="0.75" right="0.75" top="1" bottom="1" header="0.5" footer="0.5"/>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9"/>
  <sheetViews>
    <sheetView showZeros="0" workbookViewId="0">
      <selection activeCell="C13" sqref="C13"/>
    </sheetView>
  </sheetViews>
  <sheetFormatPr defaultColWidth="9.14166666666667" defaultRowHeight="14.25" customHeight="1"/>
  <cols>
    <col min="1" max="1" width="37.7" customWidth="1"/>
    <col min="2" max="4" width="13.425" customWidth="1"/>
    <col min="5" max="5" width="10.2833333333333" customWidth="1"/>
    <col min="7" max="14" width="10.2833333333333" customWidth="1"/>
  </cols>
  <sheetData>
    <row r="1" ht="13.5" customHeight="1" spans="4:14">
      <c r="D1" s="54"/>
      <c r="F1" s="55"/>
      <c r="N1" s="66" t="s">
        <v>439</v>
      </c>
    </row>
    <row r="2" ht="35.25" customHeight="1" spans="1:14">
      <c r="A2" s="56" t="s">
        <v>440</v>
      </c>
      <c r="B2" s="57"/>
      <c r="C2" s="57"/>
      <c r="D2" s="57"/>
      <c r="E2" s="57"/>
      <c r="F2" s="57"/>
      <c r="G2" s="57"/>
      <c r="H2" s="57"/>
      <c r="I2" s="57"/>
      <c r="J2" s="57"/>
      <c r="K2" s="57"/>
      <c r="L2" s="57"/>
      <c r="M2" s="57"/>
      <c r="N2" s="57"/>
    </row>
    <row r="3" ht="24" customHeight="1" spans="1:13">
      <c r="A3" s="58" t="str">
        <f>"单位名称："&amp;"曲靖市生态环境局宣威分局"</f>
        <v>单位名称：曲靖市生态环境局宣威分局</v>
      </c>
      <c r="B3" s="59"/>
      <c r="C3" s="59"/>
      <c r="D3" s="60"/>
      <c r="E3" s="59"/>
      <c r="F3" s="61"/>
      <c r="G3" s="59"/>
      <c r="H3" s="59"/>
      <c r="I3" s="59"/>
      <c r="J3" s="59"/>
      <c r="K3" s="22"/>
      <c r="L3" s="22"/>
      <c r="M3" s="274" t="s">
        <v>2</v>
      </c>
    </row>
    <row r="4" ht="19.5" customHeight="1" spans="1:14">
      <c r="A4" s="10" t="s">
        <v>441</v>
      </c>
      <c r="B4" s="10" t="s">
        <v>235</v>
      </c>
      <c r="C4" s="10"/>
      <c r="D4" s="10"/>
      <c r="E4" s="10" t="s">
        <v>442</v>
      </c>
      <c r="F4" s="10"/>
      <c r="G4" s="10"/>
      <c r="H4" s="10"/>
      <c r="I4" s="10"/>
      <c r="J4" s="10"/>
      <c r="K4" s="10"/>
      <c r="L4" s="10"/>
      <c r="M4" s="10"/>
      <c r="N4" s="10"/>
    </row>
    <row r="5" ht="40.5" customHeight="1" spans="1:14">
      <c r="A5" s="10"/>
      <c r="B5" s="10" t="s">
        <v>29</v>
      </c>
      <c r="C5" s="9" t="s">
        <v>32</v>
      </c>
      <c r="D5" s="62" t="s">
        <v>443</v>
      </c>
      <c r="E5" s="51" t="s">
        <v>444</v>
      </c>
      <c r="F5" s="51" t="s">
        <v>445</v>
      </c>
      <c r="G5" s="51" t="s">
        <v>446</v>
      </c>
      <c r="H5" s="51" t="s">
        <v>447</v>
      </c>
      <c r="I5" s="51" t="s">
        <v>448</v>
      </c>
      <c r="J5" s="51" t="s">
        <v>449</v>
      </c>
      <c r="K5" s="51" t="s">
        <v>450</v>
      </c>
      <c r="L5" s="51" t="s">
        <v>451</v>
      </c>
      <c r="M5" s="51" t="s">
        <v>452</v>
      </c>
      <c r="N5" s="51" t="s">
        <v>453</v>
      </c>
    </row>
    <row r="6" ht="19.5" customHeight="1" spans="1:14">
      <c r="A6" s="63">
        <v>1</v>
      </c>
      <c r="B6" s="63">
        <v>2</v>
      </c>
      <c r="C6" s="63">
        <v>3</v>
      </c>
      <c r="D6" s="10">
        <v>4</v>
      </c>
      <c r="E6" s="51">
        <v>5</v>
      </c>
      <c r="F6" s="63">
        <v>6</v>
      </c>
      <c r="G6" s="51">
        <v>7</v>
      </c>
      <c r="H6" s="64">
        <v>8</v>
      </c>
      <c r="I6" s="51">
        <v>9</v>
      </c>
      <c r="J6" s="51">
        <v>10</v>
      </c>
      <c r="K6" s="51">
        <v>11</v>
      </c>
      <c r="L6" s="64">
        <v>12</v>
      </c>
      <c r="M6" s="51">
        <v>13</v>
      </c>
      <c r="N6" s="68">
        <v>14</v>
      </c>
    </row>
    <row r="7" ht="18.75" customHeight="1" spans="1:14">
      <c r="A7" s="65"/>
      <c r="B7" s="15"/>
      <c r="C7" s="15"/>
      <c r="D7" s="15"/>
      <c r="E7" s="15"/>
      <c r="F7" s="15"/>
      <c r="G7" s="15"/>
      <c r="H7" s="15"/>
      <c r="I7" s="15"/>
      <c r="J7" s="15"/>
      <c r="K7" s="15"/>
      <c r="L7" s="15"/>
      <c r="M7" s="15"/>
      <c r="N7" s="15"/>
    </row>
    <row r="8" ht="18.75" customHeight="1" spans="1:14">
      <c r="A8" s="65"/>
      <c r="B8" s="15"/>
      <c r="C8" s="15"/>
      <c r="D8" s="15"/>
      <c r="E8" s="15"/>
      <c r="F8" s="15"/>
      <c r="G8" s="15"/>
      <c r="H8" s="15"/>
      <c r="I8" s="15"/>
      <c r="J8" s="15"/>
      <c r="K8" s="15"/>
      <c r="L8" s="15"/>
      <c r="M8" s="15"/>
      <c r="N8" s="15"/>
    </row>
    <row r="9" customHeight="1" spans="1:1">
      <c r="A9" t="s">
        <v>454</v>
      </c>
    </row>
  </sheetData>
  <mergeCells count="6">
    <mergeCell ref="A2:N2"/>
    <mergeCell ref="A3:J3"/>
    <mergeCell ref="M3:N3"/>
    <mergeCell ref="B4:D4"/>
    <mergeCell ref="E4:N4"/>
    <mergeCell ref="A4:A5"/>
  </mergeCells>
  <pageMargins left="0.75" right="0.75" top="1" bottom="1" header="0.5" footer="0.5"/>
  <pageSetup paperSize="9" fitToWidth="0"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D15" sqref="D15"/>
    </sheetView>
  </sheetViews>
  <sheetFormatPr defaultColWidth="9.14166666666667" defaultRowHeight="12" customHeight="1" outlineLevelRow="7"/>
  <cols>
    <col min="1" max="1" width="26.425" customWidth="1"/>
    <col min="2" max="5" width="26.85" customWidth="1"/>
    <col min="6" max="6" width="23.575" customWidth="1"/>
    <col min="7" max="7" width="25" customWidth="1"/>
    <col min="8" max="9" width="23.575" customWidth="1"/>
    <col min="10" max="10" width="26.85" customWidth="1"/>
  </cols>
  <sheetData>
    <row r="1" customHeight="1" spans="10:10">
      <c r="J1" s="53" t="s">
        <v>455</v>
      </c>
    </row>
    <row r="2" ht="28.5" customHeight="1" spans="1:10">
      <c r="A2" s="49" t="s">
        <v>456</v>
      </c>
      <c r="B2" s="3"/>
      <c r="C2" s="3"/>
      <c r="D2" s="3"/>
      <c r="E2" s="3"/>
      <c r="F2" s="50"/>
      <c r="G2" s="3"/>
      <c r="H2" s="50"/>
      <c r="I2" s="50"/>
      <c r="J2" s="3"/>
    </row>
    <row r="3" ht="17.25" customHeight="1" spans="1:1">
      <c r="A3" s="4" t="str">
        <f>"单位名称："&amp;"曲靖市生态环境局宣威分局"</f>
        <v>单位名称：曲靖市生态环境局宣威分局</v>
      </c>
    </row>
    <row r="4" ht="44.25" customHeight="1" spans="1:10">
      <c r="A4" s="46" t="s">
        <v>339</v>
      </c>
      <c r="B4" s="46" t="s">
        <v>340</v>
      </c>
      <c r="C4" s="46" t="s">
        <v>341</v>
      </c>
      <c r="D4" s="46" t="s">
        <v>342</v>
      </c>
      <c r="E4" s="46" t="s">
        <v>343</v>
      </c>
      <c r="F4" s="51" t="s">
        <v>344</v>
      </c>
      <c r="G4" s="46" t="s">
        <v>345</v>
      </c>
      <c r="H4" s="51" t="s">
        <v>346</v>
      </c>
      <c r="I4" s="51" t="s">
        <v>347</v>
      </c>
      <c r="J4" s="46" t="s">
        <v>348</v>
      </c>
    </row>
    <row r="5" ht="14.25" customHeight="1" spans="1:10">
      <c r="A5" s="46">
        <v>1</v>
      </c>
      <c r="B5" s="51">
        <v>2</v>
      </c>
      <c r="C5" s="52">
        <v>3</v>
      </c>
      <c r="D5" s="52">
        <v>4</v>
      </c>
      <c r="E5" s="52">
        <v>5</v>
      </c>
      <c r="F5" s="52">
        <v>6</v>
      </c>
      <c r="G5" s="51">
        <v>7</v>
      </c>
      <c r="H5" s="52">
        <v>8</v>
      </c>
      <c r="I5" s="51">
        <v>9</v>
      </c>
      <c r="J5" s="51">
        <v>10</v>
      </c>
    </row>
    <row r="6" ht="27.75" customHeight="1" spans="1:10">
      <c r="A6" s="13"/>
      <c r="B6" s="14"/>
      <c r="C6" s="14"/>
      <c r="D6" s="14"/>
      <c r="E6" s="14"/>
      <c r="F6" s="14"/>
      <c r="G6" s="14"/>
      <c r="H6" s="14"/>
      <c r="I6" s="14"/>
      <c r="J6" s="14"/>
    </row>
    <row r="7" ht="26.25" customHeight="1" spans="1:10">
      <c r="A7" s="13"/>
      <c r="B7" s="13"/>
      <c r="C7" s="13"/>
      <c r="D7" s="13"/>
      <c r="E7" s="13"/>
      <c r="F7" s="13"/>
      <c r="G7" s="13"/>
      <c r="H7" s="13"/>
      <c r="I7" s="13"/>
      <c r="J7" s="13"/>
    </row>
    <row r="8" customHeight="1" spans="1:1">
      <c r="A8" t="s">
        <v>457</v>
      </c>
    </row>
  </sheetData>
  <mergeCells count="2">
    <mergeCell ref="A2:J2"/>
    <mergeCell ref="A3:H3"/>
  </mergeCells>
  <pageMargins left="0.75" right="0.75" top="1" bottom="1" header="0.5" footer="0.5"/>
  <pageSetup paperSize="9" fitToWidth="0" fitToHeight="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8"/>
  <sheetViews>
    <sheetView showZeros="0" workbookViewId="0">
      <selection activeCell="G24" sqref="G24"/>
    </sheetView>
  </sheetViews>
  <sheetFormatPr defaultColWidth="9.14166666666667" defaultRowHeight="12" customHeight="1" outlineLevelRow="7" outlineLevelCol="7"/>
  <cols>
    <col min="1" max="1" width="22.7166666666667" customWidth="1"/>
    <col min="2" max="2" width="24.575" customWidth="1"/>
    <col min="3" max="3" width="30.425" customWidth="1"/>
    <col min="4" max="5" width="23.575" customWidth="1"/>
    <col min="6" max="8" width="32.1416666666667" customWidth="1"/>
  </cols>
  <sheetData>
    <row r="1" ht="14.25" customHeight="1" spans="8:8">
      <c r="H1" s="40" t="s">
        <v>458</v>
      </c>
    </row>
    <row r="2" ht="28.5" customHeight="1" spans="1:8">
      <c r="A2" s="41" t="s">
        <v>459</v>
      </c>
      <c r="B2" s="20"/>
      <c r="C2" s="20"/>
      <c r="D2" s="20"/>
      <c r="E2" s="20"/>
      <c r="F2" s="20"/>
      <c r="G2" s="20"/>
      <c r="H2" s="20"/>
    </row>
    <row r="3" ht="13.5" customHeight="1" spans="1:2">
      <c r="A3" s="42" t="str">
        <f>"单位名称："&amp;"曲靖市生态环境局宣威分局"</f>
        <v>单位名称：曲靖市生态环境局宣威分局</v>
      </c>
      <c r="B3" s="21"/>
    </row>
    <row r="4" ht="18" customHeight="1" spans="1:8">
      <c r="A4" s="24" t="s">
        <v>399</v>
      </c>
      <c r="B4" s="24" t="s">
        <v>460</v>
      </c>
      <c r="C4" s="24" t="s">
        <v>461</v>
      </c>
      <c r="D4" s="24" t="s">
        <v>462</v>
      </c>
      <c r="E4" s="24" t="s">
        <v>463</v>
      </c>
      <c r="F4" s="43" t="s">
        <v>464</v>
      </c>
      <c r="G4" s="44"/>
      <c r="H4" s="45"/>
    </row>
    <row r="5" ht="18" customHeight="1" spans="1:8">
      <c r="A5" s="30"/>
      <c r="B5" s="30"/>
      <c r="C5" s="30"/>
      <c r="D5" s="30"/>
      <c r="E5" s="30"/>
      <c r="F5" s="46" t="s">
        <v>411</v>
      </c>
      <c r="G5" s="46" t="s">
        <v>465</v>
      </c>
      <c r="H5" s="46" t="s">
        <v>466</v>
      </c>
    </row>
    <row r="6" ht="21" customHeight="1" spans="1:8">
      <c r="A6" s="46">
        <v>1</v>
      </c>
      <c r="B6" s="46">
        <v>2</v>
      </c>
      <c r="C6" s="46">
        <v>3</v>
      </c>
      <c r="D6" s="46">
        <v>4</v>
      </c>
      <c r="E6" s="46">
        <v>5</v>
      </c>
      <c r="F6" s="46">
        <v>6</v>
      </c>
      <c r="G6" s="46">
        <v>7</v>
      </c>
      <c r="H6" s="46">
        <v>8</v>
      </c>
    </row>
    <row r="7" ht="33" customHeight="1" spans="1:8">
      <c r="A7" s="13" t="s">
        <v>43</v>
      </c>
      <c r="B7" s="13" t="s">
        <v>467</v>
      </c>
      <c r="C7" s="13" t="s">
        <v>423</v>
      </c>
      <c r="D7" s="13" t="s">
        <v>468</v>
      </c>
      <c r="E7" s="13" t="s">
        <v>424</v>
      </c>
      <c r="F7" s="13" t="s">
        <v>125</v>
      </c>
      <c r="G7" s="15">
        <v>10000</v>
      </c>
      <c r="H7" s="15">
        <v>10000</v>
      </c>
    </row>
    <row r="8" ht="24" customHeight="1" spans="1:8">
      <c r="A8" s="47" t="s">
        <v>29</v>
      </c>
      <c r="B8" s="48"/>
      <c r="C8" s="48"/>
      <c r="D8" s="48"/>
      <c r="E8" s="48"/>
      <c r="F8" s="13" t="s">
        <v>125</v>
      </c>
      <c r="G8" s="15"/>
      <c r="H8" s="15">
        <v>10000</v>
      </c>
    </row>
  </sheetData>
  <mergeCells count="8">
    <mergeCell ref="A2:H2"/>
    <mergeCell ref="A3:C3"/>
    <mergeCell ref="F4:H4"/>
    <mergeCell ref="A4:A5"/>
    <mergeCell ref="B4:B5"/>
    <mergeCell ref="C4:C5"/>
    <mergeCell ref="D4:D5"/>
    <mergeCell ref="E4:E5"/>
  </mergeCells>
  <pageMargins left="0.75" right="0.75" top="1" bottom="1" header="0.5" footer="0.5"/>
  <pageSetup paperSize="9" fitToWidth="0" fitToHeight="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6"/>
  <sheetViews>
    <sheetView showZeros="0" workbookViewId="0">
      <selection activeCell="G30" sqref="G30"/>
    </sheetView>
  </sheetViews>
  <sheetFormatPr defaultColWidth="9.14166666666667" defaultRowHeight="14.25" customHeight="1"/>
  <cols>
    <col min="1" max="3" width="23.575" customWidth="1"/>
    <col min="4" max="7" width="27" customWidth="1"/>
    <col min="8" max="8" width="20.1416666666667" customWidth="1"/>
    <col min="9" max="9" width="33.85" customWidth="1"/>
    <col min="10" max="10" width="32.1416666666667" customWidth="1"/>
    <col min="11" max="11" width="17.575" customWidth="1"/>
  </cols>
  <sheetData>
    <row r="1" ht="13.5" customHeight="1" spans="4:11">
      <c r="D1" s="19"/>
      <c r="E1" s="19"/>
      <c r="F1" s="19"/>
      <c r="G1" s="19"/>
      <c r="K1" s="36" t="s">
        <v>469</v>
      </c>
    </row>
    <row r="2" ht="27.75" customHeight="1" spans="1:11">
      <c r="A2" s="20" t="s">
        <v>470</v>
      </c>
      <c r="B2" s="20"/>
      <c r="C2" s="20"/>
      <c r="D2" s="20"/>
      <c r="E2" s="20"/>
      <c r="F2" s="20"/>
      <c r="G2" s="20"/>
      <c r="H2" s="20"/>
      <c r="I2" s="20"/>
      <c r="J2" s="20"/>
      <c r="K2" s="20"/>
    </row>
    <row r="3" ht="13.5" customHeight="1" spans="1:11">
      <c r="A3" s="4" t="str">
        <f>"单位名称："&amp;"曲靖市生态环境局宣威分局"</f>
        <v>单位名称：曲靖市生态环境局宣威分局</v>
      </c>
      <c r="B3" s="21"/>
      <c r="C3" s="21"/>
      <c r="D3" s="21"/>
      <c r="E3" s="21"/>
      <c r="F3" s="21"/>
      <c r="G3" s="21"/>
      <c r="H3" s="22"/>
      <c r="I3" s="22"/>
      <c r="J3" s="22"/>
      <c r="K3" s="275" t="s">
        <v>2</v>
      </c>
    </row>
    <row r="4" ht="21.75" customHeight="1" spans="1:11">
      <c r="A4" s="23" t="s">
        <v>316</v>
      </c>
      <c r="B4" s="23" t="s">
        <v>230</v>
      </c>
      <c r="C4" s="23" t="s">
        <v>228</v>
      </c>
      <c r="D4" s="24" t="s">
        <v>231</v>
      </c>
      <c r="E4" s="24" t="s">
        <v>232</v>
      </c>
      <c r="F4" s="24" t="s">
        <v>317</v>
      </c>
      <c r="G4" s="24" t="s">
        <v>318</v>
      </c>
      <c r="H4" s="25" t="s">
        <v>29</v>
      </c>
      <c r="I4" s="37" t="s">
        <v>471</v>
      </c>
      <c r="J4" s="38"/>
      <c r="K4" s="39"/>
    </row>
    <row r="5" ht="21.75" customHeight="1" spans="1:11">
      <c r="A5" s="26"/>
      <c r="B5" s="26"/>
      <c r="C5" s="26"/>
      <c r="D5" s="27"/>
      <c r="E5" s="27"/>
      <c r="F5" s="27"/>
      <c r="G5" s="27"/>
      <c r="H5" s="28"/>
      <c r="I5" s="24" t="s">
        <v>32</v>
      </c>
      <c r="J5" s="24" t="s">
        <v>33</v>
      </c>
      <c r="K5" s="24" t="s">
        <v>34</v>
      </c>
    </row>
    <row r="6" ht="40.5" customHeight="1" spans="1:11">
      <c r="A6" s="29"/>
      <c r="B6" s="29"/>
      <c r="C6" s="29"/>
      <c r="D6" s="30"/>
      <c r="E6" s="30"/>
      <c r="F6" s="30"/>
      <c r="G6" s="30"/>
      <c r="H6" s="31"/>
      <c r="I6" s="30" t="s">
        <v>31</v>
      </c>
      <c r="J6" s="30"/>
      <c r="K6" s="30"/>
    </row>
    <row r="7" ht="15" customHeight="1" spans="1:11">
      <c r="A7" s="11">
        <v>1</v>
      </c>
      <c r="B7" s="11">
        <v>2</v>
      </c>
      <c r="C7" s="11">
        <v>3</v>
      </c>
      <c r="D7" s="11">
        <v>4</v>
      </c>
      <c r="E7" s="11">
        <v>5</v>
      </c>
      <c r="F7" s="11">
        <v>6</v>
      </c>
      <c r="G7" s="11">
        <v>7</v>
      </c>
      <c r="H7" s="11">
        <v>8</v>
      </c>
      <c r="I7" s="11">
        <v>9</v>
      </c>
      <c r="J7" s="12">
        <v>10</v>
      </c>
      <c r="K7" s="12">
        <v>11</v>
      </c>
    </row>
    <row r="8" ht="18.75" customHeight="1" spans="1:11">
      <c r="A8" s="32"/>
      <c r="B8" s="13" t="s">
        <v>328</v>
      </c>
      <c r="C8" s="32"/>
      <c r="D8" s="32"/>
      <c r="E8" s="32"/>
      <c r="F8" s="32"/>
      <c r="G8" s="32"/>
      <c r="H8" s="15">
        <v>277</v>
      </c>
      <c r="I8" s="15">
        <v>277</v>
      </c>
      <c r="J8" s="15"/>
      <c r="K8" s="15"/>
    </row>
    <row r="9" ht="18.75" customHeight="1" spans="1:11">
      <c r="A9" s="13" t="s">
        <v>322</v>
      </c>
      <c r="B9" s="13" t="s">
        <v>328</v>
      </c>
      <c r="C9" s="13" t="s">
        <v>43</v>
      </c>
      <c r="D9" s="13" t="s">
        <v>100</v>
      </c>
      <c r="E9" s="13" t="s">
        <v>101</v>
      </c>
      <c r="F9" s="13" t="s">
        <v>330</v>
      </c>
      <c r="G9" s="13" t="s">
        <v>183</v>
      </c>
      <c r="H9" s="15">
        <v>277</v>
      </c>
      <c r="I9" s="15">
        <v>277</v>
      </c>
      <c r="J9" s="15"/>
      <c r="K9" s="15"/>
    </row>
    <row r="10" ht="18.75" customHeight="1" spans="1:11">
      <c r="A10" s="13"/>
      <c r="B10" s="13" t="s">
        <v>331</v>
      </c>
      <c r="C10" s="13"/>
      <c r="D10" s="13"/>
      <c r="E10" s="13"/>
      <c r="F10" s="13"/>
      <c r="G10" s="13"/>
      <c r="H10" s="15">
        <v>200</v>
      </c>
      <c r="I10" s="15">
        <v>200</v>
      </c>
      <c r="J10" s="15"/>
      <c r="K10" s="13"/>
    </row>
    <row r="11" ht="18.75" customHeight="1" spans="1:11">
      <c r="A11" s="13" t="s">
        <v>322</v>
      </c>
      <c r="B11" s="13" t="s">
        <v>331</v>
      </c>
      <c r="C11" s="13" t="s">
        <v>43</v>
      </c>
      <c r="D11" s="13" t="s">
        <v>100</v>
      </c>
      <c r="E11" s="13" t="s">
        <v>101</v>
      </c>
      <c r="F11" s="13" t="s">
        <v>330</v>
      </c>
      <c r="G11" s="13" t="s">
        <v>183</v>
      </c>
      <c r="H11" s="15">
        <v>200</v>
      </c>
      <c r="I11" s="15">
        <v>200</v>
      </c>
      <c r="J11" s="15"/>
      <c r="K11" s="13"/>
    </row>
    <row r="12" ht="18.75" customHeight="1" spans="1:11">
      <c r="A12" s="13"/>
      <c r="B12" s="13" t="s">
        <v>333</v>
      </c>
      <c r="C12" s="13"/>
      <c r="D12" s="13"/>
      <c r="E12" s="13"/>
      <c r="F12" s="13"/>
      <c r="G12" s="13"/>
      <c r="H12" s="15">
        <v>2300</v>
      </c>
      <c r="I12" s="15">
        <v>2300</v>
      </c>
      <c r="J12" s="15"/>
      <c r="K12" s="13"/>
    </row>
    <row r="13" ht="18.75" customHeight="1" spans="1:11">
      <c r="A13" s="13" t="s">
        <v>322</v>
      </c>
      <c r="B13" s="13" t="s">
        <v>333</v>
      </c>
      <c r="C13" s="13" t="s">
        <v>43</v>
      </c>
      <c r="D13" s="13" t="s">
        <v>98</v>
      </c>
      <c r="E13" s="13" t="s">
        <v>99</v>
      </c>
      <c r="F13" s="13" t="s">
        <v>330</v>
      </c>
      <c r="G13" s="13" t="s">
        <v>183</v>
      </c>
      <c r="H13" s="15">
        <v>2300</v>
      </c>
      <c r="I13" s="15">
        <v>2300</v>
      </c>
      <c r="J13" s="15"/>
      <c r="K13" s="13"/>
    </row>
    <row r="14" ht="18.75" customHeight="1" spans="1:11">
      <c r="A14" s="13"/>
      <c r="B14" s="13" t="s">
        <v>335</v>
      </c>
      <c r="C14" s="13"/>
      <c r="D14" s="13"/>
      <c r="E14" s="13"/>
      <c r="F14" s="13"/>
      <c r="G14" s="13"/>
      <c r="H14" s="15">
        <v>1984</v>
      </c>
      <c r="I14" s="15">
        <v>1984</v>
      </c>
      <c r="J14" s="15"/>
      <c r="K14" s="13"/>
    </row>
    <row r="15" ht="18.75" customHeight="1" spans="1:11">
      <c r="A15" s="13" t="s">
        <v>322</v>
      </c>
      <c r="B15" s="13" t="s">
        <v>335</v>
      </c>
      <c r="C15" s="13" t="s">
        <v>43</v>
      </c>
      <c r="D15" s="13" t="s">
        <v>100</v>
      </c>
      <c r="E15" s="13" t="s">
        <v>101</v>
      </c>
      <c r="F15" s="13" t="s">
        <v>330</v>
      </c>
      <c r="G15" s="13" t="s">
        <v>183</v>
      </c>
      <c r="H15" s="15">
        <v>1984</v>
      </c>
      <c r="I15" s="15">
        <v>1984</v>
      </c>
      <c r="J15" s="15"/>
      <c r="K15" s="13"/>
    </row>
    <row r="16" ht="18.75" customHeight="1" spans="1:11">
      <c r="A16" s="33" t="s">
        <v>108</v>
      </c>
      <c r="B16" s="34"/>
      <c r="C16" s="34"/>
      <c r="D16" s="34"/>
      <c r="E16" s="34"/>
      <c r="F16" s="34"/>
      <c r="G16" s="35"/>
      <c r="H16" s="15">
        <v>4761</v>
      </c>
      <c r="I16" s="15">
        <v>4761</v>
      </c>
      <c r="J16" s="15"/>
      <c r="K16" s="15"/>
    </row>
  </sheetData>
  <mergeCells count="15">
    <mergeCell ref="A2:K2"/>
    <mergeCell ref="A3:G3"/>
    <mergeCell ref="I4:K4"/>
    <mergeCell ref="A16:G16"/>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fitToWidth="0"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showZeros="0" workbookViewId="0">
      <selection activeCell="A1" sqref="A1"/>
    </sheetView>
  </sheetViews>
  <sheetFormatPr defaultColWidth="8" defaultRowHeight="14.25" customHeight="1"/>
  <cols>
    <col min="1" max="1" width="25.2833333333333" customWidth="1"/>
    <col min="2" max="2" width="33.575" customWidth="1"/>
    <col min="3" max="8" width="12.575" customWidth="1"/>
    <col min="9" max="9" width="11.7" customWidth="1"/>
    <col min="10" max="14" width="12.575" customWidth="1"/>
    <col min="15" max="15" width="15.85" customWidth="1"/>
    <col min="16" max="16" width="9.575" customWidth="1"/>
    <col min="17" max="17" width="21.2833333333333" customWidth="1"/>
    <col min="18" max="18" width="10.575" customWidth="1"/>
    <col min="19" max="20" width="10.1416666666667" customWidth="1"/>
  </cols>
  <sheetData>
    <row r="1" customHeight="1" spans="9:20">
      <c r="I1" s="70"/>
      <c r="O1" s="70"/>
      <c r="P1" s="70"/>
      <c r="Q1" s="70"/>
      <c r="R1" s="70"/>
      <c r="S1" s="94" t="s">
        <v>24</v>
      </c>
      <c r="T1" s="36" t="s">
        <v>24</v>
      </c>
    </row>
    <row r="2" ht="36" customHeight="1" spans="1:20">
      <c r="A2" s="229" t="s">
        <v>25</v>
      </c>
      <c r="B2" s="20"/>
      <c r="C2" s="20"/>
      <c r="D2" s="20"/>
      <c r="E2" s="20"/>
      <c r="F2" s="20"/>
      <c r="G2" s="20"/>
      <c r="H2" s="20"/>
      <c r="I2" s="72"/>
      <c r="J2" s="20"/>
      <c r="K2" s="20"/>
      <c r="L2" s="20"/>
      <c r="M2" s="20"/>
      <c r="N2" s="20"/>
      <c r="O2" s="72"/>
      <c r="P2" s="72"/>
      <c r="Q2" s="72"/>
      <c r="R2" s="72"/>
      <c r="S2" s="20"/>
      <c r="T2" s="72"/>
    </row>
    <row r="3" ht="20.25" customHeight="1" spans="1:20">
      <c r="A3" s="42" t="str">
        <f>"单位名称："&amp;"曲靖市生态环境局宣威分局"</f>
        <v>单位名称：曲靖市生态环境局宣威分局</v>
      </c>
      <c r="B3" s="22"/>
      <c r="C3" s="22"/>
      <c r="D3" s="22"/>
      <c r="E3" s="22"/>
      <c r="F3" s="22"/>
      <c r="G3" s="22"/>
      <c r="H3" s="22"/>
      <c r="I3" s="61"/>
      <c r="J3" s="22"/>
      <c r="K3" s="22"/>
      <c r="L3" s="22"/>
      <c r="M3" s="22"/>
      <c r="N3" s="22"/>
      <c r="O3" s="61"/>
      <c r="P3" s="61"/>
      <c r="Q3" s="61"/>
      <c r="R3" s="61"/>
      <c r="S3" s="268" t="s">
        <v>2</v>
      </c>
      <c r="T3" s="251" t="s">
        <v>26</v>
      </c>
    </row>
    <row r="4" ht="18.75" customHeight="1" spans="1:20">
      <c r="A4" s="230" t="s">
        <v>27</v>
      </c>
      <c r="B4" s="231" t="s">
        <v>28</v>
      </c>
      <c r="C4" s="231" t="s">
        <v>29</v>
      </c>
      <c r="D4" s="232" t="s">
        <v>30</v>
      </c>
      <c r="E4" s="233"/>
      <c r="F4" s="233"/>
      <c r="G4" s="233"/>
      <c r="H4" s="233"/>
      <c r="I4" s="243"/>
      <c r="J4" s="233"/>
      <c r="K4" s="233"/>
      <c r="L4" s="233"/>
      <c r="M4" s="233"/>
      <c r="N4" s="244"/>
      <c r="O4" s="232" t="s">
        <v>20</v>
      </c>
      <c r="P4" s="232"/>
      <c r="Q4" s="232"/>
      <c r="R4" s="232"/>
      <c r="S4" s="233"/>
      <c r="T4" s="252"/>
    </row>
    <row r="5" ht="24.75" customHeight="1" spans="1:20">
      <c r="A5" s="234"/>
      <c r="B5" s="235"/>
      <c r="C5" s="235"/>
      <c r="D5" s="235" t="s">
        <v>31</v>
      </c>
      <c r="E5" s="235" t="s">
        <v>32</v>
      </c>
      <c r="F5" s="235" t="s">
        <v>33</v>
      </c>
      <c r="G5" s="235" t="s">
        <v>34</v>
      </c>
      <c r="H5" s="235" t="s">
        <v>35</v>
      </c>
      <c r="I5" s="245" t="s">
        <v>36</v>
      </c>
      <c r="J5" s="246"/>
      <c r="K5" s="246"/>
      <c r="L5" s="246"/>
      <c r="M5" s="246"/>
      <c r="N5" s="247"/>
      <c r="O5" s="248" t="s">
        <v>31</v>
      </c>
      <c r="P5" s="248" t="s">
        <v>32</v>
      </c>
      <c r="Q5" s="230" t="s">
        <v>33</v>
      </c>
      <c r="R5" s="231" t="s">
        <v>34</v>
      </c>
      <c r="S5" s="253" t="s">
        <v>35</v>
      </c>
      <c r="T5" s="231" t="s">
        <v>36</v>
      </c>
    </row>
    <row r="6" ht="24.75" customHeight="1" spans="1:20">
      <c r="A6" s="236"/>
      <c r="B6" s="237"/>
      <c r="C6" s="237"/>
      <c r="D6" s="237"/>
      <c r="E6" s="237"/>
      <c r="F6" s="237"/>
      <c r="G6" s="237"/>
      <c r="H6" s="237"/>
      <c r="I6" s="12" t="s">
        <v>31</v>
      </c>
      <c r="J6" s="249" t="s">
        <v>37</v>
      </c>
      <c r="K6" s="249" t="s">
        <v>38</v>
      </c>
      <c r="L6" s="249" t="s">
        <v>39</v>
      </c>
      <c r="M6" s="249" t="s">
        <v>40</v>
      </c>
      <c r="N6" s="249" t="s">
        <v>41</v>
      </c>
      <c r="O6" s="250"/>
      <c r="P6" s="250"/>
      <c r="Q6" s="254"/>
      <c r="R6" s="250"/>
      <c r="S6" s="237"/>
      <c r="T6" s="237"/>
    </row>
    <row r="7" ht="16.5" customHeight="1" spans="1:20">
      <c r="A7" s="238">
        <v>1</v>
      </c>
      <c r="B7" s="11">
        <v>2</v>
      </c>
      <c r="C7" s="11">
        <v>3</v>
      </c>
      <c r="D7" s="11">
        <v>4</v>
      </c>
      <c r="E7" s="239">
        <v>5</v>
      </c>
      <c r="F7" s="240">
        <v>6</v>
      </c>
      <c r="G7" s="240">
        <v>7</v>
      </c>
      <c r="H7" s="239">
        <v>8</v>
      </c>
      <c r="I7" s="239">
        <v>9</v>
      </c>
      <c r="J7" s="240">
        <v>10</v>
      </c>
      <c r="K7" s="240">
        <v>11</v>
      </c>
      <c r="L7" s="239">
        <v>12</v>
      </c>
      <c r="M7" s="239">
        <v>13</v>
      </c>
      <c r="N7" s="240">
        <v>14</v>
      </c>
      <c r="O7" s="240">
        <v>15</v>
      </c>
      <c r="P7" s="239">
        <v>16</v>
      </c>
      <c r="Q7" s="255">
        <v>17</v>
      </c>
      <c r="R7" s="256">
        <v>18</v>
      </c>
      <c r="S7" s="256">
        <v>19</v>
      </c>
      <c r="T7" s="256">
        <v>20</v>
      </c>
    </row>
    <row r="8" ht="16.5" customHeight="1" spans="1:20">
      <c r="A8" s="13" t="s">
        <v>42</v>
      </c>
      <c r="B8" s="13" t="s">
        <v>43</v>
      </c>
      <c r="C8" s="15">
        <v>5994.128937</v>
      </c>
      <c r="D8" s="15">
        <v>5994.128937</v>
      </c>
      <c r="E8" s="15">
        <v>5844.128937</v>
      </c>
      <c r="F8" s="15"/>
      <c r="G8" s="15"/>
      <c r="H8" s="15"/>
      <c r="I8" s="15">
        <v>150</v>
      </c>
      <c r="J8" s="15"/>
      <c r="K8" s="15"/>
      <c r="L8" s="15"/>
      <c r="M8" s="15"/>
      <c r="N8" s="15">
        <v>150</v>
      </c>
      <c r="O8" s="15"/>
      <c r="P8" s="15"/>
      <c r="Q8" s="15"/>
      <c r="R8" s="15"/>
      <c r="S8" s="15"/>
      <c r="T8" s="15"/>
    </row>
    <row r="9" ht="12.75" customHeight="1" spans="1:20">
      <c r="A9" s="241" t="s">
        <v>29</v>
      </c>
      <c r="B9" s="242"/>
      <c r="C9" s="15">
        <v>5994.128937</v>
      </c>
      <c r="D9" s="15">
        <v>5994.128937</v>
      </c>
      <c r="E9" s="15">
        <v>5844.128937</v>
      </c>
      <c r="F9" s="15"/>
      <c r="G9" s="15"/>
      <c r="H9" s="15"/>
      <c r="I9" s="15">
        <v>150</v>
      </c>
      <c r="J9" s="15"/>
      <c r="K9" s="15"/>
      <c r="L9" s="15"/>
      <c r="M9" s="15"/>
      <c r="N9" s="15">
        <v>150</v>
      </c>
      <c r="O9" s="15"/>
      <c r="P9" s="15"/>
      <c r="Q9" s="15"/>
      <c r="R9" s="15"/>
      <c r="S9" s="15"/>
      <c r="T9" s="15"/>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pageSetup paperSize="9" fitToWidth="0"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0"/>
  <sheetViews>
    <sheetView showZeros="0" tabSelected="1" workbookViewId="0">
      <selection activeCell="G5" sqref="G5:G6"/>
    </sheetView>
  </sheetViews>
  <sheetFormatPr defaultColWidth="9.14166666666667" defaultRowHeight="14.25" customHeight="1" outlineLevelCol="6"/>
  <cols>
    <col min="1" max="1" width="27.425" customWidth="1"/>
    <col min="2" max="2" width="30.7166666666667" customWidth="1"/>
    <col min="3" max="3" width="27.425" customWidth="1"/>
    <col min="4" max="4" width="26.85" customWidth="1"/>
    <col min="5" max="7" width="30.425" customWidth="1"/>
  </cols>
  <sheetData>
    <row r="1" ht="13.5" customHeight="1" spans="4:7">
      <c r="D1" s="1"/>
      <c r="G1" s="2" t="s">
        <v>472</v>
      </c>
    </row>
    <row r="2" ht="27.75" customHeight="1" spans="1:7">
      <c r="A2" s="3" t="s">
        <v>473</v>
      </c>
      <c r="B2" s="3"/>
      <c r="C2" s="3"/>
      <c r="D2" s="3"/>
      <c r="E2" s="3"/>
      <c r="F2" s="3"/>
      <c r="G2" s="3"/>
    </row>
    <row r="3" ht="13.5" customHeight="1" spans="1:7">
      <c r="A3" s="4" t="str">
        <f>"单位名称："&amp;"曲靖市生态环境局宣威分局"</f>
        <v>单位名称：曲靖市生态环境局宣威分局</v>
      </c>
      <c r="B3" s="5"/>
      <c r="C3" s="5"/>
      <c r="D3" s="5"/>
      <c r="E3" s="6"/>
      <c r="F3" s="6"/>
      <c r="G3" s="275" t="s">
        <v>2</v>
      </c>
    </row>
    <row r="4" ht="21.75" customHeight="1" spans="1:7">
      <c r="A4" s="8" t="s">
        <v>228</v>
      </c>
      <c r="B4" s="8" t="s">
        <v>316</v>
      </c>
      <c r="C4" s="8" t="s">
        <v>230</v>
      </c>
      <c r="D4" s="9" t="s">
        <v>474</v>
      </c>
      <c r="E4" s="10" t="s">
        <v>32</v>
      </c>
      <c r="F4" s="10"/>
      <c r="G4" s="10"/>
    </row>
    <row r="5" ht="21.75" customHeight="1" spans="1:7">
      <c r="A5" s="8"/>
      <c r="B5" s="8"/>
      <c r="C5" s="8"/>
      <c r="D5" s="9"/>
      <c r="E5" s="10" t="s">
        <v>475</v>
      </c>
      <c r="F5" s="9" t="s">
        <v>476</v>
      </c>
      <c r="G5" s="9" t="s">
        <v>477</v>
      </c>
    </row>
    <row r="6" ht="40.5" customHeight="1" spans="1:7">
      <c r="A6" s="8"/>
      <c r="B6" s="8"/>
      <c r="C6" s="8"/>
      <c r="D6" s="9"/>
      <c r="E6" s="10"/>
      <c r="F6" s="9"/>
      <c r="G6" s="9"/>
    </row>
    <row r="7" ht="15.75" customHeight="1" spans="1:7">
      <c r="A7" s="11">
        <v>1</v>
      </c>
      <c r="B7" s="11">
        <v>2</v>
      </c>
      <c r="C7" s="11">
        <v>3</v>
      </c>
      <c r="D7" s="11">
        <v>4</v>
      </c>
      <c r="E7" s="11">
        <v>8</v>
      </c>
      <c r="F7" s="11">
        <v>9</v>
      </c>
      <c r="G7" s="12">
        <v>10</v>
      </c>
    </row>
    <row r="8" ht="26.25" customHeight="1" spans="1:7">
      <c r="A8" s="13" t="s">
        <v>43</v>
      </c>
      <c r="B8" s="14"/>
      <c r="C8" s="14"/>
      <c r="D8" s="14"/>
      <c r="E8" s="15"/>
      <c r="F8" s="15">
        <v>90</v>
      </c>
      <c r="G8" s="15"/>
    </row>
    <row r="9" ht="24.75" customHeight="1" spans="1:7">
      <c r="A9" s="14"/>
      <c r="B9" s="13" t="s">
        <v>478</v>
      </c>
      <c r="C9" s="13" t="s">
        <v>325</v>
      </c>
      <c r="D9" s="13" t="s">
        <v>479</v>
      </c>
      <c r="E9" s="15"/>
      <c r="F9" s="15">
        <v>90</v>
      </c>
      <c r="G9" s="15"/>
    </row>
    <row r="10" ht="18.75" customHeight="1" spans="1:7">
      <c r="A10" s="16" t="s">
        <v>29</v>
      </c>
      <c r="B10" s="17" t="s">
        <v>480</v>
      </c>
      <c r="C10" s="17"/>
      <c r="D10" s="18"/>
      <c r="E10" s="15"/>
      <c r="F10" s="15">
        <v>90</v>
      </c>
      <c r="G10" s="15"/>
    </row>
  </sheetData>
  <mergeCells count="11">
    <mergeCell ref="A2:G2"/>
    <mergeCell ref="A3:D3"/>
    <mergeCell ref="E4:G4"/>
    <mergeCell ref="A10:D10"/>
    <mergeCell ref="A4:A6"/>
    <mergeCell ref="B4:B6"/>
    <mergeCell ref="C4:C6"/>
    <mergeCell ref="D4:D6"/>
    <mergeCell ref="E5:E6"/>
    <mergeCell ref="F5:F6"/>
    <mergeCell ref="G5:G6"/>
  </mergeCells>
  <pageMargins left="0.75" right="0.75" top="1" bottom="1" header="0.5" footer="0.5"/>
  <pageSetup paperSize="9" fitToWidth="0"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33"/>
  <sheetViews>
    <sheetView showZeros="0" workbookViewId="0">
      <selection activeCell="A1" sqref="A1"/>
    </sheetView>
  </sheetViews>
  <sheetFormatPr defaultColWidth="9.14166666666667" defaultRowHeight="14.25" customHeight="1"/>
  <cols>
    <col min="1" max="1" width="30.425" customWidth="1"/>
    <col min="2" max="2" width="37.7" customWidth="1"/>
    <col min="3" max="3" width="18.85" customWidth="1"/>
    <col min="4" max="4" width="21" customWidth="1"/>
    <col min="5" max="5" width="18.85" customWidth="1"/>
    <col min="6" max="6" width="20.1416666666667" customWidth="1"/>
    <col min="7" max="7" width="18.85" customWidth="1"/>
    <col min="8" max="8" width="19.85" customWidth="1"/>
    <col min="9" max="9" width="21.2833333333333" customWidth="1"/>
    <col min="10" max="10" width="15.575" customWidth="1"/>
    <col min="11" max="11" width="16.425" customWidth="1"/>
    <col min="12" max="12" width="13.575" customWidth="1"/>
    <col min="13" max="17" width="18.85" customWidth="1"/>
  </cols>
  <sheetData>
    <row r="1" ht="15.75" customHeight="1" spans="17:17">
      <c r="Q1" s="40" t="s">
        <v>44</v>
      </c>
    </row>
    <row r="2" ht="28.5" customHeight="1" spans="1:17">
      <c r="A2" s="3" t="s">
        <v>45</v>
      </c>
      <c r="B2" s="3"/>
      <c r="C2" s="3"/>
      <c r="D2" s="3"/>
      <c r="E2" s="3"/>
      <c r="F2" s="3"/>
      <c r="G2" s="3"/>
      <c r="H2" s="3"/>
      <c r="I2" s="3"/>
      <c r="J2" s="3"/>
      <c r="K2" s="3"/>
      <c r="L2" s="3"/>
      <c r="M2" s="3"/>
      <c r="N2" s="3"/>
      <c r="O2" s="3"/>
      <c r="P2" s="3"/>
      <c r="Q2" s="3"/>
    </row>
    <row r="3" ht="15" customHeight="1" spans="1:17">
      <c r="A3" s="210" t="str">
        <f>"单位名称："&amp;"曲靖市生态环境局宣威分局"</f>
        <v>单位名称：曲靖市生态环境局宣威分局</v>
      </c>
      <c r="B3" s="211"/>
      <c r="C3" s="59"/>
      <c r="D3" s="6"/>
      <c r="E3" s="59"/>
      <c r="F3" s="6"/>
      <c r="G3" s="59"/>
      <c r="H3" s="6"/>
      <c r="I3" s="6"/>
      <c r="J3" s="6"/>
      <c r="K3" s="59"/>
      <c r="L3" s="6"/>
      <c r="M3" s="59"/>
      <c r="N3" s="59"/>
      <c r="O3" s="6"/>
      <c r="P3" s="6"/>
      <c r="Q3" s="269" t="s">
        <v>2</v>
      </c>
    </row>
    <row r="4" ht="17.25" customHeight="1" spans="1:17">
      <c r="A4" s="212" t="s">
        <v>46</v>
      </c>
      <c r="B4" s="213" t="s">
        <v>47</v>
      </c>
      <c r="C4" s="214" t="s">
        <v>29</v>
      </c>
      <c r="D4" s="215" t="s">
        <v>48</v>
      </c>
      <c r="E4" s="10"/>
      <c r="F4" s="215" t="s">
        <v>49</v>
      </c>
      <c r="G4" s="10"/>
      <c r="H4" s="216" t="s">
        <v>32</v>
      </c>
      <c r="I4" s="222" t="s">
        <v>33</v>
      </c>
      <c r="J4" s="213" t="s">
        <v>50</v>
      </c>
      <c r="K4" s="223" t="s">
        <v>34</v>
      </c>
      <c r="L4" s="215" t="s">
        <v>36</v>
      </c>
      <c r="M4" s="224"/>
      <c r="N4" s="224"/>
      <c r="O4" s="224"/>
      <c r="P4" s="224"/>
      <c r="Q4" s="228"/>
    </row>
    <row r="5" ht="26.25" customHeight="1" spans="1:17">
      <c r="A5" s="10"/>
      <c r="B5" s="217"/>
      <c r="C5" s="217"/>
      <c r="D5" s="217" t="s">
        <v>29</v>
      </c>
      <c r="E5" s="217" t="s">
        <v>51</v>
      </c>
      <c r="F5" s="217" t="s">
        <v>29</v>
      </c>
      <c r="G5" s="218" t="s">
        <v>51</v>
      </c>
      <c r="H5" s="217"/>
      <c r="I5" s="217"/>
      <c r="J5" s="217"/>
      <c r="K5" s="218"/>
      <c r="L5" s="217" t="s">
        <v>31</v>
      </c>
      <c r="M5" s="225" t="s">
        <v>52</v>
      </c>
      <c r="N5" s="225" t="s">
        <v>53</v>
      </c>
      <c r="O5" s="225" t="s">
        <v>54</v>
      </c>
      <c r="P5" s="225" t="s">
        <v>55</v>
      </c>
      <c r="Q5" s="225" t="s">
        <v>56</v>
      </c>
    </row>
    <row r="6" ht="16.5" customHeight="1" spans="1:17">
      <c r="A6" s="10">
        <v>1</v>
      </c>
      <c r="B6" s="217">
        <v>2</v>
      </c>
      <c r="C6" s="217">
        <v>3</v>
      </c>
      <c r="D6" s="217">
        <v>4</v>
      </c>
      <c r="E6" s="219">
        <v>5</v>
      </c>
      <c r="F6" s="220">
        <v>6</v>
      </c>
      <c r="G6" s="219">
        <v>7</v>
      </c>
      <c r="H6" s="220">
        <v>8</v>
      </c>
      <c r="I6" s="219">
        <v>9</v>
      </c>
      <c r="J6" s="219">
        <v>10</v>
      </c>
      <c r="K6" s="219">
        <v>11</v>
      </c>
      <c r="L6" s="219">
        <v>12</v>
      </c>
      <c r="M6" s="226">
        <v>13</v>
      </c>
      <c r="N6" s="227">
        <v>14</v>
      </c>
      <c r="O6" s="227">
        <v>15</v>
      </c>
      <c r="P6" s="227">
        <v>16</v>
      </c>
      <c r="Q6" s="227">
        <v>17</v>
      </c>
    </row>
    <row r="7" ht="19.5" customHeight="1" spans="1:17">
      <c r="A7" s="13" t="s">
        <v>57</v>
      </c>
      <c r="B7" s="13" t="s">
        <v>58</v>
      </c>
      <c r="C7" s="15">
        <v>99.754836</v>
      </c>
      <c r="D7" s="15">
        <v>99.754836</v>
      </c>
      <c r="E7" s="15">
        <v>99.754836</v>
      </c>
      <c r="F7" s="15"/>
      <c r="G7" s="15"/>
      <c r="H7" s="15">
        <v>99.754836</v>
      </c>
      <c r="I7" s="15"/>
      <c r="J7" s="15"/>
      <c r="K7" s="15"/>
      <c r="L7" s="15"/>
      <c r="M7" s="15"/>
      <c r="N7" s="15"/>
      <c r="O7" s="15"/>
      <c r="P7" s="15"/>
      <c r="Q7" s="15"/>
    </row>
    <row r="8" ht="19.5" customHeight="1" spans="1:17">
      <c r="A8" s="157" t="s">
        <v>59</v>
      </c>
      <c r="B8" s="157" t="s">
        <v>60</v>
      </c>
      <c r="C8" s="15">
        <v>97.114556</v>
      </c>
      <c r="D8" s="15">
        <v>97.114556</v>
      </c>
      <c r="E8" s="15">
        <v>97.114556</v>
      </c>
      <c r="F8" s="15"/>
      <c r="G8" s="15"/>
      <c r="H8" s="15">
        <v>97.114556</v>
      </c>
      <c r="I8" s="15"/>
      <c r="J8" s="15"/>
      <c r="K8" s="15"/>
      <c r="L8" s="15"/>
      <c r="M8" s="15"/>
      <c r="N8" s="15"/>
      <c r="O8" s="15"/>
      <c r="P8" s="15"/>
      <c r="Q8" s="15"/>
    </row>
    <row r="9" ht="19.5" customHeight="1" spans="1:17">
      <c r="A9" s="200" t="s">
        <v>61</v>
      </c>
      <c r="B9" s="200" t="s">
        <v>62</v>
      </c>
      <c r="C9" s="15">
        <v>2.491707</v>
      </c>
      <c r="D9" s="15">
        <v>2.491707</v>
      </c>
      <c r="E9" s="15">
        <v>2.491707</v>
      </c>
      <c r="F9" s="15"/>
      <c r="G9" s="15"/>
      <c r="H9" s="15">
        <v>2.491707</v>
      </c>
      <c r="I9" s="15"/>
      <c r="J9" s="15"/>
      <c r="K9" s="15"/>
      <c r="L9" s="15"/>
      <c r="M9" s="15"/>
      <c r="N9" s="15"/>
      <c r="O9" s="15"/>
      <c r="P9" s="15"/>
      <c r="Q9" s="15"/>
    </row>
    <row r="10" ht="19.5" customHeight="1" spans="1:17">
      <c r="A10" s="200" t="s">
        <v>63</v>
      </c>
      <c r="B10" s="200" t="s">
        <v>64</v>
      </c>
      <c r="C10" s="15">
        <v>94.622849</v>
      </c>
      <c r="D10" s="15">
        <v>94.622849</v>
      </c>
      <c r="E10" s="15">
        <v>94.622849</v>
      </c>
      <c r="F10" s="15"/>
      <c r="G10" s="15"/>
      <c r="H10" s="15">
        <v>94.622849</v>
      </c>
      <c r="I10" s="15"/>
      <c r="J10" s="15"/>
      <c r="K10" s="15"/>
      <c r="L10" s="15"/>
      <c r="M10" s="15"/>
      <c r="N10" s="15"/>
      <c r="O10" s="15"/>
      <c r="P10" s="15"/>
      <c r="Q10" s="15"/>
    </row>
    <row r="11" ht="19.5" customHeight="1" spans="1:17">
      <c r="A11" s="157" t="s">
        <v>65</v>
      </c>
      <c r="B11" s="157" t="s">
        <v>66</v>
      </c>
      <c r="C11" s="15">
        <v>1.13568</v>
      </c>
      <c r="D11" s="15">
        <v>1.13568</v>
      </c>
      <c r="E11" s="15">
        <v>1.13568</v>
      </c>
      <c r="F11" s="15"/>
      <c r="G11" s="15"/>
      <c r="H11" s="15">
        <v>1.13568</v>
      </c>
      <c r="I11" s="15"/>
      <c r="J11" s="15"/>
      <c r="K11" s="15"/>
      <c r="L11" s="15"/>
      <c r="M11" s="15"/>
      <c r="N11" s="15"/>
      <c r="O11" s="15"/>
      <c r="P11" s="15"/>
      <c r="Q11" s="15"/>
    </row>
    <row r="12" ht="19.5" customHeight="1" spans="1:17">
      <c r="A12" s="200" t="s">
        <v>67</v>
      </c>
      <c r="B12" s="200" t="s">
        <v>68</v>
      </c>
      <c r="C12" s="15">
        <v>1.13568</v>
      </c>
      <c r="D12" s="15">
        <v>1.13568</v>
      </c>
      <c r="E12" s="15">
        <v>1.13568</v>
      </c>
      <c r="F12" s="15"/>
      <c r="G12" s="15"/>
      <c r="H12" s="15">
        <v>1.13568</v>
      </c>
      <c r="I12" s="15"/>
      <c r="J12" s="15"/>
      <c r="K12" s="15"/>
      <c r="L12" s="15"/>
      <c r="M12" s="15"/>
      <c r="N12" s="15"/>
      <c r="O12" s="15"/>
      <c r="P12" s="15"/>
      <c r="Q12" s="15"/>
    </row>
    <row r="13" ht="19.5" customHeight="1" spans="1:17">
      <c r="A13" s="157" t="s">
        <v>69</v>
      </c>
      <c r="B13" s="157" t="s">
        <v>70</v>
      </c>
      <c r="C13" s="15">
        <v>1.5046</v>
      </c>
      <c r="D13" s="15">
        <v>1.5046</v>
      </c>
      <c r="E13" s="15">
        <v>1.5046</v>
      </c>
      <c r="F13" s="15"/>
      <c r="G13" s="15"/>
      <c r="H13" s="15">
        <v>1.5046</v>
      </c>
      <c r="I13" s="15"/>
      <c r="J13" s="15"/>
      <c r="K13" s="15"/>
      <c r="L13" s="15"/>
      <c r="M13" s="15"/>
      <c r="N13" s="15"/>
      <c r="O13" s="15"/>
      <c r="P13" s="15"/>
      <c r="Q13" s="15"/>
    </row>
    <row r="14" ht="19.5" customHeight="1" spans="1:17">
      <c r="A14" s="200" t="s">
        <v>71</v>
      </c>
      <c r="B14" s="200" t="s">
        <v>70</v>
      </c>
      <c r="C14" s="15">
        <v>1.5046</v>
      </c>
      <c r="D14" s="15">
        <v>1.5046</v>
      </c>
      <c r="E14" s="15">
        <v>1.5046</v>
      </c>
      <c r="F14" s="15"/>
      <c r="G14" s="15"/>
      <c r="H14" s="15">
        <v>1.5046</v>
      </c>
      <c r="I14" s="15"/>
      <c r="J14" s="15"/>
      <c r="K14" s="15"/>
      <c r="L14" s="15"/>
      <c r="M14" s="15"/>
      <c r="N14" s="15"/>
      <c r="O14" s="15"/>
      <c r="P14" s="15"/>
      <c r="Q14" s="15"/>
    </row>
    <row r="15" ht="19.5" customHeight="1" spans="1:17">
      <c r="A15" s="13" t="s">
        <v>72</v>
      </c>
      <c r="B15" s="13" t="s">
        <v>73</v>
      </c>
      <c r="C15" s="15">
        <v>54.350122</v>
      </c>
      <c r="D15" s="15">
        <v>54.350122</v>
      </c>
      <c r="E15" s="15">
        <v>54.350122</v>
      </c>
      <c r="F15" s="15"/>
      <c r="G15" s="15"/>
      <c r="H15" s="15">
        <v>54.350122</v>
      </c>
      <c r="I15" s="15"/>
      <c r="J15" s="15"/>
      <c r="K15" s="15"/>
      <c r="L15" s="15"/>
      <c r="M15" s="15"/>
      <c r="N15" s="15"/>
      <c r="O15" s="15"/>
      <c r="P15" s="15"/>
      <c r="Q15" s="15"/>
    </row>
    <row r="16" ht="19.5" customHeight="1" spans="1:17">
      <c r="A16" s="157" t="s">
        <v>74</v>
      </c>
      <c r="B16" s="157" t="s">
        <v>75</v>
      </c>
      <c r="C16" s="15">
        <v>54.350122</v>
      </c>
      <c r="D16" s="15">
        <v>54.350122</v>
      </c>
      <c r="E16" s="15">
        <v>54.350122</v>
      </c>
      <c r="F16" s="15"/>
      <c r="G16" s="15"/>
      <c r="H16" s="15">
        <v>54.350122</v>
      </c>
      <c r="I16" s="15"/>
      <c r="J16" s="15"/>
      <c r="K16" s="15"/>
      <c r="L16" s="15"/>
      <c r="M16" s="15"/>
      <c r="N16" s="15"/>
      <c r="O16" s="15"/>
      <c r="P16" s="15"/>
      <c r="Q16" s="15"/>
    </row>
    <row r="17" ht="19.5" customHeight="1" spans="1:17">
      <c r="A17" s="200" t="s">
        <v>76</v>
      </c>
      <c r="B17" s="200" t="s">
        <v>77</v>
      </c>
      <c r="C17" s="15">
        <v>34.113859</v>
      </c>
      <c r="D17" s="15">
        <v>34.113859</v>
      </c>
      <c r="E17" s="15">
        <v>34.113859</v>
      </c>
      <c r="F17" s="15"/>
      <c r="G17" s="15"/>
      <c r="H17" s="15">
        <v>34.113859</v>
      </c>
      <c r="I17" s="15"/>
      <c r="J17" s="15"/>
      <c r="K17" s="15"/>
      <c r="L17" s="15"/>
      <c r="M17" s="15"/>
      <c r="N17" s="15"/>
      <c r="O17" s="15"/>
      <c r="P17" s="15"/>
      <c r="Q17" s="15"/>
    </row>
    <row r="18" ht="19.5" customHeight="1" spans="1:17">
      <c r="A18" s="200" t="s">
        <v>78</v>
      </c>
      <c r="B18" s="200" t="s">
        <v>79</v>
      </c>
      <c r="C18" s="15">
        <v>15.226508</v>
      </c>
      <c r="D18" s="15">
        <v>15.226508</v>
      </c>
      <c r="E18" s="15">
        <v>15.226508</v>
      </c>
      <c r="F18" s="15"/>
      <c r="G18" s="15"/>
      <c r="H18" s="15">
        <v>15.226508</v>
      </c>
      <c r="I18" s="15"/>
      <c r="J18" s="15"/>
      <c r="K18" s="15"/>
      <c r="L18" s="15"/>
      <c r="M18" s="15"/>
      <c r="N18" s="15"/>
      <c r="O18" s="15"/>
      <c r="P18" s="15"/>
      <c r="Q18" s="15"/>
    </row>
    <row r="19" ht="19.5" customHeight="1" spans="1:17">
      <c r="A19" s="200" t="s">
        <v>80</v>
      </c>
      <c r="B19" s="200" t="s">
        <v>81</v>
      </c>
      <c r="C19" s="15">
        <v>5.009755</v>
      </c>
      <c r="D19" s="15">
        <v>5.009755</v>
      </c>
      <c r="E19" s="15">
        <v>5.009755</v>
      </c>
      <c r="F19" s="15"/>
      <c r="G19" s="15"/>
      <c r="H19" s="15">
        <v>5.009755</v>
      </c>
      <c r="I19" s="15"/>
      <c r="J19" s="15"/>
      <c r="K19" s="15"/>
      <c r="L19" s="15"/>
      <c r="M19" s="15"/>
      <c r="N19" s="15"/>
      <c r="O19" s="15"/>
      <c r="P19" s="15"/>
      <c r="Q19" s="15"/>
    </row>
    <row r="20" ht="19.5" customHeight="1" spans="1:17">
      <c r="A20" s="13" t="s">
        <v>82</v>
      </c>
      <c r="B20" s="13" t="s">
        <v>83</v>
      </c>
      <c r="C20" s="15">
        <v>5760.045467</v>
      </c>
      <c r="D20" s="15">
        <v>759.045467</v>
      </c>
      <c r="E20" s="15">
        <v>759.045467</v>
      </c>
      <c r="F20" s="15">
        <v>5001</v>
      </c>
      <c r="G20" s="15">
        <v>4851</v>
      </c>
      <c r="H20" s="15">
        <v>5610.045467</v>
      </c>
      <c r="I20" s="15"/>
      <c r="J20" s="15"/>
      <c r="K20" s="15"/>
      <c r="L20" s="15">
        <v>150</v>
      </c>
      <c r="M20" s="15"/>
      <c r="N20" s="15"/>
      <c r="O20" s="15"/>
      <c r="P20" s="15"/>
      <c r="Q20" s="15">
        <v>150</v>
      </c>
    </row>
    <row r="21" ht="19.5" customHeight="1" spans="1:17">
      <c r="A21" s="157" t="s">
        <v>84</v>
      </c>
      <c r="B21" s="157" t="s">
        <v>85</v>
      </c>
      <c r="C21" s="15">
        <v>849.045467</v>
      </c>
      <c r="D21" s="15">
        <v>759.045467</v>
      </c>
      <c r="E21" s="15">
        <v>759.045467</v>
      </c>
      <c r="F21" s="15">
        <v>90</v>
      </c>
      <c r="G21" s="15">
        <v>90</v>
      </c>
      <c r="H21" s="15">
        <v>849.045467</v>
      </c>
      <c r="I21" s="15"/>
      <c r="J21" s="15"/>
      <c r="K21" s="15"/>
      <c r="L21" s="15"/>
      <c r="M21" s="15"/>
      <c r="N21" s="15"/>
      <c r="O21" s="15"/>
      <c r="P21" s="15"/>
      <c r="Q21" s="15"/>
    </row>
    <row r="22" ht="19.5" customHeight="1" spans="1:17">
      <c r="A22" s="200" t="s">
        <v>86</v>
      </c>
      <c r="B22" s="200" t="s">
        <v>87</v>
      </c>
      <c r="C22" s="15">
        <v>454.325428</v>
      </c>
      <c r="D22" s="15">
        <v>454.325428</v>
      </c>
      <c r="E22" s="15">
        <v>454.325428</v>
      </c>
      <c r="F22" s="15"/>
      <c r="G22" s="15"/>
      <c r="H22" s="15">
        <v>454.325428</v>
      </c>
      <c r="I22" s="15"/>
      <c r="J22" s="15"/>
      <c r="K22" s="15"/>
      <c r="L22" s="15"/>
      <c r="M22" s="15"/>
      <c r="N22" s="15"/>
      <c r="O22" s="15"/>
      <c r="P22" s="15"/>
      <c r="Q22" s="15"/>
    </row>
    <row r="23" ht="19.5" customHeight="1" spans="1:17">
      <c r="A23" s="200" t="s">
        <v>88</v>
      </c>
      <c r="B23" s="200" t="s">
        <v>89</v>
      </c>
      <c r="C23" s="15">
        <v>304.720039</v>
      </c>
      <c r="D23" s="15">
        <v>304.720039</v>
      </c>
      <c r="E23" s="15">
        <v>304.720039</v>
      </c>
      <c r="F23" s="15"/>
      <c r="G23" s="15"/>
      <c r="H23" s="15">
        <v>304.720039</v>
      </c>
      <c r="I23" s="15"/>
      <c r="J23" s="15"/>
      <c r="K23" s="15"/>
      <c r="L23" s="15"/>
      <c r="M23" s="15"/>
      <c r="N23" s="15"/>
      <c r="O23" s="15"/>
      <c r="P23" s="15"/>
      <c r="Q23" s="15"/>
    </row>
    <row r="24" ht="19.5" customHeight="1" spans="1:17">
      <c r="A24" s="200" t="s">
        <v>90</v>
      </c>
      <c r="B24" s="200" t="s">
        <v>91</v>
      </c>
      <c r="C24" s="15">
        <v>90</v>
      </c>
      <c r="D24" s="15"/>
      <c r="E24" s="15"/>
      <c r="F24" s="15">
        <v>90</v>
      </c>
      <c r="G24" s="15">
        <v>90</v>
      </c>
      <c r="H24" s="15">
        <v>90</v>
      </c>
      <c r="I24" s="15"/>
      <c r="J24" s="15"/>
      <c r="K24" s="15"/>
      <c r="L24" s="15"/>
      <c r="M24" s="15"/>
      <c r="N24" s="15"/>
      <c r="O24" s="15"/>
      <c r="P24" s="15"/>
      <c r="Q24" s="15"/>
    </row>
    <row r="25" ht="19.5" customHeight="1" spans="1:17">
      <c r="A25" s="157" t="s">
        <v>92</v>
      </c>
      <c r="B25" s="157" t="s">
        <v>93</v>
      </c>
      <c r="C25" s="15">
        <v>150</v>
      </c>
      <c r="D25" s="15"/>
      <c r="E25" s="15"/>
      <c r="F25" s="15">
        <v>150</v>
      </c>
      <c r="G25" s="15"/>
      <c r="H25" s="15"/>
      <c r="I25" s="15"/>
      <c r="J25" s="15"/>
      <c r="K25" s="15"/>
      <c r="L25" s="15">
        <v>150</v>
      </c>
      <c r="M25" s="15"/>
      <c r="N25" s="15"/>
      <c r="O25" s="15"/>
      <c r="P25" s="15"/>
      <c r="Q25" s="15">
        <v>150</v>
      </c>
    </row>
    <row r="26" ht="19.5" customHeight="1" spans="1:17">
      <c r="A26" s="200" t="s">
        <v>94</v>
      </c>
      <c r="B26" s="200" t="s">
        <v>95</v>
      </c>
      <c r="C26" s="15">
        <v>150</v>
      </c>
      <c r="D26" s="15"/>
      <c r="E26" s="15"/>
      <c r="F26" s="15">
        <v>150</v>
      </c>
      <c r="G26" s="15"/>
      <c r="H26" s="15"/>
      <c r="I26" s="15"/>
      <c r="J26" s="15"/>
      <c r="K26" s="15"/>
      <c r="L26" s="15">
        <v>150</v>
      </c>
      <c r="M26" s="15"/>
      <c r="N26" s="15"/>
      <c r="O26" s="15"/>
      <c r="P26" s="15"/>
      <c r="Q26" s="15">
        <v>150</v>
      </c>
    </row>
    <row r="27" ht="19.5" customHeight="1" spans="1:17">
      <c r="A27" s="157" t="s">
        <v>96</v>
      </c>
      <c r="B27" s="157" t="s">
        <v>97</v>
      </c>
      <c r="C27" s="15">
        <v>4761</v>
      </c>
      <c r="D27" s="15"/>
      <c r="E27" s="15"/>
      <c r="F27" s="15">
        <v>4761</v>
      </c>
      <c r="G27" s="15">
        <v>4761</v>
      </c>
      <c r="H27" s="15">
        <v>4761</v>
      </c>
      <c r="I27" s="15"/>
      <c r="J27" s="15"/>
      <c r="K27" s="15"/>
      <c r="L27" s="15"/>
      <c r="M27" s="15"/>
      <c r="N27" s="15"/>
      <c r="O27" s="15"/>
      <c r="P27" s="15"/>
      <c r="Q27" s="15"/>
    </row>
    <row r="28" ht="19.5" customHeight="1" spans="1:17">
      <c r="A28" s="200" t="s">
        <v>98</v>
      </c>
      <c r="B28" s="200" t="s">
        <v>99</v>
      </c>
      <c r="C28" s="15">
        <v>2300</v>
      </c>
      <c r="D28" s="15"/>
      <c r="E28" s="15"/>
      <c r="F28" s="15">
        <v>2300</v>
      </c>
      <c r="G28" s="15">
        <v>2300</v>
      </c>
      <c r="H28" s="15">
        <v>2300</v>
      </c>
      <c r="I28" s="15"/>
      <c r="J28" s="15"/>
      <c r="K28" s="15"/>
      <c r="L28" s="15"/>
      <c r="M28" s="15"/>
      <c r="N28" s="15"/>
      <c r="O28" s="15"/>
      <c r="P28" s="15"/>
      <c r="Q28" s="15"/>
    </row>
    <row r="29" ht="19.5" customHeight="1" spans="1:17">
      <c r="A29" s="200" t="s">
        <v>100</v>
      </c>
      <c r="B29" s="200" t="s">
        <v>101</v>
      </c>
      <c r="C29" s="15">
        <v>2461</v>
      </c>
      <c r="D29" s="15"/>
      <c r="E29" s="15"/>
      <c r="F29" s="15">
        <v>2461</v>
      </c>
      <c r="G29" s="15">
        <v>2461</v>
      </c>
      <c r="H29" s="15">
        <v>2461</v>
      </c>
      <c r="I29" s="15"/>
      <c r="J29" s="15"/>
      <c r="K29" s="15"/>
      <c r="L29" s="15"/>
      <c r="M29" s="15"/>
      <c r="N29" s="15"/>
      <c r="O29" s="15"/>
      <c r="P29" s="15"/>
      <c r="Q29" s="15"/>
    </row>
    <row r="30" ht="19.5" customHeight="1" spans="1:17">
      <c r="A30" s="13" t="s">
        <v>102</v>
      </c>
      <c r="B30" s="13" t="s">
        <v>103</v>
      </c>
      <c r="C30" s="15">
        <v>79.978512</v>
      </c>
      <c r="D30" s="15">
        <v>79.978512</v>
      </c>
      <c r="E30" s="15">
        <v>79.978512</v>
      </c>
      <c r="F30" s="15"/>
      <c r="G30" s="15"/>
      <c r="H30" s="15">
        <v>79.978512</v>
      </c>
      <c r="I30" s="15"/>
      <c r="J30" s="15"/>
      <c r="K30" s="15"/>
      <c r="L30" s="15"/>
      <c r="M30" s="15"/>
      <c r="N30" s="15"/>
      <c r="O30" s="15"/>
      <c r="P30" s="15"/>
      <c r="Q30" s="15"/>
    </row>
    <row r="31" ht="19.5" customHeight="1" spans="1:17">
      <c r="A31" s="157" t="s">
        <v>104</v>
      </c>
      <c r="B31" s="157" t="s">
        <v>105</v>
      </c>
      <c r="C31" s="15">
        <v>79.978512</v>
      </c>
      <c r="D31" s="15">
        <v>79.978512</v>
      </c>
      <c r="E31" s="15">
        <v>79.978512</v>
      </c>
      <c r="F31" s="15"/>
      <c r="G31" s="15"/>
      <c r="H31" s="15">
        <v>79.978512</v>
      </c>
      <c r="I31" s="15"/>
      <c r="J31" s="15"/>
      <c r="K31" s="15"/>
      <c r="L31" s="15"/>
      <c r="M31" s="15"/>
      <c r="N31" s="15"/>
      <c r="O31" s="15"/>
      <c r="P31" s="15"/>
      <c r="Q31" s="15"/>
    </row>
    <row r="32" ht="19.5" customHeight="1" spans="1:17">
      <c r="A32" s="200" t="s">
        <v>106</v>
      </c>
      <c r="B32" s="200" t="s">
        <v>107</v>
      </c>
      <c r="C32" s="15">
        <v>79.978512</v>
      </c>
      <c r="D32" s="15">
        <v>79.978512</v>
      </c>
      <c r="E32" s="15">
        <v>79.978512</v>
      </c>
      <c r="F32" s="15"/>
      <c r="G32" s="15"/>
      <c r="H32" s="15">
        <v>79.978512</v>
      </c>
      <c r="I32" s="15"/>
      <c r="J32" s="15"/>
      <c r="K32" s="15"/>
      <c r="L32" s="15"/>
      <c r="M32" s="15"/>
      <c r="N32" s="15"/>
      <c r="O32" s="15"/>
      <c r="P32" s="15"/>
      <c r="Q32" s="15"/>
    </row>
    <row r="33" ht="17.25" customHeight="1" spans="1:17">
      <c r="A33" s="221" t="s">
        <v>108</v>
      </c>
      <c r="B33" s="222" t="s">
        <v>108</v>
      </c>
      <c r="C33" s="15">
        <v>5994.128937</v>
      </c>
      <c r="D33" s="15">
        <v>993.128937</v>
      </c>
      <c r="E33" s="15">
        <v>993.128937</v>
      </c>
      <c r="F33" s="15">
        <v>5001</v>
      </c>
      <c r="G33" s="15">
        <v>4851</v>
      </c>
      <c r="H33" s="15">
        <v>5844.128937</v>
      </c>
      <c r="I33" s="15"/>
      <c r="J33" s="15"/>
      <c r="K33" s="15"/>
      <c r="L33" s="15">
        <v>150</v>
      </c>
      <c r="M33" s="15"/>
      <c r="N33" s="15"/>
      <c r="O33" s="15"/>
      <c r="P33" s="15"/>
      <c r="Q33" s="15">
        <v>150</v>
      </c>
    </row>
  </sheetData>
  <mergeCells count="13">
    <mergeCell ref="A2:Q2"/>
    <mergeCell ref="A3:N3"/>
    <mergeCell ref="D4:E4"/>
    <mergeCell ref="F4:G4"/>
    <mergeCell ref="L4:Q4"/>
    <mergeCell ref="A33:B33"/>
    <mergeCell ref="A4:A5"/>
    <mergeCell ref="B4:B5"/>
    <mergeCell ref="C4:C5"/>
    <mergeCell ref="H4:H5"/>
    <mergeCell ref="I4:I5"/>
    <mergeCell ref="J4:J5"/>
    <mergeCell ref="K4:K5"/>
  </mergeCells>
  <pageMargins left="0.75" right="0.75" top="1" bottom="1" header="0.5" footer="0.5"/>
  <pageSetup paperSize="9" fitToWidth="0"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6"/>
  <sheetViews>
    <sheetView showZeros="0" workbookViewId="0">
      <selection activeCell="A1" sqref="A1"/>
    </sheetView>
  </sheetViews>
  <sheetFormatPr defaultColWidth="9.14166666666667" defaultRowHeight="14.25" customHeight="1" outlineLevelCol="3"/>
  <cols>
    <col min="1" max="1" width="49.2833333333333" customWidth="1"/>
    <col min="2" max="2" width="38.85" customWidth="1"/>
    <col min="3" max="3" width="52.7" customWidth="1"/>
    <col min="4" max="4" width="36.425" customWidth="1"/>
  </cols>
  <sheetData>
    <row r="1" customHeight="1" spans="1:4">
      <c r="A1" s="191"/>
      <c r="C1" s="203"/>
      <c r="D1" s="145" t="s">
        <v>109</v>
      </c>
    </row>
    <row r="2" ht="31.5" customHeight="1" spans="1:4">
      <c r="A2" s="49" t="s">
        <v>110</v>
      </c>
      <c r="B2" s="204"/>
      <c r="C2" s="203"/>
      <c r="D2" s="204"/>
    </row>
    <row r="3" ht="17.25" customHeight="1" spans="1:4">
      <c r="A3" s="108" t="str">
        <f>"单位名称："&amp;"曲靖市生态环境局宣威分局"</f>
        <v>单位名称：曲靖市生态环境局宣威分局</v>
      </c>
      <c r="B3" s="205"/>
      <c r="C3" s="203"/>
      <c r="D3" s="270" t="s">
        <v>2</v>
      </c>
    </row>
    <row r="4" ht="19.5" customHeight="1" spans="1:4">
      <c r="A4" s="10" t="s">
        <v>3</v>
      </c>
      <c r="B4" s="10"/>
      <c r="C4" s="206" t="s">
        <v>4</v>
      </c>
      <c r="D4" s="174"/>
    </row>
    <row r="5" ht="21.75" customHeight="1" spans="1:4">
      <c r="A5" s="10" t="s">
        <v>5</v>
      </c>
      <c r="B5" s="207" t="s">
        <v>6</v>
      </c>
      <c r="C5" s="208" t="s">
        <v>111</v>
      </c>
      <c r="D5" s="207" t="s">
        <v>6</v>
      </c>
    </row>
    <row r="6" ht="17.25" customHeight="1" spans="1:4">
      <c r="A6" s="10"/>
      <c r="B6" s="209"/>
      <c r="C6" s="208"/>
      <c r="D6" s="209"/>
    </row>
    <row r="7" ht="17.25" customHeight="1" spans="1:4">
      <c r="A7" s="13" t="s">
        <v>112</v>
      </c>
      <c r="B7" s="15">
        <v>5844.128937</v>
      </c>
      <c r="C7" s="13" t="s">
        <v>113</v>
      </c>
      <c r="D7" s="15">
        <v>5844.128937</v>
      </c>
    </row>
    <row r="8" ht="17.25" customHeight="1" spans="1:4">
      <c r="A8" s="13" t="s">
        <v>114</v>
      </c>
      <c r="B8" s="15">
        <v>5844.128937</v>
      </c>
      <c r="C8" s="13" t="str">
        <f>"(二)"&amp;"社会保障和就业支出"</f>
        <v>(二)社会保障和就业支出</v>
      </c>
      <c r="D8" s="15">
        <v>99.754836</v>
      </c>
    </row>
    <row r="9" ht="17.25" customHeight="1" spans="1:4">
      <c r="A9" s="13" t="s">
        <v>115</v>
      </c>
      <c r="B9" s="15"/>
      <c r="C9" s="13" t="str">
        <f>"(三)"&amp;"卫生健康支出"</f>
        <v>(三)卫生健康支出</v>
      </c>
      <c r="D9" s="15">
        <v>54.350122</v>
      </c>
    </row>
    <row r="10" ht="17.25" customHeight="1" spans="1:4">
      <c r="A10" s="13" t="s">
        <v>116</v>
      </c>
      <c r="B10" s="15"/>
      <c r="C10" s="13" t="str">
        <f>"(四)"&amp;"节能环保支出"</f>
        <v>(四)节能环保支出</v>
      </c>
      <c r="D10" s="15">
        <v>5610.045467</v>
      </c>
    </row>
    <row r="11" ht="17.25" customHeight="1" spans="1:4">
      <c r="A11" s="13" t="s">
        <v>117</v>
      </c>
      <c r="B11" s="15"/>
      <c r="C11" s="13" t="str">
        <f>"(五)"&amp;"住房保障支出"</f>
        <v>(五)住房保障支出</v>
      </c>
      <c r="D11" s="15">
        <v>79.978512</v>
      </c>
    </row>
    <row r="12" ht="17.25" customHeight="1" spans="1:4">
      <c r="A12" s="13" t="s">
        <v>114</v>
      </c>
      <c r="B12" s="15"/>
      <c r="C12" s="13"/>
      <c r="D12" s="15"/>
    </row>
    <row r="13" ht="17.25" customHeight="1" spans="1:4">
      <c r="A13" s="13" t="s">
        <v>115</v>
      </c>
      <c r="B13" s="15"/>
      <c r="C13" s="13"/>
      <c r="D13" s="15"/>
    </row>
    <row r="14" ht="17.25" customHeight="1" spans="1:4">
      <c r="A14" s="13" t="s">
        <v>116</v>
      </c>
      <c r="B14" s="15"/>
      <c r="C14" s="13"/>
      <c r="D14" s="15"/>
    </row>
    <row r="15" customHeight="1" spans="1:4">
      <c r="A15" s="13"/>
      <c r="B15" s="15"/>
      <c r="C15" s="13" t="s">
        <v>118</v>
      </c>
      <c r="D15" s="15"/>
    </row>
    <row r="16" ht="17.25" customHeight="1" spans="1:4">
      <c r="A16" s="208" t="s">
        <v>119</v>
      </c>
      <c r="B16" s="15">
        <v>5844.128937</v>
      </c>
      <c r="C16" s="208" t="s">
        <v>23</v>
      </c>
      <c r="D16" s="15">
        <v>5844.128937</v>
      </c>
    </row>
  </sheetData>
  <mergeCells count="8">
    <mergeCell ref="A2:D2"/>
    <mergeCell ref="A3:B3"/>
    <mergeCell ref="A4:B4"/>
    <mergeCell ref="C4:D4"/>
    <mergeCell ref="A5:A6"/>
    <mergeCell ref="B5:B6"/>
    <mergeCell ref="C5:C6"/>
    <mergeCell ref="D5:D6"/>
  </mergeCells>
  <pageMargins left="0.75" right="0.75" top="1" bottom="1" header="0.5" footer="0.5"/>
  <pageSetup paperSize="9" fitToWidth="0"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1"/>
  <sheetViews>
    <sheetView showZeros="0" workbookViewId="0">
      <selection activeCell="B19" sqref="B19"/>
    </sheetView>
  </sheetViews>
  <sheetFormatPr defaultColWidth="9.14166666666667" defaultRowHeight="14.25" customHeight="1" outlineLevelCol="6"/>
  <cols>
    <col min="1" max="1" width="20.1416666666667" customWidth="1"/>
    <col min="2" max="2" width="44" customWidth="1"/>
    <col min="3" max="3" width="24.2833333333333" customWidth="1"/>
    <col min="4" max="4" width="16.575" customWidth="1"/>
    <col min="5" max="7" width="24.2833333333333" customWidth="1"/>
  </cols>
  <sheetData>
    <row r="1" customHeight="1" spans="4:7">
      <c r="D1" s="195"/>
      <c r="F1" s="54"/>
      <c r="G1" s="40" t="s">
        <v>120</v>
      </c>
    </row>
    <row r="2" ht="39" customHeight="1" spans="1:7">
      <c r="A2" s="107" t="s">
        <v>121</v>
      </c>
      <c r="B2" s="107"/>
      <c r="C2" s="107"/>
      <c r="D2" s="107"/>
      <c r="E2" s="107"/>
      <c r="F2" s="107"/>
      <c r="G2" s="107"/>
    </row>
    <row r="3" ht="18" customHeight="1" spans="1:7">
      <c r="A3" s="4" t="str">
        <f>"单位名称："&amp;"曲靖市生态环境局宣威分局"</f>
        <v>单位名称：曲靖市生态环境局宣威分局</v>
      </c>
      <c r="F3" s="103"/>
      <c r="G3" s="270" t="s">
        <v>2</v>
      </c>
    </row>
    <row r="4" ht="20.25" customHeight="1" spans="1:7">
      <c r="A4" s="196" t="s">
        <v>122</v>
      </c>
      <c r="B4" s="197"/>
      <c r="C4" s="64" t="s">
        <v>29</v>
      </c>
      <c r="D4" s="198" t="s">
        <v>48</v>
      </c>
      <c r="E4" s="10"/>
      <c r="F4" s="10"/>
      <c r="G4" s="10" t="s">
        <v>49</v>
      </c>
    </row>
    <row r="5" ht="20.25" customHeight="1" spans="1:7">
      <c r="A5" s="199" t="s">
        <v>46</v>
      </c>
      <c r="B5" s="199" t="s">
        <v>47</v>
      </c>
      <c r="C5" s="10"/>
      <c r="D5" s="63" t="s">
        <v>31</v>
      </c>
      <c r="E5" s="63" t="s">
        <v>123</v>
      </c>
      <c r="F5" s="63" t="s">
        <v>124</v>
      </c>
      <c r="G5" s="10"/>
    </row>
    <row r="6" ht="13.5" customHeight="1" spans="1:7">
      <c r="A6" s="199" t="s">
        <v>125</v>
      </c>
      <c r="B6" s="199" t="s">
        <v>126</v>
      </c>
      <c r="C6" s="199" t="s">
        <v>127</v>
      </c>
      <c r="D6" s="113" t="s">
        <v>128</v>
      </c>
      <c r="E6" s="113" t="s">
        <v>129</v>
      </c>
      <c r="F6" s="113" t="s">
        <v>130</v>
      </c>
      <c r="G6" s="68">
        <v>7</v>
      </c>
    </row>
    <row r="7" ht="18" customHeight="1" spans="1:7">
      <c r="A7" s="13" t="s">
        <v>57</v>
      </c>
      <c r="B7" s="13" t="s">
        <v>58</v>
      </c>
      <c r="C7" s="15">
        <v>99.754836</v>
      </c>
      <c r="D7" s="15">
        <v>99.754836</v>
      </c>
      <c r="E7" s="15">
        <v>97.263129</v>
      </c>
      <c r="F7" s="15">
        <v>2.491707</v>
      </c>
      <c r="G7" s="15"/>
    </row>
    <row r="8" ht="18" customHeight="1" spans="1:7">
      <c r="A8" s="157" t="s">
        <v>59</v>
      </c>
      <c r="B8" s="157" t="s">
        <v>60</v>
      </c>
      <c r="C8" s="15">
        <v>97.114556</v>
      </c>
      <c r="D8" s="15">
        <v>97.114556</v>
      </c>
      <c r="E8" s="15">
        <v>94.622849</v>
      </c>
      <c r="F8" s="15">
        <v>2.491707</v>
      </c>
      <c r="G8" s="15"/>
    </row>
    <row r="9" ht="18" customHeight="1" spans="1:7">
      <c r="A9" s="200" t="s">
        <v>61</v>
      </c>
      <c r="B9" s="200" t="s">
        <v>62</v>
      </c>
      <c r="C9" s="15">
        <v>2.491707</v>
      </c>
      <c r="D9" s="15">
        <v>2.491707</v>
      </c>
      <c r="E9" s="15"/>
      <c r="F9" s="15">
        <v>2.491707</v>
      </c>
      <c r="G9" s="15"/>
    </row>
    <row r="10" ht="18" customHeight="1" spans="1:7">
      <c r="A10" s="200" t="s">
        <v>63</v>
      </c>
      <c r="B10" s="200" t="s">
        <v>64</v>
      </c>
      <c r="C10" s="15">
        <v>94.622849</v>
      </c>
      <c r="D10" s="15">
        <v>94.622849</v>
      </c>
      <c r="E10" s="15">
        <v>94.622849</v>
      </c>
      <c r="F10" s="15"/>
      <c r="G10" s="15"/>
    </row>
    <row r="11" ht="18" customHeight="1" spans="1:7">
      <c r="A11" s="157" t="s">
        <v>65</v>
      </c>
      <c r="B11" s="157" t="s">
        <v>66</v>
      </c>
      <c r="C11" s="15">
        <v>1.13568</v>
      </c>
      <c r="D11" s="15">
        <v>1.13568</v>
      </c>
      <c r="E11" s="15">
        <v>1.13568</v>
      </c>
      <c r="F11" s="15"/>
      <c r="G11" s="15"/>
    </row>
    <row r="12" ht="18" customHeight="1" spans="1:7">
      <c r="A12" s="200" t="s">
        <v>67</v>
      </c>
      <c r="B12" s="200" t="s">
        <v>68</v>
      </c>
      <c r="C12" s="15">
        <v>1.13568</v>
      </c>
      <c r="D12" s="15">
        <v>1.13568</v>
      </c>
      <c r="E12" s="15">
        <v>1.13568</v>
      </c>
      <c r="F12" s="15"/>
      <c r="G12" s="15"/>
    </row>
    <row r="13" ht="18" customHeight="1" spans="1:7">
      <c r="A13" s="157" t="s">
        <v>69</v>
      </c>
      <c r="B13" s="157" t="s">
        <v>70</v>
      </c>
      <c r="C13" s="15">
        <v>1.5046</v>
      </c>
      <c r="D13" s="15">
        <v>1.5046</v>
      </c>
      <c r="E13" s="15">
        <v>1.5046</v>
      </c>
      <c r="F13" s="15"/>
      <c r="G13" s="15"/>
    </row>
    <row r="14" ht="18" customHeight="1" spans="1:7">
      <c r="A14" s="200" t="s">
        <v>71</v>
      </c>
      <c r="B14" s="200" t="s">
        <v>70</v>
      </c>
      <c r="C14" s="15">
        <v>1.5046</v>
      </c>
      <c r="D14" s="15">
        <v>1.5046</v>
      </c>
      <c r="E14" s="15">
        <v>1.5046</v>
      </c>
      <c r="F14" s="15"/>
      <c r="G14" s="15"/>
    </row>
    <row r="15" ht="18" customHeight="1" spans="1:7">
      <c r="A15" s="13" t="s">
        <v>72</v>
      </c>
      <c r="B15" s="13" t="s">
        <v>73</v>
      </c>
      <c r="C15" s="15">
        <v>54.350122</v>
      </c>
      <c r="D15" s="15">
        <v>54.350122</v>
      </c>
      <c r="E15" s="15">
        <v>54.350122</v>
      </c>
      <c r="F15" s="15"/>
      <c r="G15" s="15"/>
    </row>
    <row r="16" ht="18" customHeight="1" spans="1:7">
      <c r="A16" s="157" t="s">
        <v>74</v>
      </c>
      <c r="B16" s="157" t="s">
        <v>75</v>
      </c>
      <c r="C16" s="15">
        <v>54.350122</v>
      </c>
      <c r="D16" s="15">
        <v>54.350122</v>
      </c>
      <c r="E16" s="15">
        <v>54.350122</v>
      </c>
      <c r="F16" s="15"/>
      <c r="G16" s="15"/>
    </row>
    <row r="17" ht="18" customHeight="1" spans="1:7">
      <c r="A17" s="200" t="s">
        <v>76</v>
      </c>
      <c r="B17" s="200" t="s">
        <v>77</v>
      </c>
      <c r="C17" s="15">
        <v>34.113859</v>
      </c>
      <c r="D17" s="15">
        <v>34.113859</v>
      </c>
      <c r="E17" s="15">
        <v>34.113859</v>
      </c>
      <c r="F17" s="15"/>
      <c r="G17" s="15"/>
    </row>
    <row r="18" ht="18" customHeight="1" spans="1:7">
      <c r="A18" s="200" t="s">
        <v>78</v>
      </c>
      <c r="B18" s="200" t="s">
        <v>79</v>
      </c>
      <c r="C18" s="15">
        <v>15.226508</v>
      </c>
      <c r="D18" s="15">
        <v>15.226508</v>
      </c>
      <c r="E18" s="15">
        <v>15.226508</v>
      </c>
      <c r="F18" s="15"/>
      <c r="G18" s="15"/>
    </row>
    <row r="19" ht="18" customHeight="1" spans="1:7">
      <c r="A19" s="200" t="s">
        <v>80</v>
      </c>
      <c r="B19" s="200" t="s">
        <v>81</v>
      </c>
      <c r="C19" s="15">
        <v>5.009755</v>
      </c>
      <c r="D19" s="15">
        <v>5.009755</v>
      </c>
      <c r="E19" s="15">
        <v>5.009755</v>
      </c>
      <c r="F19" s="15"/>
      <c r="G19" s="15"/>
    </row>
    <row r="20" ht="18" customHeight="1" spans="1:7">
      <c r="A20" s="13" t="s">
        <v>82</v>
      </c>
      <c r="B20" s="13" t="s">
        <v>83</v>
      </c>
      <c r="C20" s="15">
        <v>5610.045467</v>
      </c>
      <c r="D20" s="15">
        <v>759.045467</v>
      </c>
      <c r="E20" s="15">
        <v>653.632</v>
      </c>
      <c r="F20" s="15">
        <v>105.413467</v>
      </c>
      <c r="G20" s="15">
        <v>4851</v>
      </c>
    </row>
    <row r="21" ht="18" customHeight="1" spans="1:7">
      <c r="A21" s="157" t="s">
        <v>84</v>
      </c>
      <c r="B21" s="157" t="s">
        <v>85</v>
      </c>
      <c r="C21" s="15">
        <v>849.045467</v>
      </c>
      <c r="D21" s="15">
        <v>759.045467</v>
      </c>
      <c r="E21" s="15">
        <v>653.632</v>
      </c>
      <c r="F21" s="15">
        <v>105.413467</v>
      </c>
      <c r="G21" s="15">
        <v>90</v>
      </c>
    </row>
    <row r="22" ht="18" customHeight="1" spans="1:7">
      <c r="A22" s="200" t="s">
        <v>86</v>
      </c>
      <c r="B22" s="200" t="s">
        <v>87</v>
      </c>
      <c r="C22" s="15">
        <v>454.325428</v>
      </c>
      <c r="D22" s="15">
        <v>454.325428</v>
      </c>
      <c r="E22" s="15">
        <v>378.1334</v>
      </c>
      <c r="F22" s="15">
        <v>76.192028</v>
      </c>
      <c r="G22" s="15"/>
    </row>
    <row r="23" ht="18" customHeight="1" spans="1:7">
      <c r="A23" s="200" t="s">
        <v>88</v>
      </c>
      <c r="B23" s="200" t="s">
        <v>89</v>
      </c>
      <c r="C23" s="15">
        <v>304.720039</v>
      </c>
      <c r="D23" s="15">
        <v>304.720039</v>
      </c>
      <c r="E23" s="15">
        <v>275.4986</v>
      </c>
      <c r="F23" s="15">
        <v>29.221439</v>
      </c>
      <c r="G23" s="15"/>
    </row>
    <row r="24" ht="18" customHeight="1" spans="1:7">
      <c r="A24" s="200" t="s">
        <v>90</v>
      </c>
      <c r="B24" s="200" t="s">
        <v>91</v>
      </c>
      <c r="C24" s="15">
        <v>90</v>
      </c>
      <c r="D24" s="15"/>
      <c r="E24" s="15"/>
      <c r="F24" s="15"/>
      <c r="G24" s="15">
        <v>90</v>
      </c>
    </row>
    <row r="25" ht="18" customHeight="1" spans="1:7">
      <c r="A25" s="157" t="s">
        <v>96</v>
      </c>
      <c r="B25" s="157" t="s">
        <v>97</v>
      </c>
      <c r="C25" s="15">
        <v>4761</v>
      </c>
      <c r="D25" s="15"/>
      <c r="E25" s="15"/>
      <c r="F25" s="15"/>
      <c r="G25" s="15">
        <v>4761</v>
      </c>
    </row>
    <row r="26" ht="18" customHeight="1" spans="1:7">
      <c r="A26" s="200" t="s">
        <v>98</v>
      </c>
      <c r="B26" s="200" t="s">
        <v>99</v>
      </c>
      <c r="C26" s="15">
        <v>2300</v>
      </c>
      <c r="D26" s="15"/>
      <c r="E26" s="15"/>
      <c r="F26" s="15"/>
      <c r="G26" s="15">
        <v>2300</v>
      </c>
    </row>
    <row r="27" ht="18" customHeight="1" spans="1:7">
      <c r="A27" s="200" t="s">
        <v>100</v>
      </c>
      <c r="B27" s="200" t="s">
        <v>101</v>
      </c>
      <c r="C27" s="15">
        <v>2461</v>
      </c>
      <c r="D27" s="15"/>
      <c r="E27" s="15"/>
      <c r="F27" s="15"/>
      <c r="G27" s="15">
        <v>2461</v>
      </c>
    </row>
    <row r="28" ht="18" customHeight="1" spans="1:7">
      <c r="A28" s="13" t="s">
        <v>102</v>
      </c>
      <c r="B28" s="13" t="s">
        <v>103</v>
      </c>
      <c r="C28" s="15">
        <v>79.978512</v>
      </c>
      <c r="D28" s="15">
        <v>79.978512</v>
      </c>
      <c r="E28" s="15">
        <v>79.978512</v>
      </c>
      <c r="F28" s="15"/>
      <c r="G28" s="15"/>
    </row>
    <row r="29" ht="18" customHeight="1" spans="1:7">
      <c r="A29" s="157" t="s">
        <v>104</v>
      </c>
      <c r="B29" s="157" t="s">
        <v>105</v>
      </c>
      <c r="C29" s="15">
        <v>79.978512</v>
      </c>
      <c r="D29" s="15">
        <v>79.978512</v>
      </c>
      <c r="E29" s="15">
        <v>79.978512</v>
      </c>
      <c r="F29" s="15"/>
      <c r="G29" s="15"/>
    </row>
    <row r="30" ht="18" customHeight="1" spans="1:7">
      <c r="A30" s="200" t="s">
        <v>106</v>
      </c>
      <c r="B30" s="200" t="s">
        <v>107</v>
      </c>
      <c r="C30" s="15">
        <v>79.978512</v>
      </c>
      <c r="D30" s="15">
        <v>79.978512</v>
      </c>
      <c r="E30" s="15">
        <v>79.978512</v>
      </c>
      <c r="F30" s="15"/>
      <c r="G30" s="15"/>
    </row>
    <row r="31" ht="18" customHeight="1" spans="1:7">
      <c r="A31" s="201" t="s">
        <v>108</v>
      </c>
      <c r="B31" s="202" t="s">
        <v>108</v>
      </c>
      <c r="C31" s="15">
        <v>5844.128937</v>
      </c>
      <c r="D31" s="15">
        <v>993.128937</v>
      </c>
      <c r="E31" s="15">
        <v>885.223763</v>
      </c>
      <c r="F31" s="15">
        <v>107.905174</v>
      </c>
      <c r="G31" s="15">
        <v>4851</v>
      </c>
    </row>
  </sheetData>
  <mergeCells count="7">
    <mergeCell ref="A2:G2"/>
    <mergeCell ref="A3:E3"/>
    <mergeCell ref="A4:B4"/>
    <mergeCell ref="D4:F4"/>
    <mergeCell ref="A31:B31"/>
    <mergeCell ref="C4:C5"/>
    <mergeCell ref="G4:G5"/>
  </mergeCells>
  <pageMargins left="0.75" right="0.75" top="1" bottom="1" header="0.5" footer="0.5"/>
  <pageSetup paperSize="9" fitToWidth="0"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Z42"/>
  <sheetViews>
    <sheetView showGridLines="0" showZeros="0" workbookViewId="0">
      <selection activeCell="A2" sqref="A2:Z2"/>
    </sheetView>
  </sheetViews>
  <sheetFormatPr defaultColWidth="9.14166666666667" defaultRowHeight="14.25" customHeight="1"/>
  <cols>
    <col min="1" max="1" width="5.85" customWidth="1"/>
    <col min="2" max="2" width="7.14166666666667" customWidth="1"/>
    <col min="3" max="3" width="44" customWidth="1"/>
    <col min="4" max="4" width="29.575" customWidth="1"/>
    <col min="5" max="13" width="19.425" customWidth="1"/>
    <col min="14" max="14" width="7.575" customWidth="1"/>
    <col min="15" max="15" width="6.28333333333333" customWidth="1"/>
    <col min="16" max="16" width="44" customWidth="1"/>
    <col min="17" max="17" width="21.7166666666667" customWidth="1"/>
    <col min="18" max="26" width="18.85" customWidth="1"/>
  </cols>
  <sheetData>
    <row r="1" ht="12" customHeight="1" spans="1:26">
      <c r="A1" s="171"/>
      <c r="D1" s="55"/>
      <c r="K1" s="55"/>
      <c r="L1" s="55"/>
      <c r="M1" s="55"/>
      <c r="Q1" s="55"/>
      <c r="W1" s="54"/>
      <c r="X1" s="54"/>
      <c r="Y1" s="54"/>
      <c r="Z1" s="53" t="s">
        <v>131</v>
      </c>
    </row>
    <row r="2" ht="39" customHeight="1" spans="1:26">
      <c r="A2" s="172" t="s">
        <v>132</v>
      </c>
      <c r="B2" s="173"/>
      <c r="C2" s="173"/>
      <c r="D2" s="173"/>
      <c r="E2" s="173"/>
      <c r="F2" s="173"/>
      <c r="G2" s="173"/>
      <c r="H2" s="173"/>
      <c r="I2" s="173"/>
      <c r="J2" s="173"/>
      <c r="K2" s="173"/>
      <c r="L2" s="173"/>
      <c r="M2" s="173"/>
      <c r="N2" s="173"/>
      <c r="O2" s="173"/>
      <c r="P2" s="173"/>
      <c r="Q2" s="173"/>
      <c r="R2" s="173"/>
      <c r="S2" s="173"/>
      <c r="T2" s="173"/>
      <c r="U2" s="173"/>
      <c r="V2" s="173"/>
      <c r="W2" s="173"/>
      <c r="X2" s="173"/>
      <c r="Y2" s="173"/>
      <c r="Z2" s="191"/>
    </row>
    <row r="3" ht="19.5" customHeight="1" spans="1:26">
      <c r="A3" s="21" t="str">
        <f>"单位名称："&amp;"曲靖市生态环境局宣威分局"</f>
        <v>单位名称：曲靖市生态环境局宣威分局</v>
      </c>
      <c r="D3" s="55"/>
      <c r="K3" s="55"/>
      <c r="L3" s="55"/>
      <c r="M3" s="55"/>
      <c r="Q3" s="55"/>
      <c r="W3" s="103"/>
      <c r="X3" s="103"/>
      <c r="Y3" s="103"/>
      <c r="Z3" s="103" t="s">
        <v>2</v>
      </c>
    </row>
    <row r="4" ht="19.5" customHeight="1" spans="1:26">
      <c r="A4" s="174" t="s">
        <v>4</v>
      </c>
      <c r="B4" s="174"/>
      <c r="C4" s="174"/>
      <c r="D4" s="174"/>
      <c r="E4" s="174"/>
      <c r="F4" s="174"/>
      <c r="G4" s="174"/>
      <c r="H4" s="174"/>
      <c r="I4" s="174"/>
      <c r="J4" s="174"/>
      <c r="K4" s="174"/>
      <c r="L4" s="174"/>
      <c r="M4" s="174"/>
      <c r="N4" s="174" t="s">
        <v>4</v>
      </c>
      <c r="O4" s="174"/>
      <c r="P4" s="174"/>
      <c r="Q4" s="174"/>
      <c r="R4" s="174"/>
      <c r="S4" s="174"/>
      <c r="T4" s="174"/>
      <c r="U4" s="174"/>
      <c r="V4" s="174"/>
      <c r="W4" s="174"/>
      <c r="X4" s="174"/>
      <c r="Y4" s="174"/>
      <c r="Z4" s="174"/>
    </row>
    <row r="5" ht="21.75" customHeight="1" spans="1:26">
      <c r="A5" s="175" t="s">
        <v>133</v>
      </c>
      <c r="B5" s="176"/>
      <c r="C5" s="175"/>
      <c r="D5" s="174" t="s">
        <v>29</v>
      </c>
      <c r="E5" s="174" t="s">
        <v>32</v>
      </c>
      <c r="F5" s="174"/>
      <c r="G5" s="174"/>
      <c r="H5" s="174" t="s">
        <v>33</v>
      </c>
      <c r="I5" s="174"/>
      <c r="J5" s="174"/>
      <c r="K5" s="174" t="s">
        <v>34</v>
      </c>
      <c r="L5" s="174"/>
      <c r="M5" s="174"/>
      <c r="N5" s="175" t="s">
        <v>134</v>
      </c>
      <c r="O5" s="176"/>
      <c r="P5" s="175"/>
      <c r="Q5" s="174" t="s">
        <v>29</v>
      </c>
      <c r="R5" s="188" t="s">
        <v>32</v>
      </c>
      <c r="S5" s="189"/>
      <c r="T5" s="190"/>
      <c r="U5" s="188" t="s">
        <v>33</v>
      </c>
      <c r="V5" s="189"/>
      <c r="W5" s="174"/>
      <c r="X5" s="174" t="s">
        <v>34</v>
      </c>
      <c r="Y5" s="174"/>
      <c r="Z5" s="190"/>
    </row>
    <row r="6" ht="17.25" customHeight="1" spans="1:26">
      <c r="A6" s="177" t="s">
        <v>135</v>
      </c>
      <c r="B6" s="177" t="s">
        <v>136</v>
      </c>
      <c r="C6" s="177" t="s">
        <v>47</v>
      </c>
      <c r="D6" s="174"/>
      <c r="E6" s="174" t="s">
        <v>31</v>
      </c>
      <c r="F6" s="174" t="s">
        <v>48</v>
      </c>
      <c r="G6" s="174" t="s">
        <v>49</v>
      </c>
      <c r="H6" s="174" t="s">
        <v>31</v>
      </c>
      <c r="I6" s="174" t="s">
        <v>48</v>
      </c>
      <c r="J6" s="174" t="s">
        <v>49</v>
      </c>
      <c r="K6" s="174" t="s">
        <v>31</v>
      </c>
      <c r="L6" s="174" t="s">
        <v>48</v>
      </c>
      <c r="M6" s="174" t="s">
        <v>49</v>
      </c>
      <c r="N6" s="177" t="s">
        <v>135</v>
      </c>
      <c r="O6" s="177" t="s">
        <v>136</v>
      </c>
      <c r="P6" s="177" t="s">
        <v>47</v>
      </c>
      <c r="Q6" s="174"/>
      <c r="R6" s="174" t="s">
        <v>31</v>
      </c>
      <c r="S6" s="174" t="s">
        <v>48</v>
      </c>
      <c r="T6" s="174" t="s">
        <v>49</v>
      </c>
      <c r="U6" s="174" t="s">
        <v>31</v>
      </c>
      <c r="V6" s="174" t="s">
        <v>48</v>
      </c>
      <c r="W6" s="174" t="s">
        <v>49</v>
      </c>
      <c r="X6" s="174" t="s">
        <v>31</v>
      </c>
      <c r="Y6" s="174" t="s">
        <v>48</v>
      </c>
      <c r="Z6" s="192" t="s">
        <v>49</v>
      </c>
    </row>
    <row r="7" customHeight="1" spans="1:26">
      <c r="A7" s="178" t="s">
        <v>125</v>
      </c>
      <c r="B7" s="178" t="s">
        <v>126</v>
      </c>
      <c r="C7" s="178" t="s">
        <v>127</v>
      </c>
      <c r="D7" s="178" t="s">
        <v>128</v>
      </c>
      <c r="E7" s="179" t="s">
        <v>129</v>
      </c>
      <c r="F7" s="179" t="s">
        <v>130</v>
      </c>
      <c r="G7" s="179" t="s">
        <v>137</v>
      </c>
      <c r="H7" s="179" t="s">
        <v>138</v>
      </c>
      <c r="I7" s="179" t="s">
        <v>139</v>
      </c>
      <c r="J7" s="179" t="s">
        <v>140</v>
      </c>
      <c r="K7" s="179" t="s">
        <v>141</v>
      </c>
      <c r="L7" s="179" t="s">
        <v>142</v>
      </c>
      <c r="M7" s="179" t="s">
        <v>143</v>
      </c>
      <c r="N7" s="179" t="s">
        <v>144</v>
      </c>
      <c r="O7" s="179" t="s">
        <v>145</v>
      </c>
      <c r="P7" s="179" t="s">
        <v>146</v>
      </c>
      <c r="Q7" s="179" t="s">
        <v>147</v>
      </c>
      <c r="R7" s="179" t="s">
        <v>148</v>
      </c>
      <c r="S7" s="179" t="s">
        <v>149</v>
      </c>
      <c r="T7" s="179" t="s">
        <v>150</v>
      </c>
      <c r="U7" s="179" t="s">
        <v>151</v>
      </c>
      <c r="V7" s="179" t="s">
        <v>152</v>
      </c>
      <c r="W7" s="179" t="s">
        <v>153</v>
      </c>
      <c r="X7" s="179" t="s">
        <v>154</v>
      </c>
      <c r="Y7" s="193">
        <v>25</v>
      </c>
      <c r="Z7" s="194">
        <v>26</v>
      </c>
    </row>
    <row r="8" ht="17.25" customHeight="1" spans="1:26">
      <c r="A8" s="180" t="s">
        <v>155</v>
      </c>
      <c r="B8" s="180"/>
      <c r="C8" s="180" t="s">
        <v>156</v>
      </c>
      <c r="D8" s="15">
        <v>608.589483</v>
      </c>
      <c r="E8" s="15">
        <v>608.589483</v>
      </c>
      <c r="F8" s="15">
        <v>608.589483</v>
      </c>
      <c r="G8" s="15"/>
      <c r="H8" s="15"/>
      <c r="I8" s="15"/>
      <c r="J8" s="15"/>
      <c r="K8" s="15"/>
      <c r="L8" s="15"/>
      <c r="M8" s="15"/>
      <c r="N8" s="13" t="s">
        <v>157</v>
      </c>
      <c r="O8" s="13"/>
      <c r="P8" s="185" t="s">
        <v>158</v>
      </c>
      <c r="Q8" s="15">
        <v>884.088083</v>
      </c>
      <c r="R8" s="15">
        <v>884.088083</v>
      </c>
      <c r="S8" s="15">
        <v>884.088083</v>
      </c>
      <c r="T8" s="15"/>
      <c r="U8" s="15"/>
      <c r="V8" s="15"/>
      <c r="W8" s="15"/>
      <c r="X8" s="15"/>
      <c r="Y8" s="15"/>
      <c r="Z8" s="15"/>
    </row>
    <row r="9" ht="17.25" customHeight="1" spans="1:26">
      <c r="A9" s="181"/>
      <c r="B9" s="181" t="s">
        <v>159</v>
      </c>
      <c r="C9" s="181" t="s">
        <v>160</v>
      </c>
      <c r="D9" s="15">
        <v>378.1334</v>
      </c>
      <c r="E9" s="15">
        <v>378.1334</v>
      </c>
      <c r="F9" s="15">
        <v>378.1334</v>
      </c>
      <c r="G9" s="15"/>
      <c r="H9" s="15"/>
      <c r="I9" s="15"/>
      <c r="J9" s="15"/>
      <c r="K9" s="15"/>
      <c r="L9" s="15"/>
      <c r="M9" s="15"/>
      <c r="N9" s="157"/>
      <c r="O9" s="157" t="s">
        <v>159</v>
      </c>
      <c r="P9" s="186" t="s">
        <v>161</v>
      </c>
      <c r="Q9" s="15">
        <v>243.0768</v>
      </c>
      <c r="R9" s="15">
        <v>243.0768</v>
      </c>
      <c r="S9" s="15">
        <v>243.0768</v>
      </c>
      <c r="T9" s="15"/>
      <c r="U9" s="15"/>
      <c r="V9" s="15"/>
      <c r="W9" s="15"/>
      <c r="X9" s="15"/>
      <c r="Y9" s="15"/>
      <c r="Z9" s="15"/>
    </row>
    <row r="10" ht="17.25" customHeight="1" spans="1:26">
      <c r="A10" s="181"/>
      <c r="B10" s="181" t="s">
        <v>162</v>
      </c>
      <c r="C10" s="181" t="s">
        <v>163</v>
      </c>
      <c r="D10" s="15">
        <v>150.477571</v>
      </c>
      <c r="E10" s="15">
        <v>150.477571</v>
      </c>
      <c r="F10" s="15">
        <v>150.477571</v>
      </c>
      <c r="G10" s="15"/>
      <c r="H10" s="15"/>
      <c r="I10" s="15"/>
      <c r="J10" s="15"/>
      <c r="K10" s="15"/>
      <c r="L10" s="15"/>
      <c r="M10" s="15"/>
      <c r="N10" s="157"/>
      <c r="O10" s="157" t="s">
        <v>162</v>
      </c>
      <c r="P10" s="186" t="s">
        <v>164</v>
      </c>
      <c r="Q10" s="15">
        <v>206.2644</v>
      </c>
      <c r="R10" s="15">
        <v>206.2644</v>
      </c>
      <c r="S10" s="15">
        <v>206.2644</v>
      </c>
      <c r="T10" s="15"/>
      <c r="U10" s="15"/>
      <c r="V10" s="15"/>
      <c r="W10" s="15"/>
      <c r="X10" s="15"/>
      <c r="Y10" s="15"/>
      <c r="Z10" s="15"/>
    </row>
    <row r="11" ht="17.25" customHeight="1" spans="1:26">
      <c r="A11" s="181"/>
      <c r="B11" s="181" t="s">
        <v>165</v>
      </c>
      <c r="C11" s="181" t="s">
        <v>107</v>
      </c>
      <c r="D11" s="15">
        <v>79.978512</v>
      </c>
      <c r="E11" s="15">
        <v>79.978512</v>
      </c>
      <c r="F11" s="15">
        <v>79.978512</v>
      </c>
      <c r="G11" s="15"/>
      <c r="H11" s="15"/>
      <c r="I11" s="15"/>
      <c r="J11" s="15"/>
      <c r="K11" s="15"/>
      <c r="L11" s="15"/>
      <c r="M11" s="15"/>
      <c r="N11" s="157"/>
      <c r="O11" s="157" t="s">
        <v>165</v>
      </c>
      <c r="P11" s="186" t="s">
        <v>166</v>
      </c>
      <c r="Q11" s="15">
        <v>56.8922</v>
      </c>
      <c r="R11" s="15">
        <v>56.8922</v>
      </c>
      <c r="S11" s="15">
        <v>56.8922</v>
      </c>
      <c r="T11" s="15"/>
      <c r="U11" s="15"/>
      <c r="V11" s="15"/>
      <c r="W11" s="15"/>
      <c r="X11" s="15"/>
      <c r="Y11" s="15"/>
      <c r="Z11" s="15"/>
    </row>
    <row r="12" ht="17.25" customHeight="1" spans="1:26">
      <c r="A12" s="180" t="s">
        <v>167</v>
      </c>
      <c r="B12" s="180"/>
      <c r="C12" s="180" t="s">
        <v>168</v>
      </c>
      <c r="D12" s="15">
        <v>4929.683735</v>
      </c>
      <c r="E12" s="15">
        <v>4929.683735</v>
      </c>
      <c r="F12" s="15">
        <v>78.683735</v>
      </c>
      <c r="G12" s="15">
        <v>4851</v>
      </c>
      <c r="H12" s="15"/>
      <c r="I12" s="15"/>
      <c r="J12" s="15"/>
      <c r="K12" s="15"/>
      <c r="L12" s="15"/>
      <c r="M12" s="15"/>
      <c r="N12" s="157"/>
      <c r="O12" s="157" t="s">
        <v>169</v>
      </c>
      <c r="P12" s="186" t="s">
        <v>170</v>
      </c>
      <c r="Q12" s="15">
        <v>147.3986</v>
      </c>
      <c r="R12" s="15">
        <v>147.3986</v>
      </c>
      <c r="S12" s="15">
        <v>147.3986</v>
      </c>
      <c r="T12" s="15"/>
      <c r="U12" s="15"/>
      <c r="V12" s="15"/>
      <c r="W12" s="15"/>
      <c r="X12" s="15"/>
      <c r="Y12" s="15"/>
      <c r="Z12" s="15"/>
    </row>
    <row r="13" ht="17.25" customHeight="1" spans="1:26">
      <c r="A13" s="181"/>
      <c r="B13" s="181" t="s">
        <v>159</v>
      </c>
      <c r="C13" s="181" t="s">
        <v>171</v>
      </c>
      <c r="D13" s="15">
        <v>159.922686</v>
      </c>
      <c r="E13" s="15">
        <v>159.922686</v>
      </c>
      <c r="F13" s="15">
        <v>69.922686</v>
      </c>
      <c r="G13" s="15">
        <v>90</v>
      </c>
      <c r="H13" s="15"/>
      <c r="I13" s="15"/>
      <c r="J13" s="15"/>
      <c r="K13" s="15"/>
      <c r="L13" s="15"/>
      <c r="M13" s="15"/>
      <c r="N13" s="157"/>
      <c r="O13" s="157" t="s">
        <v>172</v>
      </c>
      <c r="P13" s="186" t="s">
        <v>173</v>
      </c>
      <c r="Q13" s="15">
        <v>94.622849</v>
      </c>
      <c r="R13" s="15">
        <v>94.622849</v>
      </c>
      <c r="S13" s="15">
        <v>94.622849</v>
      </c>
      <c r="T13" s="15"/>
      <c r="U13" s="15"/>
      <c r="V13" s="15"/>
      <c r="W13" s="15"/>
      <c r="X13" s="15"/>
      <c r="Y13" s="15"/>
      <c r="Z13" s="15"/>
    </row>
    <row r="14" ht="17.25" customHeight="1" spans="1:26">
      <c r="A14" s="181"/>
      <c r="B14" s="181" t="s">
        <v>162</v>
      </c>
      <c r="C14" s="181" t="s">
        <v>174</v>
      </c>
      <c r="D14" s="15">
        <v>1.2</v>
      </c>
      <c r="E14" s="15">
        <v>1.2</v>
      </c>
      <c r="F14" s="15">
        <v>1.2</v>
      </c>
      <c r="G14" s="15"/>
      <c r="H14" s="15"/>
      <c r="I14" s="15"/>
      <c r="J14" s="15"/>
      <c r="K14" s="15"/>
      <c r="L14" s="15"/>
      <c r="M14" s="15"/>
      <c r="N14" s="157"/>
      <c r="O14" s="157" t="s">
        <v>175</v>
      </c>
      <c r="P14" s="186" t="s">
        <v>176</v>
      </c>
      <c r="Q14" s="15"/>
      <c r="R14" s="15"/>
      <c r="S14" s="15"/>
      <c r="T14" s="15"/>
      <c r="U14" s="15"/>
      <c r="V14" s="15"/>
      <c r="W14" s="15"/>
      <c r="X14" s="15"/>
      <c r="Y14" s="15"/>
      <c r="Z14" s="15"/>
    </row>
    <row r="15" ht="17.25" customHeight="1" spans="1:26">
      <c r="A15" s="181"/>
      <c r="B15" s="181" t="s">
        <v>165</v>
      </c>
      <c r="C15" s="181" t="s">
        <v>177</v>
      </c>
      <c r="D15" s="15">
        <v>2.159586</v>
      </c>
      <c r="E15" s="15">
        <v>2.159586</v>
      </c>
      <c r="F15" s="15">
        <v>2.159586</v>
      </c>
      <c r="G15" s="15"/>
      <c r="H15" s="15"/>
      <c r="I15" s="15"/>
      <c r="J15" s="15"/>
      <c r="K15" s="15"/>
      <c r="L15" s="15"/>
      <c r="M15" s="15"/>
      <c r="N15" s="157"/>
      <c r="O15" s="157" t="s">
        <v>140</v>
      </c>
      <c r="P15" s="186" t="s">
        <v>178</v>
      </c>
      <c r="Q15" s="15">
        <v>34.113859</v>
      </c>
      <c r="R15" s="15">
        <v>34.113859</v>
      </c>
      <c r="S15" s="15">
        <v>34.113859</v>
      </c>
      <c r="T15" s="15"/>
      <c r="U15" s="15"/>
      <c r="V15" s="15"/>
      <c r="W15" s="15"/>
      <c r="X15" s="15"/>
      <c r="Y15" s="15"/>
      <c r="Z15" s="15"/>
    </row>
    <row r="16" ht="17.25" customHeight="1" spans="1:26">
      <c r="A16" s="181"/>
      <c r="B16" s="181" t="s">
        <v>179</v>
      </c>
      <c r="C16" s="181" t="s">
        <v>180</v>
      </c>
      <c r="D16" s="15"/>
      <c r="E16" s="15"/>
      <c r="F16" s="15"/>
      <c r="G16" s="15"/>
      <c r="H16" s="15"/>
      <c r="I16" s="15"/>
      <c r="J16" s="15"/>
      <c r="K16" s="15"/>
      <c r="L16" s="15"/>
      <c r="M16" s="15"/>
      <c r="N16" s="157"/>
      <c r="O16" s="157" t="s">
        <v>141</v>
      </c>
      <c r="P16" s="186" t="s">
        <v>181</v>
      </c>
      <c r="Q16" s="15">
        <v>15.226508</v>
      </c>
      <c r="R16" s="15">
        <v>15.226508</v>
      </c>
      <c r="S16" s="15">
        <v>15.226508</v>
      </c>
      <c r="T16" s="15"/>
      <c r="U16" s="15"/>
      <c r="V16" s="15"/>
      <c r="W16" s="15"/>
      <c r="X16" s="15"/>
      <c r="Y16" s="15"/>
      <c r="Z16" s="15"/>
    </row>
    <row r="17" ht="17.25" customHeight="1" spans="1:26">
      <c r="A17" s="181"/>
      <c r="B17" s="181" t="s">
        <v>182</v>
      </c>
      <c r="C17" s="181" t="s">
        <v>183</v>
      </c>
      <c r="D17" s="15">
        <v>4761</v>
      </c>
      <c r="E17" s="15">
        <v>4761</v>
      </c>
      <c r="F17" s="15"/>
      <c r="G17" s="15">
        <v>4761</v>
      </c>
      <c r="H17" s="15"/>
      <c r="I17" s="15"/>
      <c r="J17" s="15"/>
      <c r="K17" s="15"/>
      <c r="L17" s="15"/>
      <c r="M17" s="15"/>
      <c r="N17" s="157"/>
      <c r="O17" s="157" t="s">
        <v>142</v>
      </c>
      <c r="P17" s="186" t="s">
        <v>184</v>
      </c>
      <c r="Q17" s="15">
        <v>6.514355</v>
      </c>
      <c r="R17" s="15">
        <v>6.514355</v>
      </c>
      <c r="S17" s="15">
        <v>6.514355</v>
      </c>
      <c r="T17" s="15"/>
      <c r="U17" s="15"/>
      <c r="V17" s="15"/>
      <c r="W17" s="15"/>
      <c r="X17" s="15"/>
      <c r="Y17" s="15"/>
      <c r="Z17" s="15"/>
    </row>
    <row r="18" ht="17.25" customHeight="1" spans="1:26">
      <c r="A18" s="181"/>
      <c r="B18" s="181" t="s">
        <v>172</v>
      </c>
      <c r="C18" s="181" t="s">
        <v>185</v>
      </c>
      <c r="D18" s="15">
        <v>5.401463</v>
      </c>
      <c r="E18" s="15">
        <v>5.401463</v>
      </c>
      <c r="F18" s="15">
        <v>5.401463</v>
      </c>
      <c r="G18" s="15"/>
      <c r="H18" s="15"/>
      <c r="I18" s="15"/>
      <c r="J18" s="15"/>
      <c r="K18" s="15"/>
      <c r="L18" s="15"/>
      <c r="M18" s="15"/>
      <c r="N18" s="157"/>
      <c r="O18" s="157" t="s">
        <v>143</v>
      </c>
      <c r="P18" s="186" t="s">
        <v>107</v>
      </c>
      <c r="Q18" s="15">
        <v>79.978512</v>
      </c>
      <c r="R18" s="15">
        <v>79.978512</v>
      </c>
      <c r="S18" s="15">
        <v>79.978512</v>
      </c>
      <c r="T18" s="15"/>
      <c r="U18" s="15"/>
      <c r="V18" s="15"/>
      <c r="W18" s="15"/>
      <c r="X18" s="15"/>
      <c r="Y18" s="15"/>
      <c r="Z18" s="15"/>
    </row>
    <row r="19" ht="17.25" customHeight="1" spans="1:26">
      <c r="A19" s="180" t="s">
        <v>186</v>
      </c>
      <c r="B19" s="180"/>
      <c r="C19" s="180" t="s">
        <v>187</v>
      </c>
      <c r="D19" s="15">
        <v>304.720039</v>
      </c>
      <c r="E19" s="15">
        <v>304.720039</v>
      </c>
      <c r="F19" s="15">
        <v>304.720039</v>
      </c>
      <c r="G19" s="15"/>
      <c r="H19" s="15"/>
      <c r="I19" s="15"/>
      <c r="J19" s="15"/>
      <c r="K19" s="15"/>
      <c r="L19" s="15"/>
      <c r="M19" s="15"/>
      <c r="N19" s="13" t="s">
        <v>188</v>
      </c>
      <c r="O19" s="13"/>
      <c r="P19" s="185" t="s">
        <v>189</v>
      </c>
      <c r="Q19" s="15">
        <v>4958.905174</v>
      </c>
      <c r="R19" s="15">
        <v>4958.905174</v>
      </c>
      <c r="S19" s="15">
        <v>107.905174</v>
      </c>
      <c r="T19" s="15">
        <v>4851</v>
      </c>
      <c r="U19" s="15"/>
      <c r="V19" s="15"/>
      <c r="W19" s="15"/>
      <c r="X19" s="15"/>
      <c r="Y19" s="15"/>
      <c r="Z19" s="15"/>
    </row>
    <row r="20" ht="17.25" customHeight="1" spans="1:26">
      <c r="A20" s="181"/>
      <c r="B20" s="181" t="s">
        <v>159</v>
      </c>
      <c r="C20" s="181" t="s">
        <v>158</v>
      </c>
      <c r="D20" s="15">
        <v>275.4986</v>
      </c>
      <c r="E20" s="15">
        <v>275.4986</v>
      </c>
      <c r="F20" s="15">
        <v>275.4986</v>
      </c>
      <c r="G20" s="15"/>
      <c r="H20" s="15"/>
      <c r="I20" s="15"/>
      <c r="J20" s="15"/>
      <c r="K20" s="15"/>
      <c r="L20" s="15"/>
      <c r="M20" s="15"/>
      <c r="N20" s="157"/>
      <c r="O20" s="157" t="s">
        <v>159</v>
      </c>
      <c r="P20" s="186" t="s">
        <v>190</v>
      </c>
      <c r="Q20" s="15">
        <v>102.671113</v>
      </c>
      <c r="R20" s="15">
        <v>102.671113</v>
      </c>
      <c r="S20" s="15">
        <v>12.671113</v>
      </c>
      <c r="T20" s="15">
        <v>90</v>
      </c>
      <c r="U20" s="15"/>
      <c r="V20" s="15"/>
      <c r="W20" s="15"/>
      <c r="X20" s="15"/>
      <c r="Y20" s="15"/>
      <c r="Z20" s="15"/>
    </row>
    <row r="21" ht="17.25" customHeight="1" spans="1:26">
      <c r="A21" s="181"/>
      <c r="B21" s="181" t="s">
        <v>162</v>
      </c>
      <c r="C21" s="181" t="s">
        <v>189</v>
      </c>
      <c r="D21" s="15">
        <v>29.221439</v>
      </c>
      <c r="E21" s="15">
        <v>29.221439</v>
      </c>
      <c r="F21" s="15">
        <v>29.221439</v>
      </c>
      <c r="G21" s="15"/>
      <c r="H21" s="15"/>
      <c r="I21" s="15"/>
      <c r="J21" s="15"/>
      <c r="K21" s="15"/>
      <c r="L21" s="15"/>
      <c r="M21" s="15"/>
      <c r="N21" s="157"/>
      <c r="O21" s="157" t="s">
        <v>179</v>
      </c>
      <c r="P21" s="186" t="s">
        <v>191</v>
      </c>
      <c r="Q21" s="15">
        <v>0.1</v>
      </c>
      <c r="R21" s="15">
        <v>0.1</v>
      </c>
      <c r="S21" s="15">
        <v>0.1</v>
      </c>
      <c r="T21" s="15"/>
      <c r="U21" s="15"/>
      <c r="V21" s="15"/>
      <c r="W21" s="15"/>
      <c r="X21" s="15"/>
      <c r="Y21" s="15"/>
      <c r="Z21" s="15"/>
    </row>
    <row r="22" ht="17.25" customHeight="1" spans="1:26">
      <c r="A22" s="180" t="s">
        <v>192</v>
      </c>
      <c r="B22" s="180"/>
      <c r="C22" s="180" t="s">
        <v>193</v>
      </c>
      <c r="D22" s="15">
        <v>1.13568</v>
      </c>
      <c r="E22" s="15">
        <v>1.13568</v>
      </c>
      <c r="F22" s="15">
        <v>1.13568</v>
      </c>
      <c r="G22" s="15"/>
      <c r="H22" s="15"/>
      <c r="I22" s="15"/>
      <c r="J22" s="15"/>
      <c r="K22" s="15"/>
      <c r="L22" s="15"/>
      <c r="M22" s="15"/>
      <c r="N22" s="157"/>
      <c r="O22" s="157" t="s">
        <v>182</v>
      </c>
      <c r="P22" s="186" t="s">
        <v>194</v>
      </c>
      <c r="Q22" s="15">
        <v>1.5</v>
      </c>
      <c r="R22" s="15">
        <v>1.5</v>
      </c>
      <c r="S22" s="15">
        <v>1.5</v>
      </c>
      <c r="T22" s="15"/>
      <c r="U22" s="15"/>
      <c r="V22" s="15"/>
      <c r="W22" s="15"/>
      <c r="X22" s="15"/>
      <c r="Y22" s="15"/>
      <c r="Z22" s="15"/>
    </row>
    <row r="23" ht="17.25" customHeight="1" spans="1:26">
      <c r="A23" s="181"/>
      <c r="B23" s="181" t="s">
        <v>159</v>
      </c>
      <c r="C23" s="181" t="s">
        <v>195</v>
      </c>
      <c r="D23" s="15">
        <v>1.13568</v>
      </c>
      <c r="E23" s="15">
        <v>1.13568</v>
      </c>
      <c r="F23" s="15">
        <v>1.13568</v>
      </c>
      <c r="G23" s="15"/>
      <c r="H23" s="15"/>
      <c r="I23" s="15"/>
      <c r="J23" s="15"/>
      <c r="K23" s="15"/>
      <c r="L23" s="15"/>
      <c r="M23" s="15"/>
      <c r="N23" s="157"/>
      <c r="O23" s="157" t="s">
        <v>196</v>
      </c>
      <c r="P23" s="186" t="s">
        <v>197</v>
      </c>
      <c r="Q23" s="15">
        <v>2</v>
      </c>
      <c r="R23" s="15">
        <v>2</v>
      </c>
      <c r="S23" s="15">
        <v>2</v>
      </c>
      <c r="T23" s="15"/>
      <c r="U23" s="15"/>
      <c r="V23" s="15"/>
      <c r="W23" s="15"/>
      <c r="X23" s="15"/>
      <c r="Y23" s="15"/>
      <c r="Z23" s="15"/>
    </row>
    <row r="24" ht="17.25" customHeight="1" spans="1:26">
      <c r="A24" s="181"/>
      <c r="B24" s="181" t="s">
        <v>182</v>
      </c>
      <c r="C24" s="181" t="s">
        <v>198</v>
      </c>
      <c r="D24" s="15"/>
      <c r="E24" s="15"/>
      <c r="F24" s="15"/>
      <c r="G24" s="15"/>
      <c r="H24" s="15"/>
      <c r="I24" s="15"/>
      <c r="J24" s="15"/>
      <c r="K24" s="15"/>
      <c r="L24" s="15"/>
      <c r="M24" s="15"/>
      <c r="N24" s="157"/>
      <c r="O24" s="157" t="s">
        <v>169</v>
      </c>
      <c r="P24" s="186" t="s">
        <v>199</v>
      </c>
      <c r="Q24" s="15">
        <v>2.4</v>
      </c>
      <c r="R24" s="15">
        <v>2.4</v>
      </c>
      <c r="S24" s="15">
        <v>2.4</v>
      </c>
      <c r="T24" s="15"/>
      <c r="U24" s="15"/>
      <c r="V24" s="15"/>
      <c r="W24" s="15"/>
      <c r="X24" s="15"/>
      <c r="Y24" s="15"/>
      <c r="Z24" s="15"/>
    </row>
    <row r="25" ht="17.25" customHeight="1" spans="1:26">
      <c r="A25" s="13"/>
      <c r="B25" s="13"/>
      <c r="C25" s="13"/>
      <c r="D25" s="13"/>
      <c r="E25" s="13"/>
      <c r="F25" s="13"/>
      <c r="G25" s="13"/>
      <c r="H25" s="13"/>
      <c r="I25" s="13"/>
      <c r="J25" s="13"/>
      <c r="K25" s="13"/>
      <c r="L25" s="13"/>
      <c r="M25" s="13"/>
      <c r="N25" s="157"/>
      <c r="O25" s="157" t="s">
        <v>175</v>
      </c>
      <c r="P25" s="186" t="s">
        <v>200</v>
      </c>
      <c r="Q25" s="15">
        <v>6</v>
      </c>
      <c r="R25" s="15">
        <v>6</v>
      </c>
      <c r="S25" s="15">
        <v>6</v>
      </c>
      <c r="T25" s="15"/>
      <c r="U25" s="15"/>
      <c r="V25" s="15"/>
      <c r="W25" s="15"/>
      <c r="X25" s="15"/>
      <c r="Y25" s="15"/>
      <c r="Z25" s="15"/>
    </row>
    <row r="26" ht="17.25" customHeight="1" spans="1:26">
      <c r="A26" s="13"/>
      <c r="B26" s="13"/>
      <c r="C26" s="13"/>
      <c r="D26" s="13"/>
      <c r="E26" s="13"/>
      <c r="F26" s="13"/>
      <c r="G26" s="13"/>
      <c r="H26" s="13"/>
      <c r="I26" s="13"/>
      <c r="J26" s="13"/>
      <c r="K26" s="13"/>
      <c r="L26" s="13"/>
      <c r="M26" s="13"/>
      <c r="N26" s="157"/>
      <c r="O26" s="157" t="s">
        <v>141</v>
      </c>
      <c r="P26" s="186" t="s">
        <v>201</v>
      </c>
      <c r="Q26" s="15">
        <v>7.149125</v>
      </c>
      <c r="R26" s="15">
        <v>7.149125</v>
      </c>
      <c r="S26" s="15">
        <v>7.149125</v>
      </c>
      <c r="T26" s="15"/>
      <c r="U26" s="15"/>
      <c r="V26" s="15"/>
      <c r="W26" s="15"/>
      <c r="X26" s="15"/>
      <c r="Y26" s="15"/>
      <c r="Z26" s="15"/>
    </row>
    <row r="27" ht="17.25" customHeight="1" spans="1:26">
      <c r="A27" s="13"/>
      <c r="B27" s="13"/>
      <c r="C27" s="13"/>
      <c r="D27" s="13"/>
      <c r="E27" s="13"/>
      <c r="F27" s="13"/>
      <c r="G27" s="13"/>
      <c r="H27" s="13"/>
      <c r="I27" s="13"/>
      <c r="J27" s="13"/>
      <c r="K27" s="13"/>
      <c r="L27" s="13"/>
      <c r="M27" s="13"/>
      <c r="N27" s="157"/>
      <c r="O27" s="157" t="s">
        <v>143</v>
      </c>
      <c r="P27" s="186" t="s">
        <v>202</v>
      </c>
      <c r="Q27" s="15">
        <v>1.5</v>
      </c>
      <c r="R27" s="15">
        <v>1.5</v>
      </c>
      <c r="S27" s="15">
        <v>1.5</v>
      </c>
      <c r="T27" s="15"/>
      <c r="U27" s="15"/>
      <c r="V27" s="15"/>
      <c r="W27" s="15"/>
      <c r="X27" s="15"/>
      <c r="Y27" s="15"/>
      <c r="Z27" s="15"/>
    </row>
    <row r="28" ht="17.25" customHeight="1" spans="1:26">
      <c r="A28" s="13"/>
      <c r="B28" s="13"/>
      <c r="C28" s="13"/>
      <c r="D28" s="13"/>
      <c r="E28" s="13"/>
      <c r="F28" s="13"/>
      <c r="G28" s="13"/>
      <c r="H28" s="13"/>
      <c r="I28" s="13"/>
      <c r="J28" s="13"/>
      <c r="K28" s="13"/>
      <c r="L28" s="13"/>
      <c r="M28" s="13"/>
      <c r="N28" s="157"/>
      <c r="O28" s="157" t="s">
        <v>145</v>
      </c>
      <c r="P28" s="186" t="s">
        <v>174</v>
      </c>
      <c r="Q28" s="15">
        <v>2.08</v>
      </c>
      <c r="R28" s="15">
        <v>2.08</v>
      </c>
      <c r="S28" s="15">
        <v>2.08</v>
      </c>
      <c r="T28" s="15"/>
      <c r="U28" s="15"/>
      <c r="V28" s="15"/>
      <c r="W28" s="15"/>
      <c r="X28" s="15"/>
      <c r="Y28" s="15"/>
      <c r="Z28" s="15"/>
    </row>
    <row r="29" ht="17.25" customHeight="1" spans="1:26">
      <c r="A29" s="13"/>
      <c r="B29" s="13"/>
      <c r="C29" s="13"/>
      <c r="D29" s="13"/>
      <c r="E29" s="13"/>
      <c r="F29" s="13"/>
      <c r="G29" s="13"/>
      <c r="H29" s="13"/>
      <c r="I29" s="13"/>
      <c r="J29" s="13"/>
      <c r="K29" s="13"/>
      <c r="L29" s="13"/>
      <c r="M29" s="13"/>
      <c r="N29" s="157"/>
      <c r="O29" s="157" t="s">
        <v>146</v>
      </c>
      <c r="P29" s="186" t="s">
        <v>177</v>
      </c>
      <c r="Q29" s="15">
        <v>3.902742</v>
      </c>
      <c r="R29" s="15">
        <v>3.902742</v>
      </c>
      <c r="S29" s="15">
        <v>3.902742</v>
      </c>
      <c r="T29" s="15"/>
      <c r="U29" s="15"/>
      <c r="V29" s="15"/>
      <c r="W29" s="15"/>
      <c r="X29" s="15"/>
      <c r="Y29" s="15"/>
      <c r="Z29" s="15"/>
    </row>
    <row r="30" ht="17.25" customHeight="1" spans="1:26">
      <c r="A30" s="13"/>
      <c r="B30" s="13"/>
      <c r="C30" s="13"/>
      <c r="D30" s="13"/>
      <c r="E30" s="13"/>
      <c r="F30" s="13"/>
      <c r="G30" s="13"/>
      <c r="H30" s="13"/>
      <c r="I30" s="13"/>
      <c r="J30" s="13"/>
      <c r="K30" s="13"/>
      <c r="L30" s="13"/>
      <c r="M30" s="13"/>
      <c r="N30" s="157"/>
      <c r="O30" s="157" t="s">
        <v>147</v>
      </c>
      <c r="P30" s="186" t="s">
        <v>203</v>
      </c>
      <c r="Q30" s="15">
        <v>1.129</v>
      </c>
      <c r="R30" s="15">
        <v>1.129</v>
      </c>
      <c r="S30" s="15">
        <v>1.129</v>
      </c>
      <c r="T30" s="15"/>
      <c r="U30" s="15"/>
      <c r="V30" s="15"/>
      <c r="W30" s="15"/>
      <c r="X30" s="15"/>
      <c r="Y30" s="15"/>
      <c r="Z30" s="15"/>
    </row>
    <row r="31" ht="17.25" customHeight="1" spans="1:26">
      <c r="A31" s="13"/>
      <c r="B31" s="13"/>
      <c r="C31" s="13"/>
      <c r="D31" s="13"/>
      <c r="E31" s="13"/>
      <c r="F31" s="13"/>
      <c r="G31" s="13"/>
      <c r="H31" s="13"/>
      <c r="I31" s="13"/>
      <c r="J31" s="13"/>
      <c r="K31" s="13"/>
      <c r="L31" s="13"/>
      <c r="M31" s="13"/>
      <c r="N31" s="157"/>
      <c r="O31" s="157" t="s">
        <v>148</v>
      </c>
      <c r="P31" s="186" t="s">
        <v>204</v>
      </c>
      <c r="Q31" s="15"/>
      <c r="R31" s="15"/>
      <c r="S31" s="15"/>
      <c r="T31" s="15"/>
      <c r="U31" s="15"/>
      <c r="V31" s="15"/>
      <c r="W31" s="15"/>
      <c r="X31" s="15"/>
      <c r="Y31" s="15"/>
      <c r="Z31" s="15"/>
    </row>
    <row r="32" ht="17.25" customHeight="1" spans="1:26">
      <c r="A32" s="13"/>
      <c r="B32" s="13"/>
      <c r="C32" s="13"/>
      <c r="D32" s="13"/>
      <c r="E32" s="13"/>
      <c r="F32" s="13"/>
      <c r="G32" s="13"/>
      <c r="H32" s="13"/>
      <c r="I32" s="13"/>
      <c r="J32" s="13"/>
      <c r="K32" s="13"/>
      <c r="L32" s="13"/>
      <c r="M32" s="13"/>
      <c r="N32" s="157"/>
      <c r="O32" s="157" t="s">
        <v>205</v>
      </c>
      <c r="P32" s="186" t="s">
        <v>206</v>
      </c>
      <c r="Q32" s="15">
        <v>6</v>
      </c>
      <c r="R32" s="15">
        <v>6</v>
      </c>
      <c r="S32" s="15">
        <v>6</v>
      </c>
      <c r="T32" s="15"/>
      <c r="U32" s="15"/>
      <c r="V32" s="15"/>
      <c r="W32" s="15"/>
      <c r="X32" s="15"/>
      <c r="Y32" s="15"/>
      <c r="Z32" s="15"/>
    </row>
    <row r="33" ht="17.25" customHeight="1" spans="1:26">
      <c r="A33" s="13"/>
      <c r="B33" s="13"/>
      <c r="C33" s="13"/>
      <c r="D33" s="13"/>
      <c r="E33" s="13"/>
      <c r="F33" s="13"/>
      <c r="G33" s="13"/>
      <c r="H33" s="13"/>
      <c r="I33" s="13"/>
      <c r="J33" s="13"/>
      <c r="K33" s="13"/>
      <c r="L33" s="13"/>
      <c r="M33" s="13"/>
      <c r="N33" s="157"/>
      <c r="O33" s="157" t="s">
        <v>207</v>
      </c>
      <c r="P33" s="186" t="s">
        <v>183</v>
      </c>
      <c r="Q33" s="15">
        <v>4761</v>
      </c>
      <c r="R33" s="15">
        <v>4761</v>
      </c>
      <c r="S33" s="15"/>
      <c r="T33" s="15">
        <v>4761</v>
      </c>
      <c r="U33" s="15"/>
      <c r="V33" s="15"/>
      <c r="W33" s="15"/>
      <c r="X33" s="15"/>
      <c r="Y33" s="15"/>
      <c r="Z33" s="15"/>
    </row>
    <row r="34" ht="17.25" customHeight="1" spans="1:26">
      <c r="A34" s="13"/>
      <c r="B34" s="13"/>
      <c r="C34" s="13"/>
      <c r="D34" s="13"/>
      <c r="E34" s="13"/>
      <c r="F34" s="13"/>
      <c r="G34" s="13"/>
      <c r="H34" s="13"/>
      <c r="I34" s="13"/>
      <c r="J34" s="13"/>
      <c r="K34" s="13"/>
      <c r="L34" s="13"/>
      <c r="M34" s="13"/>
      <c r="N34" s="157"/>
      <c r="O34" s="157" t="s">
        <v>208</v>
      </c>
      <c r="P34" s="186" t="s">
        <v>209</v>
      </c>
      <c r="Q34" s="15">
        <v>12.007614</v>
      </c>
      <c r="R34" s="15">
        <v>12.007614</v>
      </c>
      <c r="S34" s="15">
        <v>12.007614</v>
      </c>
      <c r="T34" s="15"/>
      <c r="U34" s="15"/>
      <c r="V34" s="15"/>
      <c r="W34" s="15"/>
      <c r="X34" s="15"/>
      <c r="Y34" s="15"/>
      <c r="Z34" s="15"/>
    </row>
    <row r="35" ht="17.25" customHeight="1" spans="1:26">
      <c r="A35" s="13"/>
      <c r="B35" s="13"/>
      <c r="C35" s="13"/>
      <c r="D35" s="13"/>
      <c r="E35" s="13"/>
      <c r="F35" s="13"/>
      <c r="G35" s="13"/>
      <c r="H35" s="13"/>
      <c r="I35" s="13"/>
      <c r="J35" s="13"/>
      <c r="K35" s="13"/>
      <c r="L35" s="13"/>
      <c r="M35" s="13"/>
      <c r="N35" s="157"/>
      <c r="O35" s="157" t="s">
        <v>210</v>
      </c>
      <c r="P35" s="186" t="s">
        <v>211</v>
      </c>
      <c r="Q35" s="15">
        <v>13.440117</v>
      </c>
      <c r="R35" s="15">
        <v>13.440117</v>
      </c>
      <c r="S35" s="15">
        <v>13.440117</v>
      </c>
      <c r="T35" s="15"/>
      <c r="U35" s="15"/>
      <c r="V35" s="15"/>
      <c r="W35" s="15"/>
      <c r="X35" s="15"/>
      <c r="Y35" s="15"/>
      <c r="Z35" s="15"/>
    </row>
    <row r="36" ht="17.25" customHeight="1" spans="1:26">
      <c r="A36" s="13"/>
      <c r="B36" s="13"/>
      <c r="C36" s="13"/>
      <c r="D36" s="13"/>
      <c r="E36" s="13"/>
      <c r="F36" s="13"/>
      <c r="G36" s="13"/>
      <c r="H36" s="13"/>
      <c r="I36" s="13"/>
      <c r="J36" s="13"/>
      <c r="K36" s="13"/>
      <c r="L36" s="13"/>
      <c r="M36" s="13"/>
      <c r="N36" s="157"/>
      <c r="O36" s="157" t="s">
        <v>212</v>
      </c>
      <c r="P36" s="186" t="s">
        <v>185</v>
      </c>
      <c r="Q36" s="15">
        <v>5.401463</v>
      </c>
      <c r="R36" s="15">
        <v>5.401463</v>
      </c>
      <c r="S36" s="15">
        <v>5.401463</v>
      </c>
      <c r="T36" s="15"/>
      <c r="U36" s="15"/>
      <c r="V36" s="15"/>
      <c r="W36" s="15"/>
      <c r="X36" s="15"/>
      <c r="Y36" s="15"/>
      <c r="Z36" s="15"/>
    </row>
    <row r="37" ht="17.25" customHeight="1" spans="1:26">
      <c r="A37" s="13"/>
      <c r="B37" s="13"/>
      <c r="C37" s="13"/>
      <c r="D37" s="13"/>
      <c r="E37" s="13"/>
      <c r="F37" s="13"/>
      <c r="G37" s="13"/>
      <c r="H37" s="13"/>
      <c r="I37" s="13"/>
      <c r="J37" s="13"/>
      <c r="K37" s="13"/>
      <c r="L37" s="13"/>
      <c r="M37" s="13"/>
      <c r="N37" s="157"/>
      <c r="O37" s="157" t="s">
        <v>213</v>
      </c>
      <c r="P37" s="186" t="s">
        <v>214</v>
      </c>
      <c r="Q37" s="15">
        <v>30.624</v>
      </c>
      <c r="R37" s="15">
        <v>30.624</v>
      </c>
      <c r="S37" s="15">
        <v>30.624</v>
      </c>
      <c r="T37" s="15"/>
      <c r="U37" s="15"/>
      <c r="V37" s="15"/>
      <c r="W37" s="15"/>
      <c r="X37" s="15"/>
      <c r="Y37" s="15"/>
      <c r="Z37" s="15"/>
    </row>
    <row r="38" ht="17.25" customHeight="1" spans="1:26">
      <c r="A38" s="13"/>
      <c r="B38" s="13"/>
      <c r="C38" s="13"/>
      <c r="D38" s="13"/>
      <c r="E38" s="13"/>
      <c r="F38" s="13"/>
      <c r="G38" s="13"/>
      <c r="H38" s="13"/>
      <c r="I38" s="13"/>
      <c r="J38" s="13"/>
      <c r="K38" s="13"/>
      <c r="L38" s="13"/>
      <c r="M38" s="13"/>
      <c r="N38" s="13" t="s">
        <v>215</v>
      </c>
      <c r="O38" s="13"/>
      <c r="P38" s="185" t="s">
        <v>193</v>
      </c>
      <c r="Q38" s="15">
        <v>1.13568</v>
      </c>
      <c r="R38" s="15">
        <v>1.13568</v>
      </c>
      <c r="S38" s="15">
        <v>1.13568</v>
      </c>
      <c r="T38" s="15"/>
      <c r="U38" s="15"/>
      <c r="V38" s="15"/>
      <c r="W38" s="15"/>
      <c r="X38" s="15"/>
      <c r="Y38" s="15"/>
      <c r="Z38" s="15"/>
    </row>
    <row r="39" ht="17.25" customHeight="1" spans="1:26">
      <c r="A39" s="13"/>
      <c r="B39" s="13"/>
      <c r="C39" s="13"/>
      <c r="D39" s="13"/>
      <c r="E39" s="13"/>
      <c r="F39" s="13"/>
      <c r="G39" s="13"/>
      <c r="H39" s="13"/>
      <c r="I39" s="13"/>
      <c r="J39" s="13"/>
      <c r="K39" s="13"/>
      <c r="L39" s="13"/>
      <c r="M39" s="13"/>
      <c r="N39" s="157"/>
      <c r="O39" s="157" t="s">
        <v>162</v>
      </c>
      <c r="P39" s="186" t="s">
        <v>216</v>
      </c>
      <c r="Q39" s="15"/>
      <c r="R39" s="15"/>
      <c r="S39" s="15"/>
      <c r="T39" s="15"/>
      <c r="U39" s="15"/>
      <c r="V39" s="15"/>
      <c r="W39" s="15"/>
      <c r="X39" s="15"/>
      <c r="Y39" s="15"/>
      <c r="Z39" s="15"/>
    </row>
    <row r="40" ht="17.25" customHeight="1" spans="1:26">
      <c r="A40" s="13"/>
      <c r="B40" s="13"/>
      <c r="C40" s="13"/>
      <c r="D40" s="13"/>
      <c r="E40" s="13"/>
      <c r="F40" s="13"/>
      <c r="G40" s="13"/>
      <c r="H40" s="13"/>
      <c r="I40" s="13"/>
      <c r="J40" s="13"/>
      <c r="K40" s="13"/>
      <c r="L40" s="13"/>
      <c r="M40" s="13"/>
      <c r="N40" s="157"/>
      <c r="O40" s="157" t="s">
        <v>182</v>
      </c>
      <c r="P40" s="186" t="s">
        <v>217</v>
      </c>
      <c r="Q40" s="15">
        <v>1.13568</v>
      </c>
      <c r="R40" s="15">
        <v>1.13568</v>
      </c>
      <c r="S40" s="15">
        <v>1.13568</v>
      </c>
      <c r="T40" s="15"/>
      <c r="U40" s="15"/>
      <c r="V40" s="15"/>
      <c r="W40" s="15"/>
      <c r="X40" s="15"/>
      <c r="Y40" s="15"/>
      <c r="Z40" s="15"/>
    </row>
    <row r="41" ht="17.25" customHeight="1" spans="1:26">
      <c r="A41" s="13"/>
      <c r="B41" s="13"/>
      <c r="C41" s="13"/>
      <c r="D41" s="13"/>
      <c r="E41" s="13"/>
      <c r="F41" s="13"/>
      <c r="G41" s="13"/>
      <c r="H41" s="13"/>
      <c r="I41" s="13"/>
      <c r="J41" s="13"/>
      <c r="K41" s="13"/>
      <c r="L41" s="13"/>
      <c r="M41" s="13"/>
      <c r="N41" s="157"/>
      <c r="O41" s="157" t="s">
        <v>169</v>
      </c>
      <c r="P41" s="186" t="s">
        <v>218</v>
      </c>
      <c r="Q41" s="15"/>
      <c r="R41" s="15"/>
      <c r="S41" s="15"/>
      <c r="T41" s="15"/>
      <c r="U41" s="15"/>
      <c r="V41" s="15"/>
      <c r="W41" s="15"/>
      <c r="X41" s="15"/>
      <c r="Y41" s="15"/>
      <c r="Z41" s="15"/>
    </row>
    <row r="42" ht="20.25" customHeight="1" spans="1:26">
      <c r="A42" s="182" t="s">
        <v>23</v>
      </c>
      <c r="B42" s="183"/>
      <c r="C42" s="184"/>
      <c r="D42" s="15">
        <v>5844.128937</v>
      </c>
      <c r="E42" s="15">
        <v>5844.128937</v>
      </c>
      <c r="F42" s="15">
        <v>993.128937</v>
      </c>
      <c r="G42" s="15">
        <v>4851</v>
      </c>
      <c r="H42" s="15"/>
      <c r="I42" s="15"/>
      <c r="J42" s="15"/>
      <c r="K42" s="15"/>
      <c r="L42" s="15"/>
      <c r="M42" s="15"/>
      <c r="N42" s="187" t="s">
        <v>23</v>
      </c>
      <c r="O42" s="187"/>
      <c r="P42" s="187"/>
      <c r="Q42" s="15">
        <v>5844.128937</v>
      </c>
      <c r="R42" s="15">
        <v>5844.128937</v>
      </c>
      <c r="S42" s="15">
        <v>993.128937</v>
      </c>
      <c r="T42" s="15">
        <v>4851</v>
      </c>
      <c r="U42" s="15"/>
      <c r="V42" s="15"/>
      <c r="W42" s="15"/>
      <c r="X42" s="15"/>
      <c r="Y42" s="15"/>
      <c r="Z42" s="15"/>
    </row>
  </sheetData>
  <mergeCells count="16">
    <mergeCell ref="A2:Z2"/>
    <mergeCell ref="A3:C3"/>
    <mergeCell ref="A4:M4"/>
    <mergeCell ref="N4:Z4"/>
    <mergeCell ref="A5:C5"/>
    <mergeCell ref="E5:G5"/>
    <mergeCell ref="H5:J5"/>
    <mergeCell ref="K5:M5"/>
    <mergeCell ref="N5:P5"/>
    <mergeCell ref="R5:T5"/>
    <mergeCell ref="U5:W5"/>
    <mergeCell ref="X5:Z5"/>
    <mergeCell ref="A42:C42"/>
    <mergeCell ref="N42:P42"/>
    <mergeCell ref="D5:D6"/>
    <mergeCell ref="Q5:Q6"/>
  </mergeCells>
  <pageMargins left="0.75" right="0.75" top="1" bottom="1" header="0.5" footer="0.5"/>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G30" sqref="G30"/>
    </sheetView>
  </sheetViews>
  <sheetFormatPr defaultColWidth="9.14166666666667" defaultRowHeight="14.25" customHeight="1" outlineLevelRow="6" outlineLevelCol="5"/>
  <cols>
    <col min="1" max="2" width="27.425" customWidth="1"/>
    <col min="3" max="3" width="17.2833333333333" customWidth="1"/>
    <col min="4" max="5" width="26.2833333333333" customWidth="1"/>
    <col min="6" max="6" width="18.7166666666667" customWidth="1"/>
  </cols>
  <sheetData>
    <row r="1" customHeight="1" spans="1:6">
      <c r="A1" s="166"/>
      <c r="B1" s="166"/>
      <c r="C1" s="69"/>
      <c r="F1" s="167" t="s">
        <v>219</v>
      </c>
    </row>
    <row r="2" ht="25.5" customHeight="1" spans="1:6">
      <c r="A2" s="168" t="s">
        <v>220</v>
      </c>
      <c r="B2" s="168"/>
      <c r="C2" s="168"/>
      <c r="D2" s="168"/>
      <c r="E2" s="168"/>
      <c r="F2" s="168"/>
    </row>
    <row r="3" ht="15.75" customHeight="1" spans="1:6">
      <c r="A3" s="4" t="str">
        <f>"单位名称："&amp;"曲靖市生态环境局宣威分局"</f>
        <v>单位名称：曲靖市生态环境局宣威分局</v>
      </c>
      <c r="B3" s="166"/>
      <c r="C3" s="69"/>
      <c r="F3" s="271" t="s">
        <v>2</v>
      </c>
    </row>
    <row r="4" ht="19.5" customHeight="1" spans="1:6">
      <c r="A4" s="9" t="s">
        <v>221</v>
      </c>
      <c r="B4" s="10" t="s">
        <v>222</v>
      </c>
      <c r="C4" s="10" t="s">
        <v>223</v>
      </c>
      <c r="D4" s="10"/>
      <c r="E4" s="10"/>
      <c r="F4" s="10" t="s">
        <v>203</v>
      </c>
    </row>
    <row r="5" ht="19.5" customHeight="1" spans="1:6">
      <c r="A5" s="9"/>
      <c r="B5" s="10"/>
      <c r="C5" s="63" t="s">
        <v>31</v>
      </c>
      <c r="D5" s="63" t="s">
        <v>224</v>
      </c>
      <c r="E5" s="63" t="s">
        <v>225</v>
      </c>
      <c r="F5" s="10"/>
    </row>
    <row r="6" ht="18.75" customHeight="1" spans="1:6">
      <c r="A6" s="169">
        <v>1</v>
      </c>
      <c r="B6" s="169">
        <v>2</v>
      </c>
      <c r="C6" s="170">
        <v>3</v>
      </c>
      <c r="D6" s="169">
        <v>4</v>
      </c>
      <c r="E6" s="169">
        <v>5</v>
      </c>
      <c r="F6" s="169">
        <v>6</v>
      </c>
    </row>
    <row r="7" ht="18.75" customHeight="1" spans="1:6">
      <c r="A7" s="15">
        <v>6.530463</v>
      </c>
      <c r="B7" s="15"/>
      <c r="C7" s="15">
        <v>5.401463</v>
      </c>
      <c r="D7" s="15"/>
      <c r="E7" s="15">
        <v>5.401463</v>
      </c>
      <c r="F7" s="15">
        <v>1.129</v>
      </c>
    </row>
  </sheetData>
  <mergeCells count="6">
    <mergeCell ref="A2:F2"/>
    <mergeCell ref="A3:D3"/>
    <mergeCell ref="C4:E4"/>
    <mergeCell ref="A4:A5"/>
    <mergeCell ref="B4:B5"/>
    <mergeCell ref="F4:F5"/>
  </mergeCells>
  <pageMargins left="0.75" right="0.75" top="1" bottom="1" header="0.5" footer="0.5"/>
  <pageSetup paperSize="9" fitToWidth="0"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62"/>
  <sheetViews>
    <sheetView showZeros="0" topLeftCell="A41" workbookViewId="0">
      <selection activeCell="D39" sqref="D39"/>
    </sheetView>
  </sheetViews>
  <sheetFormatPr defaultColWidth="9.14166666666667" defaultRowHeight="14.25" customHeight="1"/>
  <cols>
    <col min="1" max="1" width="32.85" customWidth="1"/>
    <col min="2" max="2" width="20.7166666666667" customWidth="1"/>
    <col min="3" max="3" width="31.2833333333333" customWidth="1"/>
    <col min="4" max="4" width="10.1416666666667" customWidth="1"/>
    <col min="5" max="5" width="17.575" customWidth="1"/>
    <col min="6" max="6" width="10.2833333333333" customWidth="1"/>
    <col min="7" max="7" width="23" customWidth="1"/>
    <col min="8" max="8" width="10.7" customWidth="1"/>
    <col min="9" max="9" width="11" customWidth="1"/>
    <col min="10" max="10" width="15.425" customWidth="1"/>
    <col min="11" max="11" width="10.7" customWidth="1"/>
    <col min="12" max="13" width="11.1416666666667" customWidth="1"/>
    <col min="15" max="15" width="11.1416666666667" customWidth="1"/>
    <col min="16" max="16" width="11.85" customWidth="1"/>
    <col min="20" max="20" width="12.1416666666667" customWidth="1"/>
    <col min="21" max="23" width="12.2833333333333" customWidth="1"/>
    <col min="24" max="24" width="12.7" customWidth="1"/>
    <col min="25" max="26" width="11.1416666666667" customWidth="1"/>
  </cols>
  <sheetData>
    <row r="1" ht="16.5" customHeight="1" spans="2:26">
      <c r="B1" s="146"/>
      <c r="D1" s="147"/>
      <c r="E1" s="147"/>
      <c r="F1" s="147"/>
      <c r="G1" s="147"/>
      <c r="H1" s="148"/>
      <c r="I1" s="148"/>
      <c r="K1" s="148"/>
      <c r="L1" s="148"/>
      <c r="M1" s="148"/>
      <c r="P1" s="148"/>
      <c r="T1" s="148"/>
      <c r="X1" s="146"/>
      <c r="Z1" s="53" t="s">
        <v>226</v>
      </c>
    </row>
    <row r="2" ht="26.25" customHeight="1" spans="1:26">
      <c r="A2" s="50" t="s">
        <v>227</v>
      </c>
      <c r="B2" s="50"/>
      <c r="C2" s="50"/>
      <c r="D2" s="50"/>
      <c r="E2" s="50"/>
      <c r="F2" s="50"/>
      <c r="G2" s="50"/>
      <c r="H2" s="50"/>
      <c r="I2" s="50"/>
      <c r="J2" s="3"/>
      <c r="K2" s="50"/>
      <c r="L2" s="50"/>
      <c r="M2" s="50"/>
      <c r="N2" s="3"/>
      <c r="O2" s="3"/>
      <c r="P2" s="50"/>
      <c r="Q2" s="3"/>
      <c r="R2" s="3"/>
      <c r="S2" s="3"/>
      <c r="T2" s="50"/>
      <c r="U2" s="50"/>
      <c r="V2" s="50"/>
      <c r="W2" s="50"/>
      <c r="X2" s="50"/>
      <c r="Y2" s="50"/>
      <c r="Z2" s="50"/>
    </row>
    <row r="3" ht="15" customHeight="1" spans="1:26">
      <c r="A3" s="4" t="str">
        <f>"单位名称："&amp;"曲靖市生态环境局宣威分局"</f>
        <v>单位名称：曲靖市生态环境局宣威分局</v>
      </c>
      <c r="B3" s="149"/>
      <c r="C3" s="149"/>
      <c r="D3" s="149"/>
      <c r="E3" s="149"/>
      <c r="F3" s="149"/>
      <c r="G3" s="149"/>
      <c r="H3" s="150"/>
      <c r="I3" s="150"/>
      <c r="J3" s="6"/>
      <c r="K3" s="150"/>
      <c r="L3" s="150"/>
      <c r="M3" s="150"/>
      <c r="N3" s="6"/>
      <c r="O3" s="6"/>
      <c r="P3" s="150"/>
      <c r="Q3" s="6"/>
      <c r="R3" s="6"/>
      <c r="S3" s="6"/>
      <c r="T3" s="150"/>
      <c r="X3" s="146"/>
      <c r="Z3" s="272" t="s">
        <v>2</v>
      </c>
    </row>
    <row r="4" ht="18" customHeight="1" spans="1:26">
      <c r="A4" s="151" t="s">
        <v>228</v>
      </c>
      <c r="B4" s="151" t="s">
        <v>229</v>
      </c>
      <c r="C4" s="151" t="s">
        <v>230</v>
      </c>
      <c r="D4" s="151" t="s">
        <v>231</v>
      </c>
      <c r="E4" s="151" t="s">
        <v>232</v>
      </c>
      <c r="F4" s="151" t="s">
        <v>233</v>
      </c>
      <c r="G4" s="151" t="s">
        <v>234</v>
      </c>
      <c r="H4" s="64" t="s">
        <v>235</v>
      </c>
      <c r="I4" s="64" t="s">
        <v>235</v>
      </c>
      <c r="J4" s="10"/>
      <c r="K4" s="64"/>
      <c r="L4" s="64"/>
      <c r="M4" s="64"/>
      <c r="N4" s="10"/>
      <c r="O4" s="10"/>
      <c r="P4" s="64"/>
      <c r="Q4" s="10"/>
      <c r="R4" s="10"/>
      <c r="S4" s="10"/>
      <c r="T4" s="164" t="s">
        <v>35</v>
      </c>
      <c r="U4" s="64" t="s">
        <v>36</v>
      </c>
      <c r="V4" s="64"/>
      <c r="W4" s="64"/>
      <c r="X4" s="64"/>
      <c r="Y4" s="64"/>
      <c r="Z4" s="64"/>
    </row>
    <row r="5" ht="18" customHeight="1" spans="1:26">
      <c r="A5" s="152"/>
      <c r="B5" s="153"/>
      <c r="C5" s="152"/>
      <c r="D5" s="152"/>
      <c r="E5" s="152"/>
      <c r="F5" s="152"/>
      <c r="G5" s="152"/>
      <c r="H5" s="64" t="s">
        <v>236</v>
      </c>
      <c r="I5" s="64" t="s">
        <v>32</v>
      </c>
      <c r="J5" s="10"/>
      <c r="K5" s="64"/>
      <c r="L5" s="64"/>
      <c r="M5" s="64"/>
      <c r="N5" s="10"/>
      <c r="O5" s="10"/>
      <c r="P5" s="64"/>
      <c r="Q5" s="10" t="s">
        <v>237</v>
      </c>
      <c r="R5" s="10"/>
      <c r="S5" s="10"/>
      <c r="T5" s="151" t="s">
        <v>35</v>
      </c>
      <c r="U5" s="64" t="s">
        <v>36</v>
      </c>
      <c r="V5" s="164" t="s">
        <v>37</v>
      </c>
      <c r="W5" s="64" t="s">
        <v>36</v>
      </c>
      <c r="X5" s="164" t="s">
        <v>39</v>
      </c>
      <c r="Y5" s="164" t="s">
        <v>40</v>
      </c>
      <c r="Z5" s="162" t="s">
        <v>41</v>
      </c>
    </row>
    <row r="6" customHeight="1" spans="1:26">
      <c r="A6" s="154"/>
      <c r="B6" s="154"/>
      <c r="C6" s="154"/>
      <c r="D6" s="154"/>
      <c r="E6" s="154"/>
      <c r="F6" s="154"/>
      <c r="G6" s="154"/>
      <c r="H6" s="154"/>
      <c r="I6" s="161" t="s">
        <v>238</v>
      </c>
      <c r="J6" s="162" t="s">
        <v>239</v>
      </c>
      <c r="K6" s="151" t="s">
        <v>240</v>
      </c>
      <c r="L6" s="151" t="s">
        <v>241</v>
      </c>
      <c r="M6" s="151" t="s">
        <v>242</v>
      </c>
      <c r="N6" s="151" t="s">
        <v>243</v>
      </c>
      <c r="O6" s="151" t="s">
        <v>33</v>
      </c>
      <c r="P6" s="151" t="s">
        <v>34</v>
      </c>
      <c r="Q6" s="151" t="s">
        <v>32</v>
      </c>
      <c r="R6" s="151" t="s">
        <v>33</v>
      </c>
      <c r="S6" s="151" t="s">
        <v>34</v>
      </c>
      <c r="T6" s="154"/>
      <c r="U6" s="151" t="s">
        <v>31</v>
      </c>
      <c r="V6" s="151" t="s">
        <v>37</v>
      </c>
      <c r="W6" s="151" t="s">
        <v>244</v>
      </c>
      <c r="X6" s="151" t="s">
        <v>39</v>
      </c>
      <c r="Y6" s="151" t="s">
        <v>40</v>
      </c>
      <c r="Z6" s="151" t="s">
        <v>41</v>
      </c>
    </row>
    <row r="7" ht="37.5" customHeight="1" spans="1:26">
      <c r="A7" s="155"/>
      <c r="B7" s="155"/>
      <c r="C7" s="155"/>
      <c r="D7" s="155"/>
      <c r="E7" s="155"/>
      <c r="F7" s="155"/>
      <c r="G7" s="155"/>
      <c r="H7" s="155"/>
      <c r="I7" s="52" t="s">
        <v>31</v>
      </c>
      <c r="J7" s="52" t="s">
        <v>245</v>
      </c>
      <c r="K7" s="163" t="s">
        <v>239</v>
      </c>
      <c r="L7" s="163" t="s">
        <v>241</v>
      </c>
      <c r="M7" s="163" t="s">
        <v>242</v>
      </c>
      <c r="N7" s="163" t="s">
        <v>243</v>
      </c>
      <c r="O7" s="163" t="s">
        <v>243</v>
      </c>
      <c r="P7" s="163" t="s">
        <v>243</v>
      </c>
      <c r="Q7" s="163" t="s">
        <v>241</v>
      </c>
      <c r="R7" s="163" t="s">
        <v>242</v>
      </c>
      <c r="S7" s="163" t="s">
        <v>243</v>
      </c>
      <c r="T7" s="163" t="s">
        <v>35</v>
      </c>
      <c r="U7" s="163" t="s">
        <v>31</v>
      </c>
      <c r="V7" s="163" t="s">
        <v>37</v>
      </c>
      <c r="W7" s="163" t="s">
        <v>244</v>
      </c>
      <c r="X7" s="163" t="s">
        <v>39</v>
      </c>
      <c r="Y7" s="163" t="s">
        <v>40</v>
      </c>
      <c r="Z7" s="163" t="s">
        <v>41</v>
      </c>
    </row>
    <row r="8" customHeight="1" spans="1:26">
      <c r="A8" s="12">
        <v>1</v>
      </c>
      <c r="B8" s="12">
        <v>2</v>
      </c>
      <c r="C8" s="12">
        <v>3</v>
      </c>
      <c r="D8" s="12">
        <v>4</v>
      </c>
      <c r="E8" s="12">
        <v>5</v>
      </c>
      <c r="F8" s="12">
        <v>6</v>
      </c>
      <c r="G8" s="12">
        <v>7</v>
      </c>
      <c r="H8" s="12">
        <v>8</v>
      </c>
      <c r="I8" s="12">
        <v>9</v>
      </c>
      <c r="J8" s="12">
        <v>10</v>
      </c>
      <c r="K8" s="12">
        <v>11</v>
      </c>
      <c r="L8" s="12">
        <v>12</v>
      </c>
      <c r="M8" s="12">
        <v>13</v>
      </c>
      <c r="N8" s="12">
        <v>14</v>
      </c>
      <c r="O8" s="12">
        <v>15</v>
      </c>
      <c r="P8" s="12">
        <v>16</v>
      </c>
      <c r="Q8" s="12">
        <v>17</v>
      </c>
      <c r="R8" s="12">
        <v>18</v>
      </c>
      <c r="S8" s="12">
        <v>19</v>
      </c>
      <c r="T8" s="12">
        <v>20</v>
      </c>
      <c r="U8" s="12">
        <v>21</v>
      </c>
      <c r="V8" s="12">
        <v>22</v>
      </c>
      <c r="W8" s="12">
        <v>23</v>
      </c>
      <c r="X8" s="12">
        <v>24</v>
      </c>
      <c r="Y8" s="68">
        <v>25</v>
      </c>
      <c r="Z8" s="165">
        <v>26</v>
      </c>
    </row>
    <row r="9" ht="21" customHeight="1" spans="1:26">
      <c r="A9" s="13" t="s">
        <v>43</v>
      </c>
      <c r="B9" s="156"/>
      <c r="C9" s="156"/>
      <c r="D9" s="156"/>
      <c r="E9" s="156"/>
      <c r="F9" s="156"/>
      <c r="G9" s="156"/>
      <c r="H9" s="15">
        <v>993.128937</v>
      </c>
      <c r="I9" s="15">
        <v>993.128937</v>
      </c>
      <c r="J9" s="15"/>
      <c r="K9" s="15"/>
      <c r="L9" s="15"/>
      <c r="M9" s="15">
        <v>993.128937</v>
      </c>
      <c r="N9" s="15"/>
      <c r="O9" s="15"/>
      <c r="P9" s="15"/>
      <c r="Q9" s="15"/>
      <c r="R9" s="15"/>
      <c r="S9" s="15"/>
      <c r="T9" s="15"/>
      <c r="U9" s="15"/>
      <c r="V9" s="15"/>
      <c r="W9" s="15"/>
      <c r="X9" s="15"/>
      <c r="Y9" s="15"/>
      <c r="Z9" s="15"/>
    </row>
    <row r="10" ht="23.25" customHeight="1" outlineLevel="1" spans="1:26">
      <c r="A10" s="157" t="s">
        <v>43</v>
      </c>
      <c r="B10" s="13" t="s">
        <v>246</v>
      </c>
      <c r="C10" s="13" t="s">
        <v>247</v>
      </c>
      <c r="D10" s="13" t="s">
        <v>86</v>
      </c>
      <c r="E10" s="13" t="s">
        <v>87</v>
      </c>
      <c r="F10" s="13" t="s">
        <v>248</v>
      </c>
      <c r="G10" s="13" t="s">
        <v>161</v>
      </c>
      <c r="H10" s="15">
        <v>134.2824</v>
      </c>
      <c r="I10" s="15">
        <v>134.2824</v>
      </c>
      <c r="J10" s="15"/>
      <c r="K10" s="15"/>
      <c r="L10" s="15"/>
      <c r="M10" s="15">
        <v>134.2824</v>
      </c>
      <c r="N10" s="15"/>
      <c r="O10" s="15"/>
      <c r="P10" s="15"/>
      <c r="Q10" s="15"/>
      <c r="R10" s="15"/>
      <c r="S10" s="15"/>
      <c r="T10" s="15"/>
      <c r="U10" s="15"/>
      <c r="V10" s="15"/>
      <c r="W10" s="15"/>
      <c r="X10" s="15"/>
      <c r="Y10" s="15"/>
      <c r="Z10" s="15"/>
    </row>
    <row r="11" ht="23.25" customHeight="1" outlineLevel="1" spans="1:26">
      <c r="A11" s="157" t="s">
        <v>43</v>
      </c>
      <c r="B11" s="13" t="s">
        <v>249</v>
      </c>
      <c r="C11" s="13" t="s">
        <v>250</v>
      </c>
      <c r="D11" s="13" t="s">
        <v>88</v>
      </c>
      <c r="E11" s="13" t="s">
        <v>89</v>
      </c>
      <c r="F11" s="13" t="s">
        <v>248</v>
      </c>
      <c r="G11" s="13" t="s">
        <v>161</v>
      </c>
      <c r="H11" s="15">
        <v>108.7944</v>
      </c>
      <c r="I11" s="15">
        <v>108.7944</v>
      </c>
      <c r="J11" s="15"/>
      <c r="K11" s="15"/>
      <c r="L11" s="15"/>
      <c r="M11" s="15">
        <v>108.7944</v>
      </c>
      <c r="N11" s="15"/>
      <c r="O11" s="13"/>
      <c r="P11" s="13"/>
      <c r="Q11" s="15"/>
      <c r="R11" s="15"/>
      <c r="S11" s="15"/>
      <c r="T11" s="15"/>
      <c r="U11" s="15"/>
      <c r="V11" s="15"/>
      <c r="W11" s="15"/>
      <c r="X11" s="15"/>
      <c r="Y11" s="15"/>
      <c r="Z11" s="15"/>
    </row>
    <row r="12" ht="23.25" customHeight="1" outlineLevel="1" spans="1:26">
      <c r="A12" s="157" t="s">
        <v>43</v>
      </c>
      <c r="B12" s="13" t="s">
        <v>246</v>
      </c>
      <c r="C12" s="13" t="s">
        <v>247</v>
      </c>
      <c r="D12" s="13" t="s">
        <v>86</v>
      </c>
      <c r="E12" s="13" t="s">
        <v>87</v>
      </c>
      <c r="F12" s="13" t="s">
        <v>251</v>
      </c>
      <c r="G12" s="13" t="s">
        <v>164</v>
      </c>
      <c r="H12" s="15">
        <v>186.9588</v>
      </c>
      <c r="I12" s="15">
        <v>186.9588</v>
      </c>
      <c r="J12" s="15"/>
      <c r="K12" s="15"/>
      <c r="L12" s="15"/>
      <c r="M12" s="15">
        <v>186.9588</v>
      </c>
      <c r="N12" s="15"/>
      <c r="O12" s="13"/>
      <c r="P12" s="13"/>
      <c r="Q12" s="15"/>
      <c r="R12" s="15"/>
      <c r="S12" s="15"/>
      <c r="T12" s="15"/>
      <c r="U12" s="15"/>
      <c r="V12" s="15"/>
      <c r="W12" s="15"/>
      <c r="X12" s="15"/>
      <c r="Y12" s="15"/>
      <c r="Z12" s="15"/>
    </row>
    <row r="13" ht="23.25" customHeight="1" outlineLevel="1" spans="1:26">
      <c r="A13" s="157" t="s">
        <v>43</v>
      </c>
      <c r="B13" s="13" t="s">
        <v>249</v>
      </c>
      <c r="C13" s="13" t="s">
        <v>250</v>
      </c>
      <c r="D13" s="13" t="s">
        <v>88</v>
      </c>
      <c r="E13" s="13" t="s">
        <v>89</v>
      </c>
      <c r="F13" s="13" t="s">
        <v>251</v>
      </c>
      <c r="G13" s="13" t="s">
        <v>164</v>
      </c>
      <c r="H13" s="15">
        <v>19.3056</v>
      </c>
      <c r="I13" s="15">
        <v>19.3056</v>
      </c>
      <c r="J13" s="15"/>
      <c r="K13" s="15"/>
      <c r="L13" s="15"/>
      <c r="M13" s="15">
        <v>19.3056</v>
      </c>
      <c r="N13" s="15"/>
      <c r="O13" s="13"/>
      <c r="P13" s="13"/>
      <c r="Q13" s="15"/>
      <c r="R13" s="15"/>
      <c r="S13" s="15"/>
      <c r="T13" s="15"/>
      <c r="U13" s="15"/>
      <c r="V13" s="15"/>
      <c r="W13" s="15"/>
      <c r="X13" s="15"/>
      <c r="Y13" s="15"/>
      <c r="Z13" s="15"/>
    </row>
    <row r="14" ht="23.25" customHeight="1" outlineLevel="1" spans="1:26">
      <c r="A14" s="157" t="s">
        <v>43</v>
      </c>
      <c r="B14" s="13" t="s">
        <v>252</v>
      </c>
      <c r="C14" s="13" t="s">
        <v>253</v>
      </c>
      <c r="D14" s="13" t="s">
        <v>86</v>
      </c>
      <c r="E14" s="13" t="s">
        <v>87</v>
      </c>
      <c r="F14" s="13" t="s">
        <v>254</v>
      </c>
      <c r="G14" s="13" t="s">
        <v>166</v>
      </c>
      <c r="H14" s="15">
        <v>45.702</v>
      </c>
      <c r="I14" s="15">
        <v>45.702</v>
      </c>
      <c r="J14" s="15"/>
      <c r="K14" s="15"/>
      <c r="L14" s="15"/>
      <c r="M14" s="15">
        <v>45.702</v>
      </c>
      <c r="N14" s="15"/>
      <c r="O14" s="13"/>
      <c r="P14" s="13"/>
      <c r="Q14" s="15"/>
      <c r="R14" s="15"/>
      <c r="S14" s="15"/>
      <c r="T14" s="15"/>
      <c r="U14" s="15"/>
      <c r="V14" s="15"/>
      <c r="W14" s="15"/>
      <c r="X14" s="15"/>
      <c r="Y14" s="15"/>
      <c r="Z14" s="15"/>
    </row>
    <row r="15" ht="23.25" customHeight="1" outlineLevel="1" spans="1:26">
      <c r="A15" s="157" t="s">
        <v>43</v>
      </c>
      <c r="B15" s="13" t="s">
        <v>255</v>
      </c>
      <c r="C15" s="13" t="s">
        <v>256</v>
      </c>
      <c r="D15" s="13" t="s">
        <v>88</v>
      </c>
      <c r="E15" s="13" t="s">
        <v>89</v>
      </c>
      <c r="F15" s="13" t="s">
        <v>257</v>
      </c>
      <c r="G15" s="13" t="s">
        <v>170</v>
      </c>
      <c r="H15" s="15">
        <v>39.6</v>
      </c>
      <c r="I15" s="15">
        <v>39.6</v>
      </c>
      <c r="J15" s="15"/>
      <c r="K15" s="15"/>
      <c r="L15" s="15"/>
      <c r="M15" s="15">
        <v>39.6</v>
      </c>
      <c r="N15" s="15"/>
      <c r="O15" s="13"/>
      <c r="P15" s="13"/>
      <c r="Q15" s="15"/>
      <c r="R15" s="15"/>
      <c r="S15" s="15"/>
      <c r="T15" s="15"/>
      <c r="U15" s="15"/>
      <c r="V15" s="15"/>
      <c r="W15" s="15"/>
      <c r="X15" s="15"/>
      <c r="Y15" s="15"/>
      <c r="Z15" s="15"/>
    </row>
    <row r="16" ht="23.25" customHeight="1" outlineLevel="1" spans="1:26">
      <c r="A16" s="157" t="s">
        <v>43</v>
      </c>
      <c r="B16" s="13" t="s">
        <v>249</v>
      </c>
      <c r="C16" s="13" t="s">
        <v>250</v>
      </c>
      <c r="D16" s="13" t="s">
        <v>88</v>
      </c>
      <c r="E16" s="13" t="s">
        <v>89</v>
      </c>
      <c r="F16" s="13" t="s">
        <v>257</v>
      </c>
      <c r="G16" s="13" t="s">
        <v>170</v>
      </c>
      <c r="H16" s="15">
        <v>76.8864</v>
      </c>
      <c r="I16" s="15">
        <v>76.8864</v>
      </c>
      <c r="J16" s="15"/>
      <c r="K16" s="15"/>
      <c r="L16" s="15"/>
      <c r="M16" s="15">
        <v>76.8864</v>
      </c>
      <c r="N16" s="15"/>
      <c r="O16" s="13"/>
      <c r="P16" s="13"/>
      <c r="Q16" s="15"/>
      <c r="R16" s="15"/>
      <c r="S16" s="15"/>
      <c r="T16" s="15"/>
      <c r="U16" s="15"/>
      <c r="V16" s="15"/>
      <c r="W16" s="15"/>
      <c r="X16" s="15"/>
      <c r="Y16" s="15"/>
      <c r="Z16" s="15"/>
    </row>
    <row r="17" ht="23.25" customHeight="1" outlineLevel="1" spans="1:26">
      <c r="A17" s="157" t="s">
        <v>43</v>
      </c>
      <c r="B17" s="13" t="s">
        <v>249</v>
      </c>
      <c r="C17" s="13" t="s">
        <v>250</v>
      </c>
      <c r="D17" s="13" t="s">
        <v>88</v>
      </c>
      <c r="E17" s="13" t="s">
        <v>89</v>
      </c>
      <c r="F17" s="13" t="s">
        <v>257</v>
      </c>
      <c r="G17" s="13" t="s">
        <v>170</v>
      </c>
      <c r="H17" s="15">
        <v>21.846</v>
      </c>
      <c r="I17" s="15">
        <v>21.846</v>
      </c>
      <c r="J17" s="15"/>
      <c r="K17" s="15"/>
      <c r="L17" s="15"/>
      <c r="M17" s="15">
        <v>21.846</v>
      </c>
      <c r="N17" s="15"/>
      <c r="O17" s="13"/>
      <c r="P17" s="13"/>
      <c r="Q17" s="15"/>
      <c r="R17" s="15"/>
      <c r="S17" s="15"/>
      <c r="T17" s="15"/>
      <c r="U17" s="15"/>
      <c r="V17" s="15"/>
      <c r="W17" s="15"/>
      <c r="X17" s="15"/>
      <c r="Y17" s="15"/>
      <c r="Z17" s="15"/>
    </row>
    <row r="18" ht="23.25" customHeight="1" outlineLevel="1" spans="1:26">
      <c r="A18" s="157" t="s">
        <v>43</v>
      </c>
      <c r="B18" s="13" t="s">
        <v>246</v>
      </c>
      <c r="C18" s="13" t="s">
        <v>247</v>
      </c>
      <c r="D18" s="13" t="s">
        <v>86</v>
      </c>
      <c r="E18" s="13" t="s">
        <v>87</v>
      </c>
      <c r="F18" s="13" t="s">
        <v>254</v>
      </c>
      <c r="G18" s="13" t="s">
        <v>166</v>
      </c>
      <c r="H18" s="15">
        <v>11.1902</v>
      </c>
      <c r="I18" s="15">
        <v>11.1902</v>
      </c>
      <c r="J18" s="15"/>
      <c r="K18" s="15"/>
      <c r="L18" s="15"/>
      <c r="M18" s="15">
        <v>11.1902</v>
      </c>
      <c r="N18" s="15"/>
      <c r="O18" s="13"/>
      <c r="P18" s="13"/>
      <c r="Q18" s="15"/>
      <c r="R18" s="15"/>
      <c r="S18" s="15"/>
      <c r="T18" s="15"/>
      <c r="U18" s="15"/>
      <c r="V18" s="15"/>
      <c r="W18" s="15"/>
      <c r="X18" s="15"/>
      <c r="Y18" s="15"/>
      <c r="Z18" s="15"/>
    </row>
    <row r="19" ht="23.25" customHeight="1" outlineLevel="1" spans="1:26">
      <c r="A19" s="157" t="s">
        <v>43</v>
      </c>
      <c r="B19" s="13" t="s">
        <v>249</v>
      </c>
      <c r="C19" s="13" t="s">
        <v>250</v>
      </c>
      <c r="D19" s="13" t="s">
        <v>88</v>
      </c>
      <c r="E19" s="13" t="s">
        <v>89</v>
      </c>
      <c r="F19" s="13" t="s">
        <v>257</v>
      </c>
      <c r="G19" s="13" t="s">
        <v>170</v>
      </c>
      <c r="H19" s="15">
        <v>9.0662</v>
      </c>
      <c r="I19" s="15">
        <v>9.0662</v>
      </c>
      <c r="J19" s="15"/>
      <c r="K19" s="15"/>
      <c r="L19" s="15"/>
      <c r="M19" s="15">
        <v>9.0662</v>
      </c>
      <c r="N19" s="15"/>
      <c r="O19" s="13"/>
      <c r="P19" s="13"/>
      <c r="Q19" s="15"/>
      <c r="R19" s="15"/>
      <c r="S19" s="15"/>
      <c r="T19" s="15"/>
      <c r="U19" s="15"/>
      <c r="V19" s="15"/>
      <c r="W19" s="15"/>
      <c r="X19" s="15"/>
      <c r="Y19" s="15"/>
      <c r="Z19" s="15"/>
    </row>
    <row r="20" ht="23.25" customHeight="1" outlineLevel="1" spans="1:26">
      <c r="A20" s="157" t="s">
        <v>43</v>
      </c>
      <c r="B20" s="13" t="s">
        <v>258</v>
      </c>
      <c r="C20" s="13" t="s">
        <v>259</v>
      </c>
      <c r="D20" s="13" t="s">
        <v>63</v>
      </c>
      <c r="E20" s="13" t="s">
        <v>64</v>
      </c>
      <c r="F20" s="13" t="s">
        <v>260</v>
      </c>
      <c r="G20" s="13" t="s">
        <v>173</v>
      </c>
      <c r="H20" s="15">
        <v>54.979808</v>
      </c>
      <c r="I20" s="15">
        <v>54.979808</v>
      </c>
      <c r="J20" s="15"/>
      <c r="K20" s="15"/>
      <c r="L20" s="15"/>
      <c r="M20" s="15">
        <v>54.979808</v>
      </c>
      <c r="N20" s="15"/>
      <c r="O20" s="13"/>
      <c r="P20" s="13"/>
      <c r="Q20" s="15"/>
      <c r="R20" s="15"/>
      <c r="S20" s="15"/>
      <c r="T20" s="15"/>
      <c r="U20" s="15"/>
      <c r="V20" s="15"/>
      <c r="W20" s="15"/>
      <c r="X20" s="15"/>
      <c r="Y20" s="15"/>
      <c r="Z20" s="15"/>
    </row>
    <row r="21" ht="23.25" customHeight="1" outlineLevel="1" spans="1:26">
      <c r="A21" s="157" t="s">
        <v>43</v>
      </c>
      <c r="B21" s="13" t="s">
        <v>258</v>
      </c>
      <c r="C21" s="13" t="s">
        <v>259</v>
      </c>
      <c r="D21" s="13" t="s">
        <v>63</v>
      </c>
      <c r="E21" s="13" t="s">
        <v>64</v>
      </c>
      <c r="F21" s="13" t="s">
        <v>260</v>
      </c>
      <c r="G21" s="13" t="s">
        <v>173</v>
      </c>
      <c r="H21" s="15">
        <v>39.643041</v>
      </c>
      <c r="I21" s="15">
        <v>39.643041</v>
      </c>
      <c r="J21" s="15"/>
      <c r="K21" s="15"/>
      <c r="L21" s="15"/>
      <c r="M21" s="15">
        <v>39.643041</v>
      </c>
      <c r="N21" s="15"/>
      <c r="O21" s="13"/>
      <c r="P21" s="13"/>
      <c r="Q21" s="15"/>
      <c r="R21" s="15"/>
      <c r="S21" s="15"/>
      <c r="T21" s="15"/>
      <c r="U21" s="15"/>
      <c r="V21" s="15"/>
      <c r="W21" s="15"/>
      <c r="X21" s="15"/>
      <c r="Y21" s="15"/>
      <c r="Z21" s="15"/>
    </row>
    <row r="22" ht="23.25" customHeight="1" outlineLevel="1" spans="1:26">
      <c r="A22" s="157" t="s">
        <v>43</v>
      </c>
      <c r="B22" s="13" t="s">
        <v>261</v>
      </c>
      <c r="C22" s="13" t="s">
        <v>262</v>
      </c>
      <c r="D22" s="13" t="s">
        <v>76</v>
      </c>
      <c r="E22" s="13" t="s">
        <v>77</v>
      </c>
      <c r="F22" s="13" t="s">
        <v>263</v>
      </c>
      <c r="G22" s="13" t="s">
        <v>178</v>
      </c>
      <c r="H22" s="15">
        <v>19.497749</v>
      </c>
      <c r="I22" s="15">
        <v>19.497749</v>
      </c>
      <c r="J22" s="15"/>
      <c r="K22" s="15"/>
      <c r="L22" s="15"/>
      <c r="M22" s="15">
        <v>19.497749</v>
      </c>
      <c r="N22" s="15"/>
      <c r="O22" s="13"/>
      <c r="P22" s="13"/>
      <c r="Q22" s="15"/>
      <c r="R22" s="15"/>
      <c r="S22" s="15"/>
      <c r="T22" s="15"/>
      <c r="U22" s="15"/>
      <c r="V22" s="15"/>
      <c r="W22" s="15"/>
      <c r="X22" s="15"/>
      <c r="Y22" s="15"/>
      <c r="Z22" s="15"/>
    </row>
    <row r="23" ht="23.25" customHeight="1" outlineLevel="1" spans="1:26">
      <c r="A23" s="157" t="s">
        <v>43</v>
      </c>
      <c r="B23" s="13" t="s">
        <v>261</v>
      </c>
      <c r="C23" s="13" t="s">
        <v>262</v>
      </c>
      <c r="D23" s="13" t="s">
        <v>76</v>
      </c>
      <c r="E23" s="13" t="s">
        <v>77</v>
      </c>
      <c r="F23" s="13" t="s">
        <v>263</v>
      </c>
      <c r="G23" s="13" t="s">
        <v>178</v>
      </c>
      <c r="H23" s="15">
        <v>14.61611</v>
      </c>
      <c r="I23" s="15">
        <v>14.61611</v>
      </c>
      <c r="J23" s="15"/>
      <c r="K23" s="15"/>
      <c r="L23" s="15"/>
      <c r="M23" s="15">
        <v>14.61611</v>
      </c>
      <c r="N23" s="15"/>
      <c r="O23" s="13"/>
      <c r="P23" s="13"/>
      <c r="Q23" s="15"/>
      <c r="R23" s="15"/>
      <c r="S23" s="15"/>
      <c r="T23" s="15"/>
      <c r="U23" s="15"/>
      <c r="V23" s="15"/>
      <c r="W23" s="15"/>
      <c r="X23" s="15"/>
      <c r="Y23" s="15"/>
      <c r="Z23" s="15"/>
    </row>
    <row r="24" ht="23.25" customHeight="1" outlineLevel="1" spans="1:26">
      <c r="A24" s="157" t="s">
        <v>43</v>
      </c>
      <c r="B24" s="13" t="s">
        <v>264</v>
      </c>
      <c r="C24" s="13" t="s">
        <v>265</v>
      </c>
      <c r="D24" s="13" t="s">
        <v>80</v>
      </c>
      <c r="E24" s="13" t="s">
        <v>81</v>
      </c>
      <c r="F24" s="13" t="s">
        <v>266</v>
      </c>
      <c r="G24" s="13" t="s">
        <v>184</v>
      </c>
      <c r="H24" s="15">
        <v>1.146926</v>
      </c>
      <c r="I24" s="15">
        <v>1.146926</v>
      </c>
      <c r="J24" s="15"/>
      <c r="K24" s="15"/>
      <c r="L24" s="15"/>
      <c r="M24" s="15">
        <v>1.146926</v>
      </c>
      <c r="N24" s="15"/>
      <c r="O24" s="13"/>
      <c r="P24" s="13"/>
      <c r="Q24" s="15"/>
      <c r="R24" s="15"/>
      <c r="S24" s="15"/>
      <c r="T24" s="15"/>
      <c r="U24" s="15"/>
      <c r="V24" s="15"/>
      <c r="W24" s="15"/>
      <c r="X24" s="15"/>
      <c r="Y24" s="15"/>
      <c r="Z24" s="15"/>
    </row>
    <row r="25" ht="23.25" customHeight="1" outlineLevel="1" spans="1:26">
      <c r="A25" s="157" t="s">
        <v>43</v>
      </c>
      <c r="B25" s="13" t="s">
        <v>264</v>
      </c>
      <c r="C25" s="13" t="s">
        <v>265</v>
      </c>
      <c r="D25" s="13" t="s">
        <v>80</v>
      </c>
      <c r="E25" s="13" t="s">
        <v>81</v>
      </c>
      <c r="F25" s="13" t="s">
        <v>266</v>
      </c>
      <c r="G25" s="13" t="s">
        <v>184</v>
      </c>
      <c r="H25" s="15">
        <v>0.859771</v>
      </c>
      <c r="I25" s="15">
        <v>0.859771</v>
      </c>
      <c r="J25" s="15"/>
      <c r="K25" s="15"/>
      <c r="L25" s="15"/>
      <c r="M25" s="15">
        <v>0.859771</v>
      </c>
      <c r="N25" s="15"/>
      <c r="O25" s="13"/>
      <c r="P25" s="13"/>
      <c r="Q25" s="15"/>
      <c r="R25" s="15"/>
      <c r="S25" s="15"/>
      <c r="T25" s="15"/>
      <c r="U25" s="15"/>
      <c r="V25" s="15"/>
      <c r="W25" s="15"/>
      <c r="X25" s="15"/>
      <c r="Y25" s="15"/>
      <c r="Z25" s="15"/>
    </row>
    <row r="26" ht="23.25" customHeight="1" outlineLevel="1" spans="1:26">
      <c r="A26" s="157" t="s">
        <v>43</v>
      </c>
      <c r="B26" s="13" t="s">
        <v>267</v>
      </c>
      <c r="C26" s="13" t="s">
        <v>268</v>
      </c>
      <c r="D26" s="13" t="s">
        <v>80</v>
      </c>
      <c r="E26" s="13" t="s">
        <v>81</v>
      </c>
      <c r="F26" s="13" t="s">
        <v>266</v>
      </c>
      <c r="G26" s="13" t="s">
        <v>184</v>
      </c>
      <c r="H26" s="15">
        <v>1.433658</v>
      </c>
      <c r="I26" s="15">
        <v>1.433658</v>
      </c>
      <c r="J26" s="15"/>
      <c r="K26" s="15"/>
      <c r="L26" s="15"/>
      <c r="M26" s="15">
        <v>1.433658</v>
      </c>
      <c r="N26" s="15"/>
      <c r="O26" s="13"/>
      <c r="P26" s="13"/>
      <c r="Q26" s="15"/>
      <c r="R26" s="15"/>
      <c r="S26" s="15"/>
      <c r="T26" s="15"/>
      <c r="U26" s="15"/>
      <c r="V26" s="15"/>
      <c r="W26" s="15"/>
      <c r="X26" s="15"/>
      <c r="Y26" s="15"/>
      <c r="Z26" s="15"/>
    </row>
    <row r="27" ht="23.25" customHeight="1" outlineLevel="1" spans="1:26">
      <c r="A27" s="157" t="s">
        <v>43</v>
      </c>
      <c r="B27" s="13" t="s">
        <v>269</v>
      </c>
      <c r="C27" s="13" t="s">
        <v>270</v>
      </c>
      <c r="D27" s="13" t="s">
        <v>71</v>
      </c>
      <c r="E27" s="13" t="s">
        <v>70</v>
      </c>
      <c r="F27" s="13" t="s">
        <v>266</v>
      </c>
      <c r="G27" s="13" t="s">
        <v>184</v>
      </c>
      <c r="H27" s="15">
        <v>1.5046</v>
      </c>
      <c r="I27" s="15">
        <v>1.5046</v>
      </c>
      <c r="J27" s="15"/>
      <c r="K27" s="15"/>
      <c r="L27" s="15"/>
      <c r="M27" s="15">
        <v>1.5046</v>
      </c>
      <c r="N27" s="15"/>
      <c r="O27" s="13"/>
      <c r="P27" s="13"/>
      <c r="Q27" s="15"/>
      <c r="R27" s="15"/>
      <c r="S27" s="15"/>
      <c r="T27" s="15"/>
      <c r="U27" s="15"/>
      <c r="V27" s="15"/>
      <c r="W27" s="15"/>
      <c r="X27" s="15"/>
      <c r="Y27" s="15"/>
      <c r="Z27" s="15"/>
    </row>
    <row r="28" ht="23.25" customHeight="1" outlineLevel="1" spans="1:26">
      <c r="A28" s="157" t="s">
        <v>43</v>
      </c>
      <c r="B28" s="13" t="s">
        <v>271</v>
      </c>
      <c r="C28" s="13" t="s">
        <v>272</v>
      </c>
      <c r="D28" s="13" t="s">
        <v>80</v>
      </c>
      <c r="E28" s="13" t="s">
        <v>81</v>
      </c>
      <c r="F28" s="13" t="s">
        <v>266</v>
      </c>
      <c r="G28" s="13" t="s">
        <v>184</v>
      </c>
      <c r="H28" s="15">
        <v>0.9842</v>
      </c>
      <c r="I28" s="15">
        <v>0.9842</v>
      </c>
      <c r="J28" s="15"/>
      <c r="K28" s="15"/>
      <c r="L28" s="15"/>
      <c r="M28" s="15">
        <v>0.9842</v>
      </c>
      <c r="N28" s="15"/>
      <c r="O28" s="13"/>
      <c r="P28" s="13"/>
      <c r="Q28" s="15"/>
      <c r="R28" s="15"/>
      <c r="S28" s="15"/>
      <c r="T28" s="15"/>
      <c r="U28" s="15"/>
      <c r="V28" s="15"/>
      <c r="W28" s="15"/>
      <c r="X28" s="15"/>
      <c r="Y28" s="15"/>
      <c r="Z28" s="15"/>
    </row>
    <row r="29" ht="23.25" customHeight="1" outlineLevel="1" spans="1:26">
      <c r="A29" s="157" t="s">
        <v>43</v>
      </c>
      <c r="B29" s="13" t="s">
        <v>271</v>
      </c>
      <c r="C29" s="13" t="s">
        <v>272</v>
      </c>
      <c r="D29" s="13" t="s">
        <v>80</v>
      </c>
      <c r="E29" s="13" t="s">
        <v>81</v>
      </c>
      <c r="F29" s="13" t="s">
        <v>266</v>
      </c>
      <c r="G29" s="13" t="s">
        <v>184</v>
      </c>
      <c r="H29" s="15">
        <v>0.5852</v>
      </c>
      <c r="I29" s="15">
        <v>0.5852</v>
      </c>
      <c r="J29" s="15"/>
      <c r="K29" s="15"/>
      <c r="L29" s="15"/>
      <c r="M29" s="15">
        <v>0.5852</v>
      </c>
      <c r="N29" s="15"/>
      <c r="O29" s="13"/>
      <c r="P29" s="13"/>
      <c r="Q29" s="15"/>
      <c r="R29" s="15"/>
      <c r="S29" s="15"/>
      <c r="T29" s="15"/>
      <c r="U29" s="15"/>
      <c r="V29" s="15"/>
      <c r="W29" s="15"/>
      <c r="X29" s="15"/>
      <c r="Y29" s="15"/>
      <c r="Z29" s="15"/>
    </row>
    <row r="30" ht="23.25" customHeight="1" outlineLevel="1" spans="1:26">
      <c r="A30" s="157" t="s">
        <v>43</v>
      </c>
      <c r="B30" s="13" t="s">
        <v>273</v>
      </c>
      <c r="C30" s="13" t="s">
        <v>274</v>
      </c>
      <c r="D30" s="13" t="s">
        <v>106</v>
      </c>
      <c r="E30" s="13" t="s">
        <v>107</v>
      </c>
      <c r="F30" s="13" t="s">
        <v>275</v>
      </c>
      <c r="G30" s="13" t="s">
        <v>107</v>
      </c>
      <c r="H30" s="15">
        <v>48.345432</v>
      </c>
      <c r="I30" s="15">
        <v>48.345432</v>
      </c>
      <c r="J30" s="15"/>
      <c r="K30" s="15"/>
      <c r="L30" s="15"/>
      <c r="M30" s="15">
        <v>48.345432</v>
      </c>
      <c r="N30" s="15"/>
      <c r="O30" s="13"/>
      <c r="P30" s="13"/>
      <c r="Q30" s="15"/>
      <c r="R30" s="15"/>
      <c r="S30" s="15"/>
      <c r="T30" s="15"/>
      <c r="U30" s="15"/>
      <c r="V30" s="15"/>
      <c r="W30" s="15"/>
      <c r="X30" s="15"/>
      <c r="Y30" s="15"/>
      <c r="Z30" s="15"/>
    </row>
    <row r="31" ht="23.25" customHeight="1" outlineLevel="1" spans="1:26">
      <c r="A31" s="157" t="s">
        <v>43</v>
      </c>
      <c r="B31" s="13" t="s">
        <v>273</v>
      </c>
      <c r="C31" s="13" t="s">
        <v>274</v>
      </c>
      <c r="D31" s="13" t="s">
        <v>106</v>
      </c>
      <c r="E31" s="13" t="s">
        <v>107</v>
      </c>
      <c r="F31" s="13" t="s">
        <v>275</v>
      </c>
      <c r="G31" s="13" t="s">
        <v>107</v>
      </c>
      <c r="H31" s="15">
        <v>31.63308</v>
      </c>
      <c r="I31" s="15">
        <v>31.63308</v>
      </c>
      <c r="J31" s="15"/>
      <c r="K31" s="15"/>
      <c r="L31" s="15"/>
      <c r="M31" s="15">
        <v>31.63308</v>
      </c>
      <c r="N31" s="15"/>
      <c r="O31" s="13"/>
      <c r="P31" s="13"/>
      <c r="Q31" s="15"/>
      <c r="R31" s="15"/>
      <c r="S31" s="15"/>
      <c r="T31" s="15"/>
      <c r="U31" s="15"/>
      <c r="V31" s="15"/>
      <c r="W31" s="15"/>
      <c r="X31" s="15"/>
      <c r="Y31" s="15"/>
      <c r="Z31" s="15"/>
    </row>
    <row r="32" ht="23.25" customHeight="1" outlineLevel="1" spans="1:26">
      <c r="A32" s="157" t="s">
        <v>43</v>
      </c>
      <c r="B32" s="13" t="s">
        <v>276</v>
      </c>
      <c r="C32" s="13" t="s">
        <v>277</v>
      </c>
      <c r="D32" s="13" t="s">
        <v>86</v>
      </c>
      <c r="E32" s="13" t="s">
        <v>87</v>
      </c>
      <c r="F32" s="13" t="s">
        <v>278</v>
      </c>
      <c r="G32" s="13" t="s">
        <v>190</v>
      </c>
      <c r="H32" s="15">
        <v>6</v>
      </c>
      <c r="I32" s="15">
        <v>6</v>
      </c>
      <c r="J32" s="15"/>
      <c r="K32" s="15"/>
      <c r="L32" s="15"/>
      <c r="M32" s="15">
        <v>6</v>
      </c>
      <c r="N32" s="15"/>
      <c r="O32" s="13"/>
      <c r="P32" s="13"/>
      <c r="Q32" s="15"/>
      <c r="R32" s="15"/>
      <c r="S32" s="15"/>
      <c r="T32" s="15"/>
      <c r="U32" s="15"/>
      <c r="V32" s="15"/>
      <c r="W32" s="15"/>
      <c r="X32" s="15"/>
      <c r="Y32" s="15"/>
      <c r="Z32" s="15"/>
    </row>
    <row r="33" ht="23.25" customHeight="1" outlineLevel="1" spans="1:26">
      <c r="A33" s="157" t="s">
        <v>43</v>
      </c>
      <c r="B33" s="13" t="s">
        <v>276</v>
      </c>
      <c r="C33" s="13" t="s">
        <v>277</v>
      </c>
      <c r="D33" s="13" t="s">
        <v>86</v>
      </c>
      <c r="E33" s="13" t="s">
        <v>87</v>
      </c>
      <c r="F33" s="13" t="s">
        <v>279</v>
      </c>
      <c r="G33" s="13" t="s">
        <v>191</v>
      </c>
      <c r="H33" s="15">
        <v>0.1</v>
      </c>
      <c r="I33" s="15">
        <v>0.1</v>
      </c>
      <c r="J33" s="15"/>
      <c r="K33" s="15"/>
      <c r="L33" s="15"/>
      <c r="M33" s="15">
        <v>0.1</v>
      </c>
      <c r="N33" s="15"/>
      <c r="O33" s="13"/>
      <c r="P33" s="13"/>
      <c r="Q33" s="15"/>
      <c r="R33" s="15"/>
      <c r="S33" s="15"/>
      <c r="T33" s="15"/>
      <c r="U33" s="15"/>
      <c r="V33" s="15"/>
      <c r="W33" s="15"/>
      <c r="X33" s="15"/>
      <c r="Y33" s="15"/>
      <c r="Z33" s="15"/>
    </row>
    <row r="34" ht="23.25" customHeight="1" outlineLevel="1" spans="1:26">
      <c r="A34" s="157" t="s">
        <v>43</v>
      </c>
      <c r="B34" s="13" t="s">
        <v>276</v>
      </c>
      <c r="C34" s="13" t="s">
        <v>277</v>
      </c>
      <c r="D34" s="13" t="s">
        <v>86</v>
      </c>
      <c r="E34" s="13" t="s">
        <v>87</v>
      </c>
      <c r="F34" s="13" t="s">
        <v>280</v>
      </c>
      <c r="G34" s="13" t="s">
        <v>194</v>
      </c>
      <c r="H34" s="15">
        <v>1.5</v>
      </c>
      <c r="I34" s="15">
        <v>1.5</v>
      </c>
      <c r="J34" s="15"/>
      <c r="K34" s="15"/>
      <c r="L34" s="15"/>
      <c r="M34" s="15">
        <v>1.5</v>
      </c>
      <c r="N34" s="15"/>
      <c r="O34" s="13"/>
      <c r="P34" s="13"/>
      <c r="Q34" s="15"/>
      <c r="R34" s="15"/>
      <c r="S34" s="15"/>
      <c r="T34" s="15"/>
      <c r="U34" s="15"/>
      <c r="V34" s="15"/>
      <c r="W34" s="15"/>
      <c r="X34" s="15"/>
      <c r="Y34" s="15"/>
      <c r="Z34" s="15"/>
    </row>
    <row r="35" ht="23.25" customHeight="1" outlineLevel="1" spans="1:26">
      <c r="A35" s="157" t="s">
        <v>43</v>
      </c>
      <c r="B35" s="13" t="s">
        <v>276</v>
      </c>
      <c r="C35" s="13" t="s">
        <v>277</v>
      </c>
      <c r="D35" s="13" t="s">
        <v>86</v>
      </c>
      <c r="E35" s="13" t="s">
        <v>87</v>
      </c>
      <c r="F35" s="13" t="s">
        <v>281</v>
      </c>
      <c r="G35" s="13" t="s">
        <v>197</v>
      </c>
      <c r="H35" s="15">
        <v>2</v>
      </c>
      <c r="I35" s="15">
        <v>2</v>
      </c>
      <c r="J35" s="15"/>
      <c r="K35" s="15"/>
      <c r="L35" s="15"/>
      <c r="M35" s="15">
        <v>2</v>
      </c>
      <c r="N35" s="15"/>
      <c r="O35" s="13"/>
      <c r="P35" s="13"/>
      <c r="Q35" s="15"/>
      <c r="R35" s="15"/>
      <c r="S35" s="15"/>
      <c r="T35" s="15"/>
      <c r="U35" s="15"/>
      <c r="V35" s="15"/>
      <c r="W35" s="15"/>
      <c r="X35" s="15"/>
      <c r="Y35" s="15"/>
      <c r="Z35" s="15"/>
    </row>
    <row r="36" ht="23.25" customHeight="1" outlineLevel="1" spans="1:26">
      <c r="A36" s="157" t="s">
        <v>43</v>
      </c>
      <c r="B36" s="13" t="s">
        <v>276</v>
      </c>
      <c r="C36" s="13" t="s">
        <v>277</v>
      </c>
      <c r="D36" s="13" t="s">
        <v>86</v>
      </c>
      <c r="E36" s="13" t="s">
        <v>87</v>
      </c>
      <c r="F36" s="13" t="s">
        <v>282</v>
      </c>
      <c r="G36" s="13" t="s">
        <v>199</v>
      </c>
      <c r="H36" s="15">
        <v>2.4</v>
      </c>
      <c r="I36" s="15">
        <v>2.4</v>
      </c>
      <c r="J36" s="15"/>
      <c r="K36" s="15"/>
      <c r="L36" s="15"/>
      <c r="M36" s="15">
        <v>2.4</v>
      </c>
      <c r="N36" s="15"/>
      <c r="O36" s="13"/>
      <c r="P36" s="13"/>
      <c r="Q36" s="15"/>
      <c r="R36" s="15"/>
      <c r="S36" s="15"/>
      <c r="T36" s="15"/>
      <c r="U36" s="15"/>
      <c r="V36" s="15"/>
      <c r="W36" s="15"/>
      <c r="X36" s="15"/>
      <c r="Y36" s="15"/>
      <c r="Z36" s="15"/>
    </row>
    <row r="37" ht="23.25" customHeight="1" outlineLevel="1" spans="1:26">
      <c r="A37" s="157" t="s">
        <v>43</v>
      </c>
      <c r="B37" s="13" t="s">
        <v>276</v>
      </c>
      <c r="C37" s="13" t="s">
        <v>277</v>
      </c>
      <c r="D37" s="13" t="s">
        <v>86</v>
      </c>
      <c r="E37" s="13" t="s">
        <v>87</v>
      </c>
      <c r="F37" s="13" t="s">
        <v>283</v>
      </c>
      <c r="G37" s="13" t="s">
        <v>200</v>
      </c>
      <c r="H37" s="15">
        <v>6</v>
      </c>
      <c r="I37" s="15">
        <v>6</v>
      </c>
      <c r="J37" s="15"/>
      <c r="K37" s="15"/>
      <c r="L37" s="15"/>
      <c r="M37" s="15">
        <v>6</v>
      </c>
      <c r="N37" s="15"/>
      <c r="O37" s="13"/>
      <c r="P37" s="13"/>
      <c r="Q37" s="15"/>
      <c r="R37" s="15"/>
      <c r="S37" s="15"/>
      <c r="T37" s="15"/>
      <c r="U37" s="15"/>
      <c r="V37" s="15"/>
      <c r="W37" s="15"/>
      <c r="X37" s="15"/>
      <c r="Y37" s="15"/>
      <c r="Z37" s="15"/>
    </row>
    <row r="38" ht="23.25" customHeight="1" outlineLevel="1" spans="1:26">
      <c r="A38" s="157" t="s">
        <v>43</v>
      </c>
      <c r="B38" s="13" t="s">
        <v>276</v>
      </c>
      <c r="C38" s="13" t="s">
        <v>277</v>
      </c>
      <c r="D38" s="13" t="s">
        <v>86</v>
      </c>
      <c r="E38" s="13" t="s">
        <v>87</v>
      </c>
      <c r="F38" s="13" t="s">
        <v>284</v>
      </c>
      <c r="G38" s="13" t="s">
        <v>201</v>
      </c>
      <c r="H38" s="15">
        <v>5.149125</v>
      </c>
      <c r="I38" s="15">
        <v>5.149125</v>
      </c>
      <c r="J38" s="15"/>
      <c r="K38" s="15"/>
      <c r="L38" s="15"/>
      <c r="M38" s="15">
        <v>5.149125</v>
      </c>
      <c r="N38" s="15"/>
      <c r="O38" s="13"/>
      <c r="P38" s="13"/>
      <c r="Q38" s="15"/>
      <c r="R38" s="15"/>
      <c r="S38" s="15"/>
      <c r="T38" s="15"/>
      <c r="U38" s="15"/>
      <c r="V38" s="15"/>
      <c r="W38" s="15"/>
      <c r="X38" s="15"/>
      <c r="Y38" s="15"/>
      <c r="Z38" s="15"/>
    </row>
    <row r="39" ht="23.25" customHeight="1" outlineLevel="1" spans="1:26">
      <c r="A39" s="157" t="s">
        <v>43</v>
      </c>
      <c r="B39" s="13" t="s">
        <v>285</v>
      </c>
      <c r="C39" s="13" t="s">
        <v>203</v>
      </c>
      <c r="D39" s="13" t="s">
        <v>88</v>
      </c>
      <c r="E39" s="13" t="s">
        <v>89</v>
      </c>
      <c r="F39" s="13" t="s">
        <v>286</v>
      </c>
      <c r="G39" s="13" t="s">
        <v>203</v>
      </c>
      <c r="H39" s="15">
        <v>1.129</v>
      </c>
      <c r="I39" s="15">
        <v>1.129</v>
      </c>
      <c r="J39" s="15"/>
      <c r="K39" s="15"/>
      <c r="L39" s="15"/>
      <c r="M39" s="15">
        <v>1.129</v>
      </c>
      <c r="N39" s="15"/>
      <c r="O39" s="13"/>
      <c r="P39" s="13"/>
      <c r="Q39" s="15"/>
      <c r="R39" s="15"/>
      <c r="S39" s="15"/>
      <c r="T39" s="15"/>
      <c r="U39" s="15"/>
      <c r="V39" s="15"/>
      <c r="W39" s="15"/>
      <c r="X39" s="15"/>
      <c r="Y39" s="15"/>
      <c r="Z39" s="15"/>
    </row>
    <row r="40" ht="23.25" customHeight="1" outlineLevel="1" spans="1:26">
      <c r="A40" s="157" t="s">
        <v>43</v>
      </c>
      <c r="B40" s="13" t="s">
        <v>276</v>
      </c>
      <c r="C40" s="13" t="s">
        <v>277</v>
      </c>
      <c r="D40" s="13" t="s">
        <v>88</v>
      </c>
      <c r="E40" s="13" t="s">
        <v>89</v>
      </c>
      <c r="F40" s="13" t="s">
        <v>287</v>
      </c>
      <c r="G40" s="13" t="s">
        <v>202</v>
      </c>
      <c r="H40" s="15">
        <v>1.5</v>
      </c>
      <c r="I40" s="15">
        <v>1.5</v>
      </c>
      <c r="J40" s="15"/>
      <c r="K40" s="15"/>
      <c r="L40" s="15"/>
      <c r="M40" s="15">
        <v>1.5</v>
      </c>
      <c r="N40" s="15"/>
      <c r="O40" s="13"/>
      <c r="P40" s="13"/>
      <c r="Q40" s="15"/>
      <c r="R40" s="15"/>
      <c r="S40" s="15"/>
      <c r="T40" s="15"/>
      <c r="U40" s="15"/>
      <c r="V40" s="15"/>
      <c r="W40" s="15"/>
      <c r="X40" s="15"/>
      <c r="Y40" s="15"/>
      <c r="Z40" s="15"/>
    </row>
    <row r="41" ht="23.25" customHeight="1" outlineLevel="1" spans="1:26">
      <c r="A41" s="157" t="s">
        <v>43</v>
      </c>
      <c r="B41" s="13" t="s">
        <v>276</v>
      </c>
      <c r="C41" s="13" t="s">
        <v>277</v>
      </c>
      <c r="D41" s="13" t="s">
        <v>88</v>
      </c>
      <c r="E41" s="13" t="s">
        <v>89</v>
      </c>
      <c r="F41" s="13" t="s">
        <v>284</v>
      </c>
      <c r="G41" s="13" t="s">
        <v>201</v>
      </c>
      <c r="H41" s="15">
        <v>2</v>
      </c>
      <c r="I41" s="15">
        <v>2</v>
      </c>
      <c r="J41" s="15"/>
      <c r="K41" s="15"/>
      <c r="L41" s="15"/>
      <c r="M41" s="15">
        <v>2</v>
      </c>
      <c r="N41" s="15"/>
      <c r="O41" s="13"/>
      <c r="P41" s="13"/>
      <c r="Q41" s="15"/>
      <c r="R41" s="15"/>
      <c r="S41" s="15"/>
      <c r="T41" s="15"/>
      <c r="U41" s="15"/>
      <c r="V41" s="15"/>
      <c r="W41" s="15"/>
      <c r="X41" s="15"/>
      <c r="Y41" s="15"/>
      <c r="Z41" s="15"/>
    </row>
    <row r="42" ht="23.25" customHeight="1" outlineLevel="1" spans="1:26">
      <c r="A42" s="157" t="s">
        <v>43</v>
      </c>
      <c r="B42" s="13" t="s">
        <v>276</v>
      </c>
      <c r="C42" s="13" t="s">
        <v>277</v>
      </c>
      <c r="D42" s="13" t="s">
        <v>88</v>
      </c>
      <c r="E42" s="13" t="s">
        <v>89</v>
      </c>
      <c r="F42" s="13" t="s">
        <v>278</v>
      </c>
      <c r="G42" s="13" t="s">
        <v>190</v>
      </c>
      <c r="H42" s="15">
        <v>6.347025</v>
      </c>
      <c r="I42" s="15">
        <v>6.347025</v>
      </c>
      <c r="J42" s="15"/>
      <c r="K42" s="15"/>
      <c r="L42" s="15"/>
      <c r="M42" s="15">
        <v>6.347025</v>
      </c>
      <c r="N42" s="15"/>
      <c r="O42" s="13"/>
      <c r="P42" s="13"/>
      <c r="Q42" s="15"/>
      <c r="R42" s="15"/>
      <c r="S42" s="15"/>
      <c r="T42" s="15"/>
      <c r="U42" s="15"/>
      <c r="V42" s="15"/>
      <c r="W42" s="15"/>
      <c r="X42" s="15"/>
      <c r="Y42" s="15"/>
      <c r="Z42" s="15"/>
    </row>
    <row r="43" ht="23.25" customHeight="1" outlineLevel="1" spans="1:26">
      <c r="A43" s="157" t="s">
        <v>43</v>
      </c>
      <c r="B43" s="13" t="s">
        <v>276</v>
      </c>
      <c r="C43" s="13" t="s">
        <v>277</v>
      </c>
      <c r="D43" s="13" t="s">
        <v>88</v>
      </c>
      <c r="E43" s="13" t="s">
        <v>89</v>
      </c>
      <c r="F43" s="13" t="s">
        <v>288</v>
      </c>
      <c r="G43" s="13" t="s">
        <v>206</v>
      </c>
      <c r="H43" s="15">
        <v>6</v>
      </c>
      <c r="I43" s="15">
        <v>6</v>
      </c>
      <c r="J43" s="15"/>
      <c r="K43" s="15"/>
      <c r="L43" s="15"/>
      <c r="M43" s="15">
        <v>6</v>
      </c>
      <c r="N43" s="15"/>
      <c r="O43" s="13"/>
      <c r="P43" s="13"/>
      <c r="Q43" s="15"/>
      <c r="R43" s="15"/>
      <c r="S43" s="15"/>
      <c r="T43" s="15"/>
      <c r="U43" s="15"/>
      <c r="V43" s="15"/>
      <c r="W43" s="15"/>
      <c r="X43" s="15"/>
      <c r="Y43" s="15"/>
      <c r="Z43" s="15"/>
    </row>
    <row r="44" ht="23.25" customHeight="1" outlineLevel="1" spans="1:26">
      <c r="A44" s="157" t="s">
        <v>43</v>
      </c>
      <c r="B44" s="13" t="s">
        <v>289</v>
      </c>
      <c r="C44" s="13" t="s">
        <v>290</v>
      </c>
      <c r="D44" s="13" t="s">
        <v>61</v>
      </c>
      <c r="E44" s="13" t="s">
        <v>62</v>
      </c>
      <c r="F44" s="13" t="s">
        <v>278</v>
      </c>
      <c r="G44" s="13" t="s">
        <v>190</v>
      </c>
      <c r="H44" s="15">
        <v>0.324088</v>
      </c>
      <c r="I44" s="15">
        <v>0.324088</v>
      </c>
      <c r="J44" s="15"/>
      <c r="K44" s="15"/>
      <c r="L44" s="15"/>
      <c r="M44" s="15">
        <v>0.324088</v>
      </c>
      <c r="N44" s="15"/>
      <c r="O44" s="13"/>
      <c r="P44" s="13"/>
      <c r="Q44" s="15"/>
      <c r="R44" s="15"/>
      <c r="S44" s="15"/>
      <c r="T44" s="15"/>
      <c r="U44" s="15"/>
      <c r="V44" s="15"/>
      <c r="W44" s="15"/>
      <c r="X44" s="15"/>
      <c r="Y44" s="15"/>
      <c r="Z44" s="15"/>
    </row>
    <row r="45" ht="23.25" customHeight="1" outlineLevel="1" spans="1:26">
      <c r="A45" s="157" t="s">
        <v>43</v>
      </c>
      <c r="B45" s="13" t="s">
        <v>291</v>
      </c>
      <c r="C45" s="13" t="s">
        <v>174</v>
      </c>
      <c r="D45" s="13" t="s">
        <v>86</v>
      </c>
      <c r="E45" s="13" t="s">
        <v>87</v>
      </c>
      <c r="F45" s="13" t="s">
        <v>292</v>
      </c>
      <c r="G45" s="13" t="s">
        <v>174</v>
      </c>
      <c r="H45" s="15">
        <v>1.2</v>
      </c>
      <c r="I45" s="15">
        <v>1.2</v>
      </c>
      <c r="J45" s="15"/>
      <c r="K45" s="15"/>
      <c r="L45" s="15"/>
      <c r="M45" s="15">
        <v>1.2</v>
      </c>
      <c r="N45" s="15"/>
      <c r="O45" s="13"/>
      <c r="P45" s="13"/>
      <c r="Q45" s="15"/>
      <c r="R45" s="15"/>
      <c r="S45" s="15"/>
      <c r="T45" s="15"/>
      <c r="U45" s="15"/>
      <c r="V45" s="15"/>
      <c r="W45" s="15"/>
      <c r="X45" s="15"/>
      <c r="Y45" s="15"/>
      <c r="Z45" s="15"/>
    </row>
    <row r="46" ht="23.25" customHeight="1" outlineLevel="1" spans="1:26">
      <c r="A46" s="157" t="s">
        <v>43</v>
      </c>
      <c r="B46" s="13" t="s">
        <v>291</v>
      </c>
      <c r="C46" s="13" t="s">
        <v>174</v>
      </c>
      <c r="D46" s="13" t="s">
        <v>88</v>
      </c>
      <c r="E46" s="13" t="s">
        <v>89</v>
      </c>
      <c r="F46" s="13" t="s">
        <v>292</v>
      </c>
      <c r="G46" s="13" t="s">
        <v>174</v>
      </c>
      <c r="H46" s="15">
        <v>0.88</v>
      </c>
      <c r="I46" s="15">
        <v>0.88</v>
      </c>
      <c r="J46" s="15"/>
      <c r="K46" s="15"/>
      <c r="L46" s="15"/>
      <c r="M46" s="15">
        <v>0.88</v>
      </c>
      <c r="N46" s="15"/>
      <c r="O46" s="13"/>
      <c r="P46" s="13"/>
      <c r="Q46" s="15"/>
      <c r="R46" s="15"/>
      <c r="S46" s="15"/>
      <c r="T46" s="15"/>
      <c r="U46" s="15"/>
      <c r="V46" s="15"/>
      <c r="W46" s="15"/>
      <c r="X46" s="15"/>
      <c r="Y46" s="15"/>
      <c r="Z46" s="15"/>
    </row>
    <row r="47" ht="23.25" customHeight="1" outlineLevel="1" spans="1:26">
      <c r="A47" s="157" t="s">
        <v>43</v>
      </c>
      <c r="B47" s="13" t="s">
        <v>293</v>
      </c>
      <c r="C47" s="13" t="s">
        <v>177</v>
      </c>
      <c r="D47" s="13" t="s">
        <v>86</v>
      </c>
      <c r="E47" s="13" t="s">
        <v>87</v>
      </c>
      <c r="F47" s="13" t="s">
        <v>294</v>
      </c>
      <c r="G47" s="13" t="s">
        <v>177</v>
      </c>
      <c r="H47" s="15">
        <v>2.159586</v>
      </c>
      <c r="I47" s="15">
        <v>2.159586</v>
      </c>
      <c r="J47" s="15"/>
      <c r="K47" s="15"/>
      <c r="L47" s="15"/>
      <c r="M47" s="15">
        <v>2.159586</v>
      </c>
      <c r="N47" s="15"/>
      <c r="O47" s="13"/>
      <c r="P47" s="13"/>
      <c r="Q47" s="15"/>
      <c r="R47" s="15"/>
      <c r="S47" s="15"/>
      <c r="T47" s="15"/>
      <c r="U47" s="15"/>
      <c r="V47" s="15"/>
      <c r="W47" s="15"/>
      <c r="X47" s="15"/>
      <c r="Y47" s="15"/>
      <c r="Z47" s="15"/>
    </row>
    <row r="48" ht="23.25" customHeight="1" outlineLevel="1" spans="1:26">
      <c r="A48" s="157" t="s">
        <v>43</v>
      </c>
      <c r="B48" s="13" t="s">
        <v>293</v>
      </c>
      <c r="C48" s="13" t="s">
        <v>177</v>
      </c>
      <c r="D48" s="13" t="s">
        <v>88</v>
      </c>
      <c r="E48" s="13" t="s">
        <v>89</v>
      </c>
      <c r="F48" s="13" t="s">
        <v>294</v>
      </c>
      <c r="G48" s="13" t="s">
        <v>177</v>
      </c>
      <c r="H48" s="15">
        <v>1.743156</v>
      </c>
      <c r="I48" s="15">
        <v>1.743156</v>
      </c>
      <c r="J48" s="15"/>
      <c r="K48" s="15"/>
      <c r="L48" s="15"/>
      <c r="M48" s="15">
        <v>1.743156</v>
      </c>
      <c r="N48" s="15"/>
      <c r="O48" s="13"/>
      <c r="P48" s="13"/>
      <c r="Q48" s="15"/>
      <c r="R48" s="15"/>
      <c r="S48" s="15"/>
      <c r="T48" s="15"/>
      <c r="U48" s="15"/>
      <c r="V48" s="15"/>
      <c r="W48" s="15"/>
      <c r="X48" s="15"/>
      <c r="Y48" s="15"/>
      <c r="Z48" s="15"/>
    </row>
    <row r="49" ht="23.25" customHeight="1" outlineLevel="1" spans="1:26">
      <c r="A49" s="157" t="s">
        <v>43</v>
      </c>
      <c r="B49" s="13" t="s">
        <v>295</v>
      </c>
      <c r="C49" s="13" t="s">
        <v>209</v>
      </c>
      <c r="D49" s="13" t="s">
        <v>86</v>
      </c>
      <c r="E49" s="13" t="s">
        <v>87</v>
      </c>
      <c r="F49" s="13" t="s">
        <v>296</v>
      </c>
      <c r="G49" s="13" t="s">
        <v>209</v>
      </c>
      <c r="H49" s="15">
        <v>6.424824</v>
      </c>
      <c r="I49" s="15">
        <v>6.424824</v>
      </c>
      <c r="J49" s="15"/>
      <c r="K49" s="15"/>
      <c r="L49" s="15"/>
      <c r="M49" s="15">
        <v>6.424824</v>
      </c>
      <c r="N49" s="15"/>
      <c r="O49" s="13"/>
      <c r="P49" s="13"/>
      <c r="Q49" s="15"/>
      <c r="R49" s="15"/>
      <c r="S49" s="15"/>
      <c r="T49" s="15"/>
      <c r="U49" s="15"/>
      <c r="V49" s="15"/>
      <c r="W49" s="15"/>
      <c r="X49" s="15"/>
      <c r="Y49" s="15"/>
      <c r="Z49" s="15"/>
    </row>
    <row r="50" ht="23.25" customHeight="1" outlineLevel="1" spans="1:26">
      <c r="A50" s="157" t="s">
        <v>43</v>
      </c>
      <c r="B50" s="13" t="s">
        <v>295</v>
      </c>
      <c r="C50" s="13" t="s">
        <v>209</v>
      </c>
      <c r="D50" s="13" t="s">
        <v>88</v>
      </c>
      <c r="E50" s="13" t="s">
        <v>89</v>
      </c>
      <c r="F50" s="13" t="s">
        <v>296</v>
      </c>
      <c r="G50" s="13" t="s">
        <v>209</v>
      </c>
      <c r="H50" s="15">
        <v>4.536648</v>
      </c>
      <c r="I50" s="15">
        <v>4.536648</v>
      </c>
      <c r="J50" s="15"/>
      <c r="K50" s="15"/>
      <c r="L50" s="15"/>
      <c r="M50" s="15">
        <v>4.536648</v>
      </c>
      <c r="N50" s="15"/>
      <c r="O50" s="13"/>
      <c r="P50" s="13"/>
      <c r="Q50" s="15"/>
      <c r="R50" s="15"/>
      <c r="S50" s="15"/>
      <c r="T50" s="15"/>
      <c r="U50" s="15"/>
      <c r="V50" s="15"/>
      <c r="W50" s="15"/>
      <c r="X50" s="15"/>
      <c r="Y50" s="15"/>
      <c r="Z50" s="15"/>
    </row>
    <row r="51" ht="23.25" customHeight="1" outlineLevel="1" spans="1:26">
      <c r="A51" s="157" t="s">
        <v>43</v>
      </c>
      <c r="B51" s="13" t="s">
        <v>295</v>
      </c>
      <c r="C51" s="13" t="s">
        <v>209</v>
      </c>
      <c r="D51" s="13" t="s">
        <v>61</v>
      </c>
      <c r="E51" s="13" t="s">
        <v>62</v>
      </c>
      <c r="F51" s="13" t="s">
        <v>296</v>
      </c>
      <c r="G51" s="13" t="s">
        <v>209</v>
      </c>
      <c r="H51" s="15">
        <v>1.046142</v>
      </c>
      <c r="I51" s="15">
        <v>1.046142</v>
      </c>
      <c r="J51" s="15"/>
      <c r="K51" s="15"/>
      <c r="L51" s="15"/>
      <c r="M51" s="15">
        <v>1.046142</v>
      </c>
      <c r="N51" s="15"/>
      <c r="O51" s="13"/>
      <c r="P51" s="13"/>
      <c r="Q51" s="15"/>
      <c r="R51" s="15"/>
      <c r="S51" s="15"/>
      <c r="T51" s="15"/>
      <c r="U51" s="15"/>
      <c r="V51" s="15"/>
      <c r="W51" s="15"/>
      <c r="X51" s="15"/>
      <c r="Y51" s="15"/>
      <c r="Z51" s="15"/>
    </row>
    <row r="52" ht="23.25" customHeight="1" outlineLevel="1" spans="1:26">
      <c r="A52" s="157" t="s">
        <v>43</v>
      </c>
      <c r="B52" s="13" t="s">
        <v>297</v>
      </c>
      <c r="C52" s="13" t="s">
        <v>211</v>
      </c>
      <c r="D52" s="13" t="s">
        <v>86</v>
      </c>
      <c r="E52" s="13" t="s">
        <v>87</v>
      </c>
      <c r="F52" s="13" t="s">
        <v>298</v>
      </c>
      <c r="G52" s="13" t="s">
        <v>211</v>
      </c>
      <c r="H52" s="15">
        <v>7.23303</v>
      </c>
      <c r="I52" s="15">
        <v>7.23303</v>
      </c>
      <c r="J52" s="15"/>
      <c r="K52" s="15"/>
      <c r="L52" s="15"/>
      <c r="M52" s="15">
        <v>7.23303</v>
      </c>
      <c r="N52" s="15"/>
      <c r="O52" s="13"/>
      <c r="P52" s="13"/>
      <c r="Q52" s="15"/>
      <c r="R52" s="15"/>
      <c r="S52" s="15"/>
      <c r="T52" s="15"/>
      <c r="U52" s="15"/>
      <c r="V52" s="15"/>
      <c r="W52" s="15"/>
      <c r="X52" s="15"/>
      <c r="Y52" s="15"/>
      <c r="Z52" s="15"/>
    </row>
    <row r="53" ht="23.25" customHeight="1" outlineLevel="1" spans="1:26">
      <c r="A53" s="157" t="s">
        <v>43</v>
      </c>
      <c r="B53" s="13" t="s">
        <v>297</v>
      </c>
      <c r="C53" s="13" t="s">
        <v>211</v>
      </c>
      <c r="D53" s="13" t="s">
        <v>88</v>
      </c>
      <c r="E53" s="13" t="s">
        <v>89</v>
      </c>
      <c r="F53" s="13" t="s">
        <v>298</v>
      </c>
      <c r="G53" s="13" t="s">
        <v>211</v>
      </c>
      <c r="H53" s="15">
        <v>5.08561</v>
      </c>
      <c r="I53" s="15">
        <v>5.08561</v>
      </c>
      <c r="J53" s="15"/>
      <c r="K53" s="15"/>
      <c r="L53" s="15"/>
      <c r="M53" s="15">
        <v>5.08561</v>
      </c>
      <c r="N53" s="15"/>
      <c r="O53" s="13"/>
      <c r="P53" s="13"/>
      <c r="Q53" s="15"/>
      <c r="R53" s="15"/>
      <c r="S53" s="15"/>
      <c r="T53" s="15"/>
      <c r="U53" s="15"/>
      <c r="V53" s="15"/>
      <c r="W53" s="15"/>
      <c r="X53" s="15"/>
      <c r="Y53" s="15"/>
      <c r="Z53" s="15"/>
    </row>
    <row r="54" ht="23.25" customHeight="1" outlineLevel="1" spans="1:26">
      <c r="A54" s="157" t="s">
        <v>43</v>
      </c>
      <c r="B54" s="13" t="s">
        <v>297</v>
      </c>
      <c r="C54" s="13" t="s">
        <v>211</v>
      </c>
      <c r="D54" s="13" t="s">
        <v>61</v>
      </c>
      <c r="E54" s="13" t="s">
        <v>62</v>
      </c>
      <c r="F54" s="13" t="s">
        <v>298</v>
      </c>
      <c r="G54" s="13" t="s">
        <v>211</v>
      </c>
      <c r="H54" s="15">
        <v>1.121477</v>
      </c>
      <c r="I54" s="15">
        <v>1.121477</v>
      </c>
      <c r="J54" s="15"/>
      <c r="K54" s="15"/>
      <c r="L54" s="15"/>
      <c r="M54" s="15">
        <v>1.121477</v>
      </c>
      <c r="N54" s="15"/>
      <c r="O54" s="13"/>
      <c r="P54" s="13"/>
      <c r="Q54" s="15"/>
      <c r="R54" s="15"/>
      <c r="S54" s="15"/>
      <c r="T54" s="15"/>
      <c r="U54" s="15"/>
      <c r="V54" s="15"/>
      <c r="W54" s="15"/>
      <c r="X54" s="15"/>
      <c r="Y54" s="15"/>
      <c r="Z54" s="15"/>
    </row>
    <row r="55" ht="23.25" customHeight="1" outlineLevel="1" spans="1:26">
      <c r="A55" s="157" t="s">
        <v>43</v>
      </c>
      <c r="B55" s="13" t="s">
        <v>299</v>
      </c>
      <c r="C55" s="13" t="s">
        <v>185</v>
      </c>
      <c r="D55" s="13" t="s">
        <v>86</v>
      </c>
      <c r="E55" s="13" t="s">
        <v>87</v>
      </c>
      <c r="F55" s="13" t="s">
        <v>300</v>
      </c>
      <c r="G55" s="13" t="s">
        <v>185</v>
      </c>
      <c r="H55" s="15">
        <v>0.771638</v>
      </c>
      <c r="I55" s="15">
        <v>0.771638</v>
      </c>
      <c r="J55" s="15"/>
      <c r="K55" s="15"/>
      <c r="L55" s="15"/>
      <c r="M55" s="15">
        <v>0.771638</v>
      </c>
      <c r="N55" s="15"/>
      <c r="O55" s="13"/>
      <c r="P55" s="13"/>
      <c r="Q55" s="15"/>
      <c r="R55" s="15"/>
      <c r="S55" s="15"/>
      <c r="T55" s="15"/>
      <c r="U55" s="15"/>
      <c r="V55" s="15"/>
      <c r="W55" s="15"/>
      <c r="X55" s="15"/>
      <c r="Y55" s="15"/>
      <c r="Z55" s="15"/>
    </row>
    <row r="56" ht="23.25" customHeight="1" outlineLevel="1" spans="1:26">
      <c r="A56" s="157" t="s">
        <v>43</v>
      </c>
      <c r="B56" s="13" t="s">
        <v>299</v>
      </c>
      <c r="C56" s="13" t="s">
        <v>185</v>
      </c>
      <c r="D56" s="13" t="s">
        <v>86</v>
      </c>
      <c r="E56" s="13" t="s">
        <v>87</v>
      </c>
      <c r="F56" s="13" t="s">
        <v>300</v>
      </c>
      <c r="G56" s="13" t="s">
        <v>185</v>
      </c>
      <c r="H56" s="15">
        <v>4.629825</v>
      </c>
      <c r="I56" s="15">
        <v>4.629825</v>
      </c>
      <c r="J56" s="15"/>
      <c r="K56" s="15"/>
      <c r="L56" s="15"/>
      <c r="M56" s="15">
        <v>4.629825</v>
      </c>
      <c r="N56" s="15"/>
      <c r="O56" s="13"/>
      <c r="P56" s="13"/>
      <c r="Q56" s="15"/>
      <c r="R56" s="15"/>
      <c r="S56" s="15"/>
      <c r="T56" s="15"/>
      <c r="U56" s="15"/>
      <c r="V56" s="15"/>
      <c r="W56" s="15"/>
      <c r="X56" s="15"/>
      <c r="Y56" s="15"/>
      <c r="Z56" s="15"/>
    </row>
    <row r="57" ht="23.25" customHeight="1" outlineLevel="1" spans="1:26">
      <c r="A57" s="157" t="s">
        <v>43</v>
      </c>
      <c r="B57" s="13" t="s">
        <v>301</v>
      </c>
      <c r="C57" s="13" t="s">
        <v>302</v>
      </c>
      <c r="D57" s="13" t="s">
        <v>86</v>
      </c>
      <c r="E57" s="13" t="s">
        <v>87</v>
      </c>
      <c r="F57" s="13" t="s">
        <v>303</v>
      </c>
      <c r="G57" s="13" t="s">
        <v>214</v>
      </c>
      <c r="H57" s="15">
        <v>2.784</v>
      </c>
      <c r="I57" s="15">
        <v>2.784</v>
      </c>
      <c r="J57" s="15"/>
      <c r="K57" s="15"/>
      <c r="L57" s="15"/>
      <c r="M57" s="15">
        <v>2.784</v>
      </c>
      <c r="N57" s="15"/>
      <c r="O57" s="13"/>
      <c r="P57" s="13"/>
      <c r="Q57" s="15"/>
      <c r="R57" s="15"/>
      <c r="S57" s="15"/>
      <c r="T57" s="15"/>
      <c r="U57" s="15"/>
      <c r="V57" s="15"/>
      <c r="W57" s="15"/>
      <c r="X57" s="15"/>
      <c r="Y57" s="15"/>
      <c r="Z57" s="15"/>
    </row>
    <row r="58" ht="23.25" customHeight="1" outlineLevel="1" spans="1:26">
      <c r="A58" s="157" t="s">
        <v>43</v>
      </c>
      <c r="B58" s="13" t="s">
        <v>304</v>
      </c>
      <c r="C58" s="13" t="s">
        <v>305</v>
      </c>
      <c r="D58" s="13" t="s">
        <v>86</v>
      </c>
      <c r="E58" s="13" t="s">
        <v>87</v>
      </c>
      <c r="F58" s="13" t="s">
        <v>303</v>
      </c>
      <c r="G58" s="13" t="s">
        <v>214</v>
      </c>
      <c r="H58" s="15">
        <v>27.84</v>
      </c>
      <c r="I58" s="15">
        <v>27.84</v>
      </c>
      <c r="J58" s="15"/>
      <c r="K58" s="15"/>
      <c r="L58" s="15"/>
      <c r="M58" s="15">
        <v>27.84</v>
      </c>
      <c r="N58" s="15"/>
      <c r="O58" s="13"/>
      <c r="P58" s="13"/>
      <c r="Q58" s="15"/>
      <c r="R58" s="15"/>
      <c r="S58" s="15"/>
      <c r="T58" s="15"/>
      <c r="U58" s="15"/>
      <c r="V58" s="15"/>
      <c r="W58" s="15"/>
      <c r="X58" s="15"/>
      <c r="Y58" s="15"/>
      <c r="Z58" s="15"/>
    </row>
    <row r="59" ht="23.25" customHeight="1" outlineLevel="1" spans="1:26">
      <c r="A59" s="157" t="s">
        <v>43</v>
      </c>
      <c r="B59" s="13" t="s">
        <v>306</v>
      </c>
      <c r="C59" s="13" t="s">
        <v>307</v>
      </c>
      <c r="D59" s="13" t="s">
        <v>67</v>
      </c>
      <c r="E59" s="13" t="s">
        <v>68</v>
      </c>
      <c r="F59" s="13" t="s">
        <v>308</v>
      </c>
      <c r="G59" s="13" t="s">
        <v>217</v>
      </c>
      <c r="H59" s="15">
        <v>1.13568</v>
      </c>
      <c r="I59" s="15">
        <v>1.13568</v>
      </c>
      <c r="J59" s="15"/>
      <c r="K59" s="15"/>
      <c r="L59" s="15"/>
      <c r="M59" s="15">
        <v>1.13568</v>
      </c>
      <c r="N59" s="15"/>
      <c r="O59" s="13"/>
      <c r="P59" s="13"/>
      <c r="Q59" s="15"/>
      <c r="R59" s="15"/>
      <c r="S59" s="15"/>
      <c r="T59" s="15"/>
      <c r="U59" s="15"/>
      <c r="V59" s="15"/>
      <c r="W59" s="15"/>
      <c r="X59" s="15"/>
      <c r="Y59" s="15"/>
      <c r="Z59" s="15"/>
    </row>
    <row r="60" ht="23.25" customHeight="1" outlineLevel="1" spans="1:26">
      <c r="A60" s="157" t="s">
        <v>43</v>
      </c>
      <c r="B60" s="13" t="s">
        <v>309</v>
      </c>
      <c r="C60" s="13" t="s">
        <v>310</v>
      </c>
      <c r="D60" s="13" t="s">
        <v>78</v>
      </c>
      <c r="E60" s="13" t="s">
        <v>79</v>
      </c>
      <c r="F60" s="13" t="s">
        <v>311</v>
      </c>
      <c r="G60" s="13" t="s">
        <v>181</v>
      </c>
      <c r="H60" s="15">
        <v>12.902922</v>
      </c>
      <c r="I60" s="15">
        <v>12.902922</v>
      </c>
      <c r="J60" s="15"/>
      <c r="K60" s="15"/>
      <c r="L60" s="15"/>
      <c r="M60" s="15">
        <v>12.902922</v>
      </c>
      <c r="N60" s="15"/>
      <c r="O60" s="13"/>
      <c r="P60" s="13"/>
      <c r="Q60" s="15"/>
      <c r="R60" s="15"/>
      <c r="S60" s="15"/>
      <c r="T60" s="15"/>
      <c r="U60" s="15"/>
      <c r="V60" s="15"/>
      <c r="W60" s="15"/>
      <c r="X60" s="15"/>
      <c r="Y60" s="15"/>
      <c r="Z60" s="15"/>
    </row>
    <row r="61" ht="23.25" customHeight="1" outlineLevel="1" spans="1:26">
      <c r="A61" s="157" t="s">
        <v>43</v>
      </c>
      <c r="B61" s="13" t="s">
        <v>312</v>
      </c>
      <c r="C61" s="13" t="s">
        <v>313</v>
      </c>
      <c r="D61" s="13" t="s">
        <v>78</v>
      </c>
      <c r="E61" s="13" t="s">
        <v>79</v>
      </c>
      <c r="F61" s="13" t="s">
        <v>311</v>
      </c>
      <c r="G61" s="13" t="s">
        <v>181</v>
      </c>
      <c r="H61" s="15">
        <v>2.323586</v>
      </c>
      <c r="I61" s="15">
        <v>2.323586</v>
      </c>
      <c r="J61" s="15"/>
      <c r="K61" s="15"/>
      <c r="L61" s="15"/>
      <c r="M61" s="15">
        <v>2.323586</v>
      </c>
      <c r="N61" s="15"/>
      <c r="O61" s="13"/>
      <c r="P61" s="13"/>
      <c r="Q61" s="15"/>
      <c r="R61" s="15"/>
      <c r="S61" s="15"/>
      <c r="T61" s="15"/>
      <c r="U61" s="15"/>
      <c r="V61" s="15"/>
      <c r="W61" s="15"/>
      <c r="X61" s="15"/>
      <c r="Y61" s="15"/>
      <c r="Z61" s="15"/>
    </row>
    <row r="62" ht="17.25" customHeight="1" spans="1:26">
      <c r="A62" s="158" t="s">
        <v>108</v>
      </c>
      <c r="B62" s="159"/>
      <c r="C62" s="159"/>
      <c r="D62" s="159"/>
      <c r="E62" s="159"/>
      <c r="F62" s="159"/>
      <c r="G62" s="160"/>
      <c r="H62" s="15">
        <v>993.128937</v>
      </c>
      <c r="I62" s="15">
        <v>993.128937</v>
      </c>
      <c r="J62" s="15"/>
      <c r="K62" s="15"/>
      <c r="L62" s="15"/>
      <c r="M62" s="15">
        <v>993.128937</v>
      </c>
      <c r="N62" s="15"/>
      <c r="O62" s="15"/>
      <c r="P62" s="15"/>
      <c r="Q62" s="15"/>
      <c r="R62" s="15"/>
      <c r="S62" s="15"/>
      <c r="T62" s="15"/>
      <c r="U62" s="15"/>
      <c r="V62" s="15"/>
      <c r="W62" s="15"/>
      <c r="X62" s="15"/>
      <c r="Y62" s="15"/>
      <c r="Z62" s="15"/>
    </row>
  </sheetData>
  <mergeCells count="32">
    <mergeCell ref="A2:Z2"/>
    <mergeCell ref="A3:G3"/>
    <mergeCell ref="H4:Z4"/>
    <mergeCell ref="I5:P5"/>
    <mergeCell ref="Q5:S5"/>
    <mergeCell ref="U5:Z5"/>
    <mergeCell ref="I6:J6"/>
    <mergeCell ref="A62:G62"/>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6:R7"/>
    <mergeCell ref="S6:S7"/>
    <mergeCell ref="T5:T7"/>
    <mergeCell ref="U6:U7"/>
    <mergeCell ref="V6:V7"/>
    <mergeCell ref="W6:W7"/>
    <mergeCell ref="X6:X7"/>
    <mergeCell ref="Y6:Y7"/>
    <mergeCell ref="Z6:Z7"/>
  </mergeCells>
  <pageMargins left="0.75" right="0.75" top="1" bottom="1" header="0.5" footer="0.5"/>
  <pageSetup paperSize="9" fitToWidth="0"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1"/>
  <sheetViews>
    <sheetView showZeros="0" topLeftCell="A8" workbookViewId="0">
      <selection activeCell="E14" sqref="E14"/>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166666666667" customWidth="1"/>
    <col min="7" max="7" width="9.85" customWidth="1"/>
    <col min="8" max="8" width="17.7166666666667" customWidth="1"/>
    <col min="9" max="10" width="10.7" customWidth="1"/>
    <col min="11" max="11" width="11" customWidth="1"/>
    <col min="12" max="14" width="12.2833333333333" customWidth="1"/>
    <col min="15" max="15" width="12.7" customWidth="1"/>
    <col min="16" max="17" width="11.1416666666667" customWidth="1"/>
    <col min="19" max="19" width="10.2833333333333" customWidth="1"/>
    <col min="20" max="21" width="11.85" customWidth="1"/>
    <col min="22" max="22" width="11.7" customWidth="1"/>
    <col min="23" max="23" width="10.2833333333333" customWidth="1"/>
  </cols>
  <sheetData>
    <row r="1" ht="13.5" customHeight="1" spans="2:23">
      <c r="B1" s="138"/>
      <c r="E1" s="1"/>
      <c r="F1" s="1"/>
      <c r="G1" s="1"/>
      <c r="H1" s="1"/>
      <c r="U1" s="138"/>
      <c r="W1" s="145" t="s">
        <v>314</v>
      </c>
    </row>
    <row r="2" ht="27.75" customHeight="1" spans="1:23">
      <c r="A2" s="3" t="s">
        <v>315</v>
      </c>
      <c r="B2" s="3"/>
      <c r="C2" s="3"/>
      <c r="D2" s="3"/>
      <c r="E2" s="3"/>
      <c r="F2" s="3"/>
      <c r="G2" s="3"/>
      <c r="H2" s="3"/>
      <c r="I2" s="3"/>
      <c r="J2" s="3"/>
      <c r="K2" s="3"/>
      <c r="L2" s="3"/>
      <c r="M2" s="3"/>
      <c r="N2" s="3"/>
      <c r="O2" s="3"/>
      <c r="P2" s="3"/>
      <c r="Q2" s="3"/>
      <c r="R2" s="3"/>
      <c r="S2" s="3"/>
      <c r="T2" s="3"/>
      <c r="U2" s="3"/>
      <c r="V2" s="3"/>
      <c r="W2" s="3"/>
    </row>
    <row r="3" ht="13.5" customHeight="1" spans="1:23">
      <c r="A3" s="4" t="str">
        <f>"单位名称："&amp;"曲靖市生态环境局宣威分局"</f>
        <v>单位名称：曲靖市生态环境局宣威分局</v>
      </c>
      <c r="B3" s="5"/>
      <c r="C3" s="5"/>
      <c r="D3" s="5"/>
      <c r="E3" s="5"/>
      <c r="F3" s="5"/>
      <c r="G3" s="5"/>
      <c r="H3" s="5"/>
      <c r="I3" s="6"/>
      <c r="J3" s="6"/>
      <c r="K3" s="6"/>
      <c r="L3" s="6"/>
      <c r="M3" s="6"/>
      <c r="N3" s="6"/>
      <c r="O3" s="6"/>
      <c r="P3" s="6"/>
      <c r="Q3" s="6"/>
      <c r="U3" s="138"/>
      <c r="W3" s="270" t="s">
        <v>2</v>
      </c>
    </row>
    <row r="4" ht="21.75" customHeight="1" spans="1:23">
      <c r="A4" s="8" t="s">
        <v>316</v>
      </c>
      <c r="B4" s="9" t="s">
        <v>229</v>
      </c>
      <c r="C4" s="8" t="s">
        <v>230</v>
      </c>
      <c r="D4" s="8" t="s">
        <v>228</v>
      </c>
      <c r="E4" s="9" t="s">
        <v>231</v>
      </c>
      <c r="F4" s="9" t="s">
        <v>232</v>
      </c>
      <c r="G4" s="9" t="s">
        <v>317</v>
      </c>
      <c r="H4" s="9" t="s">
        <v>318</v>
      </c>
      <c r="I4" s="10" t="s">
        <v>29</v>
      </c>
      <c r="J4" s="10" t="s">
        <v>319</v>
      </c>
      <c r="K4" s="10"/>
      <c r="L4" s="10"/>
      <c r="M4" s="10"/>
      <c r="N4" s="10" t="s">
        <v>237</v>
      </c>
      <c r="O4" s="10"/>
      <c r="P4" s="10"/>
      <c r="Q4" s="9" t="s">
        <v>35</v>
      </c>
      <c r="R4" s="10" t="s">
        <v>36</v>
      </c>
      <c r="S4" s="10"/>
      <c r="T4" s="10"/>
      <c r="U4" s="10"/>
      <c r="V4" s="10"/>
      <c r="W4" s="10"/>
    </row>
    <row r="5" ht="21.75" customHeight="1" spans="1:23">
      <c r="A5" s="8"/>
      <c r="B5" s="10"/>
      <c r="C5" s="8"/>
      <c r="D5" s="8"/>
      <c r="E5" s="139"/>
      <c r="F5" s="139"/>
      <c r="G5" s="139"/>
      <c r="H5" s="139"/>
      <c r="I5" s="10"/>
      <c r="J5" s="143" t="s">
        <v>32</v>
      </c>
      <c r="K5" s="10"/>
      <c r="L5" s="9" t="s">
        <v>33</v>
      </c>
      <c r="M5" s="9" t="s">
        <v>34</v>
      </c>
      <c r="N5" s="9" t="s">
        <v>32</v>
      </c>
      <c r="O5" s="9" t="s">
        <v>33</v>
      </c>
      <c r="P5" s="9" t="s">
        <v>34</v>
      </c>
      <c r="Q5" s="139"/>
      <c r="R5" s="9" t="s">
        <v>31</v>
      </c>
      <c r="S5" s="9" t="s">
        <v>37</v>
      </c>
      <c r="T5" s="9" t="s">
        <v>244</v>
      </c>
      <c r="U5" s="9" t="s">
        <v>39</v>
      </c>
      <c r="V5" s="9" t="s">
        <v>40</v>
      </c>
      <c r="W5" s="9" t="s">
        <v>41</v>
      </c>
    </row>
    <row r="6" ht="21" customHeight="1" spans="1:23">
      <c r="A6" s="10"/>
      <c r="B6" s="10"/>
      <c r="C6" s="10"/>
      <c r="D6" s="10"/>
      <c r="E6" s="10"/>
      <c r="F6" s="10"/>
      <c r="G6" s="10"/>
      <c r="H6" s="10"/>
      <c r="I6" s="10"/>
      <c r="J6" s="144" t="s">
        <v>31</v>
      </c>
      <c r="K6" s="10"/>
      <c r="L6" s="10"/>
      <c r="M6" s="10"/>
      <c r="N6" s="10"/>
      <c r="O6" s="10"/>
      <c r="P6" s="10"/>
      <c r="Q6" s="10"/>
      <c r="R6" s="10"/>
      <c r="S6" s="10"/>
      <c r="T6" s="10"/>
      <c r="U6" s="10"/>
      <c r="V6" s="10"/>
      <c r="W6" s="10"/>
    </row>
    <row r="7" ht="39.75" customHeight="1" spans="1:23">
      <c r="A7" s="8"/>
      <c r="B7" s="10"/>
      <c r="C7" s="8"/>
      <c r="D7" s="8"/>
      <c r="E7" s="9"/>
      <c r="F7" s="9"/>
      <c r="G7" s="9"/>
      <c r="H7" s="9"/>
      <c r="I7" s="10"/>
      <c r="J7" s="46" t="s">
        <v>31</v>
      </c>
      <c r="K7" s="46" t="s">
        <v>320</v>
      </c>
      <c r="L7" s="9"/>
      <c r="M7" s="9"/>
      <c r="N7" s="9"/>
      <c r="O7" s="9"/>
      <c r="P7" s="9"/>
      <c r="Q7" s="9"/>
      <c r="R7" s="9"/>
      <c r="S7" s="9"/>
      <c r="T7" s="9"/>
      <c r="U7" s="10"/>
      <c r="V7" s="9"/>
      <c r="W7" s="9"/>
    </row>
    <row r="8" ht="15" customHeight="1" spans="1:23">
      <c r="A8" s="11">
        <v>1</v>
      </c>
      <c r="B8" s="11">
        <v>2</v>
      </c>
      <c r="C8" s="11">
        <v>3</v>
      </c>
      <c r="D8" s="11">
        <v>4</v>
      </c>
      <c r="E8" s="11">
        <v>5</v>
      </c>
      <c r="F8" s="11">
        <v>6</v>
      </c>
      <c r="G8" s="11">
        <v>7</v>
      </c>
      <c r="H8" s="11">
        <v>8</v>
      </c>
      <c r="I8" s="11">
        <v>9</v>
      </c>
      <c r="J8" s="11">
        <v>10</v>
      </c>
      <c r="K8" s="11">
        <v>11</v>
      </c>
      <c r="L8" s="12">
        <v>12</v>
      </c>
      <c r="M8" s="12">
        <v>13</v>
      </c>
      <c r="N8" s="12">
        <v>14</v>
      </c>
      <c r="O8" s="12">
        <v>15</v>
      </c>
      <c r="P8" s="12">
        <v>16</v>
      </c>
      <c r="Q8" s="12">
        <v>17</v>
      </c>
      <c r="R8" s="12">
        <v>18</v>
      </c>
      <c r="S8" s="12">
        <v>19</v>
      </c>
      <c r="T8" s="12">
        <v>20</v>
      </c>
      <c r="U8" s="11">
        <v>21</v>
      </c>
      <c r="V8" s="11">
        <v>22</v>
      </c>
      <c r="W8" s="11">
        <v>23</v>
      </c>
    </row>
    <row r="9" ht="21" customHeight="1" spans="1:23">
      <c r="A9" s="14"/>
      <c r="B9" s="14"/>
      <c r="C9" s="13" t="s">
        <v>321</v>
      </c>
      <c r="D9" s="14"/>
      <c r="E9" s="14"/>
      <c r="F9" s="14"/>
      <c r="G9" s="14"/>
      <c r="H9" s="14"/>
      <c r="I9" s="15">
        <v>150</v>
      </c>
      <c r="J9" s="15"/>
      <c r="K9" s="15"/>
      <c r="L9" s="15"/>
      <c r="M9" s="15"/>
      <c r="N9" s="15"/>
      <c r="O9" s="15"/>
      <c r="P9" s="15"/>
      <c r="Q9" s="15"/>
      <c r="R9" s="15">
        <v>150</v>
      </c>
      <c r="S9" s="15"/>
      <c r="T9" s="15"/>
      <c r="U9" s="15"/>
      <c r="V9" s="15"/>
      <c r="W9" s="15">
        <v>150</v>
      </c>
    </row>
    <row r="10" ht="23.25" customHeight="1" spans="1:23">
      <c r="A10" s="13" t="s">
        <v>322</v>
      </c>
      <c r="B10" s="13" t="s">
        <v>323</v>
      </c>
      <c r="C10" s="13" t="s">
        <v>321</v>
      </c>
      <c r="D10" s="13" t="s">
        <v>43</v>
      </c>
      <c r="E10" s="13" t="s">
        <v>94</v>
      </c>
      <c r="F10" s="13" t="s">
        <v>95</v>
      </c>
      <c r="G10" s="13" t="s">
        <v>324</v>
      </c>
      <c r="H10" s="13" t="s">
        <v>204</v>
      </c>
      <c r="I10" s="15">
        <v>150</v>
      </c>
      <c r="J10" s="15"/>
      <c r="K10" s="15"/>
      <c r="L10" s="15"/>
      <c r="M10" s="15"/>
      <c r="N10" s="15"/>
      <c r="O10" s="15"/>
      <c r="P10" s="15"/>
      <c r="Q10" s="15"/>
      <c r="R10" s="15">
        <v>150</v>
      </c>
      <c r="S10" s="15"/>
      <c r="T10" s="15"/>
      <c r="U10" s="15"/>
      <c r="V10" s="15"/>
      <c r="W10" s="15">
        <v>150</v>
      </c>
    </row>
    <row r="11" ht="23.25" customHeight="1" spans="1:23">
      <c r="A11" s="13"/>
      <c r="B11" s="13"/>
      <c r="C11" s="13" t="s">
        <v>325</v>
      </c>
      <c r="D11" s="13"/>
      <c r="E11" s="13"/>
      <c r="F11" s="13"/>
      <c r="G11" s="13"/>
      <c r="H11" s="13"/>
      <c r="I11" s="15">
        <v>90</v>
      </c>
      <c r="J11" s="15">
        <v>90</v>
      </c>
      <c r="K11" s="15">
        <v>90</v>
      </c>
      <c r="L11" s="15"/>
      <c r="M11" s="15"/>
      <c r="N11" s="15"/>
      <c r="O11" s="15"/>
      <c r="P11" s="13"/>
      <c r="Q11" s="15"/>
      <c r="R11" s="15"/>
      <c r="S11" s="15"/>
      <c r="T11" s="15"/>
      <c r="U11" s="15"/>
      <c r="V11" s="15"/>
      <c r="W11" s="15"/>
    </row>
    <row r="12" ht="23.25" customHeight="1" spans="1:23">
      <c r="A12" s="13" t="s">
        <v>326</v>
      </c>
      <c r="B12" s="13" t="s">
        <v>327</v>
      </c>
      <c r="C12" s="13" t="s">
        <v>325</v>
      </c>
      <c r="D12" s="13" t="s">
        <v>43</v>
      </c>
      <c r="E12" s="13" t="s">
        <v>90</v>
      </c>
      <c r="F12" s="13" t="s">
        <v>91</v>
      </c>
      <c r="G12" s="13" t="s">
        <v>278</v>
      </c>
      <c r="H12" s="13" t="s">
        <v>190</v>
      </c>
      <c r="I12" s="15">
        <v>90</v>
      </c>
      <c r="J12" s="15">
        <v>90</v>
      </c>
      <c r="K12" s="15">
        <v>90</v>
      </c>
      <c r="L12" s="15"/>
      <c r="M12" s="15"/>
      <c r="N12" s="15"/>
      <c r="O12" s="15"/>
      <c r="P12" s="13"/>
      <c r="Q12" s="15"/>
      <c r="R12" s="15"/>
      <c r="S12" s="15"/>
      <c r="T12" s="15"/>
      <c r="U12" s="15"/>
      <c r="V12" s="15"/>
      <c r="W12" s="15"/>
    </row>
    <row r="13" ht="23.25" customHeight="1" spans="1:23">
      <c r="A13" s="13"/>
      <c r="B13" s="13"/>
      <c r="C13" s="13" t="s">
        <v>328</v>
      </c>
      <c r="D13" s="13"/>
      <c r="E13" s="13"/>
      <c r="F13" s="13"/>
      <c r="G13" s="13"/>
      <c r="H13" s="13"/>
      <c r="I13" s="15">
        <v>277</v>
      </c>
      <c r="J13" s="15">
        <v>277</v>
      </c>
      <c r="K13" s="15"/>
      <c r="L13" s="15"/>
      <c r="M13" s="15"/>
      <c r="N13" s="15"/>
      <c r="O13" s="15"/>
      <c r="P13" s="13"/>
      <c r="Q13" s="15"/>
      <c r="R13" s="15"/>
      <c r="S13" s="15"/>
      <c r="T13" s="15"/>
      <c r="U13" s="15"/>
      <c r="V13" s="15"/>
      <c r="W13" s="15"/>
    </row>
    <row r="14" ht="23.25" customHeight="1" spans="1:23">
      <c r="A14" s="13" t="s">
        <v>322</v>
      </c>
      <c r="B14" s="13" t="s">
        <v>329</v>
      </c>
      <c r="C14" s="13" t="s">
        <v>328</v>
      </c>
      <c r="D14" s="13" t="s">
        <v>43</v>
      </c>
      <c r="E14" s="13" t="s">
        <v>100</v>
      </c>
      <c r="F14" s="13" t="s">
        <v>101</v>
      </c>
      <c r="G14" s="13" t="s">
        <v>330</v>
      </c>
      <c r="H14" s="13" t="s">
        <v>183</v>
      </c>
      <c r="I14" s="15">
        <v>277</v>
      </c>
      <c r="J14" s="15">
        <v>277</v>
      </c>
      <c r="K14" s="15"/>
      <c r="L14" s="15"/>
      <c r="M14" s="15"/>
      <c r="N14" s="15"/>
      <c r="O14" s="15"/>
      <c r="P14" s="13"/>
      <c r="Q14" s="15"/>
      <c r="R14" s="15"/>
      <c r="S14" s="15"/>
      <c r="T14" s="15"/>
      <c r="U14" s="15"/>
      <c r="V14" s="15"/>
      <c r="W14" s="15"/>
    </row>
    <row r="15" ht="23.25" customHeight="1" spans="1:23">
      <c r="A15" s="13"/>
      <c r="B15" s="13"/>
      <c r="C15" s="13" t="s">
        <v>331</v>
      </c>
      <c r="D15" s="13"/>
      <c r="E15" s="13"/>
      <c r="F15" s="13"/>
      <c r="G15" s="13"/>
      <c r="H15" s="13"/>
      <c r="I15" s="15">
        <v>200</v>
      </c>
      <c r="J15" s="15">
        <v>200</v>
      </c>
      <c r="K15" s="15"/>
      <c r="L15" s="15"/>
      <c r="M15" s="15"/>
      <c r="N15" s="15"/>
      <c r="O15" s="15"/>
      <c r="P15" s="13"/>
      <c r="Q15" s="15"/>
      <c r="R15" s="15"/>
      <c r="S15" s="15"/>
      <c r="T15" s="15"/>
      <c r="U15" s="15"/>
      <c r="V15" s="15"/>
      <c r="W15" s="15"/>
    </row>
    <row r="16" ht="23.25" customHeight="1" spans="1:23">
      <c r="A16" s="13" t="s">
        <v>322</v>
      </c>
      <c r="B16" s="13" t="s">
        <v>332</v>
      </c>
      <c r="C16" s="13" t="s">
        <v>331</v>
      </c>
      <c r="D16" s="13" t="s">
        <v>43</v>
      </c>
      <c r="E16" s="13" t="s">
        <v>100</v>
      </c>
      <c r="F16" s="13" t="s">
        <v>101</v>
      </c>
      <c r="G16" s="13" t="s">
        <v>330</v>
      </c>
      <c r="H16" s="13" t="s">
        <v>183</v>
      </c>
      <c r="I16" s="15">
        <v>200</v>
      </c>
      <c r="J16" s="15">
        <v>200</v>
      </c>
      <c r="K16" s="15"/>
      <c r="L16" s="15"/>
      <c r="M16" s="15"/>
      <c r="N16" s="15"/>
      <c r="O16" s="15"/>
      <c r="P16" s="13"/>
      <c r="Q16" s="15"/>
      <c r="R16" s="15"/>
      <c r="S16" s="15"/>
      <c r="T16" s="15"/>
      <c r="U16" s="15"/>
      <c r="V16" s="15"/>
      <c r="W16" s="15"/>
    </row>
    <row r="17" ht="23.25" customHeight="1" spans="1:23">
      <c r="A17" s="13"/>
      <c r="B17" s="13"/>
      <c r="C17" s="13" t="s">
        <v>333</v>
      </c>
      <c r="D17" s="13"/>
      <c r="E17" s="13"/>
      <c r="F17" s="13"/>
      <c r="G17" s="13"/>
      <c r="H17" s="13"/>
      <c r="I17" s="15">
        <v>2300</v>
      </c>
      <c r="J17" s="15">
        <v>2300</v>
      </c>
      <c r="K17" s="15"/>
      <c r="L17" s="15"/>
      <c r="M17" s="15"/>
      <c r="N17" s="15"/>
      <c r="O17" s="15"/>
      <c r="P17" s="13"/>
      <c r="Q17" s="15"/>
      <c r="R17" s="15"/>
      <c r="S17" s="15"/>
      <c r="T17" s="15"/>
      <c r="U17" s="15"/>
      <c r="V17" s="15"/>
      <c r="W17" s="15"/>
    </row>
    <row r="18" ht="23.25" customHeight="1" spans="1:23">
      <c r="A18" s="13" t="s">
        <v>322</v>
      </c>
      <c r="B18" s="13" t="s">
        <v>334</v>
      </c>
      <c r="C18" s="13" t="s">
        <v>333</v>
      </c>
      <c r="D18" s="13" t="s">
        <v>43</v>
      </c>
      <c r="E18" s="13" t="s">
        <v>98</v>
      </c>
      <c r="F18" s="13" t="s">
        <v>99</v>
      </c>
      <c r="G18" s="13" t="s">
        <v>330</v>
      </c>
      <c r="H18" s="13" t="s">
        <v>183</v>
      </c>
      <c r="I18" s="15">
        <v>2300</v>
      </c>
      <c r="J18" s="15">
        <v>2300</v>
      </c>
      <c r="K18" s="15"/>
      <c r="L18" s="15"/>
      <c r="M18" s="15"/>
      <c r="N18" s="15"/>
      <c r="O18" s="15"/>
      <c r="P18" s="13"/>
      <c r="Q18" s="15"/>
      <c r="R18" s="15"/>
      <c r="S18" s="15"/>
      <c r="T18" s="15"/>
      <c r="U18" s="15"/>
      <c r="V18" s="15"/>
      <c r="W18" s="15"/>
    </row>
    <row r="19" ht="23.25" customHeight="1" spans="1:23">
      <c r="A19" s="13"/>
      <c r="B19" s="13"/>
      <c r="C19" s="13" t="s">
        <v>335</v>
      </c>
      <c r="D19" s="13"/>
      <c r="E19" s="13"/>
      <c r="F19" s="13"/>
      <c r="G19" s="13"/>
      <c r="H19" s="13"/>
      <c r="I19" s="15">
        <v>1984</v>
      </c>
      <c r="J19" s="15">
        <v>1984</v>
      </c>
      <c r="K19" s="15"/>
      <c r="L19" s="15"/>
      <c r="M19" s="15"/>
      <c r="N19" s="15"/>
      <c r="O19" s="15"/>
      <c r="P19" s="13"/>
      <c r="Q19" s="15"/>
      <c r="R19" s="15"/>
      <c r="S19" s="15"/>
      <c r="T19" s="15"/>
      <c r="U19" s="15"/>
      <c r="V19" s="15"/>
      <c r="W19" s="15"/>
    </row>
    <row r="20" ht="23.25" customHeight="1" spans="1:23">
      <c r="A20" s="13" t="s">
        <v>322</v>
      </c>
      <c r="B20" s="13" t="s">
        <v>336</v>
      </c>
      <c r="C20" s="13" t="s">
        <v>335</v>
      </c>
      <c r="D20" s="13" t="s">
        <v>43</v>
      </c>
      <c r="E20" s="13" t="s">
        <v>100</v>
      </c>
      <c r="F20" s="13" t="s">
        <v>101</v>
      </c>
      <c r="G20" s="13" t="s">
        <v>330</v>
      </c>
      <c r="H20" s="13" t="s">
        <v>183</v>
      </c>
      <c r="I20" s="15">
        <v>1984</v>
      </c>
      <c r="J20" s="15">
        <v>1984</v>
      </c>
      <c r="K20" s="15"/>
      <c r="L20" s="15"/>
      <c r="M20" s="15"/>
      <c r="N20" s="15"/>
      <c r="O20" s="15"/>
      <c r="P20" s="13"/>
      <c r="Q20" s="15"/>
      <c r="R20" s="15"/>
      <c r="S20" s="15"/>
      <c r="T20" s="15"/>
      <c r="U20" s="15"/>
      <c r="V20" s="15"/>
      <c r="W20" s="15"/>
    </row>
    <row r="21" ht="18.75" customHeight="1" spans="1:23">
      <c r="A21" s="140" t="s">
        <v>108</v>
      </c>
      <c r="B21" s="141"/>
      <c r="C21" s="141"/>
      <c r="D21" s="141"/>
      <c r="E21" s="141"/>
      <c r="F21" s="141"/>
      <c r="G21" s="141"/>
      <c r="H21" s="142"/>
      <c r="I21" s="15">
        <v>5001</v>
      </c>
      <c r="J21" s="15">
        <v>4851</v>
      </c>
      <c r="K21" s="15">
        <v>90</v>
      </c>
      <c r="L21" s="15"/>
      <c r="M21" s="15"/>
      <c r="N21" s="15"/>
      <c r="O21" s="15"/>
      <c r="P21" s="15"/>
      <c r="Q21" s="15"/>
      <c r="R21" s="15">
        <v>150</v>
      </c>
      <c r="S21" s="15"/>
      <c r="T21" s="15"/>
      <c r="U21" s="15"/>
      <c r="V21" s="15"/>
      <c r="W21" s="15">
        <v>150</v>
      </c>
    </row>
  </sheetData>
  <mergeCells count="28">
    <mergeCell ref="A2:W2"/>
    <mergeCell ref="A3:H3"/>
    <mergeCell ref="J4:M4"/>
    <mergeCell ref="N4:P4"/>
    <mergeCell ref="R4:W4"/>
    <mergeCell ref="A21:H2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9" fitToWidth="0"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财务收支预算总表01-1</vt:lpstr>
      <vt:lpstr>部门收入预算表01-2</vt:lpstr>
      <vt:lpstr>部门支出预算表01-03</vt:lpstr>
      <vt:lpstr>财政拨款收支预算总表02-1</vt:lpstr>
      <vt:lpstr>一般公共预算支出预算表（按功能科目分类）02-2</vt:lpstr>
      <vt:lpstr>一般公共预算支出预算表（按经济科目分类）02-3</vt:lpstr>
      <vt:lpstr>一般公共预算“三公”经费支出预算表03</vt:lpstr>
      <vt:lpstr>基本支出预算表（人员类.运转类公用经费项目）04</vt:lpstr>
      <vt:lpstr>项目支出预算表（其他运转类.特定目标类项目）05-1</vt:lpstr>
      <vt:lpstr>项目支出绩效目标表（本次下达）05-2</vt:lpstr>
      <vt:lpstr>项目支出绩效目标表（另文下达）05-3</vt:lpstr>
      <vt:lpstr>政府性基金预算支出预算表06</vt:lpstr>
      <vt:lpstr>国有资本经营预算支出表07</vt:lpstr>
      <vt:lpstr>部门政府采购预算表08</vt:lpstr>
      <vt:lpstr>政府购买服务预算表09</vt:lpstr>
      <vt:lpstr>市对下转移支付预算表10-1</vt:lpstr>
      <vt:lpstr>市对下转移支付绩效目标表10-2</vt:lpstr>
      <vt:lpstr>新增资产配置表11</vt:lpstr>
      <vt:lpstr>上级补助项目支出预算表12</vt:lpstr>
      <vt:lpstr>部门项目中期规划预算表13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Pooh</cp:lastModifiedBy>
  <dcterms:created xsi:type="dcterms:W3CDTF">2024-01-31T07:16:00Z</dcterms:created>
  <dcterms:modified xsi:type="dcterms:W3CDTF">2024-07-24T07:13:11Z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833D8856771A4DEEB59335F25073C2A6_13</vt:lpwstr>
  </property>
  <property fmtid="{D5CDD505-2E9C-101B-9397-08002B2CF9AE}" pid="3" name="KSOProductBuildVer">
    <vt:lpwstr>2052-12.1.0.17147</vt:lpwstr>
  </property>
</Properties>
</file>