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3" activeTab="13"/>
  </bookViews>
  <sheets>
    <sheet name="财务收支预算总表01-1" sheetId="1" r:id="rId1"/>
    <sheet name="部门收入预算表01-2" sheetId="2" r:id="rId2"/>
    <sheet name="部门支出预算表01-03" sheetId="3" r:id="rId3"/>
    <sheet name="财政拨款收支预算总表02-1" sheetId="4" r:id="rId4"/>
    <sheet name="一般公共预算支出预算表（按功能科目分类）02-2" sheetId="5" r:id="rId5"/>
    <sheet name="一般公共预算支出预算明细表（按经济科目分类）02-3" sheetId="6" r:id="rId6"/>
    <sheet name="一般公共预算“三公”经费支出预算表03" sheetId="7" r:id="rId7"/>
    <sheet name="基本支出预算表（人员类.运转类公用经费项目）04" sheetId="8" r:id="rId8"/>
    <sheet name="项目支出预算表（其他运转类.特定目标类项目）05-1" sheetId="9" r:id="rId9"/>
    <sheet name="项目支出绩效目标表（本次下达）05-2" sheetId="10" r:id="rId10"/>
    <sheet name="项目支出绩效目标表（另文下达）05-3" sheetId="11" r:id="rId11"/>
    <sheet name="政府性基金预算支出预算表06" sheetId="12" r:id="rId12"/>
    <sheet name="国有资本经营预算支出表07" sheetId="13" r:id="rId13"/>
    <sheet name="部门政府采购预算表08" sheetId="14" r:id="rId14"/>
    <sheet name="政府购买服务预算表09" sheetId="15" r:id="rId15"/>
    <sheet name="市对下转移支付预算表10-1" sheetId="16" r:id="rId16"/>
    <sheet name="市对下转移支付绩效目标表10-2" sheetId="17" r:id="rId17"/>
    <sheet name="新增资产配置表11" sheetId="18" r:id="rId18"/>
    <sheet name="上级补助项目支出预算表12" sheetId="19" r:id="rId19"/>
    <sheet name="部门项目中期规划预算表13" sheetId="20" r:id="rId20"/>
  </sheets>
  <definedNames>
    <definedName name="_xlnm.Print_Titles" localSheetId="0">'财务收支预算总表01-1'!$A:$A,'财务收支预算总表01-1'!$1:$1</definedName>
    <definedName name="_xlnm.Print_Titles" localSheetId="1">'部门收入预算表01-2'!$A:$A,'部门收入预算表01-2'!$1:$1</definedName>
    <definedName name="_xlnm.Print_Titles" localSheetId="2">'部门支出预算表01-03'!$A:$A,'部门支出预算表01-03'!$1:$1</definedName>
    <definedName name="_xlnm.Print_Titles" localSheetId="3">'财政拨款收支预算总表02-1'!$A:$A,'财政拨款收支预算总表02-1'!$1:$1</definedName>
    <definedName name="_xlnm.Print_Titles" localSheetId="4">'一般公共预算支出预算表（按功能科目分类）02-2'!$A:$A,'一般公共预算支出预算表（按功能科目分类）02-2'!$1:$1</definedName>
    <definedName name="_xlnm.Print_Titles" localSheetId="5">'一般公共预算支出预算明细表（按经济科目分类）02-3'!$A:$A,'一般公共预算支出预算明细表（按经济科目分类）02-3'!$1:$1</definedName>
    <definedName name="_xlnm.Print_Titles" localSheetId="6">一般公共预算“三公”经费支出预算表03!$A:$A,一般公共预算“三公”经费支出预算表03!$1:$1</definedName>
    <definedName name="_xlnm.Print_Titles" localSheetId="7">'基本支出预算表（人员类.运转类公用经费项目）04'!$A:$A,'基本支出预算表（人员类.运转类公用经费项目）04'!$1:$1</definedName>
    <definedName name="_xlnm.Print_Titles" localSheetId="8">'项目支出预算表（其他运转类.特定目标类项目）05-1'!$A:$A,'项目支出预算表（其他运转类.特定目标类项目）05-1'!$1:$1</definedName>
    <definedName name="_xlnm.Print_Titles" localSheetId="9">'项目支出绩效目标表（本次下达）05-2'!$A:$A,'项目支出绩效目标表（本次下达）05-2'!$1:$1</definedName>
    <definedName name="_xlnm.Print_Titles" localSheetId="10">'项目支出绩效目标表（另文下达）05-3'!$A:$A,'项目支出绩效目标表（另文下达）05-3'!$1:$1</definedName>
    <definedName name="_xlnm.Print_Titles" localSheetId="11">政府性基金预算支出预算表06!$A:$A,政府性基金预算支出预算表06!$1:$1</definedName>
    <definedName name="_xlnm.Print_Titles" localSheetId="12">国有资本经营预算支出表07!$A:$A,国有资本经营预算支出表07!$1:$1</definedName>
    <definedName name="_xlnm.Print_Titles" localSheetId="13">部门政府采购预算表08!$A:$A,部门政府采购预算表08!$1:$1</definedName>
    <definedName name="_xlnm.Print_Titles" localSheetId="14">政府购买服务预算表09!$A:$A,政府购买服务预算表09!$1:$1</definedName>
    <definedName name="_xlnm.Print_Titles" localSheetId="15">'市对下转移支付预算表10-1'!$A:$A,'市对下转移支付预算表10-1'!$1:$1</definedName>
    <definedName name="_xlnm.Print_Titles" localSheetId="16">'市对下转移支付绩效目标表10-2'!$A:$A,'市对下转移支付绩效目标表10-2'!$1:$1</definedName>
    <definedName name="_xlnm.Print_Titles" localSheetId="17">新增资产配置表11!$A:$A,新增资产配置表11!$1:$1</definedName>
    <definedName name="_xlnm.Print_Titles" localSheetId="18">上级补助项目支出预算表12!$A:$A,上级补助项目支出预算表12!$1:$1</definedName>
    <definedName name="_xlnm.Print_Titles" localSheetId="19">部门项目中期规划预算表13!$A:$A,部门项目中期规划预算表13!$1:$1</definedName>
  </definedNames>
  <calcPr calcId="144525"/>
</workbook>
</file>

<file path=xl/sharedStrings.xml><?xml version="1.0" encoding="utf-8"?>
<sst xmlns="http://schemas.openxmlformats.org/spreadsheetml/2006/main" count="3362" uniqueCount="841">
  <si>
    <t>预算01-1表</t>
  </si>
  <si>
    <t>财务收支预算总表</t>
  </si>
  <si>
    <t>单位名称：曲靖市交通运输局</t>
  </si>
  <si>
    <t>单位：万元</t>
  </si>
  <si>
    <t>收        入</t>
  </si>
  <si>
    <t>支        出</t>
  </si>
  <si>
    <t>项      目</t>
  </si>
  <si>
    <t>2024年预算数</t>
  </si>
  <si>
    <t>项目（按功能分类）</t>
  </si>
  <si>
    <t>一、一般公共预算拨款收入</t>
  </si>
  <si>
    <t>二、政府性基金预算拨款收入</t>
  </si>
  <si>
    <t>三、国有资本经营预算拨款收入</t>
  </si>
  <si>
    <t>四、财政专户管理资金收入</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</si>
  <si>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</si>
  <si>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</si>
  <si>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</si>
  <si>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</si>
  <si>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</si>
  <si>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</si>
  <si>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</si>
  <si>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</si>
  <si>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</si>
  <si>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</si>
  <si>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</si>
  <si>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</si>
  <si>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</si>
  <si>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</si>
  <si>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</si>
  <si>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</si>
  <si>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</si>
  <si>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</si>
  <si>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</si>
  <si>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</si>
  <si>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</si>
  <si>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</si>
  <si>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</si>
  <si>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</si>
  <si>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</si>
  <si>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</si>
  <si>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</si>
  <si>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</si>
  <si>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</si>
  <si>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</si>
  <si>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123</t>
  </si>
  <si>
    <t>曲靖市交通运输局</t>
  </si>
  <si>
    <t>123001</t>
  </si>
  <si>
    <t>123005</t>
  </si>
  <si>
    <t>曲靖交通集团有限公司</t>
  </si>
  <si>
    <t>123006</t>
  </si>
  <si>
    <t>曲靖市交通工程质量安全监督站</t>
  </si>
  <si>
    <t>123007</t>
  </si>
  <si>
    <t>曲靖市交通行政执法监督支队</t>
  </si>
  <si>
    <t>123008</t>
  </si>
  <si>
    <t>曲靖市交通运输综合行政执法支队</t>
  </si>
  <si>
    <t>预算01-3表</t>
  </si>
  <si>
    <t>部门支出预算表</t>
  </si>
  <si>
    <t>科目编码</t>
  </si>
  <si>
    <t>科目名称</t>
  </si>
  <si>
    <t>基本支出</t>
  </si>
  <si>
    <t>项目支出</t>
  </si>
  <si>
    <t>财政专户管理的支出</t>
  </si>
  <si>
    <t>其中：财政拨款</t>
  </si>
  <si>
    <t>事业支出</t>
  </si>
  <si>
    <t>事业单位
经营支出</t>
  </si>
  <si>
    <t>上级补助支出</t>
  </si>
  <si>
    <t>附属单位补助支出</t>
  </si>
  <si>
    <t>其他支出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</si>
  <si>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</si>
  <si>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</si>
  <si>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</si>
  <si>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</si>
  <si>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</si>
  <si>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</si>
  <si>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</si>
  <si>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</si>
  <si>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</si>
  <si>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</si>
  <si>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2080599</t>
  </si>
  <si>
    <t>其他行政事业单位养老支出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</si>
  <si>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</si>
  <si>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</si>
  <si>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</si>
  <si>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</si>
  <si>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</si>
  <si>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</si>
  <si>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</si>
  <si>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</si>
  <si>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</si>
  <si>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</si>
  <si>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</si>
  <si>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</si>
  <si>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</si>
  <si>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</si>
  <si>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</si>
  <si>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</si>
  <si>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</si>
  <si>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</si>
  <si>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</si>
  <si>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</si>
  <si>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</si>
  <si>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21208</t>
  </si>
  <si>
    <t>国有土地使用权出让收入安排的支出</t>
  </si>
  <si>
    <t>2120804</t>
  </si>
  <si>
    <t>农村基础设施建设支出</t>
  </si>
  <si>
    <t>214</t>
  </si>
  <si>
    <t>交通运输支出</t>
  </si>
  <si>
    <t>21401</t>
  </si>
  <si>
    <t>公路水路运输</t>
  </si>
  <si>
    <t>2140101</t>
  </si>
  <si>
    <t>行政运行</t>
  </si>
  <si>
    <t>2140104</t>
  </si>
  <si>
    <t>公路建设</t>
  </si>
  <si>
    <t>2140112</t>
  </si>
  <si>
    <t>公路运输管理</t>
  </si>
  <si>
    <t>2140199</t>
  </si>
  <si>
    <t>其他公路水路运输支出</t>
  </si>
  <si>
    <t>21405</t>
  </si>
  <si>
    <t>邮政业支出</t>
  </si>
  <si>
    <t>2140504</t>
  </si>
  <si>
    <t>行业监管</t>
  </si>
  <si>
    <t>21499</t>
  </si>
  <si>
    <t>其他交通运输支出</t>
  </si>
  <si>
    <t>2149901</t>
  </si>
  <si>
    <t>公共交通运营补助</t>
  </si>
  <si>
    <t>221</t>
  </si>
  <si>
    <t>住房保障支出</t>
  </si>
  <si>
    <t>22102</t>
  </si>
  <si>
    <t>住房改革支出</t>
  </si>
  <si>
    <t>2210201</t>
  </si>
  <si>
    <t>住房公积金</t>
  </si>
  <si>
    <t>合  计</t>
  </si>
  <si>
    <t>预算02-1表</t>
  </si>
  <si>
    <t>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</si>
  <si>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</si>
  <si>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</si>
  <si>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</si>
  <si>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</si>
  <si>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</si>
  <si>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</si>
  <si>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</si>
  <si>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</si>
  <si>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</si>
  <si>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</si>
  <si>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</si>
  <si>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</si>
  <si>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</si>
  <si>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</si>
  <si>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</si>
  <si>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</si>
  <si>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</si>
  <si>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</si>
  <si>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</si>
  <si>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</si>
  <si>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预算02-3表</t>
  </si>
  <si>
    <t>一般公共预算支出预算明细表（按经济科目分类）</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</si>
  <si>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</si>
  <si>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</si>
  <si>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</si>
  <si>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</si>
  <si>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</si>
  <si>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</si>
  <si>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</si>
  <si>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</si>
  <si>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</si>
  <si>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</si>
  <si>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</si>
  <si>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</si>
  <si>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</si>
  <si>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</si>
  <si>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</si>
  <si>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</si>
  <si>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</si>
  <si>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</si>
  <si>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</si>
  <si>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</si>
  <si>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</si>
  <si>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</si>
  <si>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501</t>
  </si>
  <si>
    <t>机关工资福利支出</t>
  </si>
  <si>
    <t>301</t>
  </si>
  <si>
    <t>工资福利支出</t>
  </si>
  <si>
    <t>01</t>
  </si>
  <si>
    <t>工资奖金津补贴</t>
  </si>
  <si>
    <t>基本工资</t>
  </si>
  <si>
    <t>02</t>
  </si>
  <si>
    <t>社会保障缴费</t>
  </si>
  <si>
    <t>津贴补贴</t>
  </si>
  <si>
    <t>03</t>
  </si>
  <si>
    <t>奖金</t>
  </si>
  <si>
    <t>99</t>
  </si>
  <si>
    <t>其他工资福利支出</t>
  </si>
  <si>
    <t>07</t>
  </si>
  <si>
    <t>绩效工资</t>
  </si>
  <si>
    <t>502</t>
  </si>
  <si>
    <t>机关商品和服务支出</t>
  </si>
  <si>
    <t>08</t>
  </si>
  <si>
    <t>机关事业单位基本养老保险缴费</t>
  </si>
  <si>
    <t>办公经费</t>
  </si>
  <si>
    <t>09</t>
  </si>
  <si>
    <t>职业年金缴费</t>
  </si>
  <si>
    <t>会议费</t>
  </si>
  <si>
    <t>职工基本医疗保险缴费</t>
  </si>
  <si>
    <t>培训费</t>
  </si>
  <si>
    <t>公务员医疗补助缴费</t>
  </si>
  <si>
    <t>04</t>
  </si>
  <si>
    <t>专用材料购置费</t>
  </si>
  <si>
    <t>其他社会保障缴费</t>
  </si>
  <si>
    <t>05</t>
  </si>
  <si>
    <t>委托业务费</t>
  </si>
  <si>
    <t>06</t>
  </si>
  <si>
    <t>公务接待费</t>
  </si>
  <si>
    <t>公务用车运行维护费</t>
  </si>
  <si>
    <t>302</t>
  </si>
  <si>
    <t>商品和服务支出</t>
  </si>
  <si>
    <t>维修（护）费</t>
  </si>
  <si>
    <t>办公费</t>
  </si>
  <si>
    <t>503</t>
  </si>
  <si>
    <t>机关资本性支出（一）</t>
  </si>
  <si>
    <t>水费</t>
  </si>
  <si>
    <t>基础设施建设</t>
  </si>
  <si>
    <t>电费</t>
  </si>
  <si>
    <t>设备购置</t>
  </si>
  <si>
    <t>邮电费</t>
  </si>
  <si>
    <t>505</t>
  </si>
  <si>
    <t>对事业单位经常性补助</t>
  </si>
  <si>
    <t>差旅费</t>
  </si>
  <si>
    <t>租赁费</t>
  </si>
  <si>
    <t>507</t>
  </si>
  <si>
    <t>对企业补助</t>
  </si>
  <si>
    <t>费用补贴</t>
  </si>
  <si>
    <t>509</t>
  </si>
  <si>
    <t>对个人和家庭的补助</t>
  </si>
  <si>
    <t>社会福利和救助</t>
  </si>
  <si>
    <t>被装购置费</t>
  </si>
  <si>
    <t>离退休费</t>
  </si>
  <si>
    <t>26</t>
  </si>
  <si>
    <t>劳务费</t>
  </si>
  <si>
    <t>27</t>
  </si>
  <si>
    <t>28</t>
  </si>
  <si>
    <t>工会经费</t>
  </si>
  <si>
    <t>29</t>
  </si>
  <si>
    <t>福利费</t>
  </si>
  <si>
    <t>31</t>
  </si>
  <si>
    <t>39</t>
  </si>
  <si>
    <t>其他交通费用</t>
  </si>
  <si>
    <t>303</t>
  </si>
  <si>
    <t>离休费</t>
  </si>
  <si>
    <t>退休费</t>
  </si>
  <si>
    <t>生活补助</t>
  </si>
  <si>
    <t>医疗费补助</t>
  </si>
  <si>
    <t>310</t>
  </si>
  <si>
    <t>资本性支出</t>
  </si>
  <si>
    <t>办公设备购置</t>
  </si>
  <si>
    <t>312</t>
  </si>
  <si>
    <t>预算03表</t>
  </si>
  <si>
    <t>一般公共预算“三公”经费支出预算表</t>
  </si>
  <si>
    <t>“三公”经费合计</t>
  </si>
  <si>
    <t>因公出国（境）费</t>
  </si>
  <si>
    <t>公务用车购置及运行费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</si>
  <si>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</si>
  <si>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</si>
  <si>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</si>
  <si>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</si>
  <si>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</si>
  <si>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</si>
  <si>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</si>
  <si>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</si>
  <si>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</si>
  <si>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</si>
  <si>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</si>
  <si>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</si>
  <si>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</si>
  <si>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</si>
  <si>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</si>
  <si>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</si>
  <si>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</si>
  <si>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</si>
  <si>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</si>
  <si>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</si>
  <si>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</si>
  <si>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</si>
  <si>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530300210000000025484</t>
  </si>
  <si>
    <t>行政人员支出工资</t>
  </si>
  <si>
    <t>30101</t>
  </si>
  <si>
    <t>30102</t>
  </si>
  <si>
    <t>530300231100001526868</t>
  </si>
  <si>
    <t>公务员基础绩效奖</t>
  </si>
  <si>
    <t>30103</t>
  </si>
  <si>
    <t>530300210000000025495</t>
  </si>
  <si>
    <t>社会保障缴费（养老保险）</t>
  </si>
  <si>
    <t>30108</t>
  </si>
  <si>
    <t>530300210000000025492</t>
  </si>
  <si>
    <t>社会保障缴费（基本医疗保险）</t>
  </si>
  <si>
    <t>30110</t>
  </si>
  <si>
    <t>530300210000000025491</t>
  </si>
  <si>
    <t>社会保障缴费（工伤保险）</t>
  </si>
  <si>
    <t>30112</t>
  </si>
  <si>
    <t>530300210000000025493</t>
  </si>
  <si>
    <t>社会保障缴费（生育保险）</t>
  </si>
  <si>
    <t>530300210000000025490</t>
  </si>
  <si>
    <t>社会保障缴费（附加商业险）</t>
  </si>
  <si>
    <t>530300210000000025498</t>
  </si>
  <si>
    <t>社会保障缴费（住房公积金）</t>
  </si>
  <si>
    <t>30113</t>
  </si>
  <si>
    <t>530300210000000025510</t>
  </si>
  <si>
    <t>一般公用经费</t>
  </si>
  <si>
    <t>30201</t>
  </si>
  <si>
    <t>30207</t>
  </si>
  <si>
    <t>30211</t>
  </si>
  <si>
    <t>530300210000000025501</t>
  </si>
  <si>
    <t>30217</t>
  </si>
  <si>
    <t>530300210000000025509</t>
  </si>
  <si>
    <t>退休公用经费</t>
  </si>
  <si>
    <t>530300210000000025507</t>
  </si>
  <si>
    <t>30215</t>
  </si>
  <si>
    <t>530300210000000025508</t>
  </si>
  <si>
    <t>30216</t>
  </si>
  <si>
    <t>530300210000000025504</t>
  </si>
  <si>
    <t>30228</t>
  </si>
  <si>
    <t>530300210000000025505</t>
  </si>
  <si>
    <t>30229</t>
  </si>
  <si>
    <t>530300210000000025500</t>
  </si>
  <si>
    <t>30231</t>
  </si>
  <si>
    <t>530300210000000025506</t>
  </si>
  <si>
    <t>公务出行租车经费</t>
  </si>
  <si>
    <t>30239</t>
  </si>
  <si>
    <t>530300210000000025502</t>
  </si>
  <si>
    <t>行政人员公务交通补贴</t>
  </si>
  <si>
    <t>530300210000000025486</t>
  </si>
  <si>
    <t>公务员医疗费</t>
  </si>
  <si>
    <t>30111</t>
  </si>
  <si>
    <t>530300210000000025497</t>
  </si>
  <si>
    <t>退休公务员医疗费</t>
  </si>
  <si>
    <t>530300210000000025543</t>
  </si>
  <si>
    <t>530300210000000025557</t>
  </si>
  <si>
    <t>离休公用经费</t>
  </si>
  <si>
    <t>530300210000000025558</t>
  </si>
  <si>
    <t>530300210000000025552</t>
  </si>
  <si>
    <t>30301</t>
  </si>
  <si>
    <t>530300210000000025541</t>
  </si>
  <si>
    <t>离休人员医疗统筹费(行政)</t>
  </si>
  <si>
    <t>30307</t>
  </si>
  <si>
    <t>530300210000000025560</t>
  </si>
  <si>
    <t>事业人员支出工资</t>
  </si>
  <si>
    <t>30107</t>
  </si>
  <si>
    <t>530300231100001527155</t>
  </si>
  <si>
    <t>事业人员参照公务员规范后绩效奖</t>
  </si>
  <si>
    <t>530300210000000025570</t>
  </si>
  <si>
    <t>530300210000000025567</t>
  </si>
  <si>
    <t>530300210000000025566</t>
  </si>
  <si>
    <t>530300210000000025569</t>
  </si>
  <si>
    <t>社会保障缴费（失业保险）</t>
  </si>
  <si>
    <t>530300210000000025565</t>
  </si>
  <si>
    <t>530300210000000025573</t>
  </si>
  <si>
    <t>530300210000000025582</t>
  </si>
  <si>
    <t>530300221100000683250</t>
  </si>
  <si>
    <t>530300210000000025581</t>
  </si>
  <si>
    <t>530300210000000025577</t>
  </si>
  <si>
    <t>530300210000000025578</t>
  </si>
  <si>
    <t>530300210000000025584</t>
  </si>
  <si>
    <t>530300231100001515035</t>
  </si>
  <si>
    <t>530300210000000025594</t>
  </si>
  <si>
    <t>530300210000000025591</t>
  </si>
  <si>
    <t>530300210000000025590</t>
  </si>
  <si>
    <t>530300210000000025593</t>
  </si>
  <si>
    <t>530300210000000025589</t>
  </si>
  <si>
    <t>530300210000000025597</t>
  </si>
  <si>
    <t>530300210000000025608</t>
  </si>
  <si>
    <t>30205</t>
  </si>
  <si>
    <t>30206</t>
  </si>
  <si>
    <t>530300210000000025607</t>
  </si>
  <si>
    <t>530300210000000025603</t>
  </si>
  <si>
    <t>530300210000000025604</t>
  </si>
  <si>
    <t>530300210000000025609</t>
  </si>
  <si>
    <t>530300231100001511128</t>
  </si>
  <si>
    <t>530300210000000025620</t>
  </si>
  <si>
    <t>530300210000000025617</t>
  </si>
  <si>
    <t>530300210000000025616</t>
  </si>
  <si>
    <t>530300210000000025618</t>
  </si>
  <si>
    <t>530300210000000025615</t>
  </si>
  <si>
    <t>530300210000000025623</t>
  </si>
  <si>
    <t>530300210000000025637</t>
  </si>
  <si>
    <t>30213</t>
  </si>
  <si>
    <t>530300210000000025711</t>
  </si>
  <si>
    <t>30226</t>
  </si>
  <si>
    <t>530300210000000025634</t>
  </si>
  <si>
    <t>530300210000000025636</t>
  </si>
  <si>
    <t>530300210000000025635</t>
  </si>
  <si>
    <t>530300210000000025630</t>
  </si>
  <si>
    <t>530300210000000025631</t>
  </si>
  <si>
    <t>530300210000000025627</t>
  </si>
  <si>
    <t>530300210000000025632</t>
  </si>
  <si>
    <t>530300210000000025628</t>
  </si>
  <si>
    <t>530300210000000025624</t>
  </si>
  <si>
    <t>30305</t>
  </si>
  <si>
    <t>530300241100002470734</t>
  </si>
  <si>
    <t>遗属生活补助资金</t>
  </si>
  <si>
    <t>530300210000000025611</t>
  </si>
  <si>
    <t>530300210000000025613</t>
  </si>
  <si>
    <t>530300210000000025622</t>
  </si>
  <si>
    <t>530300241100002274035</t>
  </si>
  <si>
    <t>其他人员支出</t>
  </si>
  <si>
    <t>30199</t>
  </si>
  <si>
    <t>预算05-1表</t>
  </si>
  <si>
    <t>项目支出预算表（其他运转类.特定目标类项目）</t>
  </si>
  <si>
    <t>项目分类</t>
  </si>
  <si>
    <t>经济科目编码</t>
  </si>
  <si>
    <t>经济科目名称</t>
  </si>
  <si>
    <t>本年拨款</t>
  </si>
  <si>
    <t>其中：本次下达</t>
  </si>
  <si>
    <t>城市公交补贴经费</t>
  </si>
  <si>
    <t>民生类</t>
  </si>
  <si>
    <t>530300200000000001054</t>
  </si>
  <si>
    <t>31204</t>
  </si>
  <si>
    <t>地方政府专项债券应付利息补助资金</t>
  </si>
  <si>
    <t>事业发展类</t>
  </si>
  <si>
    <t>530300210000000017747</t>
  </si>
  <si>
    <t>31005</t>
  </si>
  <si>
    <t>东过境高速国开基金回购本金和投资收益经费</t>
  </si>
  <si>
    <t>530300200000000001098</t>
  </si>
  <si>
    <t>高速公路项目建设市级补助资金</t>
  </si>
  <si>
    <t>530300200000000000355</t>
  </si>
  <si>
    <t>南海子至响水河公路项目市级补助资金</t>
  </si>
  <si>
    <t>530300241100002291586</t>
  </si>
  <si>
    <t>邮政领域市级建设经费</t>
  </si>
  <si>
    <t>530300221100000545052</t>
  </si>
  <si>
    <t>云南省曲靖市曲靖三宝至昆明清水高速公路（曲靖段）项目地方政府承担运营期缺口补助资金</t>
  </si>
  <si>
    <t>530300241100002325037</t>
  </si>
  <si>
    <t>沾会高速国开基金回购本金和投资收益经费</t>
  </si>
  <si>
    <t>530300200000000001667</t>
  </si>
  <si>
    <t>综合交通基础设施建设专项经费</t>
  </si>
  <si>
    <t>专项业务类</t>
  </si>
  <si>
    <t>530300221100000677042</t>
  </si>
  <si>
    <t>30227</t>
  </si>
  <si>
    <t>31002</t>
  </si>
  <si>
    <t>单位自有资金项目经费</t>
  </si>
  <si>
    <t>530300241100002308422</t>
  </si>
  <si>
    <t>交通罚没收入用于执法办案经费</t>
  </si>
  <si>
    <t>530300241100002258048</t>
  </si>
  <si>
    <t>中心城区出租车管理工作经费</t>
  </si>
  <si>
    <t>530300241100002463846</t>
  </si>
  <si>
    <t>30214</t>
  </si>
  <si>
    <t>综合交通执法专项经费</t>
  </si>
  <si>
    <t>530300241100002378650</t>
  </si>
  <si>
    <t>30224</t>
  </si>
  <si>
    <t>预算05-2表</t>
  </si>
  <si>
    <t>部门项目绩效目标表（本次下达）</t>
  </si>
  <si>
    <t>单位名称、项目名称</t>
  </si>
  <si>
    <t>项目年度绩效目标</t>
  </si>
  <si>
    <t>一级指标</t>
  </si>
  <si>
    <t>二级指标</t>
  </si>
  <si>
    <t>三级指标</t>
  </si>
  <si>
    <t>指标性质</t>
  </si>
  <si>
    <t>指标值</t>
  </si>
  <si>
    <t>度量单位</t>
  </si>
  <si>
    <t>指标属性</t>
  </si>
  <si>
    <t>指标内容</t>
  </si>
  <si>
    <t>我市把握国家发行地方政府专项债券政策成功发行了12个县域高速公路“能通全通”和“互联互通”工程项目发行地方政府收费公路专项债券资金1205400万元。其中市级配套补助资金960570万元，有效解决了“互联互通”工程项目市级配套资金不足的难题，为全市高速公路顺利建设提供了坚强的资金保障，有力撬动了全市交通建设投资大幅增长。按照专项债券实施方案，将本年度应支付本金和应付利息足额纳入年度财政预算。按照还款通知书时限，及时归还回购本金和利息。2024年度纳入预算金额为36156万元，涉及高速公路分别为：麒麟至师宗（第一批）、罗平至八大河、曲靖（三宝）至昆明清水、宣威至威宁、召夸至泸西（曲靖段）、陆良至寻甸、会泽至巧家（第一批）、宣威至富源、师宗至丘北、宣威至会泽（第一批）、宣威至会泽（第二批）、宣威至会泽（第三批）、会泽至巧家（第二批）、富源至罗平（第一批）、富源至罗平（第二批）共12条高速公路。完成年度目标任务。</t>
  </si>
  <si>
    <t>产出指标</t>
  </si>
  <si>
    <t>数量指标</t>
  </si>
  <si>
    <t>台账建立</t>
  </si>
  <si>
    <t>=</t>
  </si>
  <si>
    <t>本</t>
  </si>
  <si>
    <t>定量指标</t>
  </si>
  <si>
    <t>反映专账核算情况</t>
  </si>
  <si>
    <t>我市把握国家发行地方政府专项债券政策成功发行了12个县域高速公路“能通全通”和“互联互通”工程项目发行地方政府收费公路专项债券资金1205400万元。其中市级配套补助资金960570万元，有效解决了“互联互通”工程项目市级配套资金不足的难题，为全市高速公路顺利建设提供了坚强的资金保障，有力撬动了全市交通建设投资大幅增长。按照专项债券实施方案，将本年度应支付本金和应付利息足额纳入年度财政预算。按照还款通知书时限，及时归还回购本金和利息。2024年度纳入预算金额为37138.23万元，涉及高速公路分别为：麒麟至师宗（第一批）、罗平至八大河、曲靖（三宝）至昆明清水、宣威至威宁、召夸至泸西（曲靖段）、陆良至寻甸、会泽至巧家（第一批）、宣威至富源、师宗至丘北、宣威至会泽（第一批）、宣威至会泽（第二批）、宣威至会泽（第三批）、会泽至巧家（第二批）、富源至罗平（第一批）、富源至罗平（第二批）共12条高速公路。完成年度目标任务。</t>
  </si>
  <si>
    <t>需偿还债券本息涉及的高速公路项目数</t>
  </si>
  <si>
    <t>条</t>
  </si>
  <si>
    <t>反映需偿还债券本息涉及的高速公路项目数</t>
  </si>
  <si>
    <t>质量指标</t>
  </si>
  <si>
    <t>本金支付率</t>
  </si>
  <si>
    <t>100</t>
  </si>
  <si>
    <t>%</t>
  </si>
  <si>
    <t>反映本金支付情况</t>
  </si>
  <si>
    <t>利息支付率</t>
  </si>
  <si>
    <t>反映利息支付情况</t>
  </si>
  <si>
    <t>时效指标</t>
  </si>
  <si>
    <t>按期支付利息和本金</t>
  </si>
  <si>
    <t>反映资金支付时限</t>
  </si>
  <si>
    <t>效益指标</t>
  </si>
  <si>
    <t>经济效益指标</t>
  </si>
  <si>
    <t>促进区域经济发展</t>
  </si>
  <si>
    <t>作用明显</t>
  </si>
  <si>
    <t>定性指标</t>
  </si>
  <si>
    <t>反映路网改善对经济的促进作用</t>
  </si>
  <si>
    <t>社会效益指标</t>
  </si>
  <si>
    <t>防止债务违约</t>
  </si>
  <si>
    <t>出现债务违约的极端情况</t>
  </si>
  <si>
    <t>可持续影响指标</t>
  </si>
  <si>
    <t>项目建设适应未来一定时期内交通需求</t>
  </si>
  <si>
    <t>反映建设项目在一定时期的适用性</t>
  </si>
  <si>
    <t>满意度指标</t>
  </si>
  <si>
    <t>服务对象满意度指标</t>
  </si>
  <si>
    <t>债权人对履约行为的满意度</t>
  </si>
  <si>
    <t>&gt;=</t>
  </si>
  <si>
    <t>90</t>
  </si>
  <si>
    <t>反映债权人对债务清偿的满意情况</t>
  </si>
  <si>
    <t>保障综合交通基础设施建设顺利推进，完成2024年度项目建设任务。</t>
  </si>
  <si>
    <t>公路质量安全监测次数</t>
  </si>
  <si>
    <t>66</t>
  </si>
  <si>
    <t>次</t>
  </si>
  <si>
    <t>2024年工作计划</t>
  </si>
  <si>
    <t>资金使用合规性</t>
  </si>
  <si>
    <t>100%</t>
  </si>
  <si>
    <t>反映资金专款专用情况</t>
  </si>
  <si>
    <t>完工项目验收合格率</t>
  </si>
  <si>
    <t>反映项目工程质量</t>
  </si>
  <si>
    <t>按期完成投资</t>
  </si>
  <si>
    <t>反映投资完成情况</t>
  </si>
  <si>
    <t>对经济发展的促进作用</t>
  </si>
  <si>
    <t>80%</t>
  </si>
  <si>
    <t>反映项目实施对经济促进作用</t>
  </si>
  <si>
    <t>基本公共服务水平</t>
  </si>
  <si>
    <t>反映公路修复对公共服务水平的改善情况</t>
  </si>
  <si>
    <t>生态效益指标</t>
  </si>
  <si>
    <t>交通建设符合环评审批要求</t>
  </si>
  <si>
    <t>反映项目环评情况</t>
  </si>
  <si>
    <t>项目适应未来一定时期内交通需求</t>
  </si>
  <si>
    <t>反映项目一定时期适应度</t>
  </si>
  <si>
    <t>改善通行服务水平群众满意度</t>
  </si>
  <si>
    <t>90%</t>
  </si>
  <si>
    <t>反映项目实施群众满意度</t>
  </si>
  <si>
    <t>完成2024年沾会高速国开基金回购本金和投资收益经费项目目标任务。</t>
  </si>
  <si>
    <t>回购本金支付率</t>
  </si>
  <si>
    <t>反映资金支付情况</t>
  </si>
  <si>
    <t>投资收益支付率</t>
  </si>
  <si>
    <t>反映投资收益支付情况</t>
  </si>
  <si>
    <t>按期支付基金应付投资收益和回购本金</t>
  </si>
  <si>
    <t>&lt;=</t>
  </si>
  <si>
    <t>10月20日</t>
  </si>
  <si>
    <t>月-日</t>
  </si>
  <si>
    <t>资金到位及时率</t>
  </si>
  <si>
    <t>反映预算资金安排情况</t>
  </si>
  <si>
    <t>成本指标</t>
  </si>
  <si>
    <t>降低政府债务成本</t>
  </si>
  <si>
    <t>313</t>
  </si>
  <si>
    <t>万元</t>
  </si>
  <si>
    <t>反映政府债务本息偿还情况</t>
  </si>
  <si>
    <t>专款专用率</t>
  </si>
  <si>
    <t>反映款项按预算项目执行情况</t>
  </si>
  <si>
    <t>对经济发展得促进作用</t>
  </si>
  <si>
    <t>改善区域交通及运输条件</t>
  </si>
  <si>
    <t>反映路网改善对区域交通及运输的促进作用</t>
  </si>
  <si>
    <t>年</t>
  </si>
  <si>
    <t>社会公众满意度</t>
  </si>
  <si>
    <t>反映社会公众对项目建设的满意情况</t>
  </si>
  <si>
    <t>未来5年云南省曲靖市曲靖三宝至昆明清水高速公路（曲靖段）项目地方政府承担运营期缺口补助资金计划申报金额共计39506万元，其中，2024年申报12040.03万元，2025年申报6505.44万元，2026年申报6632.27万元，2027年申报6991.71万元，2028年申报7336.55万元。完成年度目标任务。</t>
  </si>
  <si>
    <t>获得政府可行性缺口补助的项目数量</t>
  </si>
  <si>
    <t>个</t>
  </si>
  <si>
    <t>反映获得政府可行性缺口补助的项目数量</t>
  </si>
  <si>
    <t>支付率</t>
  </si>
  <si>
    <t>反映补助资金支付情况</t>
  </si>
  <si>
    <t>拨付资金的及时率</t>
  </si>
  <si>
    <t>受益对象满意度</t>
  </si>
  <si>
    <t>反映对补助资金的满意情况</t>
  </si>
  <si>
    <t>完成2024年东过境高速国开基金回购本金和投资收益项目目标任务。具体如下：台账建立1本、回购本金支付率100%、投资收益支付率100%、9月15日前完成支付基金应付投资收益和回购本金、资金到位及时率100%、降低政府债务成本8972.89万元、全年偿付借款本级和利息8972.89万元等。</t>
  </si>
  <si>
    <t>完成2023年东过境高速国开基金回购本金和投资收益项目目标任务。具体如下：台账建立1本、回购本金支付率100%、投资收益支付率100%、9月15日前完成支付基金应付投资收益和回购本金、资金到位及时率100%、降低政府债务成本1070.67万元、全年偿付借款本级和利息1070.67万元等。</t>
  </si>
  <si>
    <t>9月15日</t>
  </si>
  <si>
    <t>8000</t>
  </si>
  <si>
    <t>全年偿付借款本级和利息</t>
  </si>
  <si>
    <t>8972.89</t>
  </si>
  <si>
    <t>80</t>
  </si>
  <si>
    <t>根据《曲靖市人民政府关于对曲靖市交通运输局请求解决南海子至响水河公路拖欠资金请示的建议批示》精神，南海子至响水河公路项目市级补助资金1567.54万元，由市公路建设开发有限责任公司先行支付南海子至响水河公路项目欠款1567.54万元，下步根据南响公路项目决算具体情况和市级财力状况，在以后年度预算安排时统筹考虑。完成年度工作目标任务。</t>
  </si>
  <si>
    <t>需要补助的项目数量</t>
  </si>
  <si>
    <t>反映补助的高速公路项目数</t>
  </si>
  <si>
    <t>验收合格率</t>
  </si>
  <si>
    <t>反映支付比率情况</t>
  </si>
  <si>
    <t>按期支付补助资金</t>
  </si>
  <si>
    <t>反映及时拨付资金的情况</t>
  </si>
  <si>
    <t>反映群众对改善通行服务水平的满意度</t>
  </si>
  <si>
    <t>完成2024年邮政业安全发展及行业监管、行业统计运行监测年度任务目标。</t>
  </si>
  <si>
    <t>邮政机要通信监督检查次数</t>
  </si>
  <si>
    <t>反映机要通信营业网点检查频次</t>
  </si>
  <si>
    <t>完成2023年邮政业安全发展及行业监管、行业统计运行监测年度任务目标。</t>
  </si>
  <si>
    <t>邮政行业安全监督检查覆盖率</t>
  </si>
  <si>
    <t>反映邮政、快递企业检查频次</t>
  </si>
  <si>
    <t>邮票发行监督检查频次</t>
  </si>
  <si>
    <t>反映邮票发行营业网点检查频次</t>
  </si>
  <si>
    <t>发布行业统计信息数量</t>
  </si>
  <si>
    <t>份</t>
  </si>
  <si>
    <t>反映邮政行业统计运行检测情况</t>
  </si>
  <si>
    <t>应急性交通运输公共服务及时率</t>
  </si>
  <si>
    <t>反映应急性交通运输处置能力</t>
  </si>
  <si>
    <t>促进劳动力就业</t>
  </si>
  <si>
    <t>6000</t>
  </si>
  <si>
    <t>人</t>
  </si>
  <si>
    <t>反映行业就业情况</t>
  </si>
  <si>
    <t>邮政业环境污染治理达标率</t>
  </si>
  <si>
    <t>反映邮政业对环境保护情况</t>
  </si>
  <si>
    <t>确保邮政业安全发展</t>
  </si>
  <si>
    <t>明显提升</t>
  </si>
  <si>
    <t>反映邮政业安全生产情况</t>
  </si>
  <si>
    <t>人民群众对邮政业满意度</t>
  </si>
  <si>
    <t>用户对邮政普遍服务满意度</t>
  </si>
  <si>
    <t>宣富高速地方政府配套补助资金58400万元，专项债58000万元，全部用于地方政府配套补助资金，缺口400万元；富罗高速地方政府配套补助资金137147万元，专项债137000万元，全部用于地方政府配套补助资金，缺口147万元，以上缺口资金合计547万元纳入2024年预算。按照市委、市政府“十四五”高速公路项目建设规划，做好互联互通项目建设任务。</t>
  </si>
  <si>
    <t>获得补助的高速公路数量</t>
  </si>
  <si>
    <t>反映获得补助的高速公路数量</t>
  </si>
  <si>
    <t>获得补助的金额</t>
  </si>
  <si>
    <t>547</t>
  </si>
  <si>
    <t>反映获得补助的金额</t>
  </si>
  <si>
    <t>2024年度计划固定资产投资完成额</t>
  </si>
  <si>
    <t>200</t>
  </si>
  <si>
    <t>亿元</t>
  </si>
  <si>
    <t>反映年度固定资产投资完成情况</t>
  </si>
  <si>
    <t>资金支付率</t>
  </si>
  <si>
    <t>完成2024年老年人免费乘坐市内公共交通工具补贴年度任务目标：首次办理IC卡数≧15000张、乘坐人次≧3600万人次、年度项目完成率100%、补贴项目数据统计准确性≧90%、为市民节约支出6050万元、提高城市公交吸引力，引导城市公交走绿色发展得道路等。经市政府领导批示同意，对现役军人免费乘坐公交车市级财政每年给予补贴20万元。完成年度目标任务。</t>
  </si>
  <si>
    <t>首次办理IC卡数</t>
  </si>
  <si>
    <t>15000</t>
  </si>
  <si>
    <t>张</t>
  </si>
  <si>
    <t>反映新增老年人IC卡数量</t>
  </si>
  <si>
    <t>完成2023年老年人免费乘坐市内公共交通工具补贴年度任务目标：首次办理IC卡数≧15000张、乘坐人次≧3600万人次、年度项目完成率100%、补贴项目数据统计准确性≧90%、为市民节约支出6050万元、提高城市公交吸引力，引导城市公交走绿色发展得道路等。经市政府领导批示同意，对现役军人免费乘坐公交车市级财政每年给予补贴20万元。完成年度目标任务。</t>
  </si>
  <si>
    <t>老年人乘坐人次</t>
  </si>
  <si>
    <t>3600</t>
  </si>
  <si>
    <t>万人次</t>
  </si>
  <si>
    <t>反映老年人乘坐次数</t>
  </si>
  <si>
    <t>年度项目完成率</t>
  </si>
  <si>
    <t>反映项目完成情况</t>
  </si>
  <si>
    <t>现役军人免费乘坐人次</t>
  </si>
  <si>
    <t>反映现役军人免费乘坐情况</t>
  </si>
  <si>
    <t>补贴项目数据统计准确性</t>
  </si>
  <si>
    <t>反映补助支撑数据的完整和准确情况</t>
  </si>
  <si>
    <t>老年人免费乘坐公交车补助及时率</t>
  </si>
  <si>
    <t>季度末</t>
  </si>
  <si>
    <t>季度</t>
  </si>
  <si>
    <t>反映发放单位及时发放补助资金的情况</t>
  </si>
  <si>
    <t>反映资金拨付过程的及时情况</t>
  </si>
  <si>
    <t>IC卡工本费</t>
  </si>
  <si>
    <t>9.3</t>
  </si>
  <si>
    <t>元/张</t>
  </si>
  <si>
    <t>反映IC卡补助成本</t>
  </si>
  <si>
    <t>费用补贴成本</t>
  </si>
  <si>
    <t>0.8、1.6、2.4</t>
  </si>
  <si>
    <t>元/人次</t>
  </si>
  <si>
    <t>反映费用补贴成本</t>
  </si>
  <si>
    <t>为市民节约支出</t>
  </si>
  <si>
    <t>7300</t>
  </si>
  <si>
    <t>反映补贴贡献值</t>
  </si>
  <si>
    <t>公路交通行车责任事故年均下降率</t>
  </si>
  <si>
    <t>反映行车安全</t>
  </si>
  <si>
    <t>政策知晓率</t>
  </si>
  <si>
    <t>反映群众对政策知晓情况</t>
  </si>
  <si>
    <t>落实好《军人抚恤优待条例》，做好“双拥”工作</t>
  </si>
  <si>
    <t>效果显著</t>
  </si>
  <si>
    <t>反映拥军优属完成情况</t>
  </si>
  <si>
    <t>提高城市公交吸引力，引导城市公交走绿色发展得道路</t>
  </si>
  <si>
    <t>反映公共交通对改善城市污染的贡献</t>
  </si>
  <si>
    <t>乘客满意度</t>
  </si>
  <si>
    <t>反映公交车乘客满意度</t>
  </si>
  <si>
    <t>认真组织开展从业资格证考试工作。</t>
  </si>
  <si>
    <t>组织培训期数</t>
  </si>
  <si>
    <t>反映预算部门（单位）组织开展各类培训的期数。</t>
  </si>
  <si>
    <t>参训率</t>
  </si>
  <si>
    <t>反映预算部门（单位）组织开展各类培训中预计参训情况。
参训率=（年参训人数/应参训人数）*100%。</t>
  </si>
  <si>
    <t>非税收入情况</t>
  </si>
  <si>
    <t>130</t>
  </si>
  <si>
    <t>元</t>
  </si>
  <si>
    <t>反映预算部门（单位）组织开展各类培训中除师资费以外的人均考试费收取情况。</t>
  </si>
  <si>
    <t>参训人员满意度</t>
  </si>
  <si>
    <t>反映参训人员对培训内容、讲师授课、课程设置和培训效果等的满意度。
参训人员满意度=（对培训整体满意的参训人数/参训总人数）*100%</t>
  </si>
  <si>
    <t>深化巡游出租汽车经营权制度改革，不断强化中心城市巡游出租车、网络预约出租车管理，改善经营管理秩序。</t>
  </si>
  <si>
    <t>出租车管理人员人数</t>
  </si>
  <si>
    <t>反映出租车管理路检路查和执勤点执法人员人数。</t>
  </si>
  <si>
    <t>出租车执勤点人员在岗率</t>
  </si>
  <si>
    <t>反映出租车执勤点人员在岗率次数情况。</t>
  </si>
  <si>
    <t>资金使用合规率</t>
  </si>
  <si>
    <t>反映资金使用合规率</t>
  </si>
  <si>
    <t>路检路查覆盖率</t>
  </si>
  <si>
    <t xml:space="preserve">反映相路检路查覆盖率情况。
</t>
  </si>
  <si>
    <t>服务对象满意度</t>
  </si>
  <si>
    <t>反映服务对象对检查核查工作的整体满意情况。</t>
  </si>
  <si>
    <t>2024年还需进一步规范行业管理，加大对“非法营运”和“超限超载”的打击力度，提高道路运输服务水平。继续加强交通运输部《道路运输管理工作规范》和《云南省道路运输条例》等法规的学习宣传贯彻，从市场准入、市场退出、动态监管等方面入手，研究行业规范管理，优化调整结构。进一步提高运政执法水平，健全各项工作制度，努力提高行政效率，树立负责任的运政部门形象，提升公众满意度。</t>
  </si>
  <si>
    <t>每年对企业源头运输装载行为的监管和检查</t>
  </si>
  <si>
    <t>120</t>
  </si>
  <si>
    <t>户</t>
  </si>
  <si>
    <t>反映监管和检查的数量。</t>
  </si>
  <si>
    <t>每年开展打非治违出动执法人员</t>
  </si>
  <si>
    <t>2000</t>
  </si>
  <si>
    <t>人次</t>
  </si>
  <si>
    <t>每月运政处所10个单位至少200人次参与上路稽查</t>
  </si>
  <si>
    <t>坚持”专款专用“的原则</t>
  </si>
  <si>
    <t>打击非法营运执法辖区覆盖率</t>
  </si>
  <si>
    <t>打击非法营运执法范围达到100%覆盖辖区</t>
  </si>
  <si>
    <t>根据问卷调查，满意度调查问卷占比达90%以上，得指标分值；70%≤作用明显满意度调查问卷占比＜90%，占比×指标分值；满意度调查问卷占比＜70%，不得分</t>
  </si>
  <si>
    <t xml:space="preserve">达到公众90%以上的满意度，保障在册经营业户的合法权益，树立良好运政系统社会形象
</t>
  </si>
  <si>
    <t>为加强综合行政执法制式服装和标志管理，推进文明执法，根据云南省财政厅、云南省司法厅关于印发《云南省综合行政执法制式服装和标志管理实施办法》，于2024年完成新式执法服装更换。深化巡游出租汽车经营权制度改革，不断强化中心城市巡游出租车、网络预约出租车管理，改善经营管理秩序。</t>
  </si>
  <si>
    <t>新制式执法服装执法人员覆盖率</t>
  </si>
  <si>
    <t>套</t>
  </si>
  <si>
    <t>反映购置数量完成情况。</t>
  </si>
  <si>
    <t>验收通过率</t>
  </si>
  <si>
    <t>反映设备购置的产品质量情况。
验收通过率=（通过验收的购置数量/购置总数量）*100%。</t>
  </si>
  <si>
    <t>打击非法营运执法辖区覆盖率达</t>
  </si>
  <si>
    <t>执法服装使用年限</t>
  </si>
  <si>
    <t>2-4年</t>
  </si>
  <si>
    <t>反映执法服装使用年限情况。</t>
  </si>
  <si>
    <t>使用人员满意度</t>
  </si>
  <si>
    <t>反映服务对象对购置设备的整体满意情况。
使用人员满意度=（对购置设备满意的人数/问卷调查人数）*100%。</t>
  </si>
  <si>
    <t>该项目根据《中华人民共和国行政处罚法》、《中华人民共和国道路运输条例》以及《云南省道路运输条例》等相关安全管理法规规定和要求，严格按照《交通运输行政执法程序规定》标准程序，对市辖区内的非法运营车辆及超限超载车辆进行违章处罚，罚没收入全部纳入市财政非税收入专户，本项目是保障编外执法人员工资的执法办案成本性支出项目</t>
  </si>
  <si>
    <t>聘用人员数</t>
  </si>
  <si>
    <t>202</t>
  </si>
  <si>
    <t>人(人次、家)</t>
  </si>
  <si>
    <t>反映编外人员工资</t>
  </si>
  <si>
    <t>发放及时率</t>
  </si>
  <si>
    <t>反映发放单位及时发放补助资金的情况。
发放及时率=在时限内发放资金/应发放资金*100%</t>
  </si>
  <si>
    <t>带动人均增收</t>
  </si>
  <si>
    <t>3000</t>
  </si>
  <si>
    <t>反映补助带动人均增收的情况。</t>
  </si>
  <si>
    <t>反映获补助受益对象的满意程度。</t>
  </si>
  <si>
    <t>预算05-3表</t>
  </si>
  <si>
    <t>项目支出绩效目标表（另文下达）</t>
  </si>
  <si>
    <t>说明：曲靖市交通运输局2024年无项目支出绩效目标（另文下达），故此表为空。</t>
  </si>
  <si>
    <t>预算06表</t>
  </si>
  <si>
    <t>政府性基金预算支出预算表</t>
  </si>
  <si>
    <t>单位名称：预算科</t>
  </si>
  <si>
    <t>单位名称</t>
  </si>
  <si>
    <t>本年政府性基金预算支出</t>
  </si>
  <si>
    <t>国有资本经营预算支出预算表</t>
  </si>
  <si>
    <t>本年国有资本经营预算支出</t>
  </si>
  <si>
    <t>说明：曲靖市交通运输局2024年无国有资本经营预算支出预算，故此表为空。</t>
  </si>
  <si>
    <t>预算08表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</si>
  <si>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</si>
  <si>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</si>
  <si>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</si>
  <si>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</si>
  <si>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</si>
  <si>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</si>
  <si>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</si>
  <si>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</si>
  <si>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</si>
  <si>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</si>
  <si>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80400101</t>
  </si>
  <si>
    <t xml:space="preserve"> 公务用车运行维护费</t>
  </si>
  <si>
    <t>C 服务</t>
  </si>
  <si>
    <t>台式电脑</t>
  </si>
  <si>
    <t>A02010105 台式计算机</t>
  </si>
  <si>
    <t>台</t>
  </si>
  <si>
    <t>笔记本</t>
  </si>
  <si>
    <t>A02010108 便携式计算机</t>
  </si>
  <si>
    <t>激光一体机</t>
  </si>
  <si>
    <t>A02020400 多功能一体机</t>
  </si>
  <si>
    <t>针式打印机</t>
  </si>
  <si>
    <t>A02021000 打印机</t>
  </si>
  <si>
    <t>扫描仪</t>
  </si>
  <si>
    <t>A02021118 扫描仪</t>
  </si>
  <si>
    <t>碎纸机</t>
  </si>
  <si>
    <t>A02021301 碎纸机</t>
  </si>
  <si>
    <t>办公桌</t>
  </si>
  <si>
    <t>A05010200 台、桌类</t>
  </si>
  <si>
    <t>办公桌椅</t>
  </si>
  <si>
    <t>茶几</t>
  </si>
  <si>
    <t>A05010204 茶几</t>
  </si>
  <si>
    <t>三人沙发</t>
  </si>
  <si>
    <t>A05010401 三人沙发</t>
  </si>
  <si>
    <t>组</t>
  </si>
  <si>
    <t>保密柜</t>
  </si>
  <si>
    <t>A05010500 柜类</t>
  </si>
  <si>
    <t>三门书柜</t>
  </si>
  <si>
    <t>物业管理费</t>
  </si>
  <si>
    <t>80400106</t>
  </si>
  <si>
    <t>富源公务用车运行维护费</t>
  </si>
  <si>
    <t>会泽公务用车运行维护费</t>
  </si>
  <si>
    <t>陆良公务用车运行维护费</t>
  </si>
  <si>
    <t>罗平公务用车运行维护费</t>
  </si>
  <si>
    <t>马龙公务用车运行维护费</t>
  </si>
  <si>
    <t>师宗公务用车运行维护费</t>
  </si>
  <si>
    <t>宣威公务用车运行维护费</t>
  </si>
  <si>
    <t>沾益公务用车运行维护费</t>
  </si>
  <si>
    <t>支队公务用车运行维护费</t>
  </si>
  <si>
    <t>麒麟公务用车运行维护费</t>
  </si>
  <si>
    <t>富源所采购设备</t>
  </si>
  <si>
    <t>A 货物类</t>
  </si>
  <si>
    <t>批</t>
  </si>
  <si>
    <t>会泽所采购设备</t>
  </si>
  <si>
    <t>陆良所采购设备</t>
  </si>
  <si>
    <t>罗平所采购设备</t>
  </si>
  <si>
    <t>马龙所采购设备</t>
  </si>
  <si>
    <t>师宗所采购设备</t>
  </si>
  <si>
    <t>宣威所购买设备</t>
  </si>
  <si>
    <t>沾益所采购设备</t>
  </si>
  <si>
    <t>麒麟所采购设备</t>
  </si>
  <si>
    <t>会泽所购买服务</t>
  </si>
  <si>
    <t>综合交通执法制服</t>
  </si>
  <si>
    <t>处机关办公区电力增容改造</t>
  </si>
  <si>
    <t>B 工程</t>
  </si>
  <si>
    <t>处机关采购设备</t>
  </si>
  <si>
    <t>预算09表</t>
  </si>
  <si>
    <t>政府购买服务预算表</t>
  </si>
  <si>
    <t>政府购买服务项目</t>
  </si>
  <si>
    <t>政府购买服务指导性目录代码</t>
  </si>
  <si>
    <t>基本支出/项目支出</t>
  </si>
  <si>
    <t>所属服务类别</t>
  </si>
  <si>
    <t>所属服务领域</t>
  </si>
  <si>
    <t>购买内容简述</t>
  </si>
  <si>
    <t>单位自筹</t>
  </si>
  <si>
    <t>合    计</t>
  </si>
  <si>
    <t>说明：曲靖市交通运输局2024年无政府购买服务预算，故此表为空。</t>
  </si>
  <si>
    <t>预算10-1表</t>
  </si>
  <si>
    <t>市对下转移支付预算表</t>
  </si>
  <si>
    <t>单位名称（项目）</t>
  </si>
  <si>
    <t>地区</t>
  </si>
  <si>
    <t>政府性基金</t>
  </si>
  <si>
    <t>开发区</t>
  </si>
  <si>
    <t>麒麟区</t>
  </si>
  <si>
    <t>沾益区</t>
  </si>
  <si>
    <t>马龙区</t>
  </si>
  <si>
    <t>宣威市</t>
  </si>
  <si>
    <t>富源县</t>
  </si>
  <si>
    <t>罗平县</t>
  </si>
  <si>
    <t>师宗县</t>
  </si>
  <si>
    <t>陆良县</t>
  </si>
  <si>
    <t>会泽县</t>
  </si>
  <si>
    <t>说明：曲靖市交通运输局2024年无市对下转移支付预算，故此表为空。</t>
  </si>
  <si>
    <t>预算10-2表</t>
  </si>
  <si>
    <t>市对下转移支付绩效目标表</t>
  </si>
  <si>
    <t>说明：曲靖市交通运输局2024年无市对下转移支付绩效目标，故此表为空。</t>
  </si>
  <si>
    <t>预算11表</t>
  </si>
  <si>
    <t>新增资产配置表</t>
  </si>
  <si>
    <t>资产类别</t>
  </si>
  <si>
    <t>资产分类代码.名称</t>
  </si>
  <si>
    <t>资产名称</t>
  </si>
  <si>
    <t>计量单位</t>
  </si>
  <si>
    <t>财政部门批复数（万元）</t>
  </si>
  <si>
    <t>单价</t>
  </si>
  <si>
    <t>金额</t>
  </si>
  <si>
    <t>A货物类</t>
  </si>
  <si>
    <t>办公设备</t>
  </si>
  <si>
    <t>预算12表</t>
  </si>
  <si>
    <t>上级补助项目支出预算表</t>
  </si>
  <si>
    <t>上级补助</t>
  </si>
  <si>
    <t>说明：曲靖市交通运输局2024年无上级补助项目支出预算，故此表为空。</t>
  </si>
  <si>
    <t>预算13表</t>
  </si>
  <si>
    <t>部门项目中期规划预算表</t>
  </si>
  <si>
    <t>项目级次</t>
  </si>
  <si>
    <t>2024年</t>
  </si>
  <si>
    <t>2025年</t>
  </si>
  <si>
    <t>2026年</t>
  </si>
  <si>
    <t>311 专项业务类</t>
  </si>
  <si>
    <t>本级</t>
  </si>
  <si>
    <t>312 民生类</t>
  </si>
  <si>
    <t>313 事业发展类</t>
  </si>
  <si>
    <t>116 其他人员支出</t>
  </si>
  <si>
    <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</si>
</sst>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0.00_);[Red]\-0.00\ "/>
    <numFmt numFmtId="178" formatCode="yyyy/mm/dd"/>
    <numFmt numFmtId="179" formatCode="hh:mm:ss"/>
    <numFmt numFmtId="180" formatCode="#,##0.00;\-#,##0.00;;@"/>
    <numFmt numFmtId="181" formatCode="#,##0;\-#,##0;;@"/>
  </numFmts>
  <fonts count="51">
    <font>
      <sz val="11"/>
      <color theme="1"/>
      <name val="宋体"/>
      <charset val="134"/>
      <scheme val="minor"/>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color theme="1"/>
      <name val="宋体"/>
      <charset val="134"/>
    </font>
    <font>
      <b/>
      <sz val="22"/>
      <color rgb="FF000000"/>
      <name val="宋体"/>
      <charset val="134"/>
    </font>
    <font>
      <sz val="10"/>
      <color rgb="FF000000"/>
      <name val="Arial"/>
      <charset val="134"/>
    </font>
    <font>
      <sz val="32"/>
      <color rgb="FF000000"/>
      <name val="宋体"/>
      <charset val="134"/>
    </font>
    <font>
      <sz val="9"/>
      <name val="宋体"/>
      <charset val="134"/>
    </font>
    <font>
      <sz val="10"/>
      <color rgb="FFFFFFFF"/>
      <name val="宋体"/>
      <charset val="134"/>
    </font>
    <font>
      <b/>
      <sz val="21"/>
      <color rgb="FF000000"/>
      <name val="宋体"/>
      <charset val="134"/>
    </font>
    <font>
      <sz val="11"/>
      <color theme="1"/>
      <name val="Calibri"/>
      <charset val="134"/>
    </font>
    <font>
      <sz val="11"/>
      <color rgb="FF000000"/>
      <name val="宋体"/>
      <charset val="134"/>
      <scheme val="minor"/>
    </font>
    <font>
      <sz val="9"/>
      <color rgb="FF000000"/>
      <name val="宋体"/>
      <charset val="134"/>
      <scheme val="minor"/>
    </font>
    <font>
      <sz val="9"/>
      <color rgb="FF000000"/>
      <name val="SimSun"/>
      <charset val="134"/>
    </font>
    <font>
      <sz val="9.75"/>
      <color rgb="FF000000"/>
      <name val="宋体"/>
      <charset val="134"/>
      <scheme val="minor"/>
    </font>
    <font>
      <sz val="9.75"/>
      <color rgb="FF000000"/>
      <name val="SimSun"/>
      <charset val="134"/>
    </font>
    <font>
      <sz val="18"/>
      <color rgb="FF000000"/>
      <name val="Microsoft Sans Serif"/>
      <charset val="134"/>
    </font>
    <font>
      <sz val="12"/>
      <color rgb="FF000000"/>
      <name val="宋体"/>
      <charset val="134"/>
    </font>
    <font>
      <b/>
      <sz val="9"/>
      <color theme="1"/>
      <name val="宋体"/>
      <charset val="134"/>
    </font>
    <font>
      <sz val="20"/>
      <color rgb="FF000000"/>
      <name val="宋体"/>
      <charset val="134"/>
    </font>
    <font>
      <sz val="20"/>
      <color rgb="FF000000"/>
      <name val="Microsoft Sans Serif"/>
      <charset val="134"/>
    </font>
    <font>
      <sz val="10.5"/>
      <color rgb="FF000000"/>
      <name val="normal"/>
      <charset val="134"/>
    </font>
    <font>
      <sz val="10.5"/>
      <color rgb="FF000000"/>
      <name val="SimSun"/>
      <charset val="134"/>
    </font>
    <font>
      <sz val="10.5"/>
      <color rgb="FF000000"/>
      <name val="宋体"/>
      <charset val="134"/>
    </font>
    <font>
      <b/>
      <sz val="20"/>
      <color rgb="FF000000"/>
      <name val="宋体"/>
      <charset val="134"/>
    </font>
    <font>
      <b/>
      <sz val="11"/>
      <color rgb="FF000000"/>
      <name val="宋体"/>
      <charset val="134"/>
    </font>
    <font>
      <sz val="10.5"/>
      <color theme="1"/>
      <name val="normal"/>
      <charset val="134"/>
    </font>
    <font>
      <sz val="9"/>
      <color rgb="FF000000"/>
      <name val="Microsoft YaHei UI"/>
      <charset val="134"/>
    </font>
    <font>
      <sz val="11"/>
      <color rgb="FF3F3F76"/>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9"/>
      <color rgb="FF000000"/>
      <name val="宋体"/>
      <charset val="134"/>
    </font>
    <font>
      <b/>
      <sz val="10"/>
      <color rgb="FF000000"/>
      <name val="宋体"/>
      <charset val="134"/>
    </font>
  </fonts>
  <fills count="33">
    <fill>
      <patternFill patternType="none"/>
    </fill>
    <fill>
      <patternFill patternType="gray125"/>
    </fill>
    <fill>
      <patternFill patternType="solid">
        <fgColor rgb="FFFFCC99"/>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rgb="FF000000"/>
      </left>
      <right/>
      <top style="thin">
        <color rgb="FF000000"/>
      </top>
      <bottom/>
      <diagonal/>
    </border>
  </borders>
  <cellStyleXfs count="665">
    <xf numFmtId="0" fontId="0" fillId="0" borderId="0"/>
    <xf numFmtId="42" fontId="0" fillId="0" borderId="0" applyFont="0" applyFill="0" applyBorder="0" applyAlignment="0" applyProtection="0">
      <alignment vertical="center"/>
    </xf>
    <xf numFmtId="0" fontId="1" fillId="0" borderId="0">
      <alignment horizontal="right"/>
    </xf>
    <xf numFmtId="0" fontId="4" fillId="0" borderId="5">
      <alignment horizontal="center" vertical="center"/>
      <protection locked="0"/>
    </xf>
    <xf numFmtId="0" fontId="4" fillId="0" borderId="8">
      <alignment horizontal="center" vertical="center" wrapText="1"/>
    </xf>
    <xf numFmtId="0" fontId="4" fillId="0" borderId="3">
      <alignment horizontal="center" vertical="center"/>
      <protection locked="0"/>
    </xf>
    <xf numFmtId="0" fontId="1" fillId="0" borderId="0">
      <alignment horizontal="right" vertical="center"/>
      <protection locked="0"/>
    </xf>
    <xf numFmtId="44" fontId="0" fillId="0" borderId="0" applyFont="0" applyFill="0" applyBorder="0" applyAlignment="0" applyProtection="0">
      <alignment vertical="center"/>
    </xf>
    <xf numFmtId="0" fontId="27" fillId="0" borderId="0">
      <alignment horizontal="center" vertical="center"/>
    </xf>
    <xf numFmtId="0" fontId="4" fillId="0" borderId="0"/>
    <xf numFmtId="0" fontId="29" fillId="0" borderId="0">
      <alignment vertical="top"/>
      <protection locked="0"/>
    </xf>
    <xf numFmtId="0" fontId="30" fillId="2" borderId="13" applyNumberFormat="0" applyAlignment="0" applyProtection="0">
      <alignment vertical="center"/>
    </xf>
    <xf numFmtId="49" fontId="4" fillId="0" borderId="5">
      <alignment horizontal="center" vertical="center" wrapText="1"/>
    </xf>
    <xf numFmtId="0" fontId="1" fillId="0" borderId="2">
      <alignment horizontal="center" vertical="center" wrapText="1"/>
      <protection locked="0"/>
    </xf>
    <xf numFmtId="0" fontId="31" fillId="3" borderId="0" applyNumberFormat="0" applyBorder="0" applyAlignment="0" applyProtection="0">
      <alignment vertical="center"/>
    </xf>
    <xf numFmtId="0" fontId="4" fillId="0" borderId="1">
      <alignment horizontal="center" vertical="center"/>
    </xf>
    <xf numFmtId="0" fontId="1" fillId="0" borderId="7">
      <alignment horizontal="center" vertical="center"/>
      <protection locked="0"/>
    </xf>
    <xf numFmtId="41" fontId="0" fillId="0" borderId="0" applyFont="0" applyFill="0" applyBorder="0" applyAlignment="0" applyProtection="0">
      <alignment vertical="center"/>
    </xf>
    <xf numFmtId="4" fontId="3" fillId="0" borderId="10">
      <alignment horizontal="right" vertical="center"/>
      <protection locked="0"/>
    </xf>
    <xf numFmtId="0" fontId="4" fillId="0" borderId="0"/>
    <xf numFmtId="176" fontId="9" fillId="0" borderId="1">
      <alignment horizontal="right" vertical="center"/>
    </xf>
    <xf numFmtId="0" fontId="4" fillId="0" borderId="0">
      <alignment horizontal="left" vertical="center"/>
      <protection locked="0"/>
    </xf>
    <xf numFmtId="0" fontId="32" fillId="4" borderId="0" applyNumberFormat="0" applyBorder="0" applyAlignment="0" applyProtection="0">
      <alignment vertical="center"/>
    </xf>
    <xf numFmtId="0" fontId="31" fillId="5" borderId="0" applyNumberFormat="0" applyBorder="0" applyAlignment="0" applyProtection="0">
      <alignment vertical="center"/>
    </xf>
    <xf numFmtId="43" fontId="0" fillId="0" borderId="0" applyFont="0" applyFill="0" applyBorder="0" applyAlignment="0" applyProtection="0">
      <alignment vertical="center"/>
    </xf>
    <xf numFmtId="0" fontId="4" fillId="0" borderId="10">
      <alignment horizontal="center" vertical="center"/>
    </xf>
    <xf numFmtId="0" fontId="33" fillId="6" borderId="0" applyNumberFormat="0" applyBorder="0" applyAlignment="0" applyProtection="0">
      <alignment vertical="center"/>
    </xf>
    <xf numFmtId="0" fontId="34" fillId="0" borderId="0" applyNumberFormat="0" applyFill="0" applyBorder="0" applyAlignment="0" applyProtection="0">
      <alignment vertical="center"/>
    </xf>
    <xf numFmtId="0" fontId="1" fillId="0" borderId="5">
      <alignment horizontal="center" vertical="center" wrapText="1"/>
      <protection locked="0"/>
    </xf>
    <xf numFmtId="9" fontId="0" fillId="0" borderId="0" applyFont="0" applyFill="0" applyBorder="0" applyAlignment="0" applyProtection="0">
      <alignment vertical="center"/>
    </xf>
    <xf numFmtId="0" fontId="1" fillId="0" borderId="1">
      <alignment horizontal="center" vertical="center"/>
      <protection locked="0"/>
    </xf>
    <xf numFmtId="0" fontId="3" fillId="0" borderId="1">
      <alignment horizontal="right" vertical="center" wrapText="1"/>
    </xf>
    <xf numFmtId="0" fontId="4" fillId="0" borderId="9">
      <alignment horizontal="center" vertical="center" wrapText="1"/>
      <protection locked="0"/>
    </xf>
    <xf numFmtId="0" fontId="3" fillId="0" borderId="10">
      <alignment horizontal="left" vertical="center"/>
    </xf>
    <xf numFmtId="0" fontId="35" fillId="0" borderId="0" applyNumberFormat="0" applyFill="0" applyBorder="0" applyAlignment="0" applyProtection="0">
      <alignment vertical="center"/>
    </xf>
    <xf numFmtId="0" fontId="3" fillId="0" borderId="0">
      <alignment vertical="top"/>
      <protection locked="0"/>
    </xf>
    <xf numFmtId="0" fontId="4" fillId="0" borderId="6">
      <alignment horizontal="center" vertical="center"/>
    </xf>
    <xf numFmtId="0" fontId="29" fillId="0" borderId="0">
      <alignment vertical="top"/>
      <protection locked="0"/>
    </xf>
    <xf numFmtId="0" fontId="4" fillId="0" borderId="8">
      <alignment horizontal="center" vertical="center" wrapText="1"/>
      <protection locked="0"/>
    </xf>
    <xf numFmtId="0" fontId="3" fillId="0" borderId="0">
      <alignment horizontal="right" vertical="center"/>
    </xf>
    <xf numFmtId="0" fontId="0" fillId="7" borderId="14" applyNumberFormat="0" applyFont="0" applyAlignment="0" applyProtection="0">
      <alignment vertical="center"/>
    </xf>
    <xf numFmtId="0" fontId="3" fillId="0" borderId="7">
      <alignment horizontal="left" vertical="center"/>
      <protection locked="0"/>
    </xf>
    <xf numFmtId="4" fontId="3" fillId="0" borderId="1">
      <alignment horizontal="right" vertical="center"/>
      <protection locked="0"/>
    </xf>
    <xf numFmtId="0" fontId="4" fillId="0" borderId="1">
      <alignment vertical="center" wrapText="1"/>
    </xf>
    <xf numFmtId="0" fontId="3" fillId="0" borderId="10">
      <alignment horizontal="left" vertical="center" wrapText="1"/>
    </xf>
    <xf numFmtId="0" fontId="4" fillId="0" borderId="10">
      <alignment horizontal="center" vertical="center"/>
      <protection locked="0"/>
    </xf>
    <xf numFmtId="0" fontId="33" fillId="8" borderId="0" applyNumberFormat="0" applyBorder="0" applyAlignment="0" applyProtection="0">
      <alignment vertical="center"/>
    </xf>
    <xf numFmtId="0" fontId="1" fillId="0" borderId="0"/>
    <xf numFmtId="49" fontId="1" fillId="0" borderId="1">
      <alignment horizont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5" applyNumberFormat="0" applyFill="0" applyAlignment="0" applyProtection="0">
      <alignment vertical="center"/>
    </xf>
    <xf numFmtId="0" fontId="1" fillId="0" borderId="0">
      <alignment vertical="top"/>
    </xf>
    <xf numFmtId="0" fontId="41" fillId="0" borderId="15" applyNumberFormat="0" applyFill="0" applyAlignment="0" applyProtection="0">
      <alignment vertical="center"/>
    </xf>
    <xf numFmtId="0" fontId="4" fillId="0" borderId="3">
      <alignment horizontal="center" vertical="center"/>
    </xf>
    <xf numFmtId="0" fontId="4" fillId="0" borderId="3">
      <alignment horizontal="center" vertical="center" wrapText="1"/>
    </xf>
    <xf numFmtId="0" fontId="2" fillId="0" borderId="0">
      <alignment horizontal="center" vertical="center"/>
    </xf>
    <xf numFmtId="0" fontId="1" fillId="0" borderId="10">
      <alignment horizontal="center" vertical="center"/>
      <protection locked="0"/>
    </xf>
    <xf numFmtId="4" fontId="3" fillId="0" borderId="10">
      <alignment horizontal="right" vertical="center"/>
      <protection locked="0"/>
    </xf>
    <xf numFmtId="0" fontId="33" fillId="9" borderId="0" applyNumberFormat="0" applyBorder="0" applyAlignment="0" applyProtection="0">
      <alignment vertical="center"/>
    </xf>
    <xf numFmtId="0" fontId="4" fillId="0" borderId="2">
      <alignment horizontal="center" vertical="center" wrapText="1"/>
      <protection locked="0"/>
    </xf>
    <xf numFmtId="0" fontId="36" fillId="0" borderId="16" applyNumberFormat="0" applyFill="0" applyAlignment="0" applyProtection="0">
      <alignment vertical="center"/>
    </xf>
    <xf numFmtId="49" fontId="4" fillId="0" borderId="1">
      <alignment horizontal="center" vertical="center"/>
      <protection locked="0"/>
    </xf>
    <xf numFmtId="0" fontId="3" fillId="0" borderId="0">
      <alignment horizontal="right" vertical="center"/>
    </xf>
    <xf numFmtId="0" fontId="33" fillId="10" borderId="0" applyNumberFormat="0" applyBorder="0" applyAlignment="0" applyProtection="0">
      <alignment vertical="center"/>
    </xf>
    <xf numFmtId="0" fontId="3" fillId="0" borderId="1">
      <alignment horizontal="center" vertical="center"/>
      <protection locked="0"/>
    </xf>
    <xf numFmtId="4" fontId="3" fillId="0" borderId="1">
      <alignment horizontal="right" vertical="center" wrapText="1"/>
    </xf>
    <xf numFmtId="0" fontId="3" fillId="0" borderId="0">
      <alignment vertical="top"/>
      <protection locked="0"/>
    </xf>
    <xf numFmtId="0" fontId="42" fillId="11" borderId="17" applyNumberFormat="0" applyAlignment="0" applyProtection="0">
      <alignment vertical="center"/>
    </xf>
    <xf numFmtId="0" fontId="4" fillId="0" borderId="8">
      <alignment horizontal="center" vertical="center"/>
    </xf>
    <xf numFmtId="0" fontId="43" fillId="11" borderId="13" applyNumberFormat="0" applyAlignment="0" applyProtection="0">
      <alignment vertical="center"/>
    </xf>
    <xf numFmtId="0" fontId="1" fillId="0" borderId="5">
      <alignment horizontal="center" vertical="center" wrapText="1"/>
      <protection locked="0"/>
    </xf>
    <xf numFmtId="0" fontId="1" fillId="0" borderId="0">
      <alignment vertical="center"/>
    </xf>
    <xf numFmtId="0" fontId="1" fillId="0" borderId="0"/>
    <xf numFmtId="0" fontId="44" fillId="12" borderId="18" applyNumberFormat="0" applyAlignment="0" applyProtection="0">
      <alignment vertical="center"/>
    </xf>
    <xf numFmtId="0" fontId="31" fillId="13" borderId="0" applyNumberFormat="0" applyBorder="0" applyAlignment="0" applyProtection="0">
      <alignment vertical="center"/>
    </xf>
    <xf numFmtId="0" fontId="33" fillId="14" borderId="0" applyNumberFormat="0" applyBorder="0" applyAlignment="0" applyProtection="0">
      <alignment vertical="center"/>
    </xf>
    <xf numFmtId="0" fontId="45" fillId="0" borderId="19" applyNumberFormat="0" applyFill="0" applyAlignment="0" applyProtection="0">
      <alignment vertical="center"/>
    </xf>
    <xf numFmtId="0" fontId="4" fillId="0" borderId="2">
      <alignment horizontal="center" vertical="center" wrapText="1"/>
      <protection locked="0"/>
    </xf>
    <xf numFmtId="0" fontId="46" fillId="0" borderId="20" applyNumberFormat="0" applyFill="0" applyAlignment="0" applyProtection="0">
      <alignment vertical="center"/>
    </xf>
    <xf numFmtId="0" fontId="47" fillId="15" borderId="0" applyNumberFormat="0" applyBorder="0" applyAlignment="0" applyProtection="0">
      <alignment vertical="center"/>
    </xf>
    <xf numFmtId="0" fontId="1" fillId="0" borderId="0">
      <alignment horizontal="right" vertical="center"/>
      <protection locked="0"/>
    </xf>
    <xf numFmtId="0" fontId="29" fillId="0" borderId="0">
      <alignment vertical="top"/>
      <protection locked="0"/>
    </xf>
    <xf numFmtId="0" fontId="48" fillId="16" borderId="0" applyNumberFormat="0" applyBorder="0" applyAlignment="0" applyProtection="0">
      <alignment vertical="center"/>
    </xf>
    <xf numFmtId="0" fontId="31" fillId="17" borderId="0" applyNumberFormat="0" applyBorder="0" applyAlignment="0" applyProtection="0">
      <alignment vertical="center"/>
    </xf>
    <xf numFmtId="0" fontId="33" fillId="18" borderId="0" applyNumberFormat="0" applyBorder="0" applyAlignment="0" applyProtection="0">
      <alignment vertical="center"/>
    </xf>
    <xf numFmtId="0" fontId="2" fillId="0" borderId="0">
      <alignment horizontal="center"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 fillId="0" borderId="0">
      <alignment horizontal="left" vertical="center"/>
      <protection locked="0"/>
    </xf>
    <xf numFmtId="0" fontId="31" fillId="21" borderId="0" applyNumberFormat="0" applyBorder="0" applyAlignment="0" applyProtection="0">
      <alignment vertical="center"/>
    </xf>
    <xf numFmtId="0" fontId="2" fillId="0" borderId="0">
      <alignment horizontal="center" vertical="center"/>
    </xf>
    <xf numFmtId="0" fontId="1" fillId="0" borderId="0"/>
    <xf numFmtId="0" fontId="31" fillId="22" borderId="0" applyNumberFormat="0" applyBorder="0" applyAlignment="0" applyProtection="0">
      <alignment vertical="center"/>
    </xf>
    <xf numFmtId="0" fontId="3" fillId="0" borderId="0">
      <alignment horizontal="right" vertical="center"/>
    </xf>
    <xf numFmtId="0" fontId="4" fillId="0" borderId="5">
      <alignment horizontal="center" vertical="center"/>
    </xf>
    <xf numFmtId="0" fontId="4" fillId="0" borderId="6">
      <alignment horizontal="center" vertical="center"/>
    </xf>
    <xf numFmtId="0" fontId="33" fillId="23" borderId="0" applyNumberFormat="0" applyBorder="0" applyAlignment="0" applyProtection="0">
      <alignment vertical="center"/>
    </xf>
    <xf numFmtId="0" fontId="3" fillId="0" borderId="1">
      <alignment horizontal="left" vertical="top" wrapText="1"/>
    </xf>
    <xf numFmtId="0" fontId="33" fillId="24" borderId="0" applyNumberFormat="0" applyBorder="0" applyAlignment="0" applyProtection="0">
      <alignment vertical="center"/>
    </xf>
    <xf numFmtId="0" fontId="31" fillId="25" borderId="0" applyNumberFormat="0" applyBorder="0" applyAlignment="0" applyProtection="0">
      <alignment vertical="center"/>
    </xf>
    <xf numFmtId="0" fontId="4" fillId="0" borderId="3">
      <alignment horizontal="center" vertical="center" wrapText="1"/>
    </xf>
    <xf numFmtId="0" fontId="31" fillId="26" borderId="0" applyNumberFormat="0" applyBorder="0" applyAlignment="0" applyProtection="0">
      <alignment vertical="center"/>
    </xf>
    <xf numFmtId="0" fontId="33" fillId="27" borderId="0" applyNumberFormat="0" applyBorder="0" applyAlignment="0" applyProtection="0">
      <alignment vertical="center"/>
    </xf>
    <xf numFmtId="0" fontId="31" fillId="28" borderId="0" applyNumberFormat="0" applyBorder="0" applyAlignment="0" applyProtection="0">
      <alignment vertical="center"/>
    </xf>
    <xf numFmtId="0" fontId="33" fillId="29" borderId="0" applyNumberFormat="0" applyBorder="0" applyAlignment="0" applyProtection="0">
      <alignment vertical="center"/>
    </xf>
    <xf numFmtId="0" fontId="1" fillId="0" borderId="0">
      <alignment vertical="top"/>
    </xf>
    <xf numFmtId="0" fontId="1" fillId="0" borderId="0">
      <alignment horizontal="right" vertical="center"/>
    </xf>
    <xf numFmtId="0" fontId="33" fillId="30" borderId="0" applyNumberFormat="0" applyBorder="0" applyAlignment="0" applyProtection="0">
      <alignment vertical="center"/>
    </xf>
    <xf numFmtId="0" fontId="31" fillId="31" borderId="0" applyNumberFormat="0" applyBorder="0" applyAlignment="0" applyProtection="0">
      <alignment vertical="center"/>
    </xf>
    <xf numFmtId="0" fontId="4" fillId="0" borderId="5">
      <alignment horizontal="center" vertical="center"/>
    </xf>
    <xf numFmtId="0" fontId="3" fillId="0" borderId="1">
      <alignment horizontal="left" vertical="center"/>
    </xf>
    <xf numFmtId="0" fontId="33" fillId="32" borderId="0" applyNumberFormat="0" applyBorder="0" applyAlignment="0" applyProtection="0">
      <alignment vertical="center"/>
    </xf>
    <xf numFmtId="178" fontId="9" fillId="0" borderId="1">
      <alignment horizontal="right" vertical="center"/>
    </xf>
    <xf numFmtId="4" fontId="49" fillId="0" borderId="11">
      <alignment horizontal="right" vertical="center"/>
    </xf>
    <xf numFmtId="0" fontId="3" fillId="0" borderId="1">
      <alignment horizontal="right" vertical="center"/>
    </xf>
    <xf numFmtId="0" fontId="4" fillId="0" borderId="4">
      <alignment horizontal="center" vertical="center"/>
    </xf>
    <xf numFmtId="0" fontId="1" fillId="0" borderId="8">
      <alignment horizontal="center" vertical="center" wrapText="1"/>
      <protection locked="0"/>
    </xf>
    <xf numFmtId="0" fontId="4" fillId="0" borderId="2">
      <alignment horizontal="center" vertical="center"/>
    </xf>
    <xf numFmtId="0" fontId="7" fillId="0" borderId="0">
      <alignment vertical="top"/>
    </xf>
    <xf numFmtId="0" fontId="7" fillId="0" borderId="0"/>
    <xf numFmtId="0" fontId="1" fillId="0" borderId="9">
      <alignment horizontal="center" vertical="center" wrapText="1"/>
    </xf>
    <xf numFmtId="0" fontId="4" fillId="0" borderId="4">
      <alignment horizontal="center" vertical="center"/>
    </xf>
    <xf numFmtId="0" fontId="4" fillId="0" borderId="2">
      <alignment horizontal="center" vertical="center"/>
    </xf>
    <xf numFmtId="0" fontId="1" fillId="0" borderId="0"/>
    <xf numFmtId="49" fontId="10" fillId="0" borderId="0">
      <protection locked="0"/>
    </xf>
    <xf numFmtId="0" fontId="4" fillId="0" borderId="7">
      <alignment horizontal="center" vertical="center" wrapText="1"/>
    </xf>
    <xf numFmtId="10" fontId="9" fillId="0" borderId="1">
      <alignment horizontal="right" vertical="center"/>
    </xf>
    <xf numFmtId="177" fontId="3" fillId="0" borderId="1">
      <alignment horizontal="right" vertical="center" wrapText="1"/>
      <protection locked="0"/>
    </xf>
    <xf numFmtId="0" fontId="1" fillId="0" borderId="10">
      <alignment horizontal="center" vertical="center"/>
    </xf>
    <xf numFmtId="0" fontId="3" fillId="0" borderId="1">
      <alignment horizontal="left" vertical="center"/>
    </xf>
    <xf numFmtId="0" fontId="4" fillId="0" borderId="4">
      <alignment horizontal="center" vertical="center"/>
    </xf>
    <xf numFmtId="0" fontId="4" fillId="0" borderId="1">
      <alignment horizontal="center" vertical="center"/>
    </xf>
    <xf numFmtId="0" fontId="2" fillId="0" borderId="0">
      <alignment horizontal="center" vertical="center"/>
    </xf>
    <xf numFmtId="0" fontId="3" fillId="0" borderId="0">
      <alignment horizontal="left" vertical="center"/>
    </xf>
    <xf numFmtId="49" fontId="4" fillId="0" borderId="7">
      <alignment horizontal="center" vertical="center" wrapText="1"/>
    </xf>
    <xf numFmtId="4" fontId="4" fillId="0" borderId="1">
      <alignment vertical="center"/>
    </xf>
    <xf numFmtId="0" fontId="6" fillId="0" borderId="0">
      <alignment horizontal="center" vertical="center"/>
    </xf>
    <xf numFmtId="0" fontId="50" fillId="0" borderId="6">
      <alignment horizontal="center" vertical="center"/>
    </xf>
    <xf numFmtId="0" fontId="4" fillId="0" borderId="5">
      <alignment horizontal="center" vertical="center"/>
    </xf>
    <xf numFmtId="0" fontId="4" fillId="0" borderId="8">
      <alignment horizontal="center" vertical="center"/>
    </xf>
    <xf numFmtId="180" fontId="9" fillId="0" borderId="1">
      <alignment horizontal="right" vertical="center"/>
    </xf>
    <xf numFmtId="0" fontId="3" fillId="0" borderId="10">
      <alignment horizontal="left" vertical="center" wrapText="1"/>
    </xf>
    <xf numFmtId="0" fontId="4" fillId="0" borderId="0">
      <protection locked="0"/>
    </xf>
    <xf numFmtId="49" fontId="9" fillId="0" borderId="1">
      <alignment horizontal="left" vertical="center" wrapText="1"/>
    </xf>
    <xf numFmtId="49" fontId="1" fillId="0" borderId="0"/>
    <xf numFmtId="0" fontId="4" fillId="0" borderId="5">
      <alignment horizontal="center" vertical="center"/>
    </xf>
    <xf numFmtId="0" fontId="29" fillId="0" borderId="0">
      <alignment vertical="top"/>
      <protection locked="0"/>
    </xf>
    <xf numFmtId="180" fontId="9" fillId="0" borderId="1">
      <alignment horizontal="right" vertical="center"/>
    </xf>
    <xf numFmtId="0" fontId="7" fillId="0" borderId="0">
      <alignment vertical="top"/>
    </xf>
    <xf numFmtId="0" fontId="4" fillId="0" borderId="0">
      <alignment horizontal="right" wrapText="1"/>
    </xf>
    <xf numFmtId="179" fontId="9" fillId="0" borderId="1">
      <alignment horizontal="right" vertical="center"/>
    </xf>
    <xf numFmtId="49" fontId="1" fillId="0" borderId="0"/>
    <xf numFmtId="181" fontId="9" fillId="0" borderId="1">
      <alignment horizontal="right" vertical="center"/>
    </xf>
    <xf numFmtId="0" fontId="4" fillId="0" borderId="0"/>
    <xf numFmtId="0" fontId="4" fillId="0" borderId="5">
      <alignment horizontal="center" vertical="center"/>
    </xf>
    <xf numFmtId="0" fontId="50" fillId="0" borderId="7">
      <alignment horizontal="center" vertical="center"/>
    </xf>
    <xf numFmtId="0" fontId="7" fillId="0" borderId="1"/>
    <xf numFmtId="0" fontId="1" fillId="0" borderId="1">
      <alignment horizontal="center" vertical="center"/>
    </xf>
    <xf numFmtId="0" fontId="1" fillId="0" borderId="6">
      <alignment horizontal="center" vertical="center" wrapText="1"/>
    </xf>
    <xf numFmtId="0" fontId="3" fillId="0" borderId="4">
      <alignment horizontal="left" vertical="center"/>
    </xf>
    <xf numFmtId="49" fontId="4" fillId="0" borderId="1">
      <alignment horizontal="center" vertical="center"/>
      <protection locked="0"/>
    </xf>
    <xf numFmtId="0" fontId="4" fillId="0" borderId="7">
      <alignment horizontal="center" vertical="center"/>
      <protection locked="0"/>
    </xf>
    <xf numFmtId="0" fontId="49" fillId="0" borderId="4">
      <alignment horizontal="center" vertical="center"/>
    </xf>
    <xf numFmtId="0" fontId="3" fillId="0" borderId="7">
      <alignment horizontal="right" vertical="center"/>
      <protection locked="0"/>
    </xf>
    <xf numFmtId="3" fontId="1" fillId="0" borderId="5">
      <alignment horizontal="center" vertical="center"/>
    </xf>
    <xf numFmtId="0" fontId="1" fillId="0" borderId="1"/>
    <xf numFmtId="0" fontId="1" fillId="0" borderId="1"/>
    <xf numFmtId="0" fontId="1" fillId="0" borderId="0">
      <alignment horizontal="right" vertical="center"/>
    </xf>
    <xf numFmtId="0" fontId="49" fillId="0" borderId="4">
      <alignment horizontal="center" vertical="center"/>
      <protection locked="0"/>
    </xf>
    <xf numFmtId="4" fontId="3" fillId="0" borderId="1">
      <alignment horizontal="right" vertical="center"/>
    </xf>
    <xf numFmtId="3" fontId="1" fillId="0" borderId="1">
      <alignment horizontal="center" vertical="center"/>
    </xf>
    <xf numFmtId="0" fontId="4" fillId="0" borderId="7">
      <alignment horizontal="center" vertical="center"/>
    </xf>
    <xf numFmtId="0" fontId="1" fillId="0" borderId="0">
      <alignment horizontal="right"/>
    </xf>
    <xf numFmtId="0" fontId="2" fillId="0" borderId="0">
      <alignment horizontal="center" vertical="top"/>
    </xf>
    <xf numFmtId="0" fontId="4" fillId="0" borderId="5">
      <alignment horizontal="center" vertical="center"/>
      <protection locked="0"/>
    </xf>
    <xf numFmtId="0" fontId="7" fillId="0" borderId="1">
      <alignment horizontal="center" vertical="center"/>
    </xf>
    <xf numFmtId="4" fontId="3" fillId="0" borderId="1">
      <alignment horizontal="right" vertical="center"/>
      <protection locked="0"/>
    </xf>
    <xf numFmtId="0" fontId="1" fillId="0" borderId="0">
      <protection locked="0"/>
    </xf>
    <xf numFmtId="0" fontId="1" fillId="0" borderId="0"/>
    <xf numFmtId="0" fontId="27" fillId="0" borderId="0">
      <alignment horizontal="center" vertical="center"/>
    </xf>
    <xf numFmtId="0" fontId="4" fillId="0" borderId="6">
      <alignment horizontal="center" vertical="center"/>
      <protection locked="0"/>
    </xf>
    <xf numFmtId="0" fontId="3" fillId="0" borderId="0">
      <alignment horizontal="right" vertical="center"/>
      <protection locked="0"/>
    </xf>
    <xf numFmtId="0" fontId="1" fillId="0" borderId="6">
      <alignment horizontal="center" vertical="center" wrapText="1"/>
      <protection locked="0"/>
    </xf>
    <xf numFmtId="0" fontId="2" fillId="0" borderId="0">
      <alignment horizontal="center" vertical="center"/>
      <protection locked="0"/>
    </xf>
    <xf numFmtId="0" fontId="6" fillId="0" borderId="0">
      <alignment horizontal="center" vertical="center" wrapText="1"/>
    </xf>
    <xf numFmtId="0" fontId="4" fillId="0" borderId="7">
      <alignment horizontal="center" vertical="center"/>
    </xf>
    <xf numFmtId="0" fontId="4" fillId="0" borderId="1">
      <alignment horizontal="center" vertical="center"/>
      <protection locked="0"/>
    </xf>
    <xf numFmtId="0" fontId="4" fillId="0" borderId="0">
      <protection locked="0"/>
    </xf>
    <xf numFmtId="0" fontId="3" fillId="0" borderId="0">
      <alignment horizontal="left" vertical="center"/>
    </xf>
    <xf numFmtId="4" fontId="3" fillId="0" borderId="1">
      <alignment horizontal="right" vertical="center"/>
    </xf>
    <xf numFmtId="0" fontId="49" fillId="0" borderId="1">
      <alignment horizontal="center" vertical="center"/>
    </xf>
    <xf numFmtId="0" fontId="1" fillId="0" borderId="7">
      <alignment horizontal="center" vertical="center"/>
    </xf>
    <xf numFmtId="0" fontId="4" fillId="0" borderId="2">
      <alignment horizontal="center" vertical="center" wrapText="1"/>
    </xf>
    <xf numFmtId="4" fontId="3" fillId="0" borderId="1">
      <alignment horizontal="right" vertical="center"/>
      <protection locked="0"/>
    </xf>
    <xf numFmtId="0" fontId="3" fillId="0" borderId="0">
      <alignment horizontal="right"/>
    </xf>
    <xf numFmtId="4" fontId="4" fillId="0" borderId="1">
      <alignment vertical="center"/>
      <protection locked="0"/>
    </xf>
    <xf numFmtId="0" fontId="4" fillId="0" borderId="3">
      <alignment horizontal="center" vertical="center" wrapText="1"/>
    </xf>
    <xf numFmtId="4" fontId="3" fillId="0" borderId="11">
      <alignment horizontal="right" vertical="center"/>
      <protection locked="0"/>
    </xf>
    <xf numFmtId="4" fontId="49" fillId="0" borderId="1">
      <alignment horizontal="right" vertical="center"/>
    </xf>
    <xf numFmtId="0" fontId="29" fillId="0" borderId="0">
      <alignment vertical="top"/>
      <protection locked="0"/>
    </xf>
    <xf numFmtId="0" fontId="4" fillId="0" borderId="4">
      <alignment horizontal="center" vertical="center" wrapText="1"/>
    </xf>
    <xf numFmtId="4" fontId="3" fillId="0" borderId="11">
      <alignment horizontal="right" vertical="center"/>
    </xf>
    <xf numFmtId="4" fontId="49" fillId="0" borderId="1">
      <alignment horizontal="right" vertical="center"/>
      <protection locked="0"/>
    </xf>
    <xf numFmtId="0" fontId="3" fillId="0" borderId="4">
      <alignment horizontal="left" vertical="center" wrapText="1"/>
    </xf>
    <xf numFmtId="0" fontId="29" fillId="0" borderId="0">
      <alignment vertical="top"/>
      <protection locked="0"/>
    </xf>
    <xf numFmtId="0" fontId="1" fillId="0" borderId="12">
      <alignment horizontal="center" vertical="center" wrapText="1"/>
    </xf>
    <xf numFmtId="0" fontId="3" fillId="0" borderId="11">
      <alignment horizontal="center" vertical="center"/>
    </xf>
    <xf numFmtId="0" fontId="1" fillId="0" borderId="0"/>
    <xf numFmtId="0" fontId="22" fillId="0" borderId="0">
      <alignment horizontal="center" vertical="center"/>
    </xf>
    <xf numFmtId="0" fontId="6" fillId="0" borderId="0">
      <alignment horizontal="center" vertical="center"/>
      <protection locked="0"/>
    </xf>
    <xf numFmtId="0" fontId="4" fillId="0" borderId="0">
      <alignment horizontal="left" vertical="center"/>
    </xf>
    <xf numFmtId="0" fontId="3" fillId="0" borderId="0">
      <alignment horizontal="left" vertical="center"/>
    </xf>
    <xf numFmtId="0" fontId="4" fillId="0" borderId="5">
      <alignment horizontal="center" vertical="center"/>
    </xf>
    <xf numFmtId="0" fontId="1" fillId="0" borderId="3">
      <alignment horizontal="center" vertical="center" wrapText="1"/>
    </xf>
    <xf numFmtId="49" fontId="4" fillId="0" borderId="1">
      <alignment horizontal="center" vertical="center"/>
    </xf>
    <xf numFmtId="0" fontId="1" fillId="0" borderId="4">
      <alignment horizontal="center" vertical="center"/>
    </xf>
    <xf numFmtId="0" fontId="4" fillId="0" borderId="1">
      <alignment vertical="center" wrapText="1"/>
    </xf>
    <xf numFmtId="0" fontId="1" fillId="0" borderId="5">
      <alignment horizontal="center" vertical="center"/>
    </xf>
    <xf numFmtId="49" fontId="1" fillId="0" borderId="1"/>
    <xf numFmtId="0" fontId="3" fillId="0" borderId="1">
      <alignment horizontal="left" vertical="center" wrapText="1"/>
    </xf>
    <xf numFmtId="0" fontId="50" fillId="0" borderId="5">
      <alignment horizontal="center" vertical="center"/>
    </xf>
    <xf numFmtId="0" fontId="3" fillId="0" borderId="5">
      <alignment horizontal="center" vertical="center"/>
      <protection locked="0"/>
    </xf>
    <xf numFmtId="0" fontId="1" fillId="0" borderId="6">
      <alignment horizontal="center" vertical="center"/>
      <protection locked="0"/>
    </xf>
    <xf numFmtId="0" fontId="1" fillId="0" borderId="10">
      <alignment horizontal="center" vertical="center" wrapText="1"/>
      <protection locked="0"/>
    </xf>
    <xf numFmtId="0" fontId="1" fillId="0" borderId="12">
      <alignment horizontal="center" vertical="center"/>
      <protection locked="0"/>
    </xf>
    <xf numFmtId="0" fontId="1" fillId="0" borderId="7">
      <alignment horizontal="center" vertical="center" wrapText="1"/>
    </xf>
    <xf numFmtId="0" fontId="1" fillId="0" borderId="0"/>
    <xf numFmtId="0" fontId="1" fillId="0" borderId="1">
      <alignment horizontal="center" vertical="center"/>
      <protection locked="0"/>
    </xf>
    <xf numFmtId="0" fontId="1" fillId="0" borderId="10">
      <alignment horizontal="center" vertical="center" wrapText="1"/>
    </xf>
    <xf numFmtId="0" fontId="2" fillId="0" borderId="0">
      <alignment horizontal="center" vertical="center"/>
      <protection locked="0"/>
    </xf>
    <xf numFmtId="0" fontId="3" fillId="0" borderId="0">
      <alignment vertical="top"/>
      <protection locked="0"/>
    </xf>
    <xf numFmtId="0" fontId="1" fillId="0" borderId="9">
      <alignment horizontal="center" vertical="center" wrapText="1"/>
      <protection locked="0"/>
    </xf>
    <xf numFmtId="0" fontId="3" fillId="0" borderId="0">
      <alignment horizontal="left" vertical="center"/>
      <protection locked="0"/>
    </xf>
    <xf numFmtId="0" fontId="1" fillId="0" borderId="4">
      <alignment horizontal="center" vertical="center"/>
      <protection locked="0"/>
    </xf>
    <xf numFmtId="0" fontId="3" fillId="0" borderId="10">
      <alignment horizontal="right" vertical="center"/>
      <protection locked="0"/>
    </xf>
    <xf numFmtId="0" fontId="4" fillId="0" borderId="3">
      <alignment horizontal="center" vertical="center" wrapText="1"/>
      <protection locked="0"/>
    </xf>
    <xf numFmtId="3" fontId="1" fillId="0" borderId="4">
      <alignment horizontal="center" vertical="center"/>
    </xf>
    <xf numFmtId="0" fontId="3" fillId="0" borderId="0">
      <alignment horizontal="right" wrapText="1"/>
      <protection locked="0"/>
    </xf>
    <xf numFmtId="0" fontId="4" fillId="0" borderId="3">
      <alignment horizontal="center" vertical="center"/>
    </xf>
    <xf numFmtId="4" fontId="3" fillId="0" borderId="4">
      <alignment horizontal="right" vertical="center"/>
      <protection locked="0"/>
    </xf>
    <xf numFmtId="0" fontId="1" fillId="0" borderId="8">
      <alignment horizontal="center" vertical="center" wrapText="1"/>
    </xf>
    <xf numFmtId="0" fontId="4" fillId="0" borderId="4">
      <alignment horizontal="center" vertical="center"/>
      <protection locked="0"/>
    </xf>
    <xf numFmtId="3" fontId="1" fillId="0" borderId="10">
      <alignment horizontal="center" vertical="center"/>
    </xf>
    <xf numFmtId="0" fontId="3" fillId="0" borderId="10">
      <alignment horizontal="right" vertical="center"/>
    </xf>
    <xf numFmtId="0" fontId="1" fillId="0" borderId="1">
      <alignment horizontal="center" vertical="center"/>
      <protection locked="0"/>
    </xf>
    <xf numFmtId="0" fontId="1" fillId="0" borderId="1"/>
    <xf numFmtId="0" fontId="3" fillId="0" borderId="1">
      <alignment horizontal="left" vertical="center"/>
    </xf>
    <xf numFmtId="0" fontId="1" fillId="0" borderId="0">
      <alignment horizontal="right" vertical="center"/>
      <protection locked="0"/>
    </xf>
    <xf numFmtId="0" fontId="1" fillId="0" borderId="0">
      <alignment horizontal="right"/>
      <protection locked="0"/>
    </xf>
    <xf numFmtId="0" fontId="1" fillId="0" borderId="7">
      <alignment horizontal="center" vertical="center" wrapText="1"/>
      <protection locked="0"/>
    </xf>
    <xf numFmtId="0" fontId="4" fillId="0" borderId="2">
      <alignment horizontal="center" vertical="center" wrapText="1"/>
    </xf>
    <xf numFmtId="0" fontId="1" fillId="0" borderId="0"/>
    <xf numFmtId="0" fontId="4" fillId="0" borderId="4">
      <alignment horizontal="center" vertical="center"/>
    </xf>
    <xf numFmtId="0" fontId="4" fillId="0" borderId="4">
      <alignment horizontal="center" vertical="center" wrapText="1"/>
    </xf>
    <xf numFmtId="0" fontId="3" fillId="0" borderId="0">
      <alignment horizontal="left" vertical="center" wrapText="1"/>
      <protection locked="0"/>
    </xf>
    <xf numFmtId="0" fontId="3" fillId="0" borderId="1">
      <alignment horizontal="right" vertical="center" wrapText="1"/>
    </xf>
    <xf numFmtId="0" fontId="3" fillId="0" borderId="7">
      <alignment horizontal="left" vertical="center"/>
    </xf>
    <xf numFmtId="0" fontId="4" fillId="0" borderId="2">
      <alignment horizontal="center" vertical="center" wrapText="1"/>
    </xf>
    <xf numFmtId="0" fontId="4" fillId="0" borderId="4">
      <alignment horizontal="center" vertical="center"/>
    </xf>
    <xf numFmtId="0" fontId="3" fillId="0" borderId="1">
      <alignment horizontal="right" vertical="center" wrapText="1"/>
      <protection locked="0"/>
    </xf>
    <xf numFmtId="0" fontId="4" fillId="0" borderId="0"/>
    <xf numFmtId="0" fontId="10" fillId="0" borderId="0">
      <alignment horizontal="right"/>
      <protection locked="0"/>
    </xf>
    <xf numFmtId="0" fontId="49" fillId="0" borderId="1">
      <alignment horizontal="center" vertical="center"/>
    </xf>
    <xf numFmtId="0" fontId="3" fillId="0" borderId="4">
      <alignment horizontal="left" vertical="center" wrapText="1"/>
    </xf>
    <xf numFmtId="0" fontId="4" fillId="0" borderId="5">
      <alignment horizontal="center" vertical="center"/>
    </xf>
    <xf numFmtId="0" fontId="4" fillId="0" borderId="2">
      <alignment horizontal="center" vertical="center"/>
    </xf>
    <xf numFmtId="0" fontId="11" fillId="0" borderId="0">
      <alignment horizontal="center" vertical="center" wrapText="1"/>
      <protection locked="0"/>
    </xf>
    <xf numFmtId="0" fontId="49" fillId="0" borderId="1">
      <alignment horizontal="center" vertical="center"/>
      <protection locked="0"/>
    </xf>
    <xf numFmtId="0" fontId="1" fillId="0" borderId="11">
      <alignment horizontal="center" vertical="center" wrapText="1"/>
      <protection locked="0"/>
    </xf>
    <xf numFmtId="0" fontId="29" fillId="0" borderId="0">
      <alignment vertical="top"/>
      <protection locked="0"/>
    </xf>
    <xf numFmtId="0" fontId="4" fillId="0" borderId="6">
      <alignment horizontal="center" vertical="center"/>
    </xf>
    <xf numFmtId="0" fontId="3" fillId="0" borderId="0">
      <alignment horizontal="left" vertical="center"/>
      <protection locked="0"/>
    </xf>
    <xf numFmtId="0" fontId="26" fillId="0" borderId="0">
      <alignment horizontal="center" vertical="center"/>
    </xf>
    <xf numFmtId="0" fontId="4" fillId="0" borderId="0">
      <alignment horizontal="left" vertical="center" wrapText="1"/>
    </xf>
    <xf numFmtId="0" fontId="1" fillId="0" borderId="1">
      <alignment horizontal="center" vertical="center"/>
      <protection locked="0"/>
    </xf>
    <xf numFmtId="0" fontId="4" fillId="0" borderId="2">
      <alignment horizontal="center" vertical="center"/>
      <protection locked="0"/>
    </xf>
    <xf numFmtId="0" fontId="3" fillId="0" borderId="10">
      <alignment horizontal="left" vertical="center" wrapText="1"/>
    </xf>
    <xf numFmtId="0" fontId="1" fillId="0" borderId="10">
      <alignment horizontal="center" vertical="center" wrapText="1"/>
    </xf>
    <xf numFmtId="0" fontId="4" fillId="0" borderId="0">
      <alignment wrapText="1"/>
    </xf>
    <xf numFmtId="0" fontId="3" fillId="0" borderId="1">
      <alignment horizontal="left" vertical="center" wrapText="1"/>
      <protection locked="0"/>
    </xf>
    <xf numFmtId="4" fontId="3" fillId="0" borderId="10">
      <alignment horizontal="right" vertical="center"/>
    </xf>
    <xf numFmtId="3" fontId="4" fillId="0" borderId="10">
      <alignment horizontal="center" vertical="center"/>
    </xf>
    <xf numFmtId="0" fontId="1" fillId="0" borderId="0">
      <alignment vertical="top"/>
      <protection locked="0"/>
    </xf>
    <xf numFmtId="0" fontId="4" fillId="0" borderId="6">
      <alignment horizontal="center" vertical="center"/>
    </xf>
    <xf numFmtId="0" fontId="4" fillId="0" borderId="10">
      <alignment horizontal="center" vertical="center"/>
      <protection locked="0"/>
    </xf>
    <xf numFmtId="0" fontId="4" fillId="0" borderId="3">
      <alignment horizontal="center" vertical="center"/>
      <protection locked="0"/>
    </xf>
    <xf numFmtId="0" fontId="4" fillId="0" borderId="7">
      <alignment horizontal="center" vertical="center"/>
    </xf>
    <xf numFmtId="0" fontId="1" fillId="0" borderId="8">
      <alignment horizontal="center" vertical="center"/>
    </xf>
    <xf numFmtId="0" fontId="3" fillId="0" borderId="6">
      <alignment horizontal="left" vertical="center"/>
      <protection locked="0"/>
    </xf>
    <xf numFmtId="0" fontId="4" fillId="0" borderId="5">
      <alignment horizontal="center" vertical="center"/>
      <protection locked="0"/>
    </xf>
    <xf numFmtId="3" fontId="4" fillId="0" borderId="10">
      <alignment horizontal="center" vertical="center"/>
      <protection locked="0"/>
    </xf>
    <xf numFmtId="0" fontId="1" fillId="0" borderId="8">
      <alignment horizontal="center" vertical="center" wrapText="1"/>
    </xf>
    <xf numFmtId="49" fontId="1" fillId="0" borderId="0">
      <protection locked="0"/>
    </xf>
    <xf numFmtId="0" fontId="4" fillId="0" borderId="2">
      <alignment horizontal="center" vertical="center"/>
      <protection locked="0"/>
    </xf>
    <xf numFmtId="0" fontId="4" fillId="0" borderId="6">
      <alignment horizontal="center" vertical="center" wrapText="1"/>
    </xf>
    <xf numFmtId="0" fontId="4" fillId="0" borderId="7">
      <alignment horizontal="center" vertical="center" wrapText="1"/>
    </xf>
    <xf numFmtId="0" fontId="1" fillId="0" borderId="0"/>
    <xf numFmtId="0" fontId="1" fillId="0" borderId="0">
      <protection locked="0"/>
    </xf>
    <xf numFmtId="0" fontId="4" fillId="0" borderId="6">
      <alignment horizontal="center" vertical="center"/>
      <protection locked="0"/>
    </xf>
    <xf numFmtId="0" fontId="4" fillId="0" borderId="10">
      <alignment horizontal="center" vertical="center" wrapText="1"/>
      <protection locked="0"/>
    </xf>
    <xf numFmtId="0" fontId="29" fillId="0" borderId="0">
      <alignment vertical="top"/>
      <protection locked="0"/>
    </xf>
    <xf numFmtId="0" fontId="2" fillId="0" borderId="0">
      <alignment horizontal="center" vertical="center"/>
    </xf>
    <xf numFmtId="0" fontId="4" fillId="0" borderId="0">
      <protection locked="0"/>
    </xf>
    <xf numFmtId="0" fontId="4" fillId="0" borderId="5">
      <alignment horizontal="center" vertical="center" wrapText="1"/>
      <protection locked="0"/>
    </xf>
    <xf numFmtId="3" fontId="4" fillId="0" borderId="10">
      <alignment horizontal="center" vertical="top"/>
      <protection locked="0"/>
    </xf>
    <xf numFmtId="0" fontId="3" fillId="0" borderId="0">
      <alignment horizontal="left" vertical="center"/>
      <protection locked="0"/>
    </xf>
    <xf numFmtId="0" fontId="4" fillId="0" borderId="1">
      <alignment horizontal="center" vertical="center" wrapText="1"/>
      <protection locked="0"/>
    </xf>
    <xf numFmtId="0" fontId="4" fillId="0" borderId="4">
      <alignment horizontal="center" vertical="center" wrapText="1"/>
      <protection locked="0"/>
    </xf>
    <xf numFmtId="0" fontId="1" fillId="0" borderId="10">
      <alignment horizontal="center" vertical="top"/>
    </xf>
    <xf numFmtId="0" fontId="4" fillId="0" borderId="2">
      <alignment horizontal="center" vertical="center" wrapText="1"/>
      <protection locked="0"/>
    </xf>
    <xf numFmtId="0" fontId="2" fillId="0" borderId="0">
      <alignment horizontal="center" vertical="center"/>
    </xf>
    <xf numFmtId="0" fontId="3" fillId="0" borderId="1">
      <alignment horizontal="right" vertical="center"/>
      <protection locked="0"/>
    </xf>
    <xf numFmtId="0" fontId="6" fillId="0" borderId="0">
      <alignment horizontal="center" vertical="center"/>
    </xf>
    <xf numFmtId="0" fontId="3" fillId="0" borderId="0">
      <alignment horizontal="left" vertical="center"/>
      <protection locked="0"/>
    </xf>
    <xf numFmtId="0" fontId="4" fillId="0" borderId="5">
      <alignment horizontal="center" vertical="center"/>
    </xf>
    <xf numFmtId="0" fontId="4" fillId="0" borderId="2">
      <alignment horizontal="center" vertical="center"/>
    </xf>
    <xf numFmtId="0" fontId="4" fillId="0" borderId="4">
      <alignment horizontal="center" vertical="center"/>
    </xf>
    <xf numFmtId="0" fontId="3" fillId="0" borderId="1">
      <alignment vertical="center"/>
    </xf>
    <xf numFmtId="0" fontId="3" fillId="0" borderId="1">
      <alignment vertical="center"/>
      <protection locked="0"/>
    </xf>
    <xf numFmtId="0" fontId="4" fillId="0" borderId="7">
      <alignment horizontal="center" vertical="center"/>
    </xf>
    <xf numFmtId="0" fontId="1" fillId="0" borderId="0">
      <alignment horizontal="right"/>
      <protection locked="0"/>
    </xf>
    <xf numFmtId="0" fontId="4" fillId="0" borderId="1">
      <alignment horizontal="center" vertical="center"/>
      <protection locked="0"/>
    </xf>
    <xf numFmtId="0" fontId="4" fillId="0" borderId="2">
      <alignment horizontal="center" vertical="center"/>
      <protection locked="0"/>
    </xf>
    <xf numFmtId="4" fontId="49" fillId="0" borderId="1">
      <alignment horizontal="right" vertical="center"/>
    </xf>
    <xf numFmtId="0" fontId="4" fillId="0" borderId="7">
      <alignment horizontal="center" vertical="center"/>
    </xf>
    <xf numFmtId="0" fontId="3" fillId="0" borderId="1">
      <alignment horizontal="left" vertical="center" wrapText="1"/>
      <protection locked="0"/>
    </xf>
    <xf numFmtId="0" fontId="4" fillId="0" borderId="4">
      <alignment horizontal="center" vertical="center" wrapText="1"/>
    </xf>
    <xf numFmtId="0" fontId="3" fillId="0" borderId="1">
      <alignment horizontal="left" vertical="center"/>
      <protection locked="0"/>
    </xf>
    <xf numFmtId="0" fontId="1" fillId="0" borderId="6">
      <alignment horizontal="center" vertical="center"/>
      <protection locked="0"/>
    </xf>
    <xf numFmtId="4" fontId="3" fillId="0" borderId="1">
      <alignment horizontal="right" vertical="center"/>
    </xf>
    <xf numFmtId="0" fontId="3" fillId="0" borderId="0">
      <alignment horizontal="right" vertical="center"/>
    </xf>
    <xf numFmtId="0" fontId="1" fillId="0" borderId="0"/>
    <xf numFmtId="4" fontId="3" fillId="0" borderId="1">
      <alignment horizontal="right" vertical="center"/>
      <protection locked="0"/>
    </xf>
    <xf numFmtId="0" fontId="3" fillId="0" borderId="0">
      <alignment horizontal="right"/>
    </xf>
    <xf numFmtId="0" fontId="49" fillId="0" borderId="1">
      <alignment horizontal="right" vertical="center"/>
    </xf>
    <xf numFmtId="0" fontId="29" fillId="0" borderId="0">
      <alignment vertical="top"/>
      <protection locked="0"/>
    </xf>
    <xf numFmtId="49" fontId="1" fillId="0" borderId="0"/>
    <xf numFmtId="0" fontId="11" fillId="0" borderId="0">
      <alignment horizontal="center" vertical="center"/>
    </xf>
    <xf numFmtId="49" fontId="4" fillId="0" borderId="5">
      <alignment horizontal="center" vertical="center" wrapText="1"/>
    </xf>
    <xf numFmtId="49" fontId="4" fillId="0" borderId="1">
      <alignment horizontal="center" vertical="center"/>
    </xf>
    <xf numFmtId="0" fontId="3" fillId="0" borderId="1">
      <alignment horizontal="left" vertical="center" wrapText="1"/>
    </xf>
    <xf numFmtId="0" fontId="1" fillId="0" borderId="5">
      <alignment horizontal="center" vertical="center"/>
    </xf>
    <xf numFmtId="49" fontId="4" fillId="0" borderId="7">
      <alignment horizontal="center" vertical="center" wrapText="1"/>
    </xf>
    <xf numFmtId="0" fontId="1" fillId="0" borderId="7">
      <alignment horizontal="center" vertical="center"/>
    </xf>
    <xf numFmtId="0" fontId="1" fillId="0" borderId="0"/>
    <xf numFmtId="0" fontId="4" fillId="0" borderId="2">
      <alignment horizontal="center" vertical="center"/>
      <protection locked="0"/>
    </xf>
    <xf numFmtId="0" fontId="4" fillId="0" borderId="4">
      <alignment horizontal="center" vertical="center"/>
    </xf>
    <xf numFmtId="4" fontId="3" fillId="0" borderId="1">
      <alignment horizontal="right" vertical="center" wrapText="1"/>
    </xf>
    <xf numFmtId="4" fontId="3" fillId="0" borderId="1">
      <alignment horizontal="right" vertical="center" wrapText="1"/>
      <protection locked="0"/>
    </xf>
    <xf numFmtId="0" fontId="4" fillId="0" borderId="1">
      <alignment horizontal="center" vertical="center"/>
    </xf>
    <xf numFmtId="0" fontId="4" fillId="0" borderId="7">
      <alignment horizontal="center" vertical="center"/>
    </xf>
    <xf numFmtId="0" fontId="4" fillId="0" borderId="6">
      <alignment horizontal="center" vertical="center"/>
    </xf>
    <xf numFmtId="0" fontId="3" fillId="0" borderId="0">
      <alignment horizontal="right"/>
    </xf>
    <xf numFmtId="0" fontId="4" fillId="0" borderId="8">
      <alignment horizontal="center" vertical="center"/>
    </xf>
    <xf numFmtId="0" fontId="4" fillId="0" borderId="10">
      <alignment horizontal="center" vertical="center"/>
    </xf>
    <xf numFmtId="0" fontId="1" fillId="0" borderId="1">
      <alignment horizontal="center"/>
    </xf>
    <xf numFmtId="0" fontId="29" fillId="0" borderId="0">
      <alignment vertical="top"/>
      <protection locked="0"/>
    </xf>
    <xf numFmtId="49" fontId="1" fillId="0" borderId="0">
      <alignment horizontal="center"/>
    </xf>
    <xf numFmtId="0" fontId="4" fillId="0" borderId="6">
      <alignment horizontal="center" vertical="center"/>
    </xf>
    <xf numFmtId="49" fontId="4" fillId="0" borderId="6">
      <alignment horizontal="center" vertical="center" wrapText="1"/>
    </xf>
    <xf numFmtId="0" fontId="1" fillId="0" borderId="0">
      <alignment horizontal="center" wrapText="1"/>
    </xf>
    <xf numFmtId="0" fontId="18" fillId="0" borderId="0">
      <alignment horizontal="center" vertical="center" wrapText="1"/>
    </xf>
    <xf numFmtId="0" fontId="3" fillId="0" borderId="0">
      <alignment horizontal="left" vertical="center"/>
      <protection locked="0"/>
    </xf>
    <xf numFmtId="0" fontId="4" fillId="0" borderId="2">
      <alignment horizontal="center" vertical="center" wrapText="1"/>
    </xf>
    <xf numFmtId="0" fontId="4" fillId="0" borderId="4">
      <alignment horizontal="center" vertical="center" wrapText="1"/>
    </xf>
    <xf numFmtId="0" fontId="19" fillId="0" borderId="1">
      <alignment horizontal="center" vertical="center" wrapText="1"/>
    </xf>
    <xf numFmtId="4" fontId="3" fillId="0" borderId="1">
      <alignment horizontal="right" vertical="center"/>
    </xf>
    <xf numFmtId="0" fontId="19" fillId="0" borderId="0">
      <alignment horizontal="center" wrapText="1"/>
    </xf>
    <xf numFmtId="0" fontId="4" fillId="0" borderId="2">
      <alignment horizontal="center" vertical="center"/>
    </xf>
    <xf numFmtId="0" fontId="4" fillId="0" borderId="4">
      <alignment horizontal="center" vertical="center"/>
    </xf>
    <xf numFmtId="0" fontId="1" fillId="0" borderId="0">
      <alignment wrapText="1"/>
    </xf>
    <xf numFmtId="0" fontId="4" fillId="0" borderId="5">
      <alignment horizontal="center" vertical="center"/>
    </xf>
    <xf numFmtId="0" fontId="4" fillId="0" borderId="1">
      <alignment horizontal="center" vertical="center"/>
    </xf>
    <xf numFmtId="0" fontId="19" fillId="0" borderId="5">
      <alignment horizontal="center" vertical="center" wrapText="1"/>
    </xf>
    <xf numFmtId="4" fontId="3" fillId="0" borderId="5">
      <alignment horizontal="right" vertical="center"/>
    </xf>
    <xf numFmtId="0" fontId="4" fillId="0" borderId="7">
      <alignment horizontal="center" vertical="center"/>
    </xf>
    <xf numFmtId="0" fontId="19" fillId="0" borderId="0">
      <alignment wrapText="1"/>
    </xf>
    <xf numFmtId="0" fontId="3" fillId="0" borderId="0">
      <alignment horizontal="right" wrapText="1"/>
    </xf>
    <xf numFmtId="0" fontId="1" fillId="0" borderId="0"/>
    <xf numFmtId="0" fontId="29" fillId="0" borderId="0">
      <alignment vertical="top"/>
      <protection locked="0"/>
    </xf>
    <xf numFmtId="0" fontId="4" fillId="0" borderId="6">
      <alignment horizontal="center" vertical="center"/>
    </xf>
    <xf numFmtId="0" fontId="19" fillId="0" borderId="0">
      <alignment horizontal="center"/>
    </xf>
    <xf numFmtId="0" fontId="19" fillId="0" borderId="0"/>
    <xf numFmtId="0" fontId="4" fillId="0" borderId="3">
      <alignment horizontal="center" vertical="center" wrapText="1"/>
      <protection locked="0"/>
    </xf>
    <xf numFmtId="0" fontId="4" fillId="0" borderId="0"/>
    <xf numFmtId="0" fontId="1" fillId="0" borderId="1"/>
    <xf numFmtId="0" fontId="4" fillId="0" borderId="4">
      <alignment horizontal="center" vertical="center" wrapText="1"/>
      <protection locked="0"/>
    </xf>
    <xf numFmtId="0" fontId="4" fillId="0" borderId="6">
      <alignment horizontal="center" vertical="center"/>
    </xf>
    <xf numFmtId="0" fontId="4" fillId="0" borderId="7">
      <alignment horizontal="center" vertical="center"/>
      <protection locked="0"/>
    </xf>
    <xf numFmtId="0" fontId="1" fillId="0" borderId="1">
      <alignment horizontal="center" vertical="center"/>
    </xf>
    <xf numFmtId="0" fontId="4" fillId="0" borderId="7">
      <alignment horizontal="center" vertical="center" wrapText="1"/>
      <protection locked="0"/>
    </xf>
    <xf numFmtId="0" fontId="4" fillId="0" borderId="5">
      <alignment horizontal="center" vertical="center"/>
    </xf>
    <xf numFmtId="0" fontId="3" fillId="0" borderId="1">
      <alignment horizontal="left" vertical="center" wrapText="1"/>
      <protection locked="0"/>
    </xf>
    <xf numFmtId="0" fontId="4" fillId="0" borderId="7">
      <alignment horizontal="center" vertical="center"/>
    </xf>
    <xf numFmtId="0" fontId="1" fillId="0" borderId="7">
      <alignment horizontal="center"/>
    </xf>
    <xf numFmtId="0" fontId="1" fillId="0" borderId="1"/>
    <xf numFmtId="0" fontId="4" fillId="0" borderId="6">
      <alignment horizontal="center" vertical="center" wrapText="1"/>
      <protection locked="0"/>
    </xf>
    <xf numFmtId="0" fontId="29" fillId="0" borderId="0">
      <alignment vertical="top"/>
      <protection locked="0"/>
    </xf>
    <xf numFmtId="0" fontId="1" fillId="0" borderId="1">
      <alignment horizontal="center"/>
    </xf>
    <xf numFmtId="49" fontId="10" fillId="0" borderId="0">
      <protection locked="0"/>
    </xf>
    <xf numFmtId="0" fontId="1" fillId="0" borderId="0">
      <alignment vertical="center"/>
    </xf>
    <xf numFmtId="0" fontId="3" fillId="0" borderId="0">
      <alignment horizontal="right" vertical="center"/>
      <protection locked="0"/>
    </xf>
    <xf numFmtId="0" fontId="4" fillId="0" borderId="0">
      <alignment horizontal="left" vertical="center"/>
    </xf>
    <xf numFmtId="49" fontId="4" fillId="0" borderId="2">
      <alignment horizontal="center" vertical="center" wrapText="1"/>
      <protection locked="0"/>
    </xf>
    <xf numFmtId="0" fontId="6" fillId="0" borderId="0">
      <alignment horizontal="center" vertical="center" wrapText="1"/>
    </xf>
    <xf numFmtId="0" fontId="3" fillId="0" borderId="0">
      <alignment horizontal="right"/>
      <protection locked="0"/>
    </xf>
    <xf numFmtId="0" fontId="3" fillId="0" borderId="7">
      <alignment vertical="center" wrapText="1"/>
      <protection locked="0"/>
    </xf>
    <xf numFmtId="49" fontId="4" fillId="0" borderId="3">
      <alignment horizontal="center" vertical="center" wrapText="1"/>
      <protection locked="0"/>
    </xf>
    <xf numFmtId="0" fontId="1" fillId="0" borderId="0"/>
    <xf numFmtId="0" fontId="2" fillId="0" borderId="0">
      <alignment horizontal="center" vertical="center"/>
    </xf>
    <xf numFmtId="0" fontId="3" fillId="0" borderId="0">
      <alignment horizontal="left" vertical="center"/>
      <protection locked="0"/>
    </xf>
    <xf numFmtId="0" fontId="4" fillId="0" borderId="2">
      <alignment horizontal="center" vertical="center" wrapText="1"/>
      <protection locked="0"/>
    </xf>
    <xf numFmtId="0" fontId="4" fillId="0" borderId="3">
      <alignment horizontal="center" vertical="center" wrapText="1"/>
      <protection locked="0"/>
    </xf>
    <xf numFmtId="0" fontId="4" fillId="0" borderId="3">
      <alignment horizontal="center" vertical="center"/>
    </xf>
    <xf numFmtId="0" fontId="4" fillId="0" borderId="4">
      <alignment horizontal="center" vertical="center" wrapText="1"/>
      <protection locked="0"/>
    </xf>
    <xf numFmtId="0" fontId="1" fillId="0" borderId="1">
      <alignment horizontal="center" vertical="center"/>
    </xf>
    <xf numFmtId="0" fontId="3" fillId="0" borderId="1">
      <alignment horizontal="left" vertical="top" wrapText="1"/>
      <protection locked="0"/>
    </xf>
    <xf numFmtId="0" fontId="1" fillId="0" borderId="1"/>
    <xf numFmtId="0" fontId="1" fillId="0" borderId="5">
      <alignment horizontal="center" vertical="center" wrapText="1"/>
      <protection locked="0"/>
    </xf>
    <xf numFmtId="0" fontId="4" fillId="0" borderId="0">
      <alignment horizontal="left" vertical="center"/>
    </xf>
    <xf numFmtId="0" fontId="4" fillId="0" borderId="2">
      <alignment horizontal="center" vertical="center" wrapText="1"/>
    </xf>
    <xf numFmtId="49" fontId="1" fillId="0" borderId="0"/>
    <xf numFmtId="0" fontId="4" fillId="0" borderId="4">
      <alignment horizontal="center" vertical="center"/>
    </xf>
    <xf numFmtId="0" fontId="4" fillId="0" borderId="3">
      <alignment horizontal="center" vertical="center" wrapText="1"/>
    </xf>
    <xf numFmtId="0" fontId="3" fillId="0" borderId="6">
      <alignment horizontal="left" vertical="center"/>
    </xf>
    <xf numFmtId="0" fontId="4" fillId="0" borderId="4">
      <alignment horizontal="center" vertical="center" wrapText="1"/>
    </xf>
    <xf numFmtId="0" fontId="3" fillId="0" borderId="1">
      <alignment horizontal="left" vertical="center" wrapText="1"/>
      <protection locked="0"/>
    </xf>
    <xf numFmtId="0" fontId="3" fillId="0" borderId="7">
      <alignment horizontal="left" vertical="center"/>
    </xf>
    <xf numFmtId="0" fontId="2" fillId="0" borderId="0">
      <alignment horizontal="center" vertical="center" wrapText="1"/>
    </xf>
    <xf numFmtId="0" fontId="3" fillId="0" borderId="1">
      <alignment horizontal="left" vertical="center" wrapText="1"/>
    </xf>
    <xf numFmtId="0" fontId="4" fillId="0" borderId="0"/>
    <xf numFmtId="0" fontId="4" fillId="0" borderId="0">
      <alignment wrapText="1"/>
    </xf>
    <xf numFmtId="0" fontId="4" fillId="0" borderId="2">
      <alignment horizontal="center" vertical="center"/>
    </xf>
    <xf numFmtId="0" fontId="4" fillId="0" borderId="11">
      <alignment horizontal="center" vertical="center" wrapText="1"/>
      <protection locked="0"/>
    </xf>
    <xf numFmtId="0" fontId="4" fillId="0" borderId="8">
      <alignment horizontal="center" vertical="center" wrapText="1"/>
    </xf>
    <xf numFmtId="4" fontId="3" fillId="0" borderId="1">
      <alignment horizontal="right" vertical="center" wrapText="1"/>
      <protection locked="0"/>
    </xf>
    <xf numFmtId="0" fontId="4" fillId="0" borderId="1">
      <alignment horizontal="center" vertical="center" wrapText="1"/>
    </xf>
    <xf numFmtId="0" fontId="4" fillId="0" borderId="9">
      <alignment horizontal="center" vertical="center" wrapText="1"/>
    </xf>
    <xf numFmtId="4" fontId="3" fillId="0" borderId="1">
      <alignment horizontal="right" vertical="center" wrapText="1"/>
    </xf>
    <xf numFmtId="0" fontId="4" fillId="0" borderId="6">
      <alignment horizontal="center" vertical="center"/>
    </xf>
    <xf numFmtId="0" fontId="4" fillId="0" borderId="10">
      <alignment horizontal="center" vertical="center" wrapText="1"/>
    </xf>
    <xf numFmtId="0" fontId="4" fillId="0" borderId="21">
      <alignment horizontal="center" vertical="center"/>
    </xf>
    <xf numFmtId="0" fontId="4" fillId="0" borderId="10">
      <alignment horizontal="center" vertical="center"/>
    </xf>
    <xf numFmtId="0" fontId="3" fillId="0" borderId="12">
      <alignment horizontal="left" vertical="center"/>
    </xf>
    <xf numFmtId="0" fontId="4" fillId="0" borderId="8">
      <alignment horizontal="center" vertical="center" wrapText="1"/>
      <protection locked="0"/>
    </xf>
    <xf numFmtId="0" fontId="4" fillId="0" borderId="7">
      <alignment horizontal="center" vertical="center"/>
    </xf>
    <xf numFmtId="0" fontId="3" fillId="0" borderId="0">
      <alignment horizontal="right" vertical="center"/>
    </xf>
    <xf numFmtId="0" fontId="4" fillId="0" borderId="10">
      <alignment horizontal="center" vertical="center" wrapText="1"/>
      <protection locked="0"/>
    </xf>
    <xf numFmtId="0" fontId="1" fillId="0" borderId="0">
      <protection locked="0"/>
    </xf>
    <xf numFmtId="4" fontId="3" fillId="0" borderId="1">
      <alignment horizontal="right" vertical="center"/>
      <protection locked="0"/>
    </xf>
    <xf numFmtId="0" fontId="3" fillId="0" borderId="0">
      <alignment horizontal="right"/>
    </xf>
    <xf numFmtId="0" fontId="3" fillId="0" borderId="10">
      <alignment horizontal="right" vertical="center"/>
      <protection locked="0"/>
    </xf>
    <xf numFmtId="0" fontId="2" fillId="0" borderId="0">
      <alignment horizontal="center" vertical="center"/>
      <protection locked="0"/>
    </xf>
    <xf numFmtId="4" fontId="3" fillId="0" borderId="1">
      <alignment horizontal="right" vertical="center"/>
    </xf>
    <xf numFmtId="0" fontId="29" fillId="0" borderId="0">
      <alignment vertical="top"/>
      <protection locked="0"/>
    </xf>
    <xf numFmtId="0" fontId="3" fillId="0" borderId="1">
      <alignment horizontal="right" vertical="center" wrapText="1"/>
      <protection locked="0"/>
    </xf>
    <xf numFmtId="0" fontId="1" fillId="0" borderId="0">
      <alignment vertical="center"/>
    </xf>
    <xf numFmtId="0" fontId="6" fillId="0" borderId="0">
      <alignment horizontal="center" vertical="center"/>
    </xf>
    <xf numFmtId="0" fontId="3" fillId="0" borderId="0">
      <alignment horizontal="left" vertical="center"/>
      <protection locked="0"/>
    </xf>
    <xf numFmtId="0" fontId="4" fillId="0" borderId="1">
      <alignment horizontal="center" vertical="center" wrapText="1"/>
    </xf>
    <xf numFmtId="0" fontId="3" fillId="0" borderId="1">
      <alignment horizontal="left" vertical="center" wrapText="1"/>
    </xf>
    <xf numFmtId="0" fontId="3" fillId="0" borderId="2">
      <alignment horizontal="left" vertical="center" wrapText="1"/>
      <protection locked="0"/>
    </xf>
    <xf numFmtId="0" fontId="1" fillId="0" borderId="3">
      <alignment vertical="center"/>
    </xf>
    <xf numFmtId="0" fontId="1" fillId="0" borderId="4">
      <alignment vertical="center"/>
    </xf>
    <xf numFmtId="0" fontId="3" fillId="0" borderId="1">
      <alignment vertical="center" wrapText="1"/>
    </xf>
    <xf numFmtId="0" fontId="3" fillId="0" borderId="1">
      <alignment horizontal="left" vertical="center" wrapText="1"/>
      <protection locked="0"/>
    </xf>
    <xf numFmtId="0" fontId="3" fillId="0" borderId="1">
      <alignment horizontal="center" vertical="center" wrapText="1"/>
    </xf>
    <xf numFmtId="0" fontId="2" fillId="0" borderId="0">
      <alignment horizontal="center" vertical="center"/>
      <protection locked="0"/>
    </xf>
    <xf numFmtId="0" fontId="4" fillId="0" borderId="1">
      <alignment horizontal="center" vertical="center"/>
      <protection locked="0"/>
    </xf>
    <xf numFmtId="0" fontId="3" fillId="0" borderId="1">
      <alignment horizontal="center" vertical="center"/>
      <protection locked="0"/>
    </xf>
    <xf numFmtId="0" fontId="3" fillId="0" borderId="0">
      <alignment horizontal="right" vertical="center"/>
      <protection locked="0"/>
    </xf>
    <xf numFmtId="0" fontId="29" fillId="0" borderId="0">
      <alignment vertical="top"/>
      <protection locked="0"/>
    </xf>
    <xf numFmtId="0" fontId="1" fillId="0" borderId="0">
      <alignment vertical="center"/>
    </xf>
    <xf numFmtId="0" fontId="6" fillId="0" borderId="0">
      <alignment horizontal="center" vertical="center"/>
    </xf>
    <xf numFmtId="0" fontId="3" fillId="0" borderId="0">
      <alignment horizontal="left" vertical="center"/>
      <protection locked="0"/>
    </xf>
    <xf numFmtId="0" fontId="4" fillId="0" borderId="1">
      <alignment horizontal="center" vertical="center" wrapText="1"/>
    </xf>
    <xf numFmtId="0" fontId="3" fillId="0" borderId="1">
      <alignment horizontal="left" vertical="center" wrapText="1"/>
    </xf>
    <xf numFmtId="0" fontId="3" fillId="0" borderId="1">
      <alignment horizontal="left" vertical="center" wrapText="1"/>
      <protection locked="0"/>
    </xf>
    <xf numFmtId="0" fontId="2" fillId="0" borderId="0">
      <alignment horizontal="center" vertical="center"/>
    </xf>
    <xf numFmtId="0" fontId="4" fillId="0" borderId="1">
      <alignment horizontal="center" vertical="center"/>
      <protection locked="0"/>
    </xf>
    <xf numFmtId="0" fontId="3" fillId="0" borderId="1">
      <alignment vertical="center" wrapText="1"/>
    </xf>
    <xf numFmtId="0" fontId="4" fillId="0" borderId="1">
      <alignment horizontal="center" vertical="center" wrapText="1"/>
      <protection locked="0"/>
    </xf>
    <xf numFmtId="0" fontId="1" fillId="0" borderId="0">
      <alignment horizontal="right"/>
    </xf>
    <xf numFmtId="4" fontId="3" fillId="0" borderId="1">
      <alignment horizontal="right" vertical="center"/>
      <protection locked="0"/>
    </xf>
    <xf numFmtId="0" fontId="3" fillId="0" borderId="1">
      <alignment horizontal="center" vertical="center" wrapText="1"/>
    </xf>
    <xf numFmtId="0" fontId="11" fillId="0" borderId="0">
      <alignment horizontal="center" vertical="center"/>
    </xf>
    <xf numFmtId="4" fontId="3" fillId="0" borderId="1">
      <alignment horizontal="right" vertical="center"/>
    </xf>
    <xf numFmtId="0" fontId="2" fillId="0" borderId="0">
      <alignment horizontal="center" vertical="center"/>
      <protection locked="0"/>
    </xf>
    <xf numFmtId="4" fontId="3" fillId="0" borderId="1">
      <alignment horizontal="right" vertical="center" wrapText="1"/>
      <protection locked="0"/>
    </xf>
    <xf numFmtId="0" fontId="3" fillId="0" borderId="0">
      <alignment horizontal="right" vertical="center"/>
      <protection locked="0"/>
    </xf>
    <xf numFmtId="0" fontId="3" fillId="0" borderId="0">
      <alignment horizontal="right"/>
    </xf>
    <xf numFmtId="0" fontId="29" fillId="0" borderId="0">
      <alignment vertical="top"/>
      <protection locked="0"/>
    </xf>
    <xf numFmtId="0" fontId="4" fillId="0" borderId="7">
      <alignment horizontal="center" vertical="center"/>
    </xf>
    <xf numFmtId="0" fontId="10" fillId="0" borderId="0">
      <alignment horizontal="right"/>
      <protection locked="0"/>
    </xf>
    <xf numFmtId="0" fontId="11" fillId="0" borderId="0">
      <alignment horizontal="center" vertical="center" wrapText="1"/>
      <protection locked="0"/>
    </xf>
    <xf numFmtId="0" fontId="3" fillId="0" borderId="0">
      <alignment horizontal="left" vertical="center"/>
      <protection locked="0"/>
    </xf>
    <xf numFmtId="0" fontId="4" fillId="0" borderId="2">
      <alignment horizontal="center" vertical="center"/>
      <protection locked="0"/>
    </xf>
    <xf numFmtId="0" fontId="4" fillId="0" borderId="3">
      <alignment horizontal="center" vertical="center"/>
      <protection locked="0"/>
    </xf>
    <xf numFmtId="0" fontId="4" fillId="0" borderId="1">
      <alignment horizontal="center" vertical="center"/>
      <protection locked="0"/>
    </xf>
    <xf numFmtId="0" fontId="3" fillId="0" borderId="1">
      <alignment horizontal="left" vertical="center" wrapText="1"/>
      <protection locked="0"/>
    </xf>
    <xf numFmtId="0" fontId="1" fillId="0" borderId="1"/>
    <xf numFmtId="0" fontId="1" fillId="0" borderId="6">
      <alignment horizontal="center" vertical="center"/>
      <protection locked="0"/>
    </xf>
    <xf numFmtId="49" fontId="4" fillId="0" borderId="2">
      <alignment horizontal="center" vertical="center" wrapText="1"/>
      <protection locked="0"/>
    </xf>
    <xf numFmtId="177" fontId="3" fillId="0" borderId="1">
      <alignment horizontal="right" vertical="center" wrapText="1"/>
    </xf>
    <xf numFmtId="49" fontId="4" fillId="0" borderId="3">
      <alignment horizontal="center" vertical="center" wrapText="1"/>
      <protection locked="0"/>
    </xf>
    <xf numFmtId="0" fontId="3" fillId="0" borderId="0">
      <alignment horizontal="right"/>
    </xf>
    <xf numFmtId="49" fontId="4" fillId="0" borderId="1">
      <alignment horizontal="center" vertical="center"/>
      <protection locked="0"/>
    </xf>
    <xf numFmtId="0" fontId="4" fillId="0" borderId="7">
      <alignment horizontal="center" vertical="center"/>
    </xf>
    <xf numFmtId="0" fontId="4" fillId="0" borderId="2">
      <alignment horizontal="center" vertical="center"/>
    </xf>
    <xf numFmtId="0" fontId="11" fillId="0" borderId="0">
      <alignment horizontal="center" vertical="center"/>
      <protection locked="0"/>
    </xf>
    <xf numFmtId="49" fontId="4" fillId="0" borderId="1">
      <alignment horizontal="center" vertical="center"/>
      <protection locked="0"/>
    </xf>
    <xf numFmtId="0" fontId="4" fillId="0" borderId="5">
      <alignment horizontal="center" vertical="center" wrapText="1"/>
    </xf>
    <xf numFmtId="49" fontId="1" fillId="0" borderId="0"/>
    <xf numFmtId="0" fontId="3" fillId="0" borderId="1">
      <alignment horizontal="right" vertical="center" wrapText="1"/>
    </xf>
    <xf numFmtId="0" fontId="4" fillId="0" borderId="2">
      <alignment horizontal="center" vertical="center"/>
    </xf>
    <xf numFmtId="0" fontId="11" fillId="0" borderId="0">
      <alignment horizontal="center" vertical="center"/>
      <protection locked="0"/>
    </xf>
    <xf numFmtId="0" fontId="3" fillId="0" borderId="1">
      <alignment horizontal="right" vertical="center" wrapText="1"/>
      <protection locked="0"/>
    </xf>
    <xf numFmtId="0" fontId="4" fillId="0" borderId="1">
      <alignment horizontal="center" vertical="center"/>
    </xf>
    <xf numFmtId="0" fontId="1" fillId="0" borderId="7">
      <alignment horizontal="center" vertical="center"/>
      <protection locked="0"/>
    </xf>
    <xf numFmtId="0" fontId="4" fillId="0" borderId="6">
      <alignment horizontal="center" vertical="center" wrapText="1"/>
    </xf>
    <xf numFmtId="0" fontId="29" fillId="0" borderId="0">
      <alignment vertical="top"/>
      <protection locked="0"/>
    </xf>
    <xf numFmtId="177" fontId="3" fillId="0" borderId="1">
      <alignment horizontal="right" vertical="center"/>
      <protection locked="0"/>
    </xf>
    <xf numFmtId="0" fontId="1" fillId="0" borderId="0">
      <alignment horizontal="right"/>
    </xf>
    <xf numFmtId="0" fontId="3" fillId="0" borderId="1">
      <alignment horizontal="right" vertical="center"/>
    </xf>
    <xf numFmtId="177" fontId="3" fillId="0" borderId="1">
      <alignment horizontal="right" vertical="center"/>
    </xf>
    <xf numFmtId="0" fontId="11" fillId="0" borderId="0">
      <alignment horizontal="center" vertical="center"/>
    </xf>
    <xf numFmtId="0" fontId="3" fillId="0" borderId="1">
      <alignment horizontal="right" vertical="center"/>
      <protection locked="0"/>
    </xf>
    <xf numFmtId="0" fontId="2" fillId="0" borderId="0">
      <alignment horizontal="center" vertical="center"/>
    </xf>
    <xf numFmtId="0" fontId="1" fillId="0" borderId="0"/>
    <xf numFmtId="0" fontId="4" fillId="0" borderId="0"/>
    <xf numFmtId="0" fontId="8" fillId="0" borderId="0">
      <alignment horizontal="center" vertical="center" wrapText="1"/>
    </xf>
    <xf numFmtId="0" fontId="4" fillId="0" borderId="8">
      <alignment horizontal="center" vertical="center" wrapText="1"/>
    </xf>
    <xf numFmtId="0" fontId="4" fillId="0" borderId="0">
      <alignment horizontal="left" vertical="center" wrapText="1"/>
    </xf>
    <xf numFmtId="0" fontId="4" fillId="0" borderId="9">
      <alignment horizontal="center" vertical="center" wrapText="1"/>
    </xf>
    <xf numFmtId="0" fontId="4" fillId="0" borderId="2">
      <alignment horizontal="center" vertical="center"/>
    </xf>
    <xf numFmtId="0" fontId="4" fillId="0" borderId="10">
      <alignment horizontal="center" vertical="center" wrapText="1"/>
    </xf>
    <xf numFmtId="0" fontId="4" fillId="0" borderId="4">
      <alignment horizontal="center" vertical="center"/>
    </xf>
    <xf numFmtId="0" fontId="4" fillId="0" borderId="6">
      <alignment horizontal="center" vertical="center" wrapText="1"/>
    </xf>
    <xf numFmtId="0" fontId="4" fillId="0" borderId="10">
      <alignment horizontal="center" vertical="center"/>
    </xf>
    <xf numFmtId="0" fontId="4" fillId="0" borderId="1">
      <alignment horizontal="center" vertical="center"/>
    </xf>
    <xf numFmtId="0" fontId="3" fillId="0" borderId="0">
      <alignment vertical="top"/>
      <protection locked="0"/>
    </xf>
    <xf numFmtId="0" fontId="3" fillId="0" borderId="12">
      <alignment horizontal="left" vertical="center"/>
    </xf>
    <xf numFmtId="0" fontId="8" fillId="0" borderId="0">
      <alignment horizontal="center" vertical="center"/>
    </xf>
    <xf numFmtId="0" fontId="2" fillId="0" borderId="0">
      <alignment horizontal="center" vertical="center"/>
      <protection locked="0"/>
    </xf>
    <xf numFmtId="0" fontId="3" fillId="0" borderId="10">
      <alignment horizontal="right" vertical="center"/>
    </xf>
    <xf numFmtId="0" fontId="4" fillId="0" borderId="0">
      <alignment wrapText="1"/>
    </xf>
    <xf numFmtId="0" fontId="4" fillId="0" borderId="6">
      <alignment horizontal="center" vertical="center" wrapText="1"/>
      <protection locked="0"/>
    </xf>
    <xf numFmtId="0" fontId="3" fillId="0" borderId="10">
      <alignment horizontal="right" vertical="center"/>
      <protection locked="0"/>
    </xf>
    <xf numFmtId="0" fontId="4" fillId="0" borderId="6">
      <alignment horizontal="center" vertical="center"/>
      <protection locked="0"/>
    </xf>
    <xf numFmtId="0" fontId="4" fillId="0" borderId="9">
      <alignment horizontal="center" vertical="center" wrapText="1"/>
      <protection locked="0"/>
    </xf>
    <xf numFmtId="0" fontId="4" fillId="0" borderId="12">
      <alignment horizontal="center" vertical="center"/>
      <protection locked="0"/>
    </xf>
    <xf numFmtId="0" fontId="4" fillId="0" borderId="10">
      <alignment horizontal="center" vertical="center" wrapText="1"/>
      <protection locked="0"/>
    </xf>
    <xf numFmtId="0" fontId="4" fillId="0" borderId="1">
      <alignment horizontal="center" vertical="center" wrapText="1"/>
      <protection locked="0"/>
    </xf>
    <xf numFmtId="0" fontId="4" fillId="0" borderId="12">
      <alignment horizontal="center" vertical="center" wrapText="1"/>
    </xf>
    <xf numFmtId="0" fontId="3" fillId="0" borderId="1">
      <alignment horizontal="right" vertical="center"/>
      <protection locked="0"/>
    </xf>
    <xf numFmtId="0" fontId="3" fillId="0" borderId="0">
      <alignment horizontal="right" vertical="center"/>
      <protection locked="0"/>
    </xf>
    <xf numFmtId="0" fontId="4" fillId="0" borderId="12">
      <alignment horizontal="center" vertical="center" wrapText="1"/>
      <protection locked="0"/>
    </xf>
    <xf numFmtId="0" fontId="3" fillId="0" borderId="0">
      <alignment horizontal="right"/>
      <protection locked="0"/>
    </xf>
    <xf numFmtId="0" fontId="3" fillId="0" borderId="0">
      <alignment horizontal="right" vertical="center"/>
    </xf>
    <xf numFmtId="0" fontId="3" fillId="0" borderId="0">
      <alignment horizontal="right"/>
    </xf>
    <xf numFmtId="0" fontId="4" fillId="0" borderId="7">
      <alignment horizontal="center" vertical="center" wrapText="1"/>
    </xf>
    <xf numFmtId="0" fontId="29" fillId="0" borderId="0">
      <alignment vertical="top"/>
      <protection locked="0"/>
    </xf>
    <xf numFmtId="0" fontId="3" fillId="0" borderId="5">
      <alignment horizontal="center" vertical="center" wrapText="1"/>
      <protection locked="0"/>
    </xf>
    <xf numFmtId="0" fontId="1" fillId="0" borderId="0">
      <alignment wrapText="1"/>
    </xf>
    <xf numFmtId="0" fontId="6" fillId="0" borderId="0">
      <alignment horizontal="center" vertical="center" wrapText="1"/>
    </xf>
    <xf numFmtId="0" fontId="3" fillId="0" borderId="0">
      <alignment horizontal="left" vertical="center" wrapText="1"/>
    </xf>
    <xf numFmtId="0" fontId="4" fillId="0" borderId="2">
      <alignment horizontal="center" vertical="center" wrapText="1"/>
    </xf>
    <xf numFmtId="0" fontId="4" fillId="0" borderId="4">
      <alignment horizontal="center" vertical="center" wrapText="1"/>
    </xf>
    <xf numFmtId="0" fontId="3" fillId="0" borderId="4">
      <alignment horizontal="left" vertical="center" wrapText="1"/>
    </xf>
    <xf numFmtId="0" fontId="3" fillId="0" borderId="11">
      <alignment horizontal="center" vertical="center"/>
    </xf>
    <xf numFmtId="0" fontId="3" fillId="0" borderId="10">
      <alignment horizontal="left" vertical="center" wrapText="1"/>
      <protection locked="0"/>
    </xf>
    <xf numFmtId="0" fontId="2" fillId="0" borderId="0">
      <alignment horizontal="center" vertical="center" wrapText="1"/>
      <protection locked="0"/>
    </xf>
    <xf numFmtId="0" fontId="3" fillId="0" borderId="0">
      <alignment vertical="top"/>
      <protection locked="0"/>
    </xf>
    <xf numFmtId="0" fontId="4" fillId="0" borderId="6">
      <alignment horizontal="center" vertical="center" wrapText="1"/>
      <protection locked="0"/>
    </xf>
    <xf numFmtId="0" fontId="4" fillId="0" borderId="6">
      <alignment horizontal="center" vertical="center" wrapText="1"/>
    </xf>
    <xf numFmtId="0" fontId="4" fillId="0" borderId="12">
      <alignment horizontal="center" vertical="center" wrapText="1"/>
    </xf>
    <xf numFmtId="0" fontId="1" fillId="0" borderId="0">
      <alignment vertical="center"/>
    </xf>
    <xf numFmtId="0" fontId="3" fillId="0" borderId="10">
      <alignment horizontal="right" vertical="center"/>
    </xf>
    <xf numFmtId="0" fontId="3" fillId="0" borderId="0">
      <alignment horizontal="right" vertical="center"/>
      <protection locked="0"/>
    </xf>
    <xf numFmtId="0" fontId="6" fillId="0" borderId="0">
      <alignment horizontal="center" vertical="center"/>
    </xf>
    <xf numFmtId="0" fontId="3" fillId="0" borderId="0">
      <alignment vertical="top" wrapText="1"/>
      <protection locked="0"/>
    </xf>
    <xf numFmtId="0" fontId="3" fillId="0" borderId="0">
      <alignment horizontal="right"/>
      <protection locked="0"/>
    </xf>
    <xf numFmtId="0" fontId="3" fillId="0" borderId="0">
      <alignment horizontal="left" vertical="center"/>
      <protection locked="0"/>
    </xf>
    <xf numFmtId="0" fontId="4" fillId="0" borderId="6">
      <alignment horizontal="center" vertical="center"/>
      <protection locked="0"/>
    </xf>
    <xf numFmtId="0" fontId="3" fillId="0" borderId="0">
      <alignment horizontal="right" wrapText="1"/>
      <protection locked="0"/>
    </xf>
    <xf numFmtId="0" fontId="4" fillId="0" borderId="1">
      <alignment horizontal="center" vertical="center" wrapText="1"/>
    </xf>
    <xf numFmtId="0" fontId="4" fillId="0" borderId="12">
      <alignment horizontal="center" vertical="center"/>
      <protection locked="0"/>
    </xf>
    <xf numFmtId="0" fontId="4" fillId="0" borderId="12">
      <alignment horizontal="center" vertical="center" wrapText="1"/>
      <protection locked="0"/>
    </xf>
    <xf numFmtId="0" fontId="3" fillId="0" borderId="1">
      <alignment horizontal="left" vertical="center" wrapText="1"/>
    </xf>
    <xf numFmtId="0" fontId="4" fillId="0" borderId="1">
      <alignment horizontal="center" vertical="center" wrapText="1"/>
      <protection locked="0"/>
    </xf>
    <xf numFmtId="0" fontId="3" fillId="0" borderId="0">
      <alignment horizontal="right" vertical="center" wrapText="1"/>
    </xf>
    <xf numFmtId="0" fontId="3" fillId="0" borderId="2">
      <alignment horizontal="left" vertical="center" wrapText="1"/>
      <protection locked="0"/>
    </xf>
    <xf numFmtId="0" fontId="3" fillId="0" borderId="1">
      <alignment horizontal="right" vertical="center"/>
      <protection locked="0"/>
    </xf>
    <xf numFmtId="0" fontId="3" fillId="0" borderId="0">
      <alignment horizontal="right" wrapText="1"/>
    </xf>
    <xf numFmtId="0" fontId="1" fillId="0" borderId="3">
      <alignment vertical="center"/>
    </xf>
    <xf numFmtId="0" fontId="3" fillId="0" borderId="0">
      <alignment horizontal="right" vertical="center" wrapText="1"/>
      <protection locked="0"/>
    </xf>
    <xf numFmtId="0" fontId="4" fillId="0" borderId="7">
      <alignment horizontal="center" vertical="center" wrapText="1"/>
    </xf>
    <xf numFmtId="0" fontId="1" fillId="0" borderId="4">
      <alignment vertical="center"/>
    </xf>
    <xf numFmtId="0" fontId="29" fillId="0" borderId="0">
      <alignment vertical="top"/>
      <protection locked="0"/>
    </xf>
    <xf numFmtId="0" fontId="2" fillId="0" borderId="0">
      <alignment horizontal="center" vertical="center"/>
    </xf>
    <xf numFmtId="0" fontId="4" fillId="0" borderId="3">
      <alignment horizontal="center" vertical="center"/>
    </xf>
    <xf numFmtId="4" fontId="4" fillId="0" borderId="1">
      <alignment vertical="center"/>
    </xf>
    <xf numFmtId="4" fontId="4" fillId="0" borderId="1">
      <alignment vertical="center"/>
      <protection locked="0"/>
    </xf>
    <xf numFmtId="0" fontId="4" fillId="0" borderId="6">
      <alignment horizontal="center" vertical="center"/>
    </xf>
    <xf numFmtId="0" fontId="4" fillId="0" borderId="2">
      <alignment horizontal="center" vertical="center" wrapText="1"/>
    </xf>
    <xf numFmtId="4" fontId="4" fillId="0" borderId="5">
      <alignment vertical="center"/>
      <protection locked="0"/>
    </xf>
    <xf numFmtId="0" fontId="1" fillId="0" borderId="0">
      <alignment horizontal="right" vertical="center"/>
    </xf>
    <xf numFmtId="0" fontId="4" fillId="0" borderId="1">
      <alignment horizontal="center" vertical="center"/>
      <protection locked="0"/>
    </xf>
    <xf numFmtId="0" fontId="4" fillId="0" borderId="21">
      <alignment horizontal="center" vertical="center" wrapText="1"/>
    </xf>
    <xf numFmtId="0" fontId="4" fillId="0" borderId="0">
      <protection locked="0"/>
    </xf>
    <xf numFmtId="4" fontId="4" fillId="0" borderId="5">
      <alignment vertical="center"/>
    </xf>
    <xf numFmtId="0" fontId="7" fillId="0" borderId="0"/>
    <xf numFmtId="0" fontId="4" fillId="0" borderId="5">
      <alignment horizontal="center" vertical="center"/>
      <protection locked="0"/>
    </xf>
    <xf numFmtId="0" fontId="1" fillId="0" borderId="1">
      <alignment horizontal="center"/>
    </xf>
    <xf numFmtId="0" fontId="4" fillId="0" borderId="0">
      <alignment horizontal="right" vertical="center"/>
      <protection locked="0"/>
    </xf>
    <xf numFmtId="0" fontId="3" fillId="0" borderId="0">
      <alignment horizontal="right" vertical="center"/>
      <protection locked="0"/>
    </xf>
    <xf numFmtId="0" fontId="4" fillId="0" borderId="0">
      <alignment vertical="top"/>
      <protection locked="0"/>
    </xf>
    <xf numFmtId="0" fontId="4" fillId="0" borderId="1">
      <alignment horizontal="center" vertical="center"/>
      <protection locked="0"/>
    </xf>
    <xf numFmtId="0" fontId="3" fillId="0" borderId="1">
      <alignment vertical="center" wrapText="1"/>
    </xf>
    <xf numFmtId="0" fontId="3" fillId="0" borderId="1">
      <alignment horizontal="left" vertical="center" wrapText="1"/>
      <protection locked="0"/>
    </xf>
    <xf numFmtId="0" fontId="4" fillId="0" borderId="1">
      <alignment horizontal="center" vertical="center" wrapText="1"/>
      <protection locked="0"/>
    </xf>
    <xf numFmtId="0" fontId="3" fillId="0" borderId="1">
      <alignment horizontal="center" vertical="center" wrapText="1"/>
    </xf>
    <xf numFmtId="0" fontId="3" fillId="0" borderId="0">
      <alignment vertical="top"/>
      <protection locked="0"/>
    </xf>
    <xf numFmtId="0" fontId="2" fillId="0" borderId="0">
      <alignment horizontal="center" vertical="center"/>
      <protection locked="0"/>
    </xf>
    <xf numFmtId="0" fontId="3" fillId="0" borderId="1">
      <alignment horizontal="center" vertical="center"/>
      <protection locked="0"/>
    </xf>
    <xf numFmtId="0" fontId="3" fillId="0" borderId="0">
      <alignment horizontal="right" vertical="center"/>
      <protection locked="0"/>
    </xf>
    <xf numFmtId="0" fontId="29" fillId="0" borderId="0">
      <alignment vertical="top"/>
      <protection locked="0"/>
    </xf>
    <xf numFmtId="0" fontId="3" fillId="0" borderId="0">
      <alignment horizontal="left" vertical="center"/>
    </xf>
    <xf numFmtId="0" fontId="4" fillId="0" borderId="2">
      <alignment horizontal="center" vertical="center" wrapText="1"/>
    </xf>
    <xf numFmtId="0" fontId="4" fillId="0" borderId="4">
      <alignment horizontal="center" vertical="center" wrapText="1"/>
    </xf>
    <xf numFmtId="0" fontId="4" fillId="0" borderId="1">
      <alignment horizontal="center" vertical="center" wrapText="1"/>
    </xf>
    <xf numFmtId="0" fontId="3" fillId="0" borderId="1">
      <alignment vertical="center" wrapText="1"/>
    </xf>
    <xf numFmtId="0" fontId="3" fillId="0" borderId="1">
      <alignment horizontal="center" vertical="center" wrapText="1"/>
      <protection locked="0"/>
    </xf>
    <xf numFmtId="0" fontId="1" fillId="0" borderId="0"/>
    <xf numFmtId="0" fontId="2" fillId="0" borderId="0">
      <alignment horizontal="center" vertical="center"/>
    </xf>
    <xf numFmtId="0" fontId="3" fillId="0" borderId="0">
      <alignment horizontal="left" vertical="center"/>
      <protection locked="0"/>
    </xf>
    <xf numFmtId="0" fontId="4" fillId="0" borderId="3">
      <alignment horizontal="center" vertical="center" wrapText="1"/>
      <protection locked="0"/>
    </xf>
    <xf numFmtId="0" fontId="4" fillId="0" borderId="4">
      <alignment horizontal="center" vertical="center" wrapText="1"/>
      <protection locked="0"/>
    </xf>
    <xf numFmtId="0" fontId="1" fillId="0" borderId="1">
      <alignment horizontal="center" vertical="center"/>
    </xf>
    <xf numFmtId="0" fontId="3" fillId="0" borderId="1">
      <alignment horizontal="left" vertical="center" wrapText="1"/>
    </xf>
    <xf numFmtId="0" fontId="3" fillId="0" borderId="1">
      <alignment horizontal="left" vertical="center" wrapText="1"/>
      <protection locked="0"/>
    </xf>
    <xf numFmtId="0" fontId="4" fillId="0" borderId="0">
      <alignment horizontal="left" vertical="center"/>
    </xf>
    <xf numFmtId="0" fontId="3" fillId="0" borderId="6">
      <alignment horizontal="left" vertical="center"/>
    </xf>
    <xf numFmtId="49" fontId="1" fillId="0" borderId="0"/>
    <xf numFmtId="0" fontId="4" fillId="0" borderId="0">
      <alignment horizontal="left" vertical="center"/>
    </xf>
    <xf numFmtId="0" fontId="3" fillId="0" borderId="1">
      <alignment horizontal="left" vertical="center"/>
      <protection locked="0"/>
    </xf>
    <xf numFmtId="0" fontId="3" fillId="0" borderId="6">
      <alignment horizontal="left" vertical="center" wrapText="1"/>
      <protection locked="0"/>
    </xf>
    <xf numFmtId="49" fontId="1" fillId="0" borderId="0"/>
    <xf numFmtId="0" fontId="4" fillId="0" borderId="2">
      <alignment horizontal="center" vertical="center" wrapText="1"/>
    </xf>
    <xf numFmtId="0" fontId="4" fillId="0" borderId="5">
      <alignment horizontal="center" vertical="center"/>
    </xf>
    <xf numFmtId="0" fontId="4" fillId="0" borderId="3">
      <alignment horizontal="center" vertical="center" wrapText="1"/>
    </xf>
    <xf numFmtId="0" fontId="4" fillId="0" borderId="2">
      <alignment horizontal="center" vertical="center"/>
    </xf>
    <xf numFmtId="0" fontId="4" fillId="0" borderId="4">
      <alignment horizontal="center" vertical="center" wrapText="1"/>
    </xf>
    <xf numFmtId="0" fontId="4" fillId="0" borderId="4">
      <alignment horizontal="center" vertical="center"/>
    </xf>
    <xf numFmtId="0" fontId="3" fillId="0" borderId="7">
      <alignment horizontal="left" vertical="center" wrapText="1"/>
      <protection locked="0"/>
    </xf>
    <xf numFmtId="4" fontId="3" fillId="0" borderId="1">
      <alignment horizontal="right" vertical="center" wrapText="1"/>
      <protection locked="0"/>
    </xf>
    <xf numFmtId="0" fontId="4" fillId="0" borderId="0"/>
    <xf numFmtId="0" fontId="4" fillId="0" borderId="6">
      <alignment horizontal="center" vertical="center"/>
    </xf>
    <xf numFmtId="0" fontId="1" fillId="0" borderId="0">
      <alignment horizontal="right"/>
      <protection locked="0"/>
    </xf>
    <xf numFmtId="0" fontId="4" fillId="0" borderId="7">
      <alignment horizontal="center" vertical="center"/>
    </xf>
    <xf numFmtId="0" fontId="1" fillId="0" borderId="1">
      <alignment horizontal="center" vertical="center"/>
      <protection locked="0"/>
    </xf>
    <xf numFmtId="0" fontId="29" fillId="0" borderId="0">
      <alignment vertical="top"/>
      <protection locked="0"/>
    </xf>
  </cellStyleXfs>
  <cellXfs count="278">
    <xf numFmtId="0" fontId="0" fillId="0" borderId="0" xfId="0" applyFont="1" applyBorder="1"/>
    <xf numFmtId="49" fontId="1" fillId="0" borderId="0" xfId="0" applyNumberFormat="1" applyFont="1" applyBorder="1"/>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1"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 fillId="0" borderId="1" xfId="392" applyFont="1" applyBorder="1">
      <alignment horizontal="center" vertical="center"/>
    </xf>
    <xf numFmtId="0" fontId="1" fillId="0" borderId="1" xfId="663" applyFont="1" applyBorder="1">
      <alignment horizontal="center" vertical="center"/>
      <protection locked="0"/>
    </xf>
    <xf numFmtId="49" fontId="5" fillId="0" borderId="1" xfId="146" applyNumberFormat="1" applyFont="1" applyBorder="1">
      <alignment horizontal="left" vertical="center" wrapText="1"/>
    </xf>
    <xf numFmtId="0" fontId="0" fillId="0" borderId="1" xfId="0" applyFont="1" applyBorder="1"/>
    <xf numFmtId="180" fontId="5" fillId="0" borderId="1" xfId="0" applyNumberFormat="1" applyFont="1" applyBorder="1" applyAlignment="1">
      <alignment horizontal="right" vertical="center"/>
    </xf>
    <xf numFmtId="0" fontId="3" fillId="0" borderId="1" xfId="565" applyFont="1" applyBorder="1">
      <alignment horizontal="center" vertical="center" wrapText="1"/>
      <protection locked="0"/>
    </xf>
    <xf numFmtId="0" fontId="3" fillId="0" borderId="1" xfId="649" applyFont="1" applyBorder="1">
      <alignment horizontal="left" vertical="center" wrapText="1"/>
      <protection locked="0"/>
    </xf>
    <xf numFmtId="0" fontId="3" fillId="0" borderId="1" xfId="657" applyFont="1" applyBorder="1">
      <alignment horizontal="left" vertical="center" wrapText="1"/>
      <protection locked="0"/>
    </xf>
    <xf numFmtId="49" fontId="1" fillId="0" borderId="0" xfId="650" applyNumberFormat="1" applyFont="1" applyBorder="1"/>
    <xf numFmtId="0" fontId="2" fillId="0" borderId="0" xfId="304" applyFont="1" applyBorder="1">
      <alignment horizontal="center" vertical="center"/>
    </xf>
    <xf numFmtId="0" fontId="4" fillId="0" borderId="0" xfId="647" applyFont="1" applyBorder="1">
      <alignment horizontal="left" vertical="center"/>
    </xf>
    <xf numFmtId="0" fontId="4" fillId="0" borderId="0" xfId="659" applyFont="1" applyBorder="1"/>
    <xf numFmtId="0" fontId="4" fillId="0" borderId="2" xfId="312" applyFont="1" applyBorder="1">
      <alignment horizontal="center" vertical="center" wrapText="1"/>
      <protection locked="0"/>
    </xf>
    <xf numFmtId="0" fontId="4" fillId="0" borderId="2" xfId="651" applyFont="1" applyBorder="1">
      <alignment horizontal="center" vertical="center" wrapText="1"/>
    </xf>
    <xf numFmtId="0" fontId="4" fillId="0" borderId="2" xfId="654" applyFont="1" applyBorder="1">
      <alignment horizontal="center" vertical="center"/>
    </xf>
    <xf numFmtId="0" fontId="4" fillId="0" borderId="3" xfId="386" applyFont="1" applyBorder="1">
      <alignment horizontal="center" vertical="center" wrapText="1"/>
      <protection locked="0"/>
    </xf>
    <xf numFmtId="0" fontId="4" fillId="0" borderId="3" xfId="653" applyFont="1" applyBorder="1">
      <alignment horizontal="center" vertical="center" wrapText="1"/>
    </xf>
    <xf numFmtId="0" fontId="4" fillId="0" borderId="3" xfId="56" applyFont="1" applyBorder="1">
      <alignment horizontal="center" vertical="center"/>
    </xf>
    <xf numFmtId="0" fontId="4" fillId="0" borderId="4" xfId="389" applyFont="1" applyBorder="1">
      <alignment horizontal="center" vertical="center" wrapText="1"/>
      <protection locked="0"/>
    </xf>
    <xf numFmtId="0" fontId="4" fillId="0" borderId="4" xfId="655" applyFont="1" applyBorder="1">
      <alignment horizontal="center" vertical="center" wrapText="1"/>
    </xf>
    <xf numFmtId="0" fontId="4" fillId="0" borderId="4" xfId="656" applyFont="1" applyBorder="1">
      <alignment horizontal="center" vertical="center"/>
    </xf>
    <xf numFmtId="0" fontId="3" fillId="0" borderId="1" xfId="642" applyFont="1" applyBorder="1">
      <alignment horizontal="left" vertical="center" wrapText="1"/>
    </xf>
    <xf numFmtId="0" fontId="1" fillId="0" borderId="5" xfId="28" applyFont="1" applyBorder="1">
      <alignment horizontal="center" vertical="center" wrapText="1"/>
      <protection locked="0"/>
    </xf>
    <xf numFmtId="0" fontId="3" fillId="0" borderId="6" xfId="645" applyFont="1" applyBorder="1">
      <alignment horizontal="left" vertical="center"/>
    </xf>
    <xf numFmtId="0" fontId="3" fillId="0" borderId="7" xfId="259" applyFont="1" applyBorder="1">
      <alignment horizontal="left" vertical="center"/>
    </xf>
    <xf numFmtId="0" fontId="1" fillId="0" borderId="0" xfId="83" applyFont="1" applyBorder="1">
      <alignment horizontal="right" vertical="center"/>
      <protection locked="0"/>
    </xf>
    <xf numFmtId="0" fontId="4" fillId="0" borderId="5" xfId="652" applyFont="1" applyBorder="1">
      <alignment horizontal="center" vertical="center"/>
    </xf>
    <xf numFmtId="0" fontId="4" fillId="0" borderId="6" xfId="660" applyFont="1" applyBorder="1">
      <alignment horizontal="center" vertical="center"/>
    </xf>
    <xf numFmtId="0" fontId="4" fillId="0" borderId="7" xfId="662" applyFont="1" applyBorder="1">
      <alignment horizontal="center" vertical="center"/>
    </xf>
    <xf numFmtId="0" fontId="3" fillId="0" borderId="0" xfId="96" applyFont="1" applyBorder="1">
      <alignment horizontal="right" vertical="center"/>
    </xf>
    <xf numFmtId="0" fontId="6" fillId="0" borderId="0" xfId="407" applyFont="1" applyBorder="1">
      <alignment horizontal="center" vertical="center" wrapText="1"/>
    </xf>
    <xf numFmtId="0" fontId="3" fillId="0" borderId="0" xfId="0" applyFont="1" applyBorder="1" applyAlignment="1">
      <alignment horizontal="left" vertical="center"/>
    </xf>
    <xf numFmtId="0" fontId="4" fillId="0" borderId="5" xfId="514" applyFont="1" applyBorder="1">
      <alignment horizontal="center" vertical="center" wrapText="1"/>
    </xf>
    <xf numFmtId="0" fontId="4" fillId="0" borderId="6" xfId="522" applyFont="1" applyBorder="1">
      <alignment horizontal="center" vertical="center" wrapText="1"/>
    </xf>
    <xf numFmtId="0" fontId="4" fillId="0" borderId="7" xfId="128" applyFont="1" applyBorder="1">
      <alignment horizontal="center" vertical="center" wrapText="1"/>
    </xf>
    <xf numFmtId="0" fontId="4" fillId="0" borderId="1" xfId="633" applyFont="1" applyBorder="1">
      <alignment horizontal="center" vertical="center" wrapText="1"/>
    </xf>
    <xf numFmtId="49" fontId="5" fillId="0" borderId="1" xfId="146" applyNumberFormat="1" applyFont="1" applyBorder="1" applyAlignment="1">
      <alignment horizontal="center" vertical="center" wrapText="1"/>
    </xf>
    <xf numFmtId="180" fontId="5" fillId="0" borderId="1" xfId="0" applyNumberFormat="1" applyFont="1" applyBorder="1" applyAlignment="1">
      <alignment horizontal="center" vertical="center"/>
    </xf>
    <xf numFmtId="0" fontId="5" fillId="0" borderId="1" xfId="633" applyFont="1" applyBorder="1">
      <alignment horizontal="center" vertical="center" wrapText="1"/>
    </xf>
    <xf numFmtId="0" fontId="3" fillId="0" borderId="1" xfId="635" applyFont="1" applyBorder="1">
      <alignment horizontal="center" vertical="center" wrapText="1"/>
      <protection locked="0"/>
    </xf>
    <xf numFmtId="0" fontId="3" fillId="0" borderId="7" xfId="409" applyFont="1" applyBorder="1">
      <alignment vertical="center" wrapText="1"/>
      <protection locked="0"/>
    </xf>
    <xf numFmtId="0" fontId="6" fillId="0" borderId="0" xfId="0" applyFont="1" applyBorder="1" applyAlignment="1">
      <alignment horizontal="center" vertical="center"/>
    </xf>
    <xf numFmtId="0" fontId="2" fillId="0" borderId="0" xfId="0" applyFont="1" applyBorder="1" applyAlignment="1" applyProtection="1">
      <alignment horizontal="center" vertical="center"/>
      <protection locked="0"/>
    </xf>
    <xf numFmtId="0" fontId="4" fillId="0" borderId="1" xfId="620" applyFont="1" applyBorder="1">
      <alignment horizontal="center" vertical="center"/>
      <protection locked="0"/>
    </xf>
    <xf numFmtId="0" fontId="4" fillId="0" borderId="1" xfId="623" applyFont="1" applyBorder="1">
      <alignment horizontal="center" vertical="center" wrapText="1"/>
      <protection locked="0"/>
    </xf>
    <xf numFmtId="0" fontId="3" fillId="0" borderId="0" xfId="0" applyFont="1" applyBorder="1" applyAlignment="1" applyProtection="1">
      <alignment horizontal="right" vertical="center"/>
      <protection locked="0"/>
    </xf>
    <xf numFmtId="0" fontId="1" fillId="0" borderId="0" xfId="609" applyFont="1" applyBorder="1">
      <alignment horizontal="right" vertical="center"/>
    </xf>
    <xf numFmtId="0" fontId="7" fillId="0" borderId="0" xfId="151" applyFont="1" applyBorder="1">
      <alignment vertical="top"/>
    </xf>
    <xf numFmtId="0" fontId="8" fillId="0" borderId="0" xfId="533" applyFont="1" applyBorder="1">
      <alignment horizontal="center" vertical="center" wrapText="1"/>
    </xf>
    <xf numFmtId="0" fontId="8" fillId="0" borderId="0" xfId="545" applyFont="1" applyBorder="1">
      <alignment horizontal="center" vertical="center"/>
    </xf>
    <xf numFmtId="0" fontId="4" fillId="0" borderId="0" xfId="0" applyFont="1" applyBorder="1" applyAlignment="1">
      <alignment horizontal="left" vertical="center" wrapText="1"/>
    </xf>
    <xf numFmtId="0" fontId="4" fillId="0" borderId="0" xfId="548" applyFont="1" applyBorder="1">
      <alignment wrapText="1"/>
    </xf>
    <xf numFmtId="0" fontId="4" fillId="0" borderId="0" xfId="152" applyFont="1" applyBorder="1">
      <alignment horizontal="right" wrapText="1"/>
    </xf>
    <xf numFmtId="0" fontId="4" fillId="0" borderId="0" xfId="612" applyFont="1" applyBorder="1">
      <protection locked="0"/>
    </xf>
    <xf numFmtId="0" fontId="4" fillId="0" borderId="1" xfId="611" applyFont="1" applyBorder="1">
      <alignment horizontal="center" vertical="center" wrapText="1"/>
    </xf>
    <xf numFmtId="0" fontId="4" fillId="0" borderId="1" xfId="542" applyFont="1" applyBorder="1">
      <alignment horizontal="center" vertical="center"/>
    </xf>
    <xf numFmtId="0" fontId="4" fillId="0" borderId="1" xfId="0" applyFont="1" applyBorder="1" applyAlignment="1" applyProtection="1">
      <alignment horizontal="center" vertical="center"/>
      <protection locked="0"/>
    </xf>
    <xf numFmtId="0" fontId="4" fillId="0" borderId="1" xfId="43" applyFont="1" applyBorder="1">
      <alignment vertical="center" wrapText="1"/>
    </xf>
    <xf numFmtId="0" fontId="3" fillId="0" borderId="0" xfId="628" applyFont="1" applyBorder="1">
      <alignment horizontal="right" vertical="center"/>
      <protection locked="0"/>
    </xf>
    <xf numFmtId="0" fontId="4" fillId="0" borderId="0" xfId="617" applyFont="1" applyBorder="1">
      <alignment horizontal="right" vertical="center"/>
      <protection locked="0"/>
    </xf>
    <xf numFmtId="0" fontId="1" fillId="0" borderId="1" xfId="616" applyFont="1" applyBorder="1">
      <alignment horizontal="center"/>
    </xf>
    <xf numFmtId="0" fontId="1" fillId="0" borderId="0" xfId="566" applyFont="1" applyBorder="1">
      <alignment wrapText="1"/>
    </xf>
    <xf numFmtId="0" fontId="1" fillId="0" borderId="0" xfId="451" applyFont="1" applyBorder="1">
      <protection locked="0"/>
    </xf>
    <xf numFmtId="0" fontId="2" fillId="0" borderId="0" xfId="431" applyFont="1" applyBorder="1">
      <alignment horizontal="center" vertical="center" wrapText="1"/>
    </xf>
    <xf numFmtId="0" fontId="2" fillId="0" borderId="0" xfId="626" applyFont="1" applyBorder="1">
      <alignment horizontal="center" vertical="center"/>
      <protection locked="0"/>
    </xf>
    <xf numFmtId="0" fontId="3" fillId="0" borderId="0" xfId="568" applyFont="1" applyBorder="1">
      <alignment horizontal="left" vertical="center" wrapText="1"/>
    </xf>
    <xf numFmtId="0" fontId="4" fillId="0" borderId="8" xfId="437" applyFont="1" applyBorder="1">
      <alignment horizontal="center" vertical="center" wrapText="1"/>
    </xf>
    <xf numFmtId="0" fontId="4" fillId="0" borderId="8" xfId="447" applyFont="1" applyBorder="1">
      <alignment horizontal="center" vertical="center" wrapText="1"/>
      <protection locked="0"/>
    </xf>
    <xf numFmtId="0" fontId="4" fillId="0" borderId="9" xfId="440" applyFont="1" applyBorder="1">
      <alignment horizontal="center" vertical="center" wrapText="1"/>
    </xf>
    <xf numFmtId="0" fontId="4" fillId="0" borderId="9" xfId="32" applyFont="1" applyBorder="1">
      <alignment horizontal="center" vertical="center" wrapText="1"/>
      <protection locked="0"/>
    </xf>
    <xf numFmtId="0" fontId="4" fillId="0" borderId="10" xfId="443" applyFont="1" applyBorder="1">
      <alignment horizontal="center" vertical="center" wrapText="1"/>
    </xf>
    <xf numFmtId="0" fontId="4" fillId="0" borderId="10" xfId="450" applyFont="1" applyBorder="1">
      <alignment horizontal="center" vertical="center" wrapText="1"/>
      <protection locked="0"/>
    </xf>
    <xf numFmtId="0" fontId="3" fillId="0" borderId="10" xfId="144" applyFont="1" applyBorder="1">
      <alignment horizontal="left" vertical="center" wrapText="1"/>
    </xf>
    <xf numFmtId="0" fontId="3" fillId="0" borderId="10" xfId="454" applyFont="1" applyBorder="1">
      <alignment horizontal="right" vertical="center"/>
      <protection locked="0"/>
    </xf>
    <xf numFmtId="0" fontId="3" fillId="0" borderId="11" xfId="572" applyFont="1" applyBorder="1">
      <alignment horizontal="center" vertical="center"/>
    </xf>
    <xf numFmtId="0" fontId="3" fillId="0" borderId="12" xfId="446" applyFont="1" applyBorder="1">
      <alignment horizontal="left" vertical="center"/>
    </xf>
    <xf numFmtId="0" fontId="3" fillId="0" borderId="10" xfId="33" applyFont="1" applyBorder="1">
      <alignment horizontal="left" vertical="center"/>
    </xf>
    <xf numFmtId="0" fontId="3" fillId="0" borderId="0" xfId="583" applyFont="1" applyBorder="1">
      <alignment vertical="top" wrapText="1"/>
      <protection locked="0"/>
    </xf>
    <xf numFmtId="0" fontId="2" fillId="0" borderId="0" xfId="574" applyFont="1" applyBorder="1">
      <alignment horizontal="center" vertical="center" wrapText="1"/>
      <protection locked="0"/>
    </xf>
    <xf numFmtId="0" fontId="3" fillId="0" borderId="0" xfId="584" applyFont="1" applyBorder="1">
      <alignment horizontal="right"/>
      <protection locked="0"/>
    </xf>
    <xf numFmtId="0" fontId="4" fillId="0" borderId="6" xfId="576" applyFont="1" applyBorder="1">
      <alignment horizontal="center" vertical="center" wrapText="1"/>
      <protection locked="0"/>
    </xf>
    <xf numFmtId="0" fontId="4" fillId="0" borderId="6" xfId="586" applyFont="1" applyBorder="1">
      <alignment horizontal="center" vertical="center"/>
      <protection locked="0"/>
    </xf>
    <xf numFmtId="0" fontId="4" fillId="0" borderId="12" xfId="578" applyFont="1" applyBorder="1">
      <alignment horizontal="center" vertical="center" wrapText="1"/>
    </xf>
    <xf numFmtId="0" fontId="4" fillId="0" borderId="12" xfId="589" applyFont="1" applyBorder="1">
      <alignment horizontal="center" vertical="center"/>
      <protection locked="0"/>
    </xf>
    <xf numFmtId="0" fontId="3" fillId="0" borderId="0" xfId="598" applyFont="1" applyBorder="1">
      <alignment horizontal="right" vertical="center" wrapText="1"/>
      <protection locked="0"/>
    </xf>
    <xf numFmtId="0" fontId="3" fillId="0" borderId="0" xfId="593" applyFont="1" applyBorder="1">
      <alignment horizontal="right" vertical="center" wrapText="1"/>
    </xf>
    <xf numFmtId="0" fontId="3" fillId="0" borderId="0" xfId="587" applyFont="1" applyBorder="1">
      <alignment horizontal="right" wrapText="1"/>
      <protection locked="0"/>
    </xf>
    <xf numFmtId="0" fontId="3" fillId="0" borderId="0" xfId="0" applyFont="1" applyBorder="1" applyAlignment="1">
      <alignment horizontal="right" wrapText="1"/>
    </xf>
    <xf numFmtId="0" fontId="4" fillId="0" borderId="12" xfId="590" applyFont="1" applyBorder="1">
      <alignment horizontal="center" vertical="center" wrapText="1"/>
      <protection locked="0"/>
    </xf>
    <xf numFmtId="0" fontId="0" fillId="0" borderId="0" xfId="0" applyFont="1" applyBorder="1" applyAlignment="1">
      <alignment horizontal="center"/>
    </xf>
    <xf numFmtId="0" fontId="2" fillId="0" borderId="0" xfId="304" applyFont="1" applyBorder="1" applyAlignment="1">
      <alignment horizontal="center" vertical="center"/>
    </xf>
    <xf numFmtId="0" fontId="4" fillId="0" borderId="0" xfId="659" applyFont="1" applyBorder="1" applyAlignment="1">
      <alignment horizontal="center"/>
    </xf>
    <xf numFmtId="0" fontId="4" fillId="0" borderId="8" xfId="437" applyFont="1" applyBorder="1" applyAlignment="1">
      <alignment horizontal="center" vertical="center" wrapText="1"/>
    </xf>
    <xf numFmtId="0" fontId="4" fillId="0" borderId="9" xfId="440" applyFont="1" applyBorder="1" applyAlignment="1">
      <alignment horizontal="center" vertical="center" wrapText="1"/>
    </xf>
    <xf numFmtId="0" fontId="4" fillId="0" borderId="10" xfId="443" applyFont="1" applyBorder="1" applyAlignment="1">
      <alignment horizontal="center" vertical="center" wrapText="1"/>
    </xf>
    <xf numFmtId="0" fontId="4" fillId="0" borderId="10" xfId="541" applyFont="1" applyBorder="1">
      <alignment horizontal="center" vertical="center"/>
    </xf>
    <xf numFmtId="0" fontId="4" fillId="0" borderId="10" xfId="541" applyFont="1" applyBorder="1" applyAlignment="1">
      <alignment horizontal="center" vertical="center"/>
    </xf>
    <xf numFmtId="0" fontId="4" fillId="0" borderId="10" xfId="45" applyFont="1" applyBorder="1">
      <alignment horizontal="center" vertical="center"/>
      <protection locked="0"/>
    </xf>
    <xf numFmtId="0" fontId="3" fillId="0" borderId="10" xfId="144" applyFont="1" applyBorder="1" applyAlignment="1">
      <alignment horizontal="center" vertical="center" wrapText="1"/>
    </xf>
    <xf numFmtId="0" fontId="3" fillId="0" borderId="10" xfId="580" applyFont="1" applyBorder="1">
      <alignment horizontal="right" vertical="center"/>
    </xf>
    <xf numFmtId="0" fontId="5" fillId="0" borderId="1" xfId="633" applyFont="1" applyBorder="1" applyAlignment="1">
      <alignment vertical="center" wrapText="1"/>
    </xf>
    <xf numFmtId="0" fontId="3" fillId="0" borderId="12" xfId="446" applyFont="1" applyBorder="1" applyAlignment="1">
      <alignment horizontal="center" vertical="center"/>
    </xf>
    <xf numFmtId="0" fontId="3" fillId="0" borderId="0" xfId="0" applyFont="1" applyBorder="1" applyAlignment="1">
      <alignment horizontal="right"/>
    </xf>
    <xf numFmtId="180" fontId="9" fillId="0" borderId="1" xfId="0" applyNumberFormat="1" applyFont="1" applyBorder="1" applyAlignment="1">
      <alignment horizontal="right" vertical="center"/>
    </xf>
    <xf numFmtId="0" fontId="10" fillId="0" borderId="0" xfId="264" applyFont="1" applyBorder="1">
      <alignment horizontal="right"/>
      <protection locked="0"/>
    </xf>
    <xf numFmtId="49" fontId="10" fillId="0" borderId="0" xfId="402" applyNumberFormat="1" applyFont="1" applyBorder="1">
      <protection locked="0"/>
    </xf>
    <xf numFmtId="0" fontId="1" fillId="0" borderId="0" xfId="525" applyFont="1" applyBorder="1">
      <alignment horizontal="right"/>
    </xf>
    <xf numFmtId="0" fontId="3" fillId="0" borderId="0" xfId="562" applyFont="1" applyBorder="1">
      <alignment horizontal="right"/>
    </xf>
    <xf numFmtId="0" fontId="11" fillId="0" borderId="0" xfId="269" applyFont="1" applyBorder="1">
      <alignment horizontal="center" vertical="center" wrapText="1"/>
      <protection locked="0"/>
    </xf>
    <xf numFmtId="0" fontId="11" fillId="0" borderId="0" xfId="518" applyFont="1" applyBorder="1">
      <alignment horizontal="center" vertical="center"/>
      <protection locked="0"/>
    </xf>
    <xf numFmtId="0" fontId="11" fillId="0" borderId="0" xfId="528" applyFont="1" applyBorder="1">
      <alignment horizontal="center" vertical="center"/>
    </xf>
    <xf numFmtId="0" fontId="3" fillId="0" borderId="0" xfId="308" applyFont="1" applyBorder="1">
      <alignment horizontal="left" vertical="center"/>
      <protection locked="0"/>
    </xf>
    <xf numFmtId="0" fontId="4" fillId="0" borderId="2" xfId="278" applyFont="1" applyBorder="1">
      <alignment horizontal="center" vertical="center"/>
      <protection locked="0"/>
    </xf>
    <xf numFmtId="49" fontId="4" fillId="0" borderId="2" xfId="406" applyNumberFormat="1" applyFont="1" applyBorder="1">
      <alignment horizontal="center" vertical="center" wrapText="1"/>
      <protection locked="0"/>
    </xf>
    <xf numFmtId="0" fontId="4" fillId="0" borderId="3" xfId="5" applyFont="1" applyBorder="1">
      <alignment horizontal="center" vertical="center"/>
      <protection locked="0"/>
    </xf>
    <xf numFmtId="49" fontId="4" fillId="0" borderId="3" xfId="410" applyNumberFormat="1" applyFont="1" applyBorder="1">
      <alignment horizontal="center" vertical="center" wrapText="1"/>
      <protection locked="0"/>
    </xf>
    <xf numFmtId="49" fontId="4" fillId="0" borderId="1" xfId="513" applyNumberFormat="1" applyFont="1" applyBorder="1">
      <alignment horizontal="center" vertical="center"/>
      <protection locked="0"/>
    </xf>
    <xf numFmtId="0" fontId="3" fillId="0" borderId="1" xfId="395" applyFont="1" applyBorder="1">
      <alignment horizontal="left" vertical="center" wrapText="1"/>
      <protection locked="0"/>
    </xf>
    <xf numFmtId="0" fontId="1" fillId="0" borderId="6" xfId="331" applyFont="1" applyBorder="1">
      <alignment horizontal="center" vertical="center"/>
      <protection locked="0"/>
    </xf>
    <xf numFmtId="0" fontId="1" fillId="0" borderId="7" xfId="521" applyFont="1" applyBorder="1">
      <alignment horizontal="center" vertical="center"/>
      <protection locked="0"/>
    </xf>
    <xf numFmtId="0" fontId="1" fillId="0" borderId="0" xfId="0" applyFont="1" applyBorder="1" applyAlignment="1">
      <alignment horizontal="right"/>
    </xf>
    <xf numFmtId="0" fontId="11" fillId="0" borderId="0" xfId="0" applyFont="1" applyBorder="1" applyAlignment="1">
      <alignment horizontal="center" vertical="center"/>
    </xf>
    <xf numFmtId="49" fontId="4" fillId="0" borderId="1" xfId="406" applyNumberFormat="1" applyFont="1" applyBorder="1">
      <alignment horizontal="center" vertical="center" wrapText="1"/>
      <protection locked="0"/>
    </xf>
    <xf numFmtId="49" fontId="4" fillId="0" borderId="1" xfId="410" applyNumberFormat="1" applyFont="1" applyBorder="1">
      <alignment horizontal="center" vertical="center" wrapText="1"/>
      <protection locked="0"/>
    </xf>
    <xf numFmtId="49" fontId="5" fillId="0" borderId="1" xfId="146" applyNumberFormat="1" applyFont="1" applyBorder="1" applyAlignment="1">
      <alignment horizontal="left" vertical="center" wrapText="1" indent="1"/>
    </xf>
    <xf numFmtId="49" fontId="5" fillId="0" borderId="1" xfId="146" applyNumberFormat="1" applyFont="1" applyBorder="1" applyAlignment="1">
      <alignment horizontal="left" vertical="center" wrapText="1" indent="2"/>
    </xf>
    <xf numFmtId="0" fontId="1" fillId="0" borderId="1" xfId="0" applyFont="1" applyBorder="1" applyAlignment="1" applyProtection="1">
      <alignment horizontal="center" vertical="center"/>
      <protection locked="0"/>
    </xf>
    <xf numFmtId="0" fontId="1" fillId="0" borderId="1" xfId="521" applyFont="1" applyBorder="1">
      <alignment horizontal="center" vertical="center"/>
      <protection locked="0"/>
    </xf>
    <xf numFmtId="0" fontId="6" fillId="0" borderId="0" xfId="582" applyFont="1" applyBorder="1">
      <alignment horizontal="center" vertical="center"/>
    </xf>
    <xf numFmtId="0" fontId="12" fillId="0" borderId="0" xfId="0" applyFont="1" applyBorder="1"/>
    <xf numFmtId="0" fontId="13" fillId="0" borderId="1" xfId="0" applyFont="1" applyBorder="1" applyAlignment="1">
      <alignment horizontal="center" vertical="center"/>
    </xf>
    <xf numFmtId="0" fontId="14"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pplyProtection="1">
      <alignment horizontal="center" vertical="center"/>
      <protection locked="0"/>
    </xf>
    <xf numFmtId="0" fontId="15" fillId="0" borderId="1" xfId="0" applyFont="1" applyBorder="1" applyAlignment="1" applyProtection="1">
      <alignment horizontal="center" vertical="center" wrapText="1"/>
      <protection locked="0"/>
    </xf>
    <xf numFmtId="0" fontId="3" fillId="0" borderId="1" xfId="634" applyFont="1" applyBorder="1">
      <alignment vertical="center" wrapText="1"/>
    </xf>
    <xf numFmtId="0" fontId="3" fillId="0" borderId="1" xfId="624" applyFont="1" applyBorder="1">
      <alignment horizontal="center" vertical="center" wrapText="1"/>
    </xf>
    <xf numFmtId="0" fontId="3" fillId="0" borderId="1" xfId="627" applyFont="1" applyBorder="1">
      <alignment horizontal="center" vertical="center"/>
      <protection locked="0"/>
    </xf>
    <xf numFmtId="0" fontId="13" fillId="0" borderId="1" xfId="0" applyFont="1" applyBorder="1" applyAlignment="1">
      <alignment horizontal="center" vertical="center" wrapText="1"/>
    </xf>
    <xf numFmtId="0" fontId="16" fillId="0" borderId="1" xfId="0" applyFont="1" applyBorder="1" applyAlignment="1">
      <alignment horizontal="center" vertical="center"/>
    </xf>
    <xf numFmtId="0" fontId="17" fillId="0" borderId="1" xfId="0" applyFont="1" applyBorder="1" applyAlignment="1">
      <alignment horizontal="center" vertical="center" wrapText="1"/>
    </xf>
    <xf numFmtId="0" fontId="17" fillId="0" borderId="1" xfId="0" applyFont="1" applyBorder="1" applyAlignment="1" applyProtection="1">
      <alignment horizontal="center" vertical="center"/>
      <protection locked="0"/>
    </xf>
    <xf numFmtId="0" fontId="0" fillId="0" borderId="1" xfId="0" applyFont="1" applyBorder="1" applyAlignment="1">
      <alignment horizontal="center" vertical="center"/>
    </xf>
    <xf numFmtId="0" fontId="1" fillId="0" borderId="0" xfId="0" applyFont="1" applyBorder="1" applyAlignment="1">
      <alignment vertical="top"/>
    </xf>
    <xf numFmtId="0" fontId="4" fillId="0" borderId="1" xfId="653" applyFont="1" applyBorder="1">
      <alignment horizontal="center" vertical="center" wrapText="1"/>
    </xf>
    <xf numFmtId="0" fontId="1" fillId="0" borderId="1" xfId="0" applyFont="1" applyBorder="1" applyAlignment="1" applyProtection="1">
      <alignment horizontal="center" vertical="center" wrapText="1"/>
      <protection locked="0"/>
    </xf>
    <xf numFmtId="0" fontId="3" fillId="0" borderId="1" xfId="645" applyFont="1" applyBorder="1">
      <alignment horizontal="left" vertical="center"/>
    </xf>
    <xf numFmtId="0" fontId="3" fillId="0" borderId="1" xfId="259" applyFont="1" applyBorder="1">
      <alignment horizontal="left" vertical="center"/>
    </xf>
    <xf numFmtId="0" fontId="4" fillId="0" borderId="1" xfId="444" applyFont="1" applyBorder="1">
      <alignment horizontal="center" vertical="center"/>
    </xf>
    <xf numFmtId="0" fontId="4" fillId="0" borderId="1" xfId="436" applyFont="1" applyBorder="1">
      <alignment horizontal="center" vertical="center" wrapText="1"/>
      <protection locked="0"/>
    </xf>
    <xf numFmtId="0" fontId="3" fillId="0" borderId="0" xfId="0" applyFont="1" applyBorder="1" applyAlignment="1">
      <alignment horizontal="right" vertical="center"/>
    </xf>
    <xf numFmtId="0" fontId="1" fillId="0" borderId="0" xfId="285" applyFont="1" applyBorder="1">
      <alignment vertical="top"/>
      <protection locked="0"/>
    </xf>
    <xf numFmtId="49" fontId="1" fillId="0" borderId="0" xfId="295" applyNumberFormat="1" applyFont="1" applyBorder="1">
      <protection locked="0"/>
    </xf>
    <xf numFmtId="0" fontId="1" fillId="0" borderId="0" xfId="0" applyFont="1" applyBorder="1" applyProtection="1">
      <protection locked="0"/>
    </xf>
    <xf numFmtId="0" fontId="4" fillId="0" borderId="0" xfId="21" applyFont="1" applyBorder="1">
      <alignment horizontal="left" vertical="center"/>
      <protection locked="0"/>
    </xf>
    <xf numFmtId="0" fontId="4" fillId="0" borderId="0" xfId="0" applyFont="1" applyBorder="1" applyProtection="1">
      <protection locked="0"/>
    </xf>
    <xf numFmtId="0" fontId="4" fillId="0" borderId="1" xfId="312" applyFont="1" applyBorder="1">
      <alignment horizontal="center" vertical="center" wrapText="1"/>
      <protection locked="0"/>
    </xf>
    <xf numFmtId="0" fontId="4" fillId="0" borderId="1" xfId="386" applyFont="1" applyBorder="1">
      <alignment horizontal="center" vertical="center" wrapText="1"/>
      <protection locked="0"/>
    </xf>
    <xf numFmtId="0" fontId="4" fillId="0" borderId="1" xfId="5" applyFont="1" applyBorder="1">
      <alignment horizontal="center" vertical="center"/>
      <protection locked="0"/>
    </xf>
    <xf numFmtId="0" fontId="4" fillId="0" borderId="1" xfId="56" applyFont="1" applyBorder="1">
      <alignment horizontal="center" vertical="center"/>
    </xf>
    <xf numFmtId="0" fontId="4" fillId="0" borderId="1" xfId="244" applyFont="1" applyBorder="1">
      <alignment horizontal="center" vertical="center"/>
      <protection locked="0"/>
    </xf>
    <xf numFmtId="0" fontId="3" fillId="0" borderId="1" xfId="249" applyFont="1" applyBorder="1">
      <alignment horizontal="left" vertical="center"/>
    </xf>
    <xf numFmtId="0" fontId="4" fillId="0" borderId="1" xfId="306" applyFont="1" applyBorder="1">
      <alignment horizontal="center" vertical="center" wrapText="1"/>
      <protection locked="0"/>
    </xf>
    <xf numFmtId="0" fontId="4" fillId="0" borderId="1" xfId="393" applyFont="1" applyBorder="1">
      <alignment horizontal="center" vertical="center" wrapText="1"/>
      <protection locked="0"/>
    </xf>
    <xf numFmtId="0" fontId="4" fillId="0" borderId="1" xfId="389" applyFont="1" applyBorder="1">
      <alignment horizontal="center" vertical="center" wrapText="1"/>
      <protection locked="0"/>
    </xf>
    <xf numFmtId="0" fontId="4" fillId="0" borderId="1" xfId="576" applyFont="1" applyBorder="1">
      <alignment horizontal="center" vertical="center" wrapText="1"/>
      <protection locked="0"/>
    </xf>
    <xf numFmtId="0" fontId="1" fillId="0" borderId="1" xfId="397" applyFont="1" applyBorder="1">
      <alignment horizontal="center"/>
    </xf>
    <xf numFmtId="0" fontId="1" fillId="0" borderId="1" xfId="28" applyFont="1" applyBorder="1">
      <alignment horizontal="center" vertical="center" wrapText="1"/>
      <protection locked="0"/>
    </xf>
    <xf numFmtId="0" fontId="3" fillId="0" borderId="1" xfId="291" applyFont="1" applyBorder="1">
      <alignment horizontal="left" vertical="center"/>
      <protection locked="0"/>
    </xf>
    <xf numFmtId="0" fontId="3" fillId="0" borderId="1" xfId="41" applyFont="1" applyBorder="1">
      <alignment horizontal="left" vertical="center"/>
      <protection locked="0"/>
    </xf>
    <xf numFmtId="0" fontId="1" fillId="0" borderId="0" xfId="363" applyFont="1" applyBorder="1">
      <alignment horizontal="center" wrapText="1"/>
    </xf>
    <xf numFmtId="0" fontId="3" fillId="0" borderId="0" xfId="596" applyFont="1" applyBorder="1">
      <alignment horizontal="right" wrapText="1"/>
    </xf>
    <xf numFmtId="0" fontId="18" fillId="0" borderId="0" xfId="364" applyFont="1" applyBorder="1">
      <alignment horizontal="center" vertical="center" wrapText="1"/>
    </xf>
    <xf numFmtId="0" fontId="19" fillId="0" borderId="1" xfId="368" applyFont="1" applyBorder="1">
      <alignment horizontal="center" vertical="center" wrapText="1"/>
    </xf>
    <xf numFmtId="0" fontId="19" fillId="0" borderId="1" xfId="376" applyFont="1" applyBorder="1">
      <alignment horizontal="center" vertical="center" wrapText="1"/>
    </xf>
    <xf numFmtId="180" fontId="20" fillId="0" borderId="0" xfId="0" applyNumberFormat="1" applyFont="1" applyBorder="1" applyAlignment="1">
      <alignment horizontal="right" vertical="center"/>
    </xf>
    <xf numFmtId="0" fontId="21" fillId="0" borderId="0" xfId="211" applyFont="1" applyBorder="1">
      <alignment horizontal="center" vertical="center"/>
    </xf>
    <xf numFmtId="0" fontId="22" fillId="0" borderId="0" xfId="211" applyFont="1" applyBorder="1">
      <alignment horizontal="center" vertical="center"/>
    </xf>
    <xf numFmtId="0" fontId="23" fillId="0" borderId="1" xfId="0" applyFont="1" applyBorder="1" applyAlignment="1">
      <alignment horizontal="center" vertical="center"/>
    </xf>
    <xf numFmtId="49" fontId="23" fillId="0" borderId="1" xfId="0" applyNumberFormat="1" applyFont="1" applyBorder="1" applyAlignment="1">
      <alignment horizontal="center" vertical="center" wrapText="1"/>
    </xf>
    <xf numFmtId="49" fontId="23" fillId="0" borderId="1" xfId="362" applyNumberFormat="1" applyFont="1" applyBorder="1">
      <alignment horizontal="center" vertical="center" wrapText="1"/>
    </xf>
    <xf numFmtId="49" fontId="23" fillId="0" borderId="1" xfId="0" applyNumberFormat="1" applyFont="1" applyBorder="1" applyAlignment="1">
      <alignment horizontal="center" vertical="center"/>
    </xf>
    <xf numFmtId="49" fontId="24" fillId="0" borderId="1" xfId="0" applyNumberFormat="1" applyFont="1" applyBorder="1" applyAlignment="1">
      <alignment horizontal="center" vertical="center"/>
    </xf>
    <xf numFmtId="49" fontId="24" fillId="0" borderId="1" xfId="0" applyNumberFormat="1" applyFont="1" applyBorder="1" applyAlignment="1" applyProtection="1">
      <alignment horizontal="center" vertical="center"/>
      <protection locked="0"/>
    </xf>
    <xf numFmtId="0" fontId="23" fillId="0" borderId="1" xfId="0" applyFont="1" applyBorder="1"/>
    <xf numFmtId="0" fontId="23" fillId="0" borderId="1" xfId="0" applyFont="1" applyBorder="1" applyAlignment="1">
      <alignment horizontal="left" indent="1"/>
    </xf>
    <xf numFmtId="0" fontId="23" fillId="0" borderId="1" xfId="223" applyFont="1" applyBorder="1">
      <alignment horizontal="center" vertical="center"/>
    </xf>
    <xf numFmtId="0" fontId="23" fillId="0" borderId="1" xfId="140" applyFont="1" applyBorder="1">
      <alignment horizontal="center" vertical="center"/>
    </xf>
    <xf numFmtId="0" fontId="23" fillId="0" borderId="1" xfId="158" applyFont="1" applyBorder="1">
      <alignment horizontal="center" vertical="center"/>
    </xf>
    <xf numFmtId="180" fontId="25" fillId="0" borderId="1" xfId="0" applyNumberFormat="1" applyFont="1" applyBorder="1" applyAlignment="1">
      <alignment horizontal="right" vertical="center"/>
    </xf>
    <xf numFmtId="180" fontId="25" fillId="0" borderId="1" xfId="0" applyNumberFormat="1" applyFont="1" applyBorder="1" applyAlignment="1">
      <alignment horizontal="right" vertical="center" indent="1"/>
    </xf>
    <xf numFmtId="180" fontId="25" fillId="0" borderId="1" xfId="0" applyNumberFormat="1" applyFont="1" applyBorder="1" applyAlignment="1">
      <alignment horizontal="center" vertical="center"/>
    </xf>
    <xf numFmtId="0" fontId="23" fillId="0" borderId="1" xfId="0" applyFont="1" applyBorder="1" applyAlignment="1" applyProtection="1">
      <alignment horizontal="center" vertical="center"/>
      <protection locked="0"/>
    </xf>
    <xf numFmtId="0" fontId="23" fillId="0" borderId="1" xfId="586" applyFont="1" applyBorder="1">
      <alignment horizontal="center" vertical="center"/>
      <protection locked="0"/>
    </xf>
    <xf numFmtId="0" fontId="23" fillId="0" borderId="1" xfId="391" applyFont="1" applyBorder="1">
      <alignment horizontal="center" vertical="center"/>
      <protection locked="0"/>
    </xf>
    <xf numFmtId="0" fontId="0" fillId="0" borderId="0" xfId="0" applyFont="1" applyBorder="1" applyAlignment="1">
      <alignment horizontal="center" vertical="center"/>
    </xf>
    <xf numFmtId="0" fontId="23" fillId="0" borderId="1" xfId="620" applyFont="1" applyBorder="1">
      <alignment horizontal="center" vertical="center"/>
      <protection locked="0"/>
    </xf>
    <xf numFmtId="0" fontId="24" fillId="0" borderId="1" xfId="178" applyFont="1" applyBorder="1">
      <alignment horizontal="center" vertical="center"/>
    </xf>
    <xf numFmtId="0" fontId="24" fillId="0" borderId="1" xfId="0" applyFont="1" applyBorder="1" applyAlignment="1">
      <alignment horizontal="center" vertical="center"/>
    </xf>
    <xf numFmtId="0" fontId="1" fillId="0" borderId="0" xfId="54" applyFont="1" applyBorder="1">
      <alignment vertical="top"/>
    </xf>
    <xf numFmtId="49" fontId="4" fillId="0" borderId="1" xfId="12" applyNumberFormat="1" applyFont="1" applyBorder="1">
      <alignment horizontal="center" vertical="center" wrapText="1"/>
    </xf>
    <xf numFmtId="49" fontId="4" fillId="0" borderId="1" xfId="137" applyNumberFormat="1" applyFont="1" applyBorder="1">
      <alignment horizontal="center" vertical="center" wrapText="1"/>
    </xf>
    <xf numFmtId="0" fontId="4" fillId="0" borderId="1" xfId="615" applyFont="1" applyBorder="1">
      <alignment horizontal="center" vertical="center"/>
      <protection locked="0"/>
    </xf>
    <xf numFmtId="49" fontId="4" fillId="0" borderId="1" xfId="217" applyNumberFormat="1" applyFont="1" applyBorder="1">
      <alignment horizontal="center" vertical="center"/>
    </xf>
    <xf numFmtId="0" fontId="1" fillId="0" borderId="1" xfId="0" applyFont="1" applyBorder="1" applyAlignment="1">
      <alignment horizontal="center" vertical="center"/>
    </xf>
    <xf numFmtId="0" fontId="1" fillId="0" borderId="1" xfId="194" applyFont="1" applyBorder="1">
      <alignment horizontal="center" vertical="center"/>
    </xf>
    <xf numFmtId="49" fontId="5" fillId="0" borderId="0" xfId="146" applyNumberFormat="1" applyFont="1" applyBorder="1">
      <alignment horizontal="left" vertical="center" wrapText="1"/>
    </xf>
    <xf numFmtId="0" fontId="26" fillId="0" borderId="0" xfId="275" applyFont="1" applyBorder="1">
      <alignment horizontal="center" vertical="center"/>
    </xf>
    <xf numFmtId="0" fontId="27" fillId="0" borderId="0" xfId="0" applyFont="1" applyBorder="1" applyAlignment="1">
      <alignment horizontal="center" vertical="center"/>
    </xf>
    <xf numFmtId="49" fontId="28" fillId="0" borderId="1" xfId="146" applyNumberFormat="1" applyFont="1" applyBorder="1" applyAlignment="1">
      <alignment horizontal="center" vertical="center" wrapText="1"/>
    </xf>
    <xf numFmtId="0" fontId="4" fillId="0" borderId="1" xfId="278" applyFont="1" applyBorder="1">
      <alignment horizontal="center" vertical="center"/>
      <protection locked="0"/>
    </xf>
    <xf numFmtId="0" fontId="4" fillId="0" borderId="1" xfId="655" applyFont="1" applyBorder="1">
      <alignment horizontal="center" vertical="center" wrapText="1"/>
    </xf>
    <xf numFmtId="0" fontId="3" fillId="0" borderId="0" xfId="257" applyFont="1" applyBorder="1">
      <alignment horizontal="left" vertical="center" wrapText="1"/>
      <protection locked="0"/>
    </xf>
    <xf numFmtId="0" fontId="4" fillId="0" borderId="0" xfId="535" applyFont="1" applyBorder="1">
      <alignment horizontal="left" vertical="center" wrapText="1"/>
    </xf>
    <xf numFmtId="0" fontId="4" fillId="0" borderId="1" xfId="651" applyFont="1" applyBorder="1">
      <alignment horizontal="center" vertical="center" wrapText="1"/>
    </xf>
    <xf numFmtId="0" fontId="4" fillId="0" borderId="1" xfId="437" applyFont="1" applyBorder="1">
      <alignment horizontal="center" vertical="center" wrapText="1"/>
    </xf>
    <xf numFmtId="0" fontId="4" fillId="0" borderId="1" xfId="142" applyFont="1" applyBorder="1">
      <alignment horizontal="center" vertical="center"/>
    </xf>
    <xf numFmtId="0" fontId="4" fillId="0" borderId="1" xfId="660" applyFont="1" applyBorder="1">
      <alignment horizontal="center" vertical="center"/>
    </xf>
    <xf numFmtId="0" fontId="1" fillId="0" borderId="1" xfId="290" applyFont="1" applyBorder="1">
      <alignment horizontal="center" vertical="center"/>
    </xf>
    <xf numFmtId="0" fontId="4" fillId="0" borderId="1" xfId="541" applyFont="1" applyBorder="1">
      <alignment horizontal="center" vertical="center"/>
    </xf>
    <xf numFmtId="0" fontId="4" fillId="0" borderId="1" xfId="45" applyFont="1" applyBorder="1">
      <alignment horizontal="center" vertical="center"/>
      <protection locked="0"/>
    </xf>
    <xf numFmtId="3" fontId="4" fillId="0" borderId="1" xfId="293" applyNumberFormat="1" applyFont="1" applyBorder="1">
      <alignment horizontal="center" vertical="center"/>
      <protection locked="0"/>
    </xf>
    <xf numFmtId="3" fontId="4" fillId="0" borderId="1" xfId="284" applyNumberFormat="1" applyFont="1" applyBorder="1">
      <alignment horizontal="center" vertical="center"/>
    </xf>
    <xf numFmtId="0" fontId="1" fillId="0" borderId="1" xfId="271" applyFont="1" applyBorder="1">
      <alignment horizontal="center" vertical="center" wrapText="1"/>
      <protection locked="0"/>
    </xf>
    <xf numFmtId="0" fontId="1" fillId="0" borderId="1" xfId="0" applyFont="1" applyBorder="1" applyAlignment="1">
      <alignment horizontal="center" vertical="center" wrapText="1"/>
    </xf>
    <xf numFmtId="0" fontId="4" fillId="0" borderId="1" xfId="447" applyFont="1" applyBorder="1">
      <alignment horizontal="center" vertical="center" wrapText="1"/>
      <protection locked="0"/>
    </xf>
    <xf numFmtId="0" fontId="4" fillId="0" borderId="1" xfId="522" applyFont="1" applyBorder="1">
      <alignment horizontal="center" vertical="center" wrapText="1"/>
    </xf>
    <xf numFmtId="0" fontId="4" fillId="0" borderId="1" xfId="450" applyFont="1" applyBorder="1">
      <alignment horizontal="center" vertical="center" wrapText="1"/>
      <protection locked="0"/>
    </xf>
    <xf numFmtId="3" fontId="4" fillId="0" borderId="1" xfId="307" applyNumberFormat="1" applyFont="1" applyBorder="1">
      <alignment horizontal="center" vertical="top"/>
      <protection locked="0"/>
    </xf>
    <xf numFmtId="0" fontId="1" fillId="0" borderId="1" xfId="311" applyFont="1" applyBorder="1">
      <alignment horizontal="center" vertical="top"/>
    </xf>
    <xf numFmtId="0" fontId="4" fillId="0" borderId="1" xfId="128" applyFont="1" applyBorder="1">
      <alignment horizontal="center" vertical="center" wrapText="1"/>
    </xf>
    <xf numFmtId="0" fontId="6" fillId="0" borderId="0" xfId="212" applyFont="1" applyBorder="1">
      <alignment horizontal="center" vertical="center"/>
      <protection locked="0"/>
    </xf>
    <xf numFmtId="0" fontId="1" fillId="0" borderId="1" xfId="13" applyFont="1" applyBorder="1">
      <alignment horizontal="center" vertical="center" wrapText="1"/>
      <protection locked="0"/>
    </xf>
    <xf numFmtId="0" fontId="1" fillId="0" borderId="1" xfId="119" applyFont="1" applyBorder="1">
      <alignment horizontal="center" vertical="center" wrapText="1"/>
      <protection locked="0"/>
    </xf>
    <xf numFmtId="0" fontId="1" fillId="0" borderId="1" xfId="185" applyFont="1" applyBorder="1">
      <alignment horizontal="center" vertical="center" wrapText="1"/>
      <protection locked="0"/>
    </xf>
    <xf numFmtId="0" fontId="1" fillId="0" borderId="1" xfId="161" applyFont="1" applyBorder="1">
      <alignment horizontal="center" vertical="center" wrapText="1"/>
    </xf>
    <xf numFmtId="0" fontId="1" fillId="0" borderId="1" xfId="216" applyFont="1" applyBorder="1">
      <alignment horizontal="center" vertical="center" wrapText="1"/>
    </xf>
    <xf numFmtId="0" fontId="1" fillId="0" borderId="1" xfId="123" applyFont="1" applyBorder="1">
      <alignment horizontal="center" vertical="center" wrapText="1"/>
    </xf>
    <xf numFmtId="0" fontId="1" fillId="0" borderId="1" xfId="218" applyFont="1" applyBorder="1">
      <alignment horizontal="center" vertical="center"/>
    </xf>
    <xf numFmtId="0" fontId="1" fillId="0" borderId="1" xfId="131" applyFont="1" applyBorder="1">
      <alignment horizontal="center" vertical="center"/>
    </xf>
    <xf numFmtId="0" fontId="1" fillId="0" borderId="1" xfId="344" applyFont="1" applyBorder="1">
      <alignment horizontal="center" vertical="center"/>
    </xf>
    <xf numFmtId="3" fontId="1" fillId="0" borderId="1" xfId="167" applyNumberFormat="1" applyFont="1" applyBorder="1">
      <alignment horizontal="center" vertical="center"/>
    </xf>
    <xf numFmtId="3" fontId="1" fillId="0" borderId="1" xfId="173" applyNumberFormat="1" applyFont="1" applyBorder="1">
      <alignment horizontal="center" vertical="center"/>
    </xf>
    <xf numFmtId="0" fontId="3" fillId="0" borderId="1" xfId="224" applyFont="1" applyBorder="1">
      <alignment horizontal="center" vertical="center"/>
      <protection locked="0"/>
    </xf>
    <xf numFmtId="0" fontId="3" fillId="0" borderId="1" xfId="166" applyFont="1" applyBorder="1">
      <alignment horizontal="right" vertical="center"/>
      <protection locked="0"/>
    </xf>
    <xf numFmtId="0" fontId="1" fillId="0" borderId="1" xfId="331" applyFont="1" applyBorder="1">
      <alignment horizontal="center" vertical="center"/>
      <protection locked="0"/>
    </xf>
    <xf numFmtId="0" fontId="1" fillId="0" borderId="1" xfId="228" applyFont="1" applyBorder="1">
      <alignment horizontal="center" vertical="center" wrapText="1"/>
    </xf>
    <xf numFmtId="0" fontId="1" fillId="0" borderId="1" xfId="227" applyFont="1" applyBorder="1">
      <alignment horizontal="center" vertical="center"/>
      <protection locked="0"/>
    </xf>
    <xf numFmtId="0" fontId="1" fillId="0" borderId="1" xfId="208" applyFont="1" applyBorder="1">
      <alignment horizontal="center" vertical="center" wrapText="1"/>
    </xf>
    <xf numFmtId="0" fontId="1" fillId="0" borderId="1" xfId="280" applyFont="1" applyBorder="1">
      <alignment horizontal="center" vertical="center" wrapText="1"/>
    </xf>
    <xf numFmtId="0" fontId="1" fillId="0" borderId="1" xfId="234" applyFont="1" applyBorder="1">
      <alignment horizontal="center" vertical="center" wrapText="1"/>
      <protection locked="0"/>
    </xf>
    <xf numFmtId="0" fontId="1" fillId="0" borderId="1" xfId="226" applyFont="1" applyBorder="1">
      <alignment horizontal="center" vertical="center" wrapText="1"/>
      <protection locked="0"/>
    </xf>
    <xf numFmtId="0" fontId="1" fillId="0" borderId="1" xfId="59" applyFont="1" applyBorder="1">
      <alignment horizontal="center" vertical="center"/>
      <protection locked="0"/>
    </xf>
    <xf numFmtId="0" fontId="1" fillId="0" borderId="0" xfId="661" applyFont="1" applyBorder="1">
      <alignment horizontal="right"/>
      <protection locked="0"/>
    </xf>
    <xf numFmtId="0" fontId="1" fillId="0" borderId="1" xfId="252" applyFont="1" applyBorder="1">
      <alignment horizontal="center" vertical="center" wrapText="1"/>
      <protection locked="0"/>
    </xf>
    <xf numFmtId="0" fontId="1" fillId="0" borderId="1" xfId="294" applyFont="1" applyBorder="1">
      <alignment horizontal="center" vertical="center" wrapText="1"/>
    </xf>
    <xf numFmtId="0" fontId="1" fillId="0" borderId="1" xfId="236" applyFont="1" applyBorder="1">
      <alignment horizontal="center" vertical="center"/>
      <protection locked="0"/>
    </xf>
    <xf numFmtId="3" fontId="1" fillId="0" borderId="1" xfId="239" applyNumberFormat="1" applyFont="1" applyBorder="1">
      <alignment horizontal="center" vertical="center"/>
    </xf>
    <xf numFmtId="3" fontId="1" fillId="0" borderId="1" xfId="245" applyNumberFormat="1" applyFont="1" applyBorder="1">
      <alignment horizontal="center" vertical="center"/>
    </xf>
    <xf numFmtId="0" fontId="2" fillId="0" borderId="0" xfId="176" applyFont="1" applyBorder="1">
      <alignment horizontal="center" vertical="top"/>
    </xf>
    <xf numFmtId="0" fontId="3" fillId="0" borderId="0" xfId="630" applyFont="1" applyBorder="1">
      <alignment horizontal="left" vertical="center"/>
    </xf>
    <xf numFmtId="0" fontId="27" fillId="0" borderId="0" xfId="8" applyFont="1" applyBorder="1">
      <alignment horizontal="center" vertical="center"/>
    </xf>
    <xf numFmtId="0" fontId="4" fillId="0" borderId="1" xfId="652" applyFont="1" applyBorder="1">
      <alignment horizontal="center" vertical="center"/>
    </xf>
    <xf numFmtId="0" fontId="4" fillId="0" borderId="1" xfId="662" applyFont="1" applyBorder="1">
      <alignment horizontal="center" vertical="center"/>
    </xf>
    <xf numFmtId="0" fontId="4" fillId="0" borderId="1" xfId="654" applyFont="1" applyBorder="1">
      <alignment horizontal="center" vertical="center"/>
    </xf>
    <xf numFmtId="0" fontId="4" fillId="0" borderId="1" xfId="656" applyFont="1" applyBorder="1">
      <alignment horizontal="center" vertical="center"/>
    </xf>
    <xf numFmtId="0" fontId="5" fillId="0" borderId="1" xfId="0" applyFont="1" applyBorder="1" applyAlignment="1">
      <alignment horizontal="left" vertical="center" wrapText="1"/>
    </xf>
    <xf numFmtId="0" fontId="3" fillId="0" borderId="0" xfId="562" applyFont="1" applyBorder="1" quotePrefix="1">
      <alignment horizontal="right"/>
    </xf>
    <xf numFmtId="0" fontId="3" fillId="0" borderId="0" xfId="587" applyFont="1" applyBorder="1" quotePrefix="1">
      <alignment horizontal="right" wrapText="1"/>
      <protection locked="0"/>
    </xf>
    <xf numFmtId="0" fontId="3" fillId="0" borderId="0" xfId="96" applyFont="1" applyBorder="1" quotePrefix="1">
      <alignment horizontal="right" vertical="center"/>
    </xf>
    <xf numFmtId="0" fontId="3" fillId="0" borderId="0" xfId="0" applyFont="1" applyBorder="1" applyAlignment="1" quotePrefix="1">
      <alignment horizontal="right"/>
    </xf>
    <xf numFmtId="0" fontId="3" fillId="0" borderId="0" xfId="596" applyFont="1" applyBorder="1" quotePrefix="1">
      <alignment horizontal="right" wrapText="1"/>
    </xf>
    <xf numFmtId="0" fontId="3" fillId="0" borderId="0" xfId="584" applyFont="1" applyBorder="1" quotePrefix="1">
      <alignment horizontal="right"/>
      <protection locked="0"/>
    </xf>
    <xf numFmtId="0" fontId="3" fillId="0" borderId="0" xfId="0" applyFont="1" applyBorder="1" applyAlignment="1" quotePrefix="1">
      <alignment horizontal="right" wrapText="1"/>
    </xf>
    <xf numFmtId="0" fontId="4" fillId="0" borderId="0" xfId="617" applyFont="1" applyBorder="1" quotePrefix="1">
      <alignment horizontal="right" vertical="center"/>
      <protection locked="0"/>
    </xf>
    <xf numFmtId="0" fontId="1" fillId="0" borderId="0" xfId="0" applyFont="1" applyBorder="1" applyAlignment="1" applyProtection="1" quotePrefix="1">
      <alignment horizontal="right"/>
      <protection locked="0"/>
    </xf>
  </cellXfs>
  <cellStyles count="665">
    <cellStyle name="常规" xfId="0" builtinId="0"/>
    <cellStyle name="货币[0]" xfId="1" builtinId="7"/>
    <cellStyle name="一般公共预算支出预算表（按功能科目分类）02-2 __b-21-0" xfId="2"/>
    <cellStyle name="一般公共预算支出预算表（按功能科目分类）02-2 __b-16-0" xfId="3"/>
    <cellStyle name="部门支出预算表01-03 __b-9-0" xfId="4"/>
    <cellStyle name="国有资本经营预算支出表07 __b-5-0" xfId="5"/>
    <cellStyle name="上级补助项目支出预算表12 __b-27-0" xfId="6"/>
    <cellStyle name="货币" xfId="7" builtinId="4"/>
    <cellStyle name="财政拨款收支预算总表02-1 __b-13-0" xfId="8"/>
    <cellStyle name="市对下转移支付预算表10-1 __b-26-0" xfId="9"/>
    <cellStyle name="市对下转移支付预算表10-1 __b-31-0" xfId="10"/>
    <cellStyle name="输入" xfId="11" builtinId="20"/>
    <cellStyle name="一般公共预算支出预算表（按经济科目分类）02-3 __b-5-0" xfId="12"/>
    <cellStyle name="部门收入预算表01-2 __b-4-0" xfId="13"/>
    <cellStyle name="20% - 强调文字颜色 3" xfId="14" builtinId="38"/>
    <cellStyle name="政府性基金预算支出预算表06 __b-22-0" xfId="15"/>
    <cellStyle name="政府性基金预算支出预算表06 __b-17-0" xfId="16"/>
    <cellStyle name="千位分隔[0]" xfId="17" builtinId="6"/>
    <cellStyle name="部门支出预算表01-03 __b-21-0" xfId="18"/>
    <cellStyle name="部门支出预算表01-03 __b-16-0" xfId="19"/>
    <cellStyle name="DateTimeStyle" xfId="20"/>
    <cellStyle name="基本支出预算表（人员类.运转类公用经费项目）04 __b-13-0" xfId="21"/>
    <cellStyle name="差" xfId="22" builtinId="27"/>
    <cellStyle name="40% - 强调文字颜色 3" xfId="23" builtinId="39"/>
    <cellStyle name="千位分隔" xfId="24" builtinId="3"/>
    <cellStyle name="部门支出预算表01-03 __b-10-0" xfId="25"/>
    <cellStyle name="60% - 强调文字颜色 3" xfId="26" builtinId="40"/>
    <cellStyle name="超链接" xfId="27" builtinId="8"/>
    <cellStyle name="上级补助项目支出预算表12 __b-10-0" xfId="28"/>
    <cellStyle name="百分比" xfId="29" builtinId="5"/>
    <cellStyle name="项目支出预算表（其他运转类.特定目标类项目）05-1 __b-35-0" xfId="30"/>
    <cellStyle name="项目支出预算表（其他运转类.特定目标类项目）05-1 __b-40-0" xfId="31"/>
    <cellStyle name="政府购买服务预算表09 __b-22-0" xfId="32"/>
    <cellStyle name="政府购买服务预算表09 __b-17-0" xfId="33"/>
    <cellStyle name="已访问的超链接" xfId="34" builtinId="9"/>
    <cellStyle name="项目支出绩效目标表（另文下达）05-3 __b-12-0" xfId="35"/>
    <cellStyle name="政府性基金预算支出预算表06 __b-25-0" xfId="36"/>
    <cellStyle name="政府性基金预算支出预算表06 __b-30-0" xfId="37"/>
    <cellStyle name="部门支出预算表01-03 __b-25-0" xfId="38"/>
    <cellStyle name="部门支出预算表01-03 __b-30-0" xfId="39"/>
    <cellStyle name="注释" xfId="40" builtinId="10"/>
    <cellStyle name="基本支出预算表（人员类.运转类公用经费项目）04 __b-17-0" xfId="41"/>
    <cellStyle name="基本支出预算表（人员类.运转类公用经费项目）04 __b-22-0" xfId="42"/>
    <cellStyle name="市对下转移支付预算表10-1 __b-7-0" xfId="43"/>
    <cellStyle name="部门政府采购预算表08 __b-16-0" xfId="44"/>
    <cellStyle name="部门政府采购预算表08 __b-21-0" xfId="45"/>
    <cellStyle name="60% - 强调文字颜色 2" xfId="46" builtinId="36"/>
    <cellStyle name="__b-1-0" xfId="47"/>
    <cellStyle name="一般公共预算支出预算表（按经济科目分类）02-3 __b-13-0" xfId="48"/>
    <cellStyle name="标题 4" xfId="49" builtinId="19"/>
    <cellStyle name="警告文本" xfId="50" builtinId="11"/>
    <cellStyle name="标题" xfId="51" builtinId="15"/>
    <cellStyle name="解释性文本" xfId="52" builtinId="53"/>
    <cellStyle name="标题 1" xfId="53" builtinId="16"/>
    <cellStyle name="项目支出预算表（其他运转类.特定目标类项目）05-1 __b-13-0" xfId="54"/>
    <cellStyle name="标题 2" xfId="55" builtinId="17"/>
    <cellStyle name="上级补助项目支出预算表12 __b-20-0" xfId="56"/>
    <cellStyle name="上级补助项目支出预算表12 __b-15-0" xfId="57"/>
    <cellStyle name="部门支出预算表01-03 __b-2-0" xfId="58"/>
    <cellStyle name="__b-35-0" xfId="59"/>
    <cellStyle name="__b-40-0" xfId="60"/>
    <cellStyle name="60% - 强调文字颜色 1" xfId="61" builtinId="32"/>
    <cellStyle name="基本支出预算表（人员类.运转类公用经费项目）04 __b-4-0" xfId="62"/>
    <cellStyle name="标题 3" xfId="63" builtinId="18"/>
    <cellStyle name="一般公共预算支出预算表（按功能科目分类）02-2 __b-18-0" xfId="64"/>
    <cellStyle name="一般公共预算支出预算表（按功能科目分类）02-2 __b-23-0" xfId="65"/>
    <cellStyle name="60% - 强调文字颜色 4" xfId="66" builtinId="44"/>
    <cellStyle name="项目支出绩效目标表（另文下达）05-3 __b-14-0" xfId="67"/>
    <cellStyle name="政府性基金预算支出预算表06 __b-27-0" xfId="68"/>
    <cellStyle name="项目支出绩效目标表（本级下达）05-2 __b-13-0" xfId="69"/>
    <cellStyle name="输出" xfId="70" builtinId="21"/>
    <cellStyle name="部门支出预算表01-03 __b-14-0" xfId="71"/>
    <cellStyle name="计算" xfId="72" builtinId="22"/>
    <cellStyle name="基本支出预算表（人员类.运转类公用经费项目）04 __b-11-0" xfId="73"/>
    <cellStyle name="财政拨款收支预算总表02-1 __b-1-0" xfId="74"/>
    <cellStyle name="政府购买服务预算表09 __b-9-0" xfId="75"/>
    <cellStyle name="检查单元格" xfId="76" builtinId="23"/>
    <cellStyle name="20% - 强调文字颜色 6" xfId="77" builtinId="50"/>
    <cellStyle name="强调文字颜色 2" xfId="78" builtinId="33"/>
    <cellStyle name="链接单元格" xfId="79" builtinId="24"/>
    <cellStyle name="上级补助项目支出预算表12 __b-4-0" xfId="80"/>
    <cellStyle name="汇总" xfId="81" builtinId="25"/>
    <cellStyle name="好" xfId="82" builtinId="26"/>
    <cellStyle name="部门项目中期规划预算表13 __b-25-0" xfId="83"/>
    <cellStyle name="__b-49-0" xfId="84"/>
    <cellStyle name="适中" xfId="85" builtinId="28"/>
    <cellStyle name="20% - 强调文字颜色 5" xfId="86" builtinId="46"/>
    <cellStyle name="强调文字颜色 1" xfId="87" builtinId="29"/>
    <cellStyle name="项目支出绩效目标表（本级下达）05-2 __b-9-0" xfId="88"/>
    <cellStyle name="20% - 强调文字颜色 1" xfId="89" builtinId="30"/>
    <cellStyle name="40% - 强调文字颜色 1" xfId="90" builtinId="31"/>
    <cellStyle name="一般公共预算支出预算表（按功能科目分类）02-2 __b-3-0" xfId="91"/>
    <cellStyle name="20% - 强调文字颜色 2" xfId="92" builtinId="34"/>
    <cellStyle name="新增资产配置表11 __b-9-0" xfId="93"/>
    <cellStyle name="政府性基金预算支出预算表06 __b-10-0" xfId="94"/>
    <cellStyle name="40% - 强调文字颜色 2" xfId="95" builtinId="35"/>
    <cellStyle name="新增资产配置表11 __b-18-0" xfId="96"/>
    <cellStyle name="国有资本经营预算支出表07 __b-19-0" xfId="97"/>
    <cellStyle name="国有资本经营预算支出表07 __b-24-0" xfId="98"/>
    <cellStyle name="强调文字颜色 3" xfId="99" builtinId="37"/>
    <cellStyle name="项目支出预算表（其他运转类.特定目标类项目）05-1 __b-10-0" xfId="100"/>
    <cellStyle name="强调文字颜色 4" xfId="101" builtinId="41"/>
    <cellStyle name="20% - 强调文字颜色 4" xfId="102" builtinId="42"/>
    <cellStyle name="政府购买服务预算表09 __b-5-0" xfId="103"/>
    <cellStyle name="40% - 强调文字颜色 4" xfId="104" builtinId="43"/>
    <cellStyle name="强调文字颜色 5" xfId="105" builtinId="45"/>
    <cellStyle name="40% - 强调文字颜色 5" xfId="106" builtinId="47"/>
    <cellStyle name="60% - 强调文字颜色 5" xfId="107" builtinId="48"/>
    <cellStyle name="一般公共预算支出预算表（按功能科目分类）02-2 __b-15-0" xfId="108"/>
    <cellStyle name="一般公共预算支出预算表（按功能科目分类）02-2 __b-20-0" xfId="109"/>
    <cellStyle name="强调文字颜色 6" xfId="110" builtinId="49"/>
    <cellStyle name="40% - 强调文字颜色 6" xfId="111" builtinId="51"/>
    <cellStyle name="市对下转移支付预算表10-1 __b-10-0" xfId="112"/>
    <cellStyle name="财政拨款收支预算总表02-1 __b-9-0" xfId="113"/>
    <cellStyle name="60% - 强调文字颜色 6" xfId="114" builtinId="52"/>
    <cellStyle name="DateStyle" xfId="115"/>
    <cellStyle name="__b-18-0" xfId="116"/>
    <cellStyle name="__b-23-0" xfId="117"/>
    <cellStyle name="部门政府采购预算表08 __b-7-0" xfId="118"/>
    <cellStyle name="部门收入预算表01-2 __b-12-0" xfId="119"/>
    <cellStyle name="__b-5-0" xfId="120"/>
    <cellStyle name="一般公共预算支出预算表（按经济科目分类）02-3 __b-17-0" xfId="121"/>
    <cellStyle name="一般公共预算支出预算表（按经济科目分类）02-3 __b-22-0" xfId="122"/>
    <cellStyle name="部门收入预算表01-2 __b-13-0" xfId="123"/>
    <cellStyle name="__b-6-0" xfId="124"/>
    <cellStyle name="一般公共预算支出预算表（按经济科目分类）02-3 __b-18-0" xfId="125"/>
    <cellStyle name="一般公共预算支出预算表（按经济科目分类）02-3 __b-23-0" xfId="126"/>
    <cellStyle name="政府性基金预算支出预算表06 __b-11-0" xfId="127"/>
    <cellStyle name="新增资产配置表11 __b-19-0" xfId="128"/>
    <cellStyle name="PercentStyle" xfId="129"/>
    <cellStyle name="国有资本经营预算支出表07 __b-25-0" xfId="130"/>
    <cellStyle name="部门收入预算表01-2 __b-14-0" xfId="131"/>
    <cellStyle name="__b-7-0" xfId="132"/>
    <cellStyle name="一般公共预算支出预算表（按经济科目分类）02-3 __b-19-0" xfId="133"/>
    <cellStyle name="一般公共预算支出预算表（按经济科目分类）02-3 __b-24-0" xfId="134"/>
    <cellStyle name="部门收入预算表01-2 __b-10-0" xfId="135"/>
    <cellStyle name="__b-3-0" xfId="136"/>
    <cellStyle name="一般公共预算支出预算表（按经济科目分类）02-3 __b-15-0" xfId="137"/>
    <cellStyle name="一般公共预算支出预算表（按经济科目分类）02-3 __b-20-0" xfId="138"/>
    <cellStyle name="__b-2-0" xfId="139"/>
    <cellStyle name="一般公共预算支出预算表（按经济科目分类）02-3 __b-14-0" xfId="140"/>
    <cellStyle name="项目支出预算表（其他运转类.特定目标类项目）05-1 __b-28-0" xfId="141"/>
    <cellStyle name="项目支出预算表（其他运转类.特定目标类项目）05-1 __b-33-0" xfId="142"/>
    <cellStyle name="NumberStyle" xfId="143"/>
    <cellStyle name="政府购买服务预算表09 __b-15-0" xfId="144"/>
    <cellStyle name="政府购买服务预算表09 __b-20-0" xfId="145"/>
    <cellStyle name="TextStyle" xfId="146"/>
    <cellStyle name="政府性基金预算支出预算表06 __b-15-0" xfId="147"/>
    <cellStyle name="政府性基金预算支出预算表06 __b-20-0" xfId="148"/>
    <cellStyle name="国有资本经营预算支出表07 __b-29-0" xfId="149"/>
    <cellStyle name="MoneyStyle" xfId="150"/>
    <cellStyle name="市对下转移支付预算表10-1 __b-22-0" xfId="151"/>
    <cellStyle name="市对下转移支付预算表10-1 __b-17-0" xfId="152"/>
    <cellStyle name="TimeStyle" xfId="153"/>
    <cellStyle name="一般公共预算支出预算表（按经济科目分类）02-3 __b-1-0" xfId="154"/>
    <cellStyle name="IntegralNumberStyle" xfId="155"/>
    <cellStyle name="部门收入预算表01-2 __b-11-0" xfId="156"/>
    <cellStyle name="__b-4-0" xfId="157"/>
    <cellStyle name="一般公共预算支出预算表（按经济科目分类）02-3 __b-16-0" xfId="158"/>
    <cellStyle name="一般公共预算支出预算表（按经济科目分类）02-3 __b-21-0" xfId="159"/>
    <cellStyle name="部门收入预算表01-2 __b-15-0" xfId="160"/>
    <cellStyle name="部门收入预算表01-2 __b-20-0" xfId="161"/>
    <cellStyle name="__b-8-0" xfId="162"/>
    <cellStyle name="一般公共预算支出预算表（按经济科目分类）02-3 __b-25-0" xfId="163"/>
    <cellStyle name="一般公共预算支出预算表（按经济科目分类）02-3 __b-30-0" xfId="164"/>
    <cellStyle name="__b-10-0" xfId="165"/>
    <cellStyle name="部门收入预算表01-2 __b-16-0" xfId="166"/>
    <cellStyle name="部门收入预算表01-2 __b-21-0" xfId="167"/>
    <cellStyle name="__b-9-0" xfId="168"/>
    <cellStyle name="一般公共预算支出预算表（按经济科目分类）02-3 __b-26-0" xfId="169"/>
    <cellStyle name="一般公共预算支出预算表（按经济科目分类）02-3 __b-31-0" xfId="170"/>
    <cellStyle name="__b-11-0" xfId="171"/>
    <cellStyle name="部门收入预算表01-2 __b-17-0" xfId="172"/>
    <cellStyle name="部门收入预算表01-2 __b-22-0" xfId="173"/>
    <cellStyle name="一般公共预算支出预算表（按经济科目分类）02-3 __b-27-0" xfId="174"/>
    <cellStyle name="一般公共预算支出预算表（按经济科目分类）02-3 __b-32-0" xfId="175"/>
    <cellStyle name="__b-12-0" xfId="176"/>
    <cellStyle name="一般公共预算支出预算表（按经济科目分类）02-3 __b-28-0" xfId="177"/>
    <cellStyle name="一般公共预算支出预算表（按经济科目分类）02-3 __b-33-0" xfId="178"/>
    <cellStyle name="部门收入预算表01-2 __b-18-0" xfId="179"/>
    <cellStyle name="部门收入预算表01-2 __b-23-0" xfId="180"/>
    <cellStyle name="部门政府采购预算表08 __b-1-0" xfId="181"/>
    <cellStyle name="__b-13-0" xfId="182"/>
    <cellStyle name="一般公共预算支出预算表（按经济科目分类）02-3 __b-29-0" xfId="183"/>
    <cellStyle name="一般公共预算支出预算表（按经济科目分类）02-3 __b-34-0" xfId="184"/>
    <cellStyle name="部门收入预算表01-2 __b-19-0" xfId="185"/>
    <cellStyle name="部门收入预算表01-2 __b-24-0" xfId="186"/>
    <cellStyle name="部门政府采购预算表08 __b-2-0" xfId="187"/>
    <cellStyle name="__b-14-0" xfId="188"/>
    <cellStyle name="一般公共预算支出预算表（按经济科目分类）02-3 __b-35-0" xfId="189"/>
    <cellStyle name="部门收入预算表01-2 __b-25-0" xfId="190"/>
    <cellStyle name="部门政府采购预算表08 __b-3-0" xfId="191"/>
    <cellStyle name="__b-15-0" xfId="192"/>
    <cellStyle name="__b-20-0" xfId="193"/>
    <cellStyle name="一般公共预算支出预算表（按经济科目分类）02-3 __b-36-0" xfId="194"/>
    <cellStyle name="部门政府采购预算表08 __b-4-0" xfId="195"/>
    <cellStyle name="__b-16-0" xfId="196"/>
    <cellStyle name="__b-21-0" xfId="197"/>
    <cellStyle name="一般公共预算支出预算表（按经济科目分类）02-3 __b-37-0" xfId="198"/>
    <cellStyle name="部门政府采购预算表08 __b-5-0" xfId="199"/>
    <cellStyle name="__b-17-0" xfId="200"/>
    <cellStyle name="__b-22-0" xfId="201"/>
    <cellStyle name="一般公共预算支出预算表（按经济科目分类）02-3 __b-38-0" xfId="202"/>
    <cellStyle name="部门政府采购预算表08 __b-6-0" xfId="203"/>
    <cellStyle name="__b-19-0" xfId="204"/>
    <cellStyle name="__b-24-0" xfId="205"/>
    <cellStyle name="部门政府采购预算表08 __b-8-0" xfId="206"/>
    <cellStyle name="__b-25-0" xfId="207"/>
    <cellStyle name="__b-30-0" xfId="208"/>
    <cellStyle name="部门政府采购预算表08 __b-9-0" xfId="209"/>
    <cellStyle name="部门收入预算表01-2 __b-1-0" xfId="210"/>
    <cellStyle name="一般公共预算支出预算表（按经济科目分类）02-3 __b-2-0" xfId="211"/>
    <cellStyle name="部门收入预算表01-2 __b-2-0" xfId="212"/>
    <cellStyle name="一般公共预算支出预算表（按经济科目分类）02-3 __b-3-0" xfId="213"/>
    <cellStyle name="部门收入预算表01-2 __b-3-0" xfId="214"/>
    <cellStyle name="一般公共预算支出预算表（按经济科目分类）02-3 __b-4-0" xfId="215"/>
    <cellStyle name="部门收入预算表01-2 __b-5-0" xfId="216"/>
    <cellStyle name="一般公共预算支出预算表（按经济科目分类）02-3 __b-6-0" xfId="217"/>
    <cellStyle name="部门收入预算表01-2 __b-6-0" xfId="218"/>
    <cellStyle name="一般公共预算支出预算表（按经济科目分类）02-3 __b-7-0" xfId="219"/>
    <cellStyle name="部门收入预算表01-2 __b-7-0" xfId="220"/>
    <cellStyle name="一般公共预算支出预算表（按经济科目分类）02-3 __b-8-0" xfId="221"/>
    <cellStyle name="部门收入预算表01-2 __b-8-0" xfId="222"/>
    <cellStyle name="一般公共预算支出预算表（按经济科目分类）02-3 __b-9-0" xfId="223"/>
    <cellStyle name="部门收入预算表01-2 __b-9-0" xfId="224"/>
    <cellStyle name="__b-26-0" xfId="225"/>
    <cellStyle name="__b-31-0" xfId="226"/>
    <cellStyle name="__b-27-0" xfId="227"/>
    <cellStyle name="__b-32-0" xfId="228"/>
    <cellStyle name="基本支出预算表（人员类.运转类公用经费项目）04 __b-1-0" xfId="229"/>
    <cellStyle name="__b-28-0" xfId="230"/>
    <cellStyle name="__b-33-0" xfId="231"/>
    <cellStyle name="基本支出预算表（人员类.运转类公用经费项目）04 __b-2-0" xfId="232"/>
    <cellStyle name="__b-29-0" xfId="233"/>
    <cellStyle name="__b-34-0" xfId="234"/>
    <cellStyle name="基本支出预算表（人员类.运转类公用经费项目）04 __b-3-0" xfId="235"/>
    <cellStyle name="__b-36-0" xfId="236"/>
    <cellStyle name="__b-41-0" xfId="237"/>
    <cellStyle name="基本支出预算表（人员类.运转类公用经费项目）04 __b-5-0" xfId="238"/>
    <cellStyle name="__b-37-0" xfId="239"/>
    <cellStyle name="__b-42-0" xfId="240"/>
    <cellStyle name="基本支出预算表（人员类.运转类公用经费项目）04 __b-6-0" xfId="241"/>
    <cellStyle name="__b-38-0" xfId="242"/>
    <cellStyle name="__b-43-0" xfId="243"/>
    <cellStyle name="基本支出预算表（人员类.运转类公用经费项目）04 __b-7-0" xfId="244"/>
    <cellStyle name="__b-39-0" xfId="245"/>
    <cellStyle name="__b-44-0" xfId="246"/>
    <cellStyle name="基本支出预算表（人员类.运转类公用经费项目）04 __b-8-0" xfId="247"/>
    <cellStyle name="__b-45-0" xfId="248"/>
    <cellStyle name="基本支出预算表（人员类.运转类公用经费项目）04 __b-9-0" xfId="249"/>
    <cellStyle name="__b-46-0" xfId="250"/>
    <cellStyle name="__b-47-0" xfId="251"/>
    <cellStyle name="__b-48-0" xfId="252"/>
    <cellStyle name="上级补助项目支出预算表12 __b-14-0" xfId="253"/>
    <cellStyle name="部门支出预算表01-03 __b-1-0" xfId="254"/>
    <cellStyle name="上级补助项目支出预算表12 __b-21-0" xfId="255"/>
    <cellStyle name="上级补助项目支出预算表12 __b-16-0" xfId="256"/>
    <cellStyle name="部门支出预算表01-03 __b-3-0" xfId="257"/>
    <cellStyle name="上级补助项目支出预算表12 __b-22-0" xfId="258"/>
    <cellStyle name="上级补助项目支出预算表12 __b-17-0" xfId="259"/>
    <cellStyle name="部门支出预算表01-03 __b-4-0" xfId="260"/>
    <cellStyle name="部门支出预算表01-03 __b-5-0" xfId="261"/>
    <cellStyle name="上级补助项目支出预算表12 __b-23-0" xfId="262"/>
    <cellStyle name="上级补助项目支出预算表12 __b-18-0" xfId="263"/>
    <cellStyle name="国有资本经营预算支出表07 __b-1-0" xfId="264"/>
    <cellStyle name="财政拨款收支预算总表02-1 __b-10-0" xfId="265"/>
    <cellStyle name="部门支出预算表01-03 __b-6-0" xfId="266"/>
    <cellStyle name="上级补助项目支出预算表12 __b-24-0" xfId="267"/>
    <cellStyle name="上级补助项目支出预算表12 __b-19-0" xfId="268"/>
    <cellStyle name="国有资本经营预算支出表07 __b-2-0" xfId="269"/>
    <cellStyle name="财政拨款收支预算总表02-1 __b-11-0" xfId="270"/>
    <cellStyle name="部门支出预算表01-03 __b-7-0" xfId="271"/>
    <cellStyle name="上级补助项目支出预算表12 __b-30-0" xfId="272"/>
    <cellStyle name="上级补助项目支出预算表12 __b-25-0" xfId="273"/>
    <cellStyle name="国有资本经营预算支出表07 __b-3-0" xfId="274"/>
    <cellStyle name="财政拨款收支预算总表02-1 __b-12-0" xfId="275"/>
    <cellStyle name="部门支出预算表01-03 __b-8-0" xfId="276"/>
    <cellStyle name="上级补助项目支出预算表12 __b-26-0" xfId="277"/>
    <cellStyle name="国有资本经营预算支出表07 __b-4-0" xfId="278"/>
    <cellStyle name="部门支出预算表01-03 __b-11-0" xfId="279"/>
    <cellStyle name="部门支出预算表01-03 __b-12-0" xfId="280"/>
    <cellStyle name="部门支出预算表01-03 __b-13-0" xfId="281"/>
    <cellStyle name="基本支出预算表（人员类.运转类公用经费项目）04 __b-10-0" xfId="282"/>
    <cellStyle name="部门支出预算表01-03 __b-15-0" xfId="283"/>
    <cellStyle name="部门支出预算表01-03 __b-20-0" xfId="284"/>
    <cellStyle name="基本支出预算表（人员类.运转类公用经费项目）04 __b-12-0" xfId="285"/>
    <cellStyle name="部门支出预算表01-03 __b-17-0" xfId="286"/>
    <cellStyle name="部门支出预算表01-03 __b-22-0" xfId="287"/>
    <cellStyle name="基本支出预算表（人员类.运转类公用经费项目）04 __b-14-0" xfId="288"/>
    <cellStyle name="部门支出预算表01-03 __b-18-0" xfId="289"/>
    <cellStyle name="部门支出预算表01-03 __b-23-0" xfId="290"/>
    <cellStyle name="基本支出预算表（人员类.运转类公用经费项目）04 __b-15-0" xfId="291"/>
    <cellStyle name="基本支出预算表（人员类.运转类公用经费项目）04 __b-20-0" xfId="292"/>
    <cellStyle name="部门支出预算表01-03 __b-19-0" xfId="293"/>
    <cellStyle name="部门支出预算表01-03 __b-24-0" xfId="294"/>
    <cellStyle name="基本支出预算表（人员类.运转类公用经费项目）04 __b-16-0" xfId="295"/>
    <cellStyle name="基本支出预算表（人员类.运转类公用经费项目）04 __b-21-0" xfId="296"/>
    <cellStyle name="部门支出预算表01-03 __b-26-0" xfId="297"/>
    <cellStyle name="部门支出预算表01-03 __b-31-0" xfId="298"/>
    <cellStyle name="部门项目中期规划预算表13 __b-1-0" xfId="299"/>
    <cellStyle name="基本支出预算表（人员类.运转类公用经费项目）04 __b-18-0" xfId="300"/>
    <cellStyle name="基本支出预算表（人员类.运转类公用经费项目）04 __b-23-0" xfId="301"/>
    <cellStyle name="部门支出预算表01-03 __b-27-0" xfId="302"/>
    <cellStyle name="部门支出预算表01-03 __b-32-0" xfId="303"/>
    <cellStyle name="部门项目中期规划预算表13 __b-2-0" xfId="304"/>
    <cellStyle name="基本支出预算表（人员类.运转类公用经费项目）04 __b-19-0" xfId="305"/>
    <cellStyle name="基本支出预算表（人员类.运转类公用经费项目）04 __b-24-0" xfId="306"/>
    <cellStyle name="部门支出预算表01-03 __b-28-0" xfId="307"/>
    <cellStyle name="部门项目中期规划预算表13 __b-3-0" xfId="308"/>
    <cellStyle name="基本支出预算表（人员类.运转类公用经费项目）04 __b-25-0" xfId="309"/>
    <cellStyle name="基本支出预算表（人员类.运转类公用经费项目）04 __b-30-0" xfId="310"/>
    <cellStyle name="部门支出预算表01-03 __b-29-0" xfId="311"/>
    <cellStyle name="部门项目中期规划预算表13 __b-4-0" xfId="312"/>
    <cellStyle name="基本支出预算表（人员类.运转类公用经费项目）04 __b-26-0" xfId="313"/>
    <cellStyle name="基本支出预算表（人员类.运转类公用经费项目）04 __b-31-0" xfId="314"/>
    <cellStyle name="财政拨款收支预算总表02-1 __b-2-0" xfId="315"/>
    <cellStyle name="财政拨款收支预算总表02-1 __b-3-0" xfId="316"/>
    <cellStyle name="财政拨款收支预算总表02-1 __b-4-0" xfId="317"/>
    <cellStyle name="财政拨款收支预算总表02-1 __b-5-0" xfId="318"/>
    <cellStyle name="财政拨款收支预算总表02-1 __b-6-0" xfId="319"/>
    <cellStyle name="财政拨款收支预算总表02-1 __b-7-0" xfId="320"/>
    <cellStyle name="财政拨款收支预算总表02-1 __b-8-0" xfId="321"/>
    <cellStyle name="财政拨款收支预算总表02-1 __b-14-0" xfId="322"/>
    <cellStyle name="上级补助项目支出预算表12 __b-28-0" xfId="323"/>
    <cellStyle name="国有资本经营预算支出表07 __b-6-0" xfId="324"/>
    <cellStyle name="财政拨款收支预算总表02-1 __b-15-0" xfId="325"/>
    <cellStyle name="财政拨款收支预算总表02-1 __b-20-0" xfId="326"/>
    <cellStyle name="上级补助项目支出预算表12 __b-29-0" xfId="327"/>
    <cellStyle name="国有资本经营预算支出表07 __b-7-0" xfId="328"/>
    <cellStyle name="财政拨款收支预算总表02-1 __b-16-0" xfId="329"/>
    <cellStyle name="财政拨款收支预算总表02-1 __b-21-0" xfId="330"/>
    <cellStyle name="国有资本经营预算支出表07 __b-8-0" xfId="331"/>
    <cellStyle name="财政拨款收支预算总表02-1 __b-17-0" xfId="332"/>
    <cellStyle name="财政拨款收支预算总表02-1 __b-22-0" xfId="333"/>
    <cellStyle name="国有资本经营预算支出表07 __b-9-0" xfId="334"/>
    <cellStyle name="财政拨款收支预算总表02-1 __b-18-0" xfId="335"/>
    <cellStyle name="财政拨款收支预算总表02-1 __b-23-0" xfId="336"/>
    <cellStyle name="财政拨款收支预算总表02-1 __b-19-0" xfId="337"/>
    <cellStyle name="财政拨款收支预算总表02-1 __b-24-0" xfId="338"/>
    <cellStyle name="一般公共预算支出预算表（按功能科目分类）02-2 __b-1-0" xfId="339"/>
    <cellStyle name="一般公共预算支出预算表（按功能科目分类）02-2 __b-2-0" xfId="340"/>
    <cellStyle name="一般公共预算支出预算表（按功能科目分类）02-2 __b-4-0" xfId="341"/>
    <cellStyle name="一般公共预算支出预算表（按功能科目分类）02-2 __b-5-0" xfId="342"/>
    <cellStyle name="一般公共预算支出预算表（按功能科目分类）02-2 __b-6-0" xfId="343"/>
    <cellStyle name="一般公共预算支出预算表（按功能科目分类）02-2 __b-7-0" xfId="344"/>
    <cellStyle name="一般公共预算支出预算表（按功能科目分类）02-2 __b-8-0" xfId="345"/>
    <cellStyle name="一般公共预算支出预算表（按功能科目分类）02-2 __b-9-0" xfId="346"/>
    <cellStyle name="一般公共预算支出预算表（按功能科目分类）02-2 __b-10-0" xfId="347"/>
    <cellStyle name="一般公共预算支出预算表（按功能科目分类）02-2 __b-11-0" xfId="348"/>
    <cellStyle name="一般公共预算支出预算表（按功能科目分类）02-2 __b-12-0" xfId="349"/>
    <cellStyle name="一般公共预算支出预算表（按功能科目分类）02-2 __b-13-0" xfId="350"/>
    <cellStyle name="一般公共预算支出预算表（按功能科目分类）02-2 __b-14-0" xfId="351"/>
    <cellStyle name="一般公共预算支出预算表（按功能科目分类）02-2 __b-17-0" xfId="352"/>
    <cellStyle name="一般公共预算支出预算表（按功能科目分类）02-2 __b-22-0" xfId="353"/>
    <cellStyle name="一般公共预算支出预算表（按功能科目分类）02-2 __b-19-0" xfId="354"/>
    <cellStyle name="一般公共预算支出预算表（按功能科目分类）02-2 __b-24-0" xfId="355"/>
    <cellStyle name="一般公共预算支出预算表（按功能科目分类）02-2 __b-25-0" xfId="356"/>
    <cellStyle name="一般公共预算支出预算表（按功能科目分类）02-2 __b-26-0" xfId="357"/>
    <cellStyle name="一般公共预算支出预算表（按功能科目分类）02-2 __b-27-0" xfId="358"/>
    <cellStyle name="一般公共预算支出预算表（按功能科目分类）02-2 __b-28-0" xfId="359"/>
    <cellStyle name="一般公共预算支出预算表（按经济科目分类）02-3 __b-10-0" xfId="360"/>
    <cellStyle name="一般公共预算支出预算表（按经济科目分类）02-3 __b-11-0" xfId="361"/>
    <cellStyle name="一般公共预算支出预算表（按经济科目分类）02-3 __b-12-0" xfId="362"/>
    <cellStyle name="一般公共预算“三公”经费支出预算表03 __b-1-0" xfId="363"/>
    <cellStyle name="一般公共预算“三公”经费支出预算表03 __b-2-0" xfId="364"/>
    <cellStyle name="一般公共预算“三公”经费支出预算表03 __b-3-0" xfId="365"/>
    <cellStyle name="一般公共预算“三公”经费支出预算表03 __b-4-0" xfId="366"/>
    <cellStyle name="一般公共预算“三公”经费支出预算表03 __b-5-0" xfId="367"/>
    <cellStyle name="一般公共预算“三公”经费支出预算表03 __b-6-0" xfId="368"/>
    <cellStyle name="一般公共预算“三公”经费支出预算表03 __b-7-0" xfId="369"/>
    <cellStyle name="一般公共预算“三公”经费支出预算表03 __b-8-0" xfId="370"/>
    <cellStyle name="一般公共预算“三公”经费支出预算表03 __b-9-0" xfId="371"/>
    <cellStyle name="一般公共预算“三公”经费支出预算表03 __b-10-0" xfId="372"/>
    <cellStyle name="一般公共预算“三公”经费支出预算表03 __b-11-0" xfId="373"/>
    <cellStyle name="一般公共预算“三公”经费支出预算表03 __b-12-0" xfId="374"/>
    <cellStyle name="一般公共预算“三公”经费支出预算表03 __b-13-0" xfId="375"/>
    <cellStyle name="一般公共预算“三公”经费支出预算表03 __b-14-0" xfId="376"/>
    <cellStyle name="一般公共预算“三公”经费支出预算表03 __b-15-0" xfId="377"/>
    <cellStyle name="一般公共预算“三公”经费支出预算表03 __b-20-0" xfId="378"/>
    <cellStyle name="一般公共预算“三公”经费支出预算表03 __b-16-0" xfId="379"/>
    <cellStyle name="一般公共预算“三公”经费支出预算表03 __b-21-0" xfId="380"/>
    <cellStyle name="一般公共预算“三公”经费支出预算表03 __b-17-0" xfId="381"/>
    <cellStyle name="一般公共预算“三公”经费支出预算表03 __b-22-0" xfId="382"/>
    <cellStyle name="一般公共预算“三公”经费支出预算表03 __b-18-0" xfId="383"/>
    <cellStyle name="一般公共预算“三公”经费支出预算表03 __b-23-0" xfId="384"/>
    <cellStyle name="一般公共预算“三公”经费支出预算表03 __b-19-0" xfId="385"/>
    <cellStyle name="部门项目中期规划预算表13 __b-5-0" xfId="386"/>
    <cellStyle name="基本支出预算表（人员类.运转类公用经费项目）04 __b-27-0" xfId="387"/>
    <cellStyle name="基本支出预算表（人员类.运转类公用经费项目）04 __b-32-0" xfId="388"/>
    <cellStyle name="部门项目中期规划预算表13 __b-6-0" xfId="389"/>
    <cellStyle name="基本支出预算表（人员类.运转类公用经费项目）04 __b-28-0" xfId="390"/>
    <cellStyle name="基本支出预算表（人员类.运转类公用经费项目）04 __b-33-0" xfId="391"/>
    <cellStyle name="部门项目中期规划预算表13 __b-7-0" xfId="392"/>
    <cellStyle name="基本支出预算表（人员类.运转类公用经费项目）04 __b-29-0" xfId="393"/>
    <cellStyle name="基本支出预算表（人员类.运转类公用经费项目）04 __b-34-0" xfId="394"/>
    <cellStyle name="部门项目中期规划预算表13 __b-8-0" xfId="395"/>
    <cellStyle name="基本支出预算表（人员类.运转类公用经费项目）04 __b-35-0" xfId="396"/>
    <cellStyle name="基本支出预算表（人员类.运转类公用经费项目）04 __b-40-0" xfId="397"/>
    <cellStyle name="部门项目中期规划预算表13 __b-9-0" xfId="398"/>
    <cellStyle name="基本支出预算表（人员类.运转类公用经费项目）04 __b-36-0" xfId="399"/>
    <cellStyle name="基本支出预算表（人员类.运转类公用经费项目）04 __b-41-0" xfId="400"/>
    <cellStyle name="基本支出预算表（人员类.运转类公用经费项目）04 __b-37-0" xfId="401"/>
    <cellStyle name="国有资本经营预算支出表07 __b-10-0" xfId="402"/>
    <cellStyle name="新增资产配置表11 __b-1-0" xfId="403"/>
    <cellStyle name="基本支出预算表（人员类.运转类公用经费项目）04 __b-38-0" xfId="404"/>
    <cellStyle name="新增资产配置表11 __b-10-0" xfId="405"/>
    <cellStyle name="国有资本经营预算支出表07 __b-11-0" xfId="406"/>
    <cellStyle name="新增资产配置表11 __b-2-0" xfId="407"/>
    <cellStyle name="基本支出预算表（人员类.运转类公用经费项目）04 __b-39-0" xfId="408"/>
    <cellStyle name="新增资产配置表11 __b-11-0" xfId="409"/>
    <cellStyle name="国有资本经营预算支出表07 __b-12-0" xfId="410"/>
    <cellStyle name="项目支出预算表（其他运转类.特定目标类项目）05-1 __b-1-0" xfId="411"/>
    <cellStyle name="项目支出预算表（其他运转类.特定目标类项目）05-1 __b-2-0" xfId="412"/>
    <cellStyle name="项目支出预算表（其他运转类.特定目标类项目）05-1 __b-3-0" xfId="413"/>
    <cellStyle name="项目支出预算表（其他运转类.特定目标类项目）05-1 __b-4-0" xfId="414"/>
    <cellStyle name="项目支出预算表（其他运转类.特定目标类项目）05-1 __b-5-0" xfId="415"/>
    <cellStyle name="项目支出预算表（其他运转类.特定目标类项目）05-1 __b-6-0" xfId="416"/>
    <cellStyle name="项目支出预算表（其他运转类.特定目标类项目）05-1 __b-7-0" xfId="417"/>
    <cellStyle name="项目支出预算表（其他运转类.特定目标类项目）05-1 __b-8-0" xfId="418"/>
    <cellStyle name="项目支出预算表（其他运转类.特定目标类项目）05-1 __b-9-0" xfId="419"/>
    <cellStyle name="项目支出预算表（其他运转类.特定目标类项目）05-1 __b-11-0" xfId="420"/>
    <cellStyle name="项目支出预算表（其他运转类.特定目标类项目）05-1 __b-12-0" xfId="421"/>
    <cellStyle name="项目支出预算表（其他运转类.特定目标类项目）05-1 __b-14-0" xfId="422"/>
    <cellStyle name="项目支出预算表（其他运转类.特定目标类项目）05-1 __b-15-0" xfId="423"/>
    <cellStyle name="项目支出预算表（其他运转类.特定目标类项目）05-1 __b-20-0" xfId="424"/>
    <cellStyle name="项目支出预算表（其他运转类.特定目标类项目）05-1 __b-16-0" xfId="425"/>
    <cellStyle name="项目支出预算表（其他运转类.特定目标类项目）05-1 __b-21-0" xfId="426"/>
    <cellStyle name="项目支出预算表（其他运转类.特定目标类项目）05-1 __b-17-0" xfId="427"/>
    <cellStyle name="项目支出预算表（其他运转类.特定目标类项目）05-1 __b-22-0" xfId="428"/>
    <cellStyle name="项目支出预算表（其他运转类.特定目标类项目）05-1 __b-18-0" xfId="429"/>
    <cellStyle name="项目支出预算表（其他运转类.特定目标类项目）05-1 __b-23-0" xfId="430"/>
    <cellStyle name="政府购买服务预算表09 __b-10-0" xfId="431"/>
    <cellStyle name="项目支出预算表（其他运转类.特定目标类项目）05-1 __b-19-0" xfId="432"/>
    <cellStyle name="项目支出预算表（其他运转类.特定目标类项目）05-1 __b-24-0" xfId="433"/>
    <cellStyle name="政府购买服务预算表09 __b-11-0" xfId="434"/>
    <cellStyle name="项目支出预算表（其他运转类.特定目标类项目）05-1 __b-25-0" xfId="435"/>
    <cellStyle name="项目支出预算表（其他运转类.特定目标类项目）05-1 __b-30-0" xfId="436"/>
    <cellStyle name="政府购买服务预算表09 __b-12-0" xfId="437"/>
    <cellStyle name="项目支出预算表（其他运转类.特定目标类项目）05-1 __b-26-0" xfId="438"/>
    <cellStyle name="项目支出预算表（其他运转类.特定目标类项目）05-1 __b-31-0" xfId="439"/>
    <cellStyle name="政府购买服务预算表09 __b-13-0" xfId="440"/>
    <cellStyle name="项目支出预算表（其他运转类.特定目标类项目）05-1 __b-27-0" xfId="441"/>
    <cellStyle name="项目支出预算表（其他运转类.特定目标类项目）05-1 __b-32-0" xfId="442"/>
    <cellStyle name="政府购买服务预算表09 __b-14-0" xfId="443"/>
    <cellStyle name="项目支出预算表（其他运转类.特定目标类项目）05-1 __b-29-0" xfId="444"/>
    <cellStyle name="项目支出预算表（其他运转类.特定目标类项目）05-1 __b-34-0" xfId="445"/>
    <cellStyle name="政府购买服务预算表09 __b-16-0" xfId="446"/>
    <cellStyle name="政府购买服务预算表09 __b-21-0" xfId="447"/>
    <cellStyle name="项目支出预算表（其他运转类.特定目标类项目）05-1 __b-36-0" xfId="448"/>
    <cellStyle name="项目支出预算表（其他运转类.特定目标类项目）05-1 __b-41-0" xfId="449"/>
    <cellStyle name="政府购买服务预算表09 __b-23-0" xfId="450"/>
    <cellStyle name="政府购买服务预算表09 __b-18-0" xfId="451"/>
    <cellStyle name="项目支出预算表（其他运转类.特定目标类项目）05-1 __b-37-0" xfId="452"/>
    <cellStyle name="项目支出预算表（其他运转类.特定目标类项目）05-1 __b-42-0" xfId="453"/>
    <cellStyle name="政府购买服务预算表09 __b-24-0" xfId="454"/>
    <cellStyle name="政府购买服务预算表09 __b-19-0" xfId="455"/>
    <cellStyle name="项目支出预算表（其他运转类.特定目标类项目）05-1 __b-38-0" xfId="456"/>
    <cellStyle name="项目支出预算表（其他运转类.特定目标类项目）05-1 __b-43-0" xfId="457"/>
    <cellStyle name="项目支出预算表（其他运转类.特定目标类项目）05-1 __b-39-0" xfId="458"/>
    <cellStyle name="项目支出绩效目标表（本级下达）05-2 __b-1-0" xfId="459"/>
    <cellStyle name="项目支出绩效目标表（本级下达）05-2 __b-2-0" xfId="460"/>
    <cellStyle name="项目支出绩效目标表（本级下达）05-2 __b-3-0" xfId="461"/>
    <cellStyle name="项目支出绩效目标表（本级下达）05-2 __b-4-0" xfId="462"/>
    <cellStyle name="项目支出绩效目标表（本级下达）05-2 __b-5-0" xfId="463"/>
    <cellStyle name="项目支出绩效目标表（本级下达）05-2 __b-6-0" xfId="464"/>
    <cellStyle name="项目支出绩效目标表（本级下达）05-2 __b-7-0" xfId="465"/>
    <cellStyle name="项目支出绩效目标表（本级下达）05-2 __b-8-0" xfId="466"/>
    <cellStyle name="项目支出绩效目标表（本级下达）05-2 __b-10-0" xfId="467"/>
    <cellStyle name="项目支出绩效目标表（本级下达）05-2 __b-11-0" xfId="468"/>
    <cellStyle name="项目支出绩效目标表（本级下达）05-2 __b-12-0" xfId="469"/>
    <cellStyle name="项目支出绩效目标表（本级下达）05-2 __b-14-0" xfId="470"/>
    <cellStyle name="项目支出绩效目标表（本级下达）05-2 __b-15-0" xfId="471"/>
    <cellStyle name="项目支出绩效目标表（本级下达）05-2 __b-16-0" xfId="472"/>
    <cellStyle name="项目支出绩效目标表（本级下达）05-2 __b-17-0" xfId="473"/>
    <cellStyle name="项目支出绩效目标表（本级下达）05-2 __b-18-0" xfId="474"/>
    <cellStyle name="项目支出绩效目标表（另文下达）05-3 __b-1-0" xfId="475"/>
    <cellStyle name="项目支出绩效目标表（另文下达）05-3 __b-2-0" xfId="476"/>
    <cellStyle name="项目支出绩效目标表（另文下达）05-3 __b-3-0" xfId="477"/>
    <cellStyle name="项目支出绩效目标表（另文下达）05-3 __b-4-0" xfId="478"/>
    <cellStyle name="项目支出绩效目标表（另文下达）05-3 __b-5-0" xfId="479"/>
    <cellStyle name="项目支出绩效目标表（另文下达）05-3 __b-6-0" xfId="480"/>
    <cellStyle name="项目支出绩效目标表（另文下达）05-3 __b-7-0" xfId="481"/>
    <cellStyle name="项目支出绩效目标表（另文下达）05-3 __b-8-0" xfId="482"/>
    <cellStyle name="项目支出绩效目标表（另文下达）05-3 __b-9-0" xfId="483"/>
    <cellStyle name="项目支出绩效目标表（另文下达）05-3 __b-10-0" xfId="484"/>
    <cellStyle name="政府性基金预算支出预算表06 __b-18-0" xfId="485"/>
    <cellStyle name="政府性基金预算支出预算表06 __b-23-0" xfId="486"/>
    <cellStyle name="项目支出绩效目标表（另文下达）05-3 __b-11-0" xfId="487"/>
    <cellStyle name="政府性基金预算支出预算表06 __b-19-0" xfId="488"/>
    <cellStyle name="政府性基金预算支出预算表06 __b-24-0" xfId="489"/>
    <cellStyle name="项目支出绩效目标表（另文下达）05-3 __b-13-0" xfId="490"/>
    <cellStyle name="政府性基金预算支出预算表06 __b-26-0" xfId="491"/>
    <cellStyle name="项目支出绩效目标表（另文下达）05-3 __b-15-0" xfId="492"/>
    <cellStyle name="政府性基金预算支出预算表06 __b-28-0" xfId="493"/>
    <cellStyle name="项目支出绩效目标表（另文下达）05-3 __b-16-0" xfId="494"/>
    <cellStyle name="政府性基金预算支出预算表06 __b-29-0" xfId="495"/>
    <cellStyle name="政府性基金预算支出预算表06 __b-1-0" xfId="496"/>
    <cellStyle name="政府性基金预算支出预算表06 __b-2-0" xfId="497"/>
    <cellStyle name="政府性基金预算支出预算表06 __b-3-0" xfId="498"/>
    <cellStyle name="政府性基金预算支出预算表06 __b-4-0" xfId="499"/>
    <cellStyle name="政府性基金预算支出预算表06 __b-5-0" xfId="500"/>
    <cellStyle name="政府性基金预算支出预算表06 __b-6-0" xfId="501"/>
    <cellStyle name="政府性基金预算支出预算表06 __b-7-0" xfId="502"/>
    <cellStyle name="政府性基金预算支出预算表06 __b-8-0" xfId="503"/>
    <cellStyle name="政府性基金预算支出预算表06 __b-9-0" xfId="504"/>
    <cellStyle name="政府性基金预算支出预算表06 __b-12-0" xfId="505"/>
    <cellStyle name="国有资本经营预算支出表07 __b-26-0" xfId="506"/>
    <cellStyle name="政府性基金预算支出预算表06 __b-13-0" xfId="507"/>
    <cellStyle name="国有资本经营预算支出表07 __b-27-0" xfId="508"/>
    <cellStyle name="政府性基金预算支出预算表06 __b-14-0" xfId="509"/>
    <cellStyle name="国有资本经营预算支出表07 __b-28-0" xfId="510"/>
    <cellStyle name="政府性基金预算支出预算表06 __b-21-0" xfId="511"/>
    <cellStyle name="政府性基金预算支出预算表06 __b-16-0" xfId="512"/>
    <cellStyle name="国有资本经营预算支出表07 __b-13-0" xfId="513"/>
    <cellStyle name="新增资产配置表11 __b-12-0" xfId="514"/>
    <cellStyle name="国有资本经营预算支出表07 __b-14-0" xfId="515"/>
    <cellStyle name="新增资产配置表11 __b-13-0" xfId="516"/>
    <cellStyle name="国有资本经营预算支出表07 __b-20-0" xfId="517"/>
    <cellStyle name="国有资本经营预算支出表07 __b-15-0" xfId="518"/>
    <cellStyle name="新增资产配置表11 __b-14-0" xfId="519"/>
    <cellStyle name="国有资本经营预算支出表07 __b-21-0" xfId="520"/>
    <cellStyle name="国有资本经营预算支出表07 __b-16-0" xfId="521"/>
    <cellStyle name="新增资产配置表11 __b-15-0" xfId="522"/>
    <cellStyle name="新增资产配置表11 __b-20-0" xfId="523"/>
    <cellStyle name="国有资本经营预算支出表07 __b-22-0" xfId="524"/>
    <cellStyle name="国有资本经营预算支出表07 __b-17-0" xfId="525"/>
    <cellStyle name="新增资产配置表11 __b-16-0" xfId="526"/>
    <cellStyle name="国有资本经营预算支出表07 __b-23-0" xfId="527"/>
    <cellStyle name="国有资本经营预算支出表07 __b-18-0" xfId="528"/>
    <cellStyle name="新增资产配置表11 __b-17-0" xfId="529"/>
    <cellStyle name="部门政府采购预算表08 __b-10-0" xfId="530"/>
    <cellStyle name="市对下转移支付预算表10-1 __b-1-0" xfId="531"/>
    <cellStyle name="部门政府采购预算表08 __b-11-0" xfId="532"/>
    <cellStyle name="市对下转移支付预算表10-1 __b-2-0" xfId="533"/>
    <cellStyle name="部门政府采购预算表08 __b-12-0" xfId="534"/>
    <cellStyle name="市对下转移支付预算表10-1 __b-3-0" xfId="535"/>
    <cellStyle name="部门政府采购预算表08 __b-13-0" xfId="536"/>
    <cellStyle name="市对下转移支付预算表10-1 __b-4-0" xfId="537"/>
    <cellStyle name="部门政府采购预算表08 __b-14-0" xfId="538"/>
    <cellStyle name="市对下转移支付预算表10-1 __b-5-0" xfId="539"/>
    <cellStyle name="部门政府采购预算表08 __b-20-0" xfId="540"/>
    <cellStyle name="部门政府采购预算表08 __b-15-0" xfId="541"/>
    <cellStyle name="市对下转移支付预算表10-1 __b-6-0" xfId="542"/>
    <cellStyle name="部门政府采购预算表08 __b-22-0" xfId="543"/>
    <cellStyle name="部门政府采购预算表08 __b-17-0" xfId="544"/>
    <cellStyle name="市对下转移支付预算表10-1 __b-8-0" xfId="545"/>
    <cellStyle name="部门政府采购预算表08 __b-23-0" xfId="546"/>
    <cellStyle name="部门政府采购预算表08 __b-18-0" xfId="547"/>
    <cellStyle name="市对下转移支付预算表10-1 __b-9-0" xfId="548"/>
    <cellStyle name="部门政府采购预算表08 __b-24-0" xfId="549"/>
    <cellStyle name="部门政府采购预算表08 __b-19-0" xfId="550"/>
    <cellStyle name="部门政府采购预算表08 __b-30-0" xfId="551"/>
    <cellStyle name="部门政府采购预算表08 __b-25-0" xfId="552"/>
    <cellStyle name="部门政府采购预算表08 __b-31-0" xfId="553"/>
    <cellStyle name="部门政府采购预算表08 __b-26-0" xfId="554"/>
    <cellStyle name="部门政府采购预算表08 __b-32-0" xfId="555"/>
    <cellStyle name="部门政府采购预算表08 __b-27-0" xfId="556"/>
    <cellStyle name="部门政府采购预算表08 __b-33-0" xfId="557"/>
    <cellStyle name="部门政府采购预算表08 __b-28-0" xfId="558"/>
    <cellStyle name="部门政府采购预算表08 __b-34-0" xfId="559"/>
    <cellStyle name="部门政府采购预算表08 __b-29-0" xfId="560"/>
    <cellStyle name="部门政府采购预算表08 __b-35-0" xfId="561"/>
    <cellStyle name="部门政府采购预算表08 __b-36-0" xfId="562"/>
    <cellStyle name="部门政府采购预算表08 __b-37-0" xfId="563"/>
    <cellStyle name="部门政府采购预算表08 __b-38-0" xfId="564"/>
    <cellStyle name="部门项目中期规划预算表13 __b-10-0" xfId="565"/>
    <cellStyle name="政府购买服务预算表09 __b-1-0" xfId="566"/>
    <cellStyle name="政府购买服务预算表09 __b-2-0" xfId="567"/>
    <cellStyle name="政府购买服务预算表09 __b-3-0" xfId="568"/>
    <cellStyle name="政府购买服务预算表09 __b-4-0" xfId="569"/>
    <cellStyle name="政府购买服务预算表09 __b-6-0" xfId="570"/>
    <cellStyle name="政府购买服务预算表09 __b-7-0" xfId="571"/>
    <cellStyle name="政府购买服务预算表09 __b-8-0" xfId="572"/>
    <cellStyle name="政府购买服务预算表09 __b-25-0" xfId="573"/>
    <cellStyle name="政府购买服务预算表09 __b-30-0" xfId="574"/>
    <cellStyle name="政府购买服务预算表09 __b-26-0" xfId="575"/>
    <cellStyle name="政府购买服务预算表09 __b-31-0" xfId="576"/>
    <cellStyle name="政府购买服务预算表09 __b-27-0" xfId="577"/>
    <cellStyle name="政府购买服务预算表09 __b-32-0" xfId="578"/>
    <cellStyle name="市对下转移支付绩效目标表10-2 __b-1-0" xfId="579"/>
    <cellStyle name="政府购买服务预算表09 __b-28-0" xfId="580"/>
    <cellStyle name="政府购买服务预算表09 __b-33-0" xfId="581"/>
    <cellStyle name="市对下转移支付绩效目标表10-2 __b-2-0" xfId="582"/>
    <cellStyle name="政府购买服务预算表09 __b-29-0" xfId="583"/>
    <cellStyle name="政府购买服务预算表09 __b-34-0" xfId="584"/>
    <cellStyle name="市对下转移支付绩效目标表10-2 __b-3-0" xfId="585"/>
    <cellStyle name="政府购买服务预算表09 __b-35-0" xfId="586"/>
    <cellStyle name="政府购买服务预算表09 __b-40-0" xfId="587"/>
    <cellStyle name="市对下转移支付绩效目标表10-2 __b-4-0" xfId="588"/>
    <cellStyle name="政府购买服务预算表09 __b-36-0" xfId="589"/>
    <cellStyle name="政府购买服务预算表09 __b-41-0" xfId="590"/>
    <cellStyle name="市对下转移支付绩效目标表10-2 __b-5-0" xfId="591"/>
    <cellStyle name="政府购买服务预算表09 __b-37-0" xfId="592"/>
    <cellStyle name="政府购买服务预算表09 __b-42-0" xfId="593"/>
    <cellStyle name="市对下转移支付绩效目标表10-2 __b-6-0" xfId="594"/>
    <cellStyle name="政府购买服务预算表09 __b-38-0" xfId="595"/>
    <cellStyle name="政府购买服务预算表09 __b-43-0" xfId="596"/>
    <cellStyle name="市对下转移支付绩效目标表10-2 __b-7-0" xfId="597"/>
    <cellStyle name="政府购买服务预算表09 __b-39-0" xfId="598"/>
    <cellStyle name="政府购买服务预算表09 __b-44-0" xfId="599"/>
    <cellStyle name="市对下转移支付绩效目标表10-2 __b-8-0" xfId="600"/>
    <cellStyle name="政府购买服务预算表09 __b-45-0" xfId="601"/>
    <cellStyle name="市对下转移支付绩效目标表10-2 __b-9-0" xfId="602"/>
    <cellStyle name="市对下转移支付预算表10-1 __b-11-0" xfId="603"/>
    <cellStyle name="市对下转移支付预算表10-1 __b-12-0" xfId="604"/>
    <cellStyle name="市对下转移支付预算表10-1 __b-13-0" xfId="605"/>
    <cellStyle name="市对下转移支付预算表10-1 __b-14-0" xfId="606"/>
    <cellStyle name="市对下转移支付预算表10-1 __b-15-0" xfId="607"/>
    <cellStyle name="市对下转移支付预算表10-1 __b-20-0" xfId="608"/>
    <cellStyle name="市对下转移支付预算表10-1 __b-16-0" xfId="609"/>
    <cellStyle name="市对下转移支付预算表10-1 __b-21-0" xfId="610"/>
    <cellStyle name="市对下转移支付预算表10-1 __b-18-0" xfId="611"/>
    <cellStyle name="市对下转移支付预算表10-1 __b-23-0" xfId="612"/>
    <cellStyle name="市对下转移支付预算表10-1 __b-19-0" xfId="613"/>
    <cellStyle name="市对下转移支付预算表10-1 __b-24-0" xfId="614"/>
    <cellStyle name="市对下转移支付预算表10-1 __b-25-0" xfId="615"/>
    <cellStyle name="市对下转移支付预算表10-1 __b-30-0" xfId="616"/>
    <cellStyle name="市对下转移支付预算表10-1 __b-27-0" xfId="617"/>
    <cellStyle name="市对下转移支付预算表10-1 __b-28-0" xfId="618"/>
    <cellStyle name="市对下转移支付预算表10-1 __b-29-0" xfId="619"/>
    <cellStyle name="市对下转移支付绩效目标表10-2 __b-10-0" xfId="620"/>
    <cellStyle name="市对下转移支付绩效目标表10-2 __b-11-0" xfId="621"/>
    <cellStyle name="市对下转移支付绩效目标表10-2 __b-12-0" xfId="622"/>
    <cellStyle name="市对下转移支付绩效目标表10-2 __b-13-0" xfId="623"/>
    <cellStyle name="市对下转移支付绩效目标表10-2 __b-14-0" xfId="624"/>
    <cellStyle name="市对下转移支付绩效目标表10-2 __b-15-0" xfId="625"/>
    <cellStyle name="市对下转移支付绩效目标表10-2 __b-16-0" xfId="626"/>
    <cellStyle name="市对下转移支付绩效目标表10-2 __b-17-0" xfId="627"/>
    <cellStyle name="市对下转移支付绩效目标表10-2 __b-18-0" xfId="628"/>
    <cellStyle name="市对下转移支付绩效目标表10-2 __b-19-0" xfId="629"/>
    <cellStyle name="新增资产配置表11 __b-3-0" xfId="630"/>
    <cellStyle name="新增资产配置表11 __b-4-0" xfId="631"/>
    <cellStyle name="新增资产配置表11 __b-5-0" xfId="632"/>
    <cellStyle name="新增资产配置表11 __b-6-0" xfId="633"/>
    <cellStyle name="新增资产配置表11 __b-7-0" xfId="634"/>
    <cellStyle name="新增资产配置表11 __b-8-0" xfId="635"/>
    <cellStyle name="上级补助项目支出预算表12 __b-1-0" xfId="636"/>
    <cellStyle name="上级补助项目支出预算表12 __b-2-0" xfId="637"/>
    <cellStyle name="上级补助项目支出预算表12 __b-3-0" xfId="638"/>
    <cellStyle name="上级补助项目支出预算表12 __b-5-0" xfId="639"/>
    <cellStyle name="上级补助项目支出预算表12 __b-6-0" xfId="640"/>
    <cellStyle name="上级补助项目支出预算表12 __b-7-0" xfId="641"/>
    <cellStyle name="上级补助项目支出预算表12 __b-8-0" xfId="642"/>
    <cellStyle name="上级补助项目支出预算表12 __b-9-0" xfId="643"/>
    <cellStyle name="上级补助项目支出预算表12 __b-11-0" xfId="644"/>
    <cellStyle name="上级补助项目支出预算表12 __b-12-0" xfId="645"/>
    <cellStyle name="上级补助项目支出预算表12 __b-13-0" xfId="646"/>
    <cellStyle name="部门项目中期规划预算表13 __b-11-0" xfId="647"/>
    <cellStyle name="部门项目中期规划预算表13 __b-12-0" xfId="648"/>
    <cellStyle name="部门项目中期规划预算表13 __b-13-0" xfId="649"/>
    <cellStyle name="部门项目中期规划预算表13 __b-14-0" xfId="650"/>
    <cellStyle name="部门项目中期规划预算表13 __b-15-0" xfId="651"/>
    <cellStyle name="部门项目中期规划预算表13 __b-20-0" xfId="652"/>
    <cellStyle name="部门项目中期规划预算表13 __b-16-0" xfId="653"/>
    <cellStyle name="部门项目中期规划预算表13 __b-21-0" xfId="654"/>
    <cellStyle name="部门项目中期规划预算表13 __b-17-0" xfId="655"/>
    <cellStyle name="部门项目中期规划预算表13 __b-22-0" xfId="656"/>
    <cellStyle name="部门项目中期规划预算表13 __b-18-0" xfId="657"/>
    <cellStyle name="部门项目中期规划预算表13 __b-23-0" xfId="658"/>
    <cellStyle name="部门项目中期规划预算表13 __b-19-0" xfId="659"/>
    <cellStyle name="部门项目中期规划预算表13 __b-24-0" xfId="660"/>
    <cellStyle name="部门项目中期规划预算表13 __b-26-0" xfId="661"/>
    <cellStyle name="部门项目中期规划预算表13 __b-27-0" xfId="662"/>
    <cellStyle name="部门项目中期规划预算表13 __b-28-0" xfId="663"/>
    <cellStyle name="部门项目中期规划预算表13 __b-29-0" xfId="664"/>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Them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8"/>
  <sheetViews>
    <sheetView workbookViewId="0">
      <selection activeCell="D12" sqref="D12"/>
    </sheetView>
  </sheetViews>
  <sheetFormatPr defaultColWidth="8" defaultRowHeight="14.25" customHeight="1" outlineLevelCol="3"/>
  <cols>
    <col min="1" max="1" width="39.575" customWidth="1"/>
    <col min="2" max="2" width="43.1416666666667" customWidth="1"/>
    <col min="3" max="3" width="39.7083333333333" customWidth="1"/>
    <col min="4" max="4" width="42.7083333333333" customWidth="1"/>
  </cols>
  <sheetData>
    <row r="1" ht="13.5" customHeight="1" spans="4:4">
      <c r="D1" s="118" t="s">
        <v>0</v>
      </c>
    </row>
    <row r="2" ht="36" customHeight="1" spans="1:4">
      <c r="A2" s="139" t="s">
        <v>1</v>
      </c>
      <c r="B2" s="270"/>
      <c r="C2" s="270"/>
      <c r="D2" s="270"/>
    </row>
    <row r="3" ht="21" customHeight="1" spans="1:4">
      <c r="A3" s="271" t="s">
        <v>2</v>
      </c>
      <c r="B3" s="272"/>
      <c r="C3" s="272"/>
      <c r="D3" s="278" t="s">
        <v>3</v>
      </c>
    </row>
    <row r="4" ht="19.5" customHeight="1" spans="1:4">
      <c r="A4" s="273" t="s">
        <v>4</v>
      </c>
      <c r="B4" s="274"/>
      <c r="C4" s="273" t="s">
        <v>5</v>
      </c>
      <c r="D4" s="274"/>
    </row>
    <row r="5" ht="19.5" customHeight="1" spans="1:4">
      <c r="A5" s="275" t="s">
        <v>6</v>
      </c>
      <c r="B5" s="275" t="s">
        <v>7</v>
      </c>
      <c r="C5" s="275" t="s">
        <v>8</v>
      </c>
      <c r="D5" s="275" t="s">
        <v>7</v>
      </c>
    </row>
    <row r="6" ht="19.5" customHeight="1" spans="1:4">
      <c r="A6" s="276"/>
      <c r="B6" s="276"/>
      <c r="C6" s="276"/>
      <c r="D6" s="276"/>
    </row>
    <row r="7" ht="20.25" customHeight="1" spans="1:4">
      <c r="A7" s="13" t="s">
        <v>9</v>
      </c>
      <c r="B7" s="15">
        <v>40095.548178</v>
      </c>
      <c r="C7" s="277" t="str">
        <f>"一"&amp;"、"&amp;"一般公共服务支出"</f>
        <v>一、一般公共服务支出</v>
      </c>
      <c r="D7" s="15"/>
    </row>
    <row r="8" ht="20.25" customHeight="1" spans="1:4">
      <c r="A8" s="13" t="s">
        <v>10</v>
      </c>
      <c r="B8" s="15">
        <v>36156</v>
      </c>
      <c r="C8" s="277" t="str">
        <f>"二"&amp;"、"&amp;"外交支出"</f>
        <v>二、外交支出</v>
      </c>
      <c r="D8" s="15"/>
    </row>
    <row r="9" ht="20.25" customHeight="1" spans="1:4">
      <c r="A9" s="13" t="s">
        <v>11</v>
      </c>
      <c r="B9" s="15"/>
      <c r="C9" s="277" t="str">
        <f>"三"&amp;"、"&amp;"国防支出"</f>
        <v>三、国防支出</v>
      </c>
      <c r="D9" s="15"/>
    </row>
    <row r="10" ht="20.25" customHeight="1" spans="1:4">
      <c r="A10" s="13" t="s">
        <v>12</v>
      </c>
      <c r="B10" s="15"/>
      <c r="C10" s="277" t="str">
        <f>"四"&amp;"、"&amp;"公共安全支出"</f>
        <v>四、公共安全支出</v>
      </c>
      <c r="D10" s="15"/>
    </row>
    <row r="11" ht="20.25" customHeight="1" spans="1:4">
      <c r="A11" s="13" t="s">
        <v>13</v>
      </c>
      <c r="B11" s="15">
        <v>59</v>
      </c>
      <c r="C11" s="277" t="str">
        <f>"五"&amp;"、"&amp;"教育支出"</f>
        <v>五、教育支出</v>
      </c>
      <c r="D11" s="15"/>
    </row>
    <row r="12" ht="20.25" customHeight="1" spans="1:4">
      <c r="A12" s="13" t="s">
        <v>14</v>
      </c>
      <c r="B12" s="15"/>
      <c r="C12" s="277" t="str">
        <f>"六"&amp;"、"&amp;"科学技术支出"</f>
        <v>六、科学技术支出</v>
      </c>
      <c r="D12" s="15"/>
    </row>
    <row r="13" ht="20.25" customHeight="1" spans="1:4">
      <c r="A13" s="13" t="s">
        <v>15</v>
      </c>
      <c r="B13" s="15"/>
      <c r="C13" s="277" t="str">
        <f>"七"&amp;"、"&amp;"文化旅游体育与传媒支出"</f>
        <v>七、文化旅游体育与传媒支出</v>
      </c>
      <c r="D13" s="15"/>
    </row>
    <row r="14" ht="20.25" customHeight="1" spans="1:4">
      <c r="A14" s="13" t="s">
        <v>16</v>
      </c>
      <c r="B14" s="15"/>
      <c r="C14" s="277" t="str">
        <f>"八"&amp;"、"&amp;"社会保障和就业支出"</f>
        <v>八、社会保障和就业支出</v>
      </c>
      <c r="D14" s="15">
        <v>753.797652</v>
      </c>
    </row>
    <row r="15" ht="20.25" customHeight="1" spans="1:4">
      <c r="A15" s="13" t="s">
        <v>17</v>
      </c>
      <c r="B15" s="15"/>
      <c r="C15" s="277" t="str">
        <f>"九"&amp;"、"&amp;"社会保险基金支出"</f>
        <v>九、社会保险基金支出</v>
      </c>
      <c r="D15" s="15"/>
    </row>
    <row r="16" ht="20.25" customHeight="1" spans="1:4">
      <c r="A16" s="13" t="s">
        <v>18</v>
      </c>
      <c r="B16" s="15">
        <v>59</v>
      </c>
      <c r="C16" s="277" t="str">
        <f>"十"&amp;"、"&amp;"卫生健康支出"</f>
        <v>十、卫生健康支出</v>
      </c>
      <c r="D16" s="15">
        <v>461.337952</v>
      </c>
    </row>
    <row r="17" ht="20.25" customHeight="1" spans="1:4">
      <c r="A17" s="13"/>
      <c r="B17" s="15"/>
      <c r="C17" s="277" t="str">
        <f>"十一"&amp;"、"&amp;"节能环保支出"</f>
        <v>十一、节能环保支出</v>
      </c>
      <c r="D17" s="15"/>
    </row>
    <row r="18" ht="20.25" customHeight="1" spans="1:4">
      <c r="A18" s="13"/>
      <c r="B18" s="13"/>
      <c r="C18" s="277" t="str">
        <f>"十二"&amp;"、"&amp;"城乡社区支出"</f>
        <v>十二、城乡社区支出</v>
      </c>
      <c r="D18" s="15">
        <v>36156</v>
      </c>
    </row>
    <row r="19" ht="20.25" customHeight="1" spans="1:4">
      <c r="A19" s="13"/>
      <c r="B19" s="13"/>
      <c r="C19" s="277" t="str">
        <f>"十三"&amp;"、"&amp;"农林水支出"</f>
        <v>十三、农林水支出</v>
      </c>
      <c r="D19" s="15"/>
    </row>
    <row r="20" ht="20.25" customHeight="1" spans="1:4">
      <c r="A20" s="13"/>
      <c r="B20" s="13"/>
      <c r="C20" s="277" t="str">
        <f>"十四"&amp;"、"&amp;"交通运输支出"</f>
        <v>十四、交通运输支出</v>
      </c>
      <c r="D20" s="15">
        <v>38362.681295</v>
      </c>
    </row>
    <row r="21" ht="20.25" customHeight="1" spans="1:4">
      <c r="A21" s="13"/>
      <c r="B21" s="13"/>
      <c r="C21" s="277" t="str">
        <f>"十五"&amp;"、"&amp;"资源勘探工业信息等支出"</f>
        <v>十五、资源勘探工业信息等支出</v>
      </c>
      <c r="D21" s="15"/>
    </row>
    <row r="22" ht="20.25" customHeight="1" spans="1:4">
      <c r="A22" s="13"/>
      <c r="B22" s="13"/>
      <c r="C22" s="277" t="str">
        <f>"十六"&amp;"、"&amp;"商业服务业等支出"</f>
        <v>十六、商业服务业等支出</v>
      </c>
      <c r="D22" s="15"/>
    </row>
    <row r="23" ht="20.25" customHeight="1" spans="1:4">
      <c r="A23" s="13"/>
      <c r="B23" s="13"/>
      <c r="C23" s="277" t="str">
        <f>"十七"&amp;"、"&amp;"金融支出"</f>
        <v>十七、金融支出</v>
      </c>
      <c r="D23" s="15"/>
    </row>
    <row r="24" ht="20.25" customHeight="1" spans="1:4">
      <c r="A24" s="13"/>
      <c r="B24" s="13"/>
      <c r="C24" s="277" t="str">
        <f>"十八"&amp;"、"&amp;"援助其他地区支出"</f>
        <v>十八、援助其他地区支出</v>
      </c>
      <c r="D24" s="15"/>
    </row>
    <row r="25" ht="20.25" customHeight="1" spans="1:4">
      <c r="A25" s="13"/>
      <c r="B25" s="13"/>
      <c r="C25" s="277" t="str">
        <f>"十九"&amp;"、"&amp;"自然资源海洋气象等支出"</f>
        <v>十九、自然资源海洋气象等支出</v>
      </c>
      <c r="D25" s="15"/>
    </row>
    <row r="26" ht="20.25" customHeight="1" spans="1:4">
      <c r="A26" s="13"/>
      <c r="B26" s="13"/>
      <c r="C26" s="277" t="str">
        <f>"二十"&amp;"、"&amp;"住房保障支出"</f>
        <v>二十、住房保障支出</v>
      </c>
      <c r="D26" s="15">
        <v>576.731279</v>
      </c>
    </row>
    <row r="27" ht="20.25" customHeight="1" spans="1:4">
      <c r="A27" s="13"/>
      <c r="B27" s="13"/>
      <c r="C27" s="277" t="str">
        <f>"二十一"&amp;"、"&amp;"粮油物资储备支出"</f>
        <v>二十一、粮油物资储备支出</v>
      </c>
      <c r="D27" s="15"/>
    </row>
    <row r="28" ht="20.25" customHeight="1" spans="1:4">
      <c r="A28" s="13"/>
      <c r="B28" s="13"/>
      <c r="C28" s="277" t="str">
        <f>"二十二"&amp;"、"&amp;"灾害防治及应急管理支出"</f>
        <v>二十二、灾害防治及应急管理支出</v>
      </c>
      <c r="D28" s="15"/>
    </row>
    <row r="29" ht="20.25" customHeight="1" spans="1:4">
      <c r="A29" s="13"/>
      <c r="B29" s="13"/>
      <c r="C29" s="277" t="str">
        <f>"二十三"&amp;"、"&amp;"预备费"</f>
        <v>二十三、预备费</v>
      </c>
      <c r="D29" s="15"/>
    </row>
    <row r="30" ht="20.25" customHeight="1" spans="1:4">
      <c r="A30" s="13"/>
      <c r="B30" s="13"/>
      <c r="C30" s="277" t="str">
        <f>"二十四"&amp;"、"&amp;"其他支出"</f>
        <v>二十四、其他支出</v>
      </c>
      <c r="D30" s="15"/>
    </row>
    <row r="31" ht="20.25" customHeight="1" spans="1:4">
      <c r="A31" s="13"/>
      <c r="B31" s="13"/>
      <c r="C31" s="277" t="str">
        <f>"二十五"&amp;"、"&amp;"转移性支出"</f>
        <v>二十五、转移性支出</v>
      </c>
      <c r="D31" s="15"/>
    </row>
    <row r="32" ht="20.25" customHeight="1" spans="1:4">
      <c r="A32" s="13"/>
      <c r="B32" s="13"/>
      <c r="C32" s="277" t="str">
        <f>"二十六"&amp;"、"&amp;"债务还本支出"</f>
        <v>二十六、债务还本支出</v>
      </c>
      <c r="D32" s="15"/>
    </row>
    <row r="33" ht="20.25" customHeight="1" spans="1:4">
      <c r="A33" s="13"/>
      <c r="B33" s="13"/>
      <c r="C33" s="277" t="str">
        <f>"二十七"&amp;"、"&amp;"债务付息支出"</f>
        <v>二十七、债务付息支出</v>
      </c>
      <c r="D33" s="15"/>
    </row>
    <row r="34" ht="20.25" customHeight="1" spans="1:4">
      <c r="A34" s="13"/>
      <c r="B34" s="13"/>
      <c r="C34" s="277" t="str">
        <f>"二十八"&amp;"、"&amp;"债务发行费用支出"</f>
        <v>二十八、债务发行费用支出</v>
      </c>
      <c r="D34" s="15"/>
    </row>
    <row r="35" ht="20.25" customHeight="1" spans="1:4">
      <c r="A35" s="13"/>
      <c r="B35" s="13"/>
      <c r="C35" s="277" t="str">
        <f>"二十九"&amp;"、"&amp;"抗疫特别国债安排的支出"</f>
        <v>二十九、抗疫特别国债安排的支出</v>
      </c>
      <c r="D35" s="15"/>
    </row>
    <row r="36" ht="20.25" customHeight="1" spans="1:4">
      <c r="A36" s="47" t="s">
        <v>19</v>
      </c>
      <c r="B36" s="15">
        <v>76310.548178</v>
      </c>
      <c r="C36" s="47" t="s">
        <v>20</v>
      </c>
      <c r="D36" s="15">
        <v>76310.548178</v>
      </c>
    </row>
    <row r="37" ht="20.25" customHeight="1" spans="1:4">
      <c r="A37" s="13" t="s">
        <v>21</v>
      </c>
      <c r="B37" s="15"/>
      <c r="C37" s="13" t="s">
        <v>22</v>
      </c>
      <c r="D37" s="15"/>
    </row>
    <row r="38" ht="20.25" customHeight="1" spans="1:4">
      <c r="A38" s="47" t="s">
        <v>23</v>
      </c>
      <c r="B38" s="15">
        <v>76310.548178</v>
      </c>
      <c r="C38" s="47" t="s">
        <v>24</v>
      </c>
      <c r="D38" s="15">
        <v>76310.548178</v>
      </c>
    </row>
  </sheetData>
  <mergeCells count="8">
    <mergeCell ref="A2:D2"/>
    <mergeCell ref="A3:B3"/>
    <mergeCell ref="A4:B4"/>
    <mergeCell ref="C4:D4"/>
    <mergeCell ref="A5:A6"/>
    <mergeCell ref="B5:B6"/>
    <mergeCell ref="C5:C6"/>
    <mergeCell ref="D5:D6"/>
  </mergeCells>
  <pageMargins left="0.75" right="0.75" top="1" bottom="1" header="0.5" footer="0.5"/>
  <pageSetup paperSize="9" fitToWidth="0"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4"/>
  <sheetViews>
    <sheetView topLeftCell="D1" workbookViewId="0">
      <selection activeCell="A3" sqref="A3:D3"/>
    </sheetView>
  </sheetViews>
  <sheetFormatPr defaultColWidth="8" defaultRowHeight="14.25" customHeight="1"/>
  <cols>
    <col min="1" max="1" width="25.2833333333333" customWidth="1"/>
    <col min="2" max="2" width="33.575" customWidth="1"/>
    <col min="3" max="8" width="12.575" customWidth="1"/>
    <col min="9" max="9" width="11.7083333333333" customWidth="1"/>
    <col min="10" max="14" width="12.575" customWidth="1"/>
    <col min="15" max="15" width="15.8583333333333" customWidth="1"/>
    <col min="16" max="16" width="9.575" customWidth="1"/>
    <col min="17" max="17" width="21.2833333333333" customWidth="1"/>
    <col min="18" max="18" width="10.575" customWidth="1"/>
    <col min="19" max="20" width="10.1416666666667" customWidth="1"/>
  </cols>
  <sheetData>
    <row r="1" customHeight="1" spans="9:20">
      <c r="I1" s="73"/>
      <c r="O1" s="73"/>
      <c r="P1" s="73"/>
      <c r="Q1" s="73"/>
      <c r="R1" s="73"/>
      <c r="S1" s="97" t="s">
        <v>25</v>
      </c>
      <c r="T1" s="36" t="s">
        <v>25</v>
      </c>
    </row>
    <row r="2" ht="36" customHeight="1" spans="1:20">
      <c r="A2" s="242" t="s">
        <v>26</v>
      </c>
      <c r="B2" s="20"/>
      <c r="C2" s="20"/>
      <c r="D2" s="20"/>
      <c r="E2" s="20"/>
      <c r="F2" s="20"/>
      <c r="G2" s="20"/>
      <c r="H2" s="20"/>
      <c r="I2" s="75"/>
      <c r="J2" s="20"/>
      <c r="K2" s="20"/>
      <c r="L2" s="20"/>
      <c r="M2" s="20"/>
      <c r="N2" s="20"/>
      <c r="O2" s="75"/>
      <c r="P2" s="75"/>
      <c r="Q2" s="75"/>
      <c r="R2" s="75"/>
      <c r="S2" s="20"/>
      <c r="T2" s="75"/>
    </row>
    <row r="3" ht="20.25" customHeight="1" spans="1:20">
      <c r="A3" s="42" t="s">
        <v>2</v>
      </c>
      <c r="B3" s="22"/>
      <c r="C3" s="22"/>
      <c r="D3" s="22"/>
      <c r="E3" s="22"/>
      <c r="F3" s="22"/>
      <c r="G3" s="22"/>
      <c r="H3" s="22"/>
      <c r="I3" s="64"/>
      <c r="J3" s="22"/>
      <c r="K3" s="22"/>
      <c r="L3" s="22"/>
      <c r="M3" s="22"/>
      <c r="N3" s="22"/>
      <c r="O3" s="64"/>
      <c r="P3" s="64"/>
      <c r="Q3" s="64"/>
      <c r="R3" s="64"/>
      <c r="S3" s="279" t="s">
        <v>3</v>
      </c>
      <c r="T3" s="264" t="s">
        <v>27</v>
      </c>
    </row>
    <row r="4" ht="18.75" customHeight="1" spans="1:20">
      <c r="A4" s="243" t="s">
        <v>28</v>
      </c>
      <c r="B4" s="244" t="s">
        <v>29</v>
      </c>
      <c r="C4" s="244" t="s">
        <v>30</v>
      </c>
      <c r="D4" s="245" t="s">
        <v>31</v>
      </c>
      <c r="E4" s="246"/>
      <c r="F4" s="246"/>
      <c r="G4" s="246"/>
      <c r="H4" s="246"/>
      <c r="I4" s="256"/>
      <c r="J4" s="246"/>
      <c r="K4" s="246"/>
      <c r="L4" s="246"/>
      <c r="M4" s="246"/>
      <c r="N4" s="257"/>
      <c r="O4" s="245" t="s">
        <v>21</v>
      </c>
      <c r="P4" s="245"/>
      <c r="Q4" s="245"/>
      <c r="R4" s="245"/>
      <c r="S4" s="246"/>
      <c r="T4" s="265"/>
    </row>
    <row r="5" ht="24.75" customHeight="1" spans="1:20">
      <c r="A5" s="247"/>
      <c r="B5" s="248"/>
      <c r="C5" s="248"/>
      <c r="D5" s="248" t="s">
        <v>32</v>
      </c>
      <c r="E5" s="248" t="s">
        <v>33</v>
      </c>
      <c r="F5" s="248" t="s">
        <v>34</v>
      </c>
      <c r="G5" s="248" t="s">
        <v>35</v>
      </c>
      <c r="H5" s="248" t="s">
        <v>36</v>
      </c>
      <c r="I5" s="258" t="s">
        <v>37</v>
      </c>
      <c r="J5" s="259"/>
      <c r="K5" s="259"/>
      <c r="L5" s="259"/>
      <c r="M5" s="259"/>
      <c r="N5" s="260"/>
      <c r="O5" s="261" t="s">
        <v>32</v>
      </c>
      <c r="P5" s="261" t="s">
        <v>33</v>
      </c>
      <c r="Q5" s="243" t="s">
        <v>34</v>
      </c>
      <c r="R5" s="244" t="s">
        <v>35</v>
      </c>
      <c r="S5" s="266" t="s">
        <v>36</v>
      </c>
      <c r="T5" s="244" t="s">
        <v>37</v>
      </c>
    </row>
    <row r="6" ht="24.75" customHeight="1" spans="1:20">
      <c r="A6" s="249"/>
      <c r="B6" s="250"/>
      <c r="C6" s="250"/>
      <c r="D6" s="250"/>
      <c r="E6" s="250"/>
      <c r="F6" s="250"/>
      <c r="G6" s="250"/>
      <c r="H6" s="250"/>
      <c r="I6" s="12" t="s">
        <v>32</v>
      </c>
      <c r="J6" s="262" t="s">
        <v>38</v>
      </c>
      <c r="K6" s="262" t="s">
        <v>39</v>
      </c>
      <c r="L6" s="262" t="s">
        <v>40</v>
      </c>
      <c r="M6" s="262" t="s">
        <v>41</v>
      </c>
      <c r="N6" s="262" t="s">
        <v>42</v>
      </c>
      <c r="O6" s="263"/>
      <c r="P6" s="263"/>
      <c r="Q6" s="267"/>
      <c r="R6" s="263"/>
      <c r="S6" s="250"/>
      <c r="T6" s="250"/>
    </row>
    <row r="7" ht="16.5" customHeight="1" spans="1:20">
      <c r="A7" s="251">
        <v>1</v>
      </c>
      <c r="B7" s="11">
        <v>2</v>
      </c>
      <c r="C7" s="11">
        <v>3</v>
      </c>
      <c r="D7" s="11">
        <v>4</v>
      </c>
      <c r="E7" s="252">
        <v>5</v>
      </c>
      <c r="F7" s="253">
        <v>6</v>
      </c>
      <c r="G7" s="253">
        <v>7</v>
      </c>
      <c r="H7" s="252">
        <v>8</v>
      </c>
      <c r="I7" s="252">
        <v>9</v>
      </c>
      <c r="J7" s="253">
        <v>10</v>
      </c>
      <c r="K7" s="253">
        <v>11</v>
      </c>
      <c r="L7" s="252">
        <v>12</v>
      </c>
      <c r="M7" s="252">
        <v>13</v>
      </c>
      <c r="N7" s="253">
        <v>14</v>
      </c>
      <c r="O7" s="253">
        <v>15</v>
      </c>
      <c r="P7" s="252">
        <v>16</v>
      </c>
      <c r="Q7" s="268">
        <v>17</v>
      </c>
      <c r="R7" s="269">
        <v>18</v>
      </c>
      <c r="S7" s="269">
        <v>19</v>
      </c>
      <c r="T7" s="269">
        <v>20</v>
      </c>
    </row>
    <row r="8" ht="16.5" customHeight="1" outlineLevel="1" spans="1:20">
      <c r="A8" s="13" t="s">
        <v>43</v>
      </c>
      <c r="B8" s="13" t="s">
        <v>44</v>
      </c>
      <c r="C8" s="15">
        <v>76310.548178</v>
      </c>
      <c r="D8" s="15">
        <v>76310.548178</v>
      </c>
      <c r="E8" s="15">
        <v>40095.548178</v>
      </c>
      <c r="F8" s="15">
        <v>36156</v>
      </c>
      <c r="G8" s="15"/>
      <c r="H8" s="15"/>
      <c r="I8" s="15">
        <v>59</v>
      </c>
      <c r="J8" s="15"/>
      <c r="K8" s="15"/>
      <c r="L8" s="15"/>
      <c r="M8" s="15"/>
      <c r="N8" s="15">
        <v>59</v>
      </c>
      <c r="O8" s="15"/>
      <c r="P8" s="15"/>
      <c r="Q8" s="15"/>
      <c r="R8" s="15"/>
      <c r="S8" s="15"/>
      <c r="T8" s="15"/>
    </row>
    <row r="9" ht="16.5" customHeight="1" outlineLevel="1" spans="1:20">
      <c r="A9" s="135" t="s">
        <v>45</v>
      </c>
      <c r="B9" s="135" t="s">
        <v>44</v>
      </c>
      <c r="C9" s="15">
        <v>68540.887327</v>
      </c>
      <c r="D9" s="15">
        <v>68540.887327</v>
      </c>
      <c r="E9" s="15">
        <v>32384.887327</v>
      </c>
      <c r="F9" s="15">
        <v>36156</v>
      </c>
      <c r="G9" s="15"/>
      <c r="H9" s="15"/>
      <c r="I9" s="15"/>
      <c r="J9" s="15"/>
      <c r="K9" s="15"/>
      <c r="L9" s="15"/>
      <c r="M9" s="15"/>
      <c r="N9" s="15"/>
      <c r="O9" s="15"/>
      <c r="P9" s="15"/>
      <c r="Q9" s="15"/>
      <c r="R9" s="15"/>
      <c r="S9" s="13"/>
      <c r="T9" s="13"/>
    </row>
    <row r="10" ht="16.5" customHeight="1" outlineLevel="1" spans="1:20">
      <c r="A10" s="135" t="s">
        <v>46</v>
      </c>
      <c r="B10" s="135" t="s">
        <v>47</v>
      </c>
      <c r="C10" s="15">
        <v>29.792848</v>
      </c>
      <c r="D10" s="15">
        <v>29.792848</v>
      </c>
      <c r="E10" s="15">
        <v>29.792848</v>
      </c>
      <c r="F10" s="15"/>
      <c r="G10" s="15"/>
      <c r="H10" s="15"/>
      <c r="I10" s="15"/>
      <c r="J10" s="15"/>
      <c r="K10" s="15"/>
      <c r="L10" s="15"/>
      <c r="M10" s="15"/>
      <c r="N10" s="15"/>
      <c r="O10" s="15"/>
      <c r="P10" s="15"/>
      <c r="Q10" s="15"/>
      <c r="R10" s="15"/>
      <c r="S10" s="13"/>
      <c r="T10" s="13"/>
    </row>
    <row r="11" ht="16.5" customHeight="1" outlineLevel="1" spans="1:20">
      <c r="A11" s="135" t="s">
        <v>48</v>
      </c>
      <c r="B11" s="135" t="s">
        <v>49</v>
      </c>
      <c r="C11" s="15">
        <v>241.629051</v>
      </c>
      <c r="D11" s="15">
        <v>241.629051</v>
      </c>
      <c r="E11" s="15">
        <v>241.629051</v>
      </c>
      <c r="F11" s="15"/>
      <c r="G11" s="15"/>
      <c r="H11" s="15"/>
      <c r="I11" s="15"/>
      <c r="J11" s="15"/>
      <c r="K11" s="15"/>
      <c r="L11" s="15"/>
      <c r="M11" s="15"/>
      <c r="N11" s="15"/>
      <c r="O11" s="15"/>
      <c r="P11" s="15"/>
      <c r="Q11" s="15"/>
      <c r="R11" s="15"/>
      <c r="S11" s="13"/>
      <c r="T11" s="13"/>
    </row>
    <row r="12" ht="16.5" customHeight="1" outlineLevel="1" spans="1:20">
      <c r="A12" s="135" t="s">
        <v>50</v>
      </c>
      <c r="B12" s="135" t="s">
        <v>51</v>
      </c>
      <c r="C12" s="15">
        <v>749.810797</v>
      </c>
      <c r="D12" s="15">
        <v>749.810797</v>
      </c>
      <c r="E12" s="15">
        <v>749.810797</v>
      </c>
      <c r="F12" s="15"/>
      <c r="G12" s="15"/>
      <c r="H12" s="15"/>
      <c r="I12" s="15"/>
      <c r="J12" s="15"/>
      <c r="K12" s="15"/>
      <c r="L12" s="15"/>
      <c r="M12" s="15"/>
      <c r="N12" s="15"/>
      <c r="O12" s="15"/>
      <c r="P12" s="15"/>
      <c r="Q12" s="15"/>
      <c r="R12" s="15"/>
      <c r="S12" s="13"/>
      <c r="T12" s="13"/>
    </row>
    <row r="13" ht="16.5" customHeight="1" spans="1:20">
      <c r="A13" s="135" t="s">
        <v>52</v>
      </c>
      <c r="B13" s="135" t="s">
        <v>53</v>
      </c>
      <c r="C13" s="15">
        <v>6748.428155</v>
      </c>
      <c r="D13" s="15">
        <v>6748.428155</v>
      </c>
      <c r="E13" s="15">
        <v>6689.428155</v>
      </c>
      <c r="F13" s="15"/>
      <c r="G13" s="15"/>
      <c r="H13" s="15"/>
      <c r="I13" s="15">
        <v>59</v>
      </c>
      <c r="J13" s="15"/>
      <c r="K13" s="15"/>
      <c r="L13" s="15"/>
      <c r="M13" s="15"/>
      <c r="N13" s="15">
        <v>59</v>
      </c>
      <c r="O13" s="15"/>
      <c r="P13" s="15"/>
      <c r="Q13" s="15"/>
      <c r="R13" s="15"/>
      <c r="S13" s="13"/>
      <c r="T13" s="13"/>
    </row>
    <row r="14" ht="12.75" customHeight="1" spans="1:20">
      <c r="A14" s="254" t="s">
        <v>30</v>
      </c>
      <c r="B14" s="255"/>
      <c r="C14" s="15">
        <v>76310.548178</v>
      </c>
      <c r="D14" s="15">
        <v>76310.548178</v>
      </c>
      <c r="E14" s="15">
        <v>40095.548178</v>
      </c>
      <c r="F14" s="15">
        <v>36156</v>
      </c>
      <c r="G14" s="15"/>
      <c r="H14" s="15"/>
      <c r="I14" s="15">
        <v>59</v>
      </c>
      <c r="J14" s="15"/>
      <c r="K14" s="15"/>
      <c r="L14" s="15"/>
      <c r="M14" s="15"/>
      <c r="N14" s="15">
        <v>59</v>
      </c>
      <c r="O14" s="15"/>
      <c r="P14" s="15"/>
      <c r="Q14" s="15"/>
      <c r="R14" s="15"/>
      <c r="S14" s="15"/>
      <c r="T14" s="15"/>
    </row>
  </sheetData>
  <mergeCells count="22">
    <mergeCell ref="S1:T1"/>
    <mergeCell ref="A2:T2"/>
    <mergeCell ref="A3:D3"/>
    <mergeCell ref="S3:T3"/>
    <mergeCell ref="D4:N4"/>
    <mergeCell ref="O4:T4"/>
    <mergeCell ref="I5:N5"/>
    <mergeCell ref="A14:B14"/>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pageSetup paperSize="9" fitToWidth="0"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39"/>
  <sheetViews>
    <sheetView topLeftCell="A19" workbookViewId="0">
      <selection activeCell="G45" sqref="G45"/>
    </sheetView>
  </sheetViews>
  <sheetFormatPr defaultColWidth="9.14166666666667" defaultRowHeight="14.25" customHeight="1"/>
  <cols>
    <col min="1" max="1" width="30.425" customWidth="1"/>
    <col min="2" max="2" width="37.7083333333333" customWidth="1"/>
    <col min="3" max="3" width="18.8583333333333" customWidth="1"/>
    <col min="4" max="4" width="21" customWidth="1"/>
    <col min="5" max="5" width="18.8583333333333" customWidth="1"/>
    <col min="6" max="6" width="20.1416666666667" customWidth="1"/>
    <col min="7" max="7" width="18.8583333333333" customWidth="1"/>
    <col min="8" max="8" width="19.8583333333333" customWidth="1"/>
    <col min="9" max="9" width="21.2833333333333" customWidth="1"/>
    <col min="10" max="10" width="15.575" customWidth="1"/>
    <col min="11" max="11" width="16.425" customWidth="1"/>
    <col min="12" max="12" width="13.575" customWidth="1"/>
    <col min="13" max="17" width="18.8583333333333" customWidth="1"/>
  </cols>
  <sheetData>
    <row r="1" ht="15.75" customHeight="1" spans="17:17">
      <c r="Q1" s="40" t="s">
        <v>54</v>
      </c>
    </row>
    <row r="2" ht="28.5" customHeight="1" spans="1:17">
      <c r="A2" s="3" t="s">
        <v>55</v>
      </c>
      <c r="B2" s="3"/>
      <c r="C2" s="3"/>
      <c r="D2" s="3"/>
      <c r="E2" s="3"/>
      <c r="F2" s="3"/>
      <c r="G2" s="3"/>
      <c r="H2" s="3"/>
      <c r="I2" s="3"/>
      <c r="J2" s="3"/>
      <c r="K2" s="3"/>
      <c r="L2" s="3"/>
      <c r="M2" s="3"/>
      <c r="N2" s="3"/>
      <c r="O2" s="3"/>
      <c r="P2" s="3"/>
      <c r="Q2" s="3"/>
    </row>
    <row r="3" ht="15" customHeight="1" spans="1:17">
      <c r="A3" s="223" t="s">
        <v>2</v>
      </c>
      <c r="B3" s="224"/>
      <c r="C3" s="62"/>
      <c r="D3" s="6"/>
      <c r="E3" s="62"/>
      <c r="F3" s="6"/>
      <c r="G3" s="62"/>
      <c r="H3" s="6"/>
      <c r="I3" s="6"/>
      <c r="J3" s="6"/>
      <c r="K3" s="62"/>
      <c r="L3" s="6"/>
      <c r="M3" s="62"/>
      <c r="N3" s="62"/>
      <c r="O3" s="6"/>
      <c r="P3" s="6"/>
      <c r="Q3" s="280" t="s">
        <v>3</v>
      </c>
    </row>
    <row r="4" ht="17.25" customHeight="1" spans="1:17">
      <c r="A4" s="225" t="s">
        <v>56</v>
      </c>
      <c r="B4" s="226" t="s">
        <v>57</v>
      </c>
      <c r="C4" s="227" t="s">
        <v>30</v>
      </c>
      <c r="D4" s="228" t="s">
        <v>58</v>
      </c>
      <c r="E4" s="10"/>
      <c r="F4" s="228" t="s">
        <v>59</v>
      </c>
      <c r="G4" s="10"/>
      <c r="H4" s="229" t="s">
        <v>33</v>
      </c>
      <c r="I4" s="235" t="s">
        <v>34</v>
      </c>
      <c r="J4" s="226" t="s">
        <v>60</v>
      </c>
      <c r="K4" s="236" t="s">
        <v>35</v>
      </c>
      <c r="L4" s="228" t="s">
        <v>37</v>
      </c>
      <c r="M4" s="237"/>
      <c r="N4" s="237"/>
      <c r="O4" s="237"/>
      <c r="P4" s="237"/>
      <c r="Q4" s="241"/>
    </row>
    <row r="5" ht="26.25" customHeight="1" spans="1:17">
      <c r="A5" s="10"/>
      <c r="B5" s="230"/>
      <c r="C5" s="230"/>
      <c r="D5" s="230" t="s">
        <v>30</v>
      </c>
      <c r="E5" s="230" t="s">
        <v>61</v>
      </c>
      <c r="F5" s="230" t="s">
        <v>30</v>
      </c>
      <c r="G5" s="231" t="s">
        <v>61</v>
      </c>
      <c r="H5" s="230"/>
      <c r="I5" s="230"/>
      <c r="J5" s="230"/>
      <c r="K5" s="231"/>
      <c r="L5" s="230" t="s">
        <v>32</v>
      </c>
      <c r="M5" s="238" t="s">
        <v>62</v>
      </c>
      <c r="N5" s="238" t="s">
        <v>63</v>
      </c>
      <c r="O5" s="238" t="s">
        <v>64</v>
      </c>
      <c r="P5" s="238" t="s">
        <v>65</v>
      </c>
      <c r="Q5" s="238" t="s">
        <v>66</v>
      </c>
    </row>
    <row r="6" ht="16.5" customHeight="1" spans="1:17">
      <c r="A6" s="10">
        <v>1</v>
      </c>
      <c r="B6" s="230">
        <v>2</v>
      </c>
      <c r="C6" s="230">
        <v>3</v>
      </c>
      <c r="D6" s="230">
        <v>4</v>
      </c>
      <c r="E6" s="232">
        <v>5</v>
      </c>
      <c r="F6" s="233">
        <v>6</v>
      </c>
      <c r="G6" s="232">
        <v>7</v>
      </c>
      <c r="H6" s="233">
        <v>8</v>
      </c>
      <c r="I6" s="232">
        <v>9</v>
      </c>
      <c r="J6" s="232">
        <v>10</v>
      </c>
      <c r="K6" s="232">
        <v>11</v>
      </c>
      <c r="L6" s="232">
        <v>12</v>
      </c>
      <c r="M6" s="239">
        <v>13</v>
      </c>
      <c r="N6" s="240">
        <v>14</v>
      </c>
      <c r="O6" s="240">
        <v>15</v>
      </c>
      <c r="P6" s="240">
        <v>16</v>
      </c>
      <c r="Q6" s="240">
        <v>17</v>
      </c>
    </row>
    <row r="7" ht="19.5" customHeight="1" spans="1:17">
      <c r="A7" s="13" t="s">
        <v>67</v>
      </c>
      <c r="B7" s="13" t="s">
        <v>68</v>
      </c>
      <c r="C7" s="15">
        <v>753.797652</v>
      </c>
      <c r="D7" s="15">
        <v>753.797652</v>
      </c>
      <c r="E7" s="15">
        <v>753.797652</v>
      </c>
      <c r="F7" s="15"/>
      <c r="G7" s="15"/>
      <c r="H7" s="15">
        <v>753.797652</v>
      </c>
      <c r="I7" s="15"/>
      <c r="J7" s="15"/>
      <c r="K7" s="15"/>
      <c r="L7" s="15"/>
      <c r="M7" s="15"/>
      <c r="N7" s="15"/>
      <c r="O7" s="15"/>
      <c r="P7" s="15"/>
      <c r="Q7" s="15"/>
    </row>
    <row r="8" ht="19.5" customHeight="1" spans="1:17">
      <c r="A8" s="135" t="s">
        <v>69</v>
      </c>
      <c r="B8" s="135" t="s">
        <v>70</v>
      </c>
      <c r="C8" s="15">
        <v>726.585933</v>
      </c>
      <c r="D8" s="15">
        <v>726.585933</v>
      </c>
      <c r="E8" s="15">
        <v>726.585933</v>
      </c>
      <c r="F8" s="15"/>
      <c r="G8" s="15"/>
      <c r="H8" s="15">
        <v>726.585933</v>
      </c>
      <c r="I8" s="15"/>
      <c r="J8" s="15"/>
      <c r="K8" s="15"/>
      <c r="L8" s="15"/>
      <c r="M8" s="15"/>
      <c r="N8" s="15"/>
      <c r="O8" s="15"/>
      <c r="P8" s="15"/>
      <c r="Q8" s="15"/>
    </row>
    <row r="9" ht="19.5" customHeight="1" spans="1:17">
      <c r="A9" s="136" t="s">
        <v>71</v>
      </c>
      <c r="B9" s="136" t="s">
        <v>72</v>
      </c>
      <c r="C9" s="15">
        <v>66.282664</v>
      </c>
      <c r="D9" s="15">
        <v>66.282664</v>
      </c>
      <c r="E9" s="15">
        <v>66.282664</v>
      </c>
      <c r="F9" s="15"/>
      <c r="G9" s="15"/>
      <c r="H9" s="15">
        <v>66.282664</v>
      </c>
      <c r="I9" s="15"/>
      <c r="J9" s="15"/>
      <c r="K9" s="15"/>
      <c r="L9" s="15"/>
      <c r="M9" s="15"/>
      <c r="N9" s="15"/>
      <c r="O9" s="15"/>
      <c r="P9" s="15"/>
      <c r="Q9" s="15"/>
    </row>
    <row r="10" ht="19.5" customHeight="1" spans="1:17">
      <c r="A10" s="136" t="s">
        <v>73</v>
      </c>
      <c r="B10" s="136" t="s">
        <v>74</v>
      </c>
      <c r="C10" s="15">
        <v>0.507805</v>
      </c>
      <c r="D10" s="15">
        <v>0.507805</v>
      </c>
      <c r="E10" s="15">
        <v>0.507805</v>
      </c>
      <c r="F10" s="15"/>
      <c r="G10" s="15"/>
      <c r="H10" s="15">
        <v>0.507805</v>
      </c>
      <c r="I10" s="15"/>
      <c r="J10" s="15"/>
      <c r="K10" s="15"/>
      <c r="L10" s="15"/>
      <c r="M10" s="15"/>
      <c r="N10" s="15"/>
      <c r="O10" s="15"/>
      <c r="P10" s="15"/>
      <c r="Q10" s="15"/>
    </row>
    <row r="11" ht="19.5" customHeight="1" spans="1:17">
      <c r="A11" s="136" t="s">
        <v>75</v>
      </c>
      <c r="B11" s="136" t="s">
        <v>76</v>
      </c>
      <c r="C11" s="15">
        <v>640.135616</v>
      </c>
      <c r="D11" s="15">
        <v>640.135616</v>
      </c>
      <c r="E11" s="15">
        <v>640.135616</v>
      </c>
      <c r="F11" s="15"/>
      <c r="G11" s="15"/>
      <c r="H11" s="15">
        <v>640.135616</v>
      </c>
      <c r="I11" s="15"/>
      <c r="J11" s="15"/>
      <c r="K11" s="15"/>
      <c r="L11" s="15"/>
      <c r="M11" s="15"/>
      <c r="N11" s="15"/>
      <c r="O11" s="15"/>
      <c r="P11" s="15"/>
      <c r="Q11" s="15"/>
    </row>
    <row r="12" ht="19.5" customHeight="1" spans="1:17">
      <c r="A12" s="136" t="s">
        <v>77</v>
      </c>
      <c r="B12" s="136" t="s">
        <v>78</v>
      </c>
      <c r="C12" s="15">
        <v>19.659848</v>
      </c>
      <c r="D12" s="15">
        <v>19.659848</v>
      </c>
      <c r="E12" s="15">
        <v>19.659848</v>
      </c>
      <c r="F12" s="15"/>
      <c r="G12" s="15"/>
      <c r="H12" s="15">
        <v>19.659848</v>
      </c>
      <c r="I12" s="15"/>
      <c r="J12" s="15"/>
      <c r="K12" s="15"/>
      <c r="L12" s="15"/>
      <c r="M12" s="15"/>
      <c r="N12" s="15"/>
      <c r="O12" s="15"/>
      <c r="P12" s="15"/>
      <c r="Q12" s="15"/>
    </row>
    <row r="13" ht="19.5" customHeight="1" spans="1:17">
      <c r="A13" s="135" t="s">
        <v>79</v>
      </c>
      <c r="B13" s="135" t="s">
        <v>80</v>
      </c>
      <c r="C13" s="15">
        <v>23.402202</v>
      </c>
      <c r="D13" s="15">
        <v>23.402202</v>
      </c>
      <c r="E13" s="15">
        <v>23.402202</v>
      </c>
      <c r="F13" s="15"/>
      <c r="G13" s="15"/>
      <c r="H13" s="15">
        <v>23.402202</v>
      </c>
      <c r="I13" s="15"/>
      <c r="J13" s="15"/>
      <c r="K13" s="15"/>
      <c r="L13" s="15"/>
      <c r="M13" s="15"/>
      <c r="N13" s="15"/>
      <c r="O13" s="15"/>
      <c r="P13" s="15"/>
      <c r="Q13" s="15"/>
    </row>
    <row r="14" ht="19.5" customHeight="1" spans="1:17">
      <c r="A14" s="136" t="s">
        <v>81</v>
      </c>
      <c r="B14" s="136" t="s">
        <v>82</v>
      </c>
      <c r="C14" s="15">
        <v>23.402202</v>
      </c>
      <c r="D14" s="15">
        <v>23.402202</v>
      </c>
      <c r="E14" s="15">
        <v>23.402202</v>
      </c>
      <c r="F14" s="15"/>
      <c r="G14" s="15"/>
      <c r="H14" s="15">
        <v>23.402202</v>
      </c>
      <c r="I14" s="15"/>
      <c r="J14" s="15"/>
      <c r="K14" s="15"/>
      <c r="L14" s="15"/>
      <c r="M14" s="15"/>
      <c r="N14" s="15"/>
      <c r="O14" s="15"/>
      <c r="P14" s="15"/>
      <c r="Q14" s="15"/>
    </row>
    <row r="15" ht="19.5" customHeight="1" spans="1:17">
      <c r="A15" s="135" t="s">
        <v>83</v>
      </c>
      <c r="B15" s="135" t="s">
        <v>84</v>
      </c>
      <c r="C15" s="15">
        <v>3.809517</v>
      </c>
      <c r="D15" s="15">
        <v>3.809517</v>
      </c>
      <c r="E15" s="15">
        <v>3.809517</v>
      </c>
      <c r="F15" s="15"/>
      <c r="G15" s="15"/>
      <c r="H15" s="15">
        <v>3.809517</v>
      </c>
      <c r="I15" s="15"/>
      <c r="J15" s="15"/>
      <c r="K15" s="15"/>
      <c r="L15" s="15"/>
      <c r="M15" s="15"/>
      <c r="N15" s="15"/>
      <c r="O15" s="15"/>
      <c r="P15" s="15"/>
      <c r="Q15" s="15"/>
    </row>
    <row r="16" ht="19.5" customHeight="1" spans="1:17">
      <c r="A16" s="136" t="s">
        <v>85</v>
      </c>
      <c r="B16" s="136" t="s">
        <v>84</v>
      </c>
      <c r="C16" s="15">
        <v>3.809517</v>
      </c>
      <c r="D16" s="15">
        <v>3.809517</v>
      </c>
      <c r="E16" s="15">
        <v>3.809517</v>
      </c>
      <c r="F16" s="15"/>
      <c r="G16" s="15"/>
      <c r="H16" s="15">
        <v>3.809517</v>
      </c>
      <c r="I16" s="15"/>
      <c r="J16" s="15"/>
      <c r="K16" s="15"/>
      <c r="L16" s="15"/>
      <c r="M16" s="15"/>
      <c r="N16" s="15"/>
      <c r="O16" s="15"/>
      <c r="P16" s="15"/>
      <c r="Q16" s="15"/>
    </row>
    <row r="17" ht="19.5" customHeight="1" spans="1:17">
      <c r="A17" s="13" t="s">
        <v>86</v>
      </c>
      <c r="B17" s="13" t="s">
        <v>87</v>
      </c>
      <c r="C17" s="15">
        <v>461.337952</v>
      </c>
      <c r="D17" s="15">
        <v>461.337952</v>
      </c>
      <c r="E17" s="15">
        <v>461.337952</v>
      </c>
      <c r="F17" s="15"/>
      <c r="G17" s="15"/>
      <c r="H17" s="15">
        <v>461.337952</v>
      </c>
      <c r="I17" s="15"/>
      <c r="J17" s="15"/>
      <c r="K17" s="15"/>
      <c r="L17" s="15"/>
      <c r="M17" s="15"/>
      <c r="N17" s="15"/>
      <c r="O17" s="15"/>
      <c r="P17" s="15"/>
      <c r="Q17" s="15"/>
    </row>
    <row r="18" ht="19.5" customHeight="1" spans="1:17">
      <c r="A18" s="135" t="s">
        <v>88</v>
      </c>
      <c r="B18" s="135" t="s">
        <v>89</v>
      </c>
      <c r="C18" s="15">
        <v>461.337952</v>
      </c>
      <c r="D18" s="15">
        <v>461.337952</v>
      </c>
      <c r="E18" s="15">
        <v>461.337952</v>
      </c>
      <c r="F18" s="15"/>
      <c r="G18" s="15"/>
      <c r="H18" s="15">
        <v>461.337952</v>
      </c>
      <c r="I18" s="15"/>
      <c r="J18" s="15"/>
      <c r="K18" s="15"/>
      <c r="L18" s="15"/>
      <c r="M18" s="15"/>
      <c r="N18" s="15"/>
      <c r="O18" s="15"/>
      <c r="P18" s="15"/>
      <c r="Q18" s="15"/>
    </row>
    <row r="19" ht="19.5" customHeight="1" spans="1:17">
      <c r="A19" s="136" t="s">
        <v>90</v>
      </c>
      <c r="B19" s="136" t="s">
        <v>91</v>
      </c>
      <c r="C19" s="15">
        <v>204.441907</v>
      </c>
      <c r="D19" s="15">
        <v>204.441907</v>
      </c>
      <c r="E19" s="15">
        <v>204.441907</v>
      </c>
      <c r="F19" s="15"/>
      <c r="G19" s="15"/>
      <c r="H19" s="15">
        <v>204.441907</v>
      </c>
      <c r="I19" s="15"/>
      <c r="J19" s="15"/>
      <c r="K19" s="15"/>
      <c r="L19" s="15"/>
      <c r="M19" s="15"/>
      <c r="N19" s="15"/>
      <c r="O19" s="15"/>
      <c r="P19" s="15"/>
      <c r="Q19" s="15"/>
    </row>
    <row r="20" ht="19.5" customHeight="1" spans="1:17">
      <c r="A20" s="136" t="s">
        <v>92</v>
      </c>
      <c r="B20" s="136" t="s">
        <v>93</v>
      </c>
      <c r="C20" s="15">
        <v>37.006743</v>
      </c>
      <c r="D20" s="15">
        <v>37.006743</v>
      </c>
      <c r="E20" s="15">
        <v>37.006743</v>
      </c>
      <c r="F20" s="15"/>
      <c r="G20" s="15"/>
      <c r="H20" s="15">
        <v>37.006743</v>
      </c>
      <c r="I20" s="15"/>
      <c r="J20" s="15"/>
      <c r="K20" s="15"/>
      <c r="L20" s="15"/>
      <c r="M20" s="15"/>
      <c r="N20" s="15"/>
      <c r="O20" s="15"/>
      <c r="P20" s="15"/>
      <c r="Q20" s="15"/>
    </row>
    <row r="21" ht="19.5" customHeight="1" spans="1:17">
      <c r="A21" s="136" t="s">
        <v>94</v>
      </c>
      <c r="B21" s="136" t="s">
        <v>95</v>
      </c>
      <c r="C21" s="15">
        <v>178.727442</v>
      </c>
      <c r="D21" s="15">
        <v>178.727442</v>
      </c>
      <c r="E21" s="15">
        <v>178.727442</v>
      </c>
      <c r="F21" s="15"/>
      <c r="G21" s="15"/>
      <c r="H21" s="15">
        <v>178.727442</v>
      </c>
      <c r="I21" s="15"/>
      <c r="J21" s="15"/>
      <c r="K21" s="15"/>
      <c r="L21" s="15"/>
      <c r="M21" s="15"/>
      <c r="N21" s="15"/>
      <c r="O21" s="15"/>
      <c r="P21" s="15"/>
      <c r="Q21" s="15"/>
    </row>
    <row r="22" ht="19.5" customHeight="1" spans="1:17">
      <c r="A22" s="136" t="s">
        <v>96</v>
      </c>
      <c r="B22" s="136" t="s">
        <v>97</v>
      </c>
      <c r="C22" s="15">
        <v>41.16186</v>
      </c>
      <c r="D22" s="15">
        <v>41.16186</v>
      </c>
      <c r="E22" s="15">
        <v>41.16186</v>
      </c>
      <c r="F22" s="15"/>
      <c r="G22" s="15"/>
      <c r="H22" s="15">
        <v>41.16186</v>
      </c>
      <c r="I22" s="15"/>
      <c r="J22" s="15"/>
      <c r="K22" s="15"/>
      <c r="L22" s="15"/>
      <c r="M22" s="15"/>
      <c r="N22" s="15"/>
      <c r="O22" s="15"/>
      <c r="P22" s="15"/>
      <c r="Q22" s="15"/>
    </row>
    <row r="23" ht="19.5" customHeight="1" spans="1:17">
      <c r="A23" s="13" t="s">
        <v>98</v>
      </c>
      <c r="B23" s="13" t="s">
        <v>99</v>
      </c>
      <c r="C23" s="15">
        <v>36156</v>
      </c>
      <c r="D23" s="15"/>
      <c r="E23" s="15"/>
      <c r="F23" s="15">
        <v>36156</v>
      </c>
      <c r="G23" s="15">
        <v>36156</v>
      </c>
      <c r="H23" s="15"/>
      <c r="I23" s="15">
        <v>36156</v>
      </c>
      <c r="J23" s="15"/>
      <c r="K23" s="15"/>
      <c r="L23" s="15"/>
      <c r="M23" s="15"/>
      <c r="N23" s="15"/>
      <c r="O23" s="15"/>
      <c r="P23" s="15"/>
      <c r="Q23" s="15"/>
    </row>
    <row r="24" ht="19.5" customHeight="1" spans="1:17">
      <c r="A24" s="135" t="s">
        <v>100</v>
      </c>
      <c r="B24" s="135" t="s">
        <v>101</v>
      </c>
      <c r="C24" s="15">
        <v>36156</v>
      </c>
      <c r="D24" s="15"/>
      <c r="E24" s="15"/>
      <c r="F24" s="15">
        <v>36156</v>
      </c>
      <c r="G24" s="15">
        <v>36156</v>
      </c>
      <c r="H24" s="15"/>
      <c r="I24" s="15">
        <v>36156</v>
      </c>
      <c r="J24" s="15"/>
      <c r="K24" s="15"/>
      <c r="L24" s="15"/>
      <c r="M24" s="15"/>
      <c r="N24" s="15"/>
      <c r="O24" s="15"/>
      <c r="P24" s="15"/>
      <c r="Q24" s="15"/>
    </row>
    <row r="25" ht="19.5" customHeight="1" spans="1:17">
      <c r="A25" s="136" t="s">
        <v>102</v>
      </c>
      <c r="B25" s="136" t="s">
        <v>103</v>
      </c>
      <c r="C25" s="15">
        <v>36156</v>
      </c>
      <c r="D25" s="15"/>
      <c r="E25" s="15"/>
      <c r="F25" s="15">
        <v>36156</v>
      </c>
      <c r="G25" s="15">
        <v>36156</v>
      </c>
      <c r="H25" s="15"/>
      <c r="I25" s="15">
        <v>36156</v>
      </c>
      <c r="J25" s="15"/>
      <c r="K25" s="15"/>
      <c r="L25" s="15"/>
      <c r="M25" s="15"/>
      <c r="N25" s="15"/>
      <c r="O25" s="15"/>
      <c r="P25" s="15"/>
      <c r="Q25" s="15"/>
    </row>
    <row r="26" ht="19.5" customHeight="1" spans="1:17">
      <c r="A26" s="13" t="s">
        <v>104</v>
      </c>
      <c r="B26" s="13" t="s">
        <v>105</v>
      </c>
      <c r="C26" s="15">
        <v>38362.681295</v>
      </c>
      <c r="D26" s="15">
        <v>6151.85766</v>
      </c>
      <c r="E26" s="15">
        <v>6151.85766</v>
      </c>
      <c r="F26" s="15">
        <v>32210.823635</v>
      </c>
      <c r="G26" s="15">
        <v>32151.823635</v>
      </c>
      <c r="H26" s="15">
        <v>38303.681295</v>
      </c>
      <c r="I26" s="15"/>
      <c r="J26" s="15"/>
      <c r="K26" s="15"/>
      <c r="L26" s="15">
        <v>59</v>
      </c>
      <c r="M26" s="15"/>
      <c r="N26" s="15"/>
      <c r="O26" s="15"/>
      <c r="P26" s="15"/>
      <c r="Q26" s="15">
        <v>59</v>
      </c>
    </row>
    <row r="27" ht="19.5" customHeight="1" spans="1:17">
      <c r="A27" s="135" t="s">
        <v>106</v>
      </c>
      <c r="B27" s="135" t="s">
        <v>107</v>
      </c>
      <c r="C27" s="15">
        <v>31342.681295</v>
      </c>
      <c r="D27" s="15">
        <v>6151.85766</v>
      </c>
      <c r="E27" s="15">
        <v>6151.85766</v>
      </c>
      <c r="F27" s="15">
        <v>25190.823635</v>
      </c>
      <c r="G27" s="15">
        <v>25131.823635</v>
      </c>
      <c r="H27" s="15">
        <v>31283.681295</v>
      </c>
      <c r="I27" s="15"/>
      <c r="J27" s="15"/>
      <c r="K27" s="15"/>
      <c r="L27" s="15">
        <v>59</v>
      </c>
      <c r="M27" s="15"/>
      <c r="N27" s="15"/>
      <c r="O27" s="15"/>
      <c r="P27" s="15"/>
      <c r="Q27" s="15">
        <v>59</v>
      </c>
    </row>
    <row r="28" ht="19.5" customHeight="1" spans="1:17">
      <c r="A28" s="136" t="s">
        <v>108</v>
      </c>
      <c r="B28" s="136" t="s">
        <v>109</v>
      </c>
      <c r="C28" s="15">
        <v>690.103791</v>
      </c>
      <c r="D28" s="15">
        <v>690.103791</v>
      </c>
      <c r="E28" s="15">
        <v>690.103791</v>
      </c>
      <c r="F28" s="15"/>
      <c r="G28" s="15"/>
      <c r="H28" s="15">
        <v>690.103791</v>
      </c>
      <c r="I28" s="15"/>
      <c r="J28" s="15"/>
      <c r="K28" s="15"/>
      <c r="L28" s="15"/>
      <c r="M28" s="15"/>
      <c r="N28" s="15"/>
      <c r="O28" s="15"/>
      <c r="P28" s="15"/>
      <c r="Q28" s="15"/>
    </row>
    <row r="29" ht="19.5" customHeight="1" spans="1:17">
      <c r="A29" s="136" t="s">
        <v>110</v>
      </c>
      <c r="B29" s="136" t="s">
        <v>111</v>
      </c>
      <c r="C29" s="15">
        <v>23441.291559</v>
      </c>
      <c r="D29" s="15"/>
      <c r="E29" s="15"/>
      <c r="F29" s="15">
        <v>23441.291559</v>
      </c>
      <c r="G29" s="15">
        <v>23441.291559</v>
      </c>
      <c r="H29" s="15">
        <v>23441.291559</v>
      </c>
      <c r="I29" s="15"/>
      <c r="J29" s="15"/>
      <c r="K29" s="15"/>
      <c r="L29" s="15"/>
      <c r="M29" s="15"/>
      <c r="N29" s="15"/>
      <c r="O29" s="15"/>
      <c r="P29" s="15"/>
      <c r="Q29" s="15"/>
    </row>
    <row r="30" ht="19.5" customHeight="1" spans="1:17">
      <c r="A30" s="136" t="s">
        <v>112</v>
      </c>
      <c r="B30" s="136" t="s">
        <v>113</v>
      </c>
      <c r="C30" s="15">
        <v>3739.971917</v>
      </c>
      <c r="D30" s="15">
        <v>3739.971917</v>
      </c>
      <c r="E30" s="15">
        <v>3739.971917</v>
      </c>
      <c r="F30" s="15"/>
      <c r="G30" s="15"/>
      <c r="H30" s="15">
        <v>3739.971917</v>
      </c>
      <c r="I30" s="15"/>
      <c r="J30" s="15"/>
      <c r="K30" s="15"/>
      <c r="L30" s="15"/>
      <c r="M30" s="15"/>
      <c r="N30" s="15"/>
      <c r="O30" s="15"/>
      <c r="P30" s="15"/>
      <c r="Q30" s="15"/>
    </row>
    <row r="31" ht="19.5" customHeight="1" spans="1:17">
      <c r="A31" s="136" t="s">
        <v>114</v>
      </c>
      <c r="B31" s="136" t="s">
        <v>115</v>
      </c>
      <c r="C31" s="15">
        <v>3471.314028</v>
      </c>
      <c r="D31" s="15">
        <v>1721.781952</v>
      </c>
      <c r="E31" s="15">
        <v>1721.781952</v>
      </c>
      <c r="F31" s="15">
        <v>1749.532076</v>
      </c>
      <c r="G31" s="15">
        <v>1690.532076</v>
      </c>
      <c r="H31" s="15">
        <v>3412.314028</v>
      </c>
      <c r="I31" s="15"/>
      <c r="J31" s="15"/>
      <c r="K31" s="15"/>
      <c r="L31" s="15">
        <v>59</v>
      </c>
      <c r="M31" s="15"/>
      <c r="N31" s="15"/>
      <c r="O31" s="15"/>
      <c r="P31" s="15"/>
      <c r="Q31" s="15">
        <v>59</v>
      </c>
    </row>
    <row r="32" ht="19.5" customHeight="1" spans="1:17">
      <c r="A32" s="135" t="s">
        <v>116</v>
      </c>
      <c r="B32" s="135" t="s">
        <v>117</v>
      </c>
      <c r="C32" s="15">
        <v>20</v>
      </c>
      <c r="D32" s="15"/>
      <c r="E32" s="15"/>
      <c r="F32" s="15">
        <v>20</v>
      </c>
      <c r="G32" s="15">
        <v>20</v>
      </c>
      <c r="H32" s="15">
        <v>20</v>
      </c>
      <c r="I32" s="15"/>
      <c r="J32" s="15"/>
      <c r="K32" s="15"/>
      <c r="L32" s="15"/>
      <c r="M32" s="15"/>
      <c r="N32" s="15"/>
      <c r="O32" s="15"/>
      <c r="P32" s="15"/>
      <c r="Q32" s="15"/>
    </row>
    <row r="33" ht="19.5" customHeight="1" spans="1:17">
      <c r="A33" s="136" t="s">
        <v>118</v>
      </c>
      <c r="B33" s="136" t="s">
        <v>119</v>
      </c>
      <c r="C33" s="15">
        <v>20</v>
      </c>
      <c r="D33" s="15"/>
      <c r="E33" s="15"/>
      <c r="F33" s="15">
        <v>20</v>
      </c>
      <c r="G33" s="15">
        <v>20</v>
      </c>
      <c r="H33" s="15">
        <v>20</v>
      </c>
      <c r="I33" s="15"/>
      <c r="J33" s="15"/>
      <c r="K33" s="15"/>
      <c r="L33" s="15"/>
      <c r="M33" s="15"/>
      <c r="N33" s="15"/>
      <c r="O33" s="15"/>
      <c r="P33" s="15"/>
      <c r="Q33" s="15"/>
    </row>
    <row r="34" ht="19.5" customHeight="1" spans="1:17">
      <c r="A34" s="135" t="s">
        <v>120</v>
      </c>
      <c r="B34" s="135" t="s">
        <v>121</v>
      </c>
      <c r="C34" s="15">
        <v>7000</v>
      </c>
      <c r="D34" s="15"/>
      <c r="E34" s="15"/>
      <c r="F34" s="15">
        <v>7000</v>
      </c>
      <c r="G34" s="15">
        <v>7000</v>
      </c>
      <c r="H34" s="15">
        <v>7000</v>
      </c>
      <c r="I34" s="15"/>
      <c r="J34" s="15"/>
      <c r="K34" s="15"/>
      <c r="L34" s="15"/>
      <c r="M34" s="15"/>
      <c r="N34" s="15"/>
      <c r="O34" s="15"/>
      <c r="P34" s="15"/>
      <c r="Q34" s="15"/>
    </row>
    <row r="35" ht="19.5" customHeight="1" spans="1:17">
      <c r="A35" s="136" t="s">
        <v>122</v>
      </c>
      <c r="B35" s="136" t="s">
        <v>123</v>
      </c>
      <c r="C35" s="15">
        <v>7000</v>
      </c>
      <c r="D35" s="15"/>
      <c r="E35" s="15"/>
      <c r="F35" s="15">
        <v>7000</v>
      </c>
      <c r="G35" s="15">
        <v>7000</v>
      </c>
      <c r="H35" s="15">
        <v>7000</v>
      </c>
      <c r="I35" s="15"/>
      <c r="J35" s="15"/>
      <c r="K35" s="15"/>
      <c r="L35" s="15"/>
      <c r="M35" s="15"/>
      <c r="N35" s="15"/>
      <c r="O35" s="15"/>
      <c r="P35" s="15"/>
      <c r="Q35" s="15"/>
    </row>
    <row r="36" ht="19.5" customHeight="1" spans="1:17">
      <c r="A36" s="13" t="s">
        <v>124</v>
      </c>
      <c r="B36" s="13" t="s">
        <v>125</v>
      </c>
      <c r="C36" s="15">
        <v>576.731279</v>
      </c>
      <c r="D36" s="15">
        <v>576.731279</v>
      </c>
      <c r="E36" s="15">
        <v>576.731279</v>
      </c>
      <c r="F36" s="15"/>
      <c r="G36" s="15"/>
      <c r="H36" s="15">
        <v>576.731279</v>
      </c>
      <c r="I36" s="15"/>
      <c r="J36" s="15"/>
      <c r="K36" s="15"/>
      <c r="L36" s="15"/>
      <c r="M36" s="15"/>
      <c r="N36" s="15"/>
      <c r="O36" s="15"/>
      <c r="P36" s="15"/>
      <c r="Q36" s="15"/>
    </row>
    <row r="37" ht="19.5" customHeight="1" spans="1:17">
      <c r="A37" s="135" t="s">
        <v>126</v>
      </c>
      <c r="B37" s="135" t="s">
        <v>127</v>
      </c>
      <c r="C37" s="15">
        <v>576.731279</v>
      </c>
      <c r="D37" s="15">
        <v>576.731279</v>
      </c>
      <c r="E37" s="15">
        <v>576.731279</v>
      </c>
      <c r="F37" s="15"/>
      <c r="G37" s="15"/>
      <c r="H37" s="15">
        <v>576.731279</v>
      </c>
      <c r="I37" s="15"/>
      <c r="J37" s="15"/>
      <c r="K37" s="15"/>
      <c r="L37" s="15"/>
      <c r="M37" s="15"/>
      <c r="N37" s="15"/>
      <c r="O37" s="15"/>
      <c r="P37" s="15"/>
      <c r="Q37" s="15"/>
    </row>
    <row r="38" ht="19.5" customHeight="1" spans="1:17">
      <c r="A38" s="136" t="s">
        <v>128</v>
      </c>
      <c r="B38" s="136" t="s">
        <v>129</v>
      </c>
      <c r="C38" s="15">
        <v>576.731279</v>
      </c>
      <c r="D38" s="15">
        <v>576.731279</v>
      </c>
      <c r="E38" s="15">
        <v>576.731279</v>
      </c>
      <c r="F38" s="15"/>
      <c r="G38" s="15"/>
      <c r="H38" s="15">
        <v>576.731279</v>
      </c>
      <c r="I38" s="15"/>
      <c r="J38" s="15"/>
      <c r="K38" s="15"/>
      <c r="L38" s="15"/>
      <c r="M38" s="15"/>
      <c r="N38" s="15"/>
      <c r="O38" s="15"/>
      <c r="P38" s="15"/>
      <c r="Q38" s="15"/>
    </row>
    <row r="39" ht="17.25" customHeight="1" spans="1:17">
      <c r="A39" s="234" t="s">
        <v>130</v>
      </c>
      <c r="B39" s="235" t="s">
        <v>130</v>
      </c>
      <c r="C39" s="15">
        <v>76310.548178</v>
      </c>
      <c r="D39" s="15">
        <v>7943.73</v>
      </c>
      <c r="E39" s="15">
        <v>7943.73</v>
      </c>
      <c r="F39" s="15">
        <v>68366.823635</v>
      </c>
      <c r="G39" s="15">
        <v>68307.82</v>
      </c>
      <c r="H39" s="15">
        <v>40095.548178</v>
      </c>
      <c r="I39" s="15">
        <v>36156</v>
      </c>
      <c r="J39" s="15"/>
      <c r="K39" s="15"/>
      <c r="L39" s="15">
        <v>59</v>
      </c>
      <c r="M39" s="15"/>
      <c r="N39" s="15"/>
      <c r="O39" s="15"/>
      <c r="P39" s="15"/>
      <c r="Q39" s="15">
        <v>59</v>
      </c>
    </row>
  </sheetData>
  <mergeCells count="13">
    <mergeCell ref="A2:Q2"/>
    <mergeCell ref="A3:N3"/>
    <mergeCell ref="D4:E4"/>
    <mergeCell ref="F4:G4"/>
    <mergeCell ref="L4:Q4"/>
    <mergeCell ref="A39:B39"/>
    <mergeCell ref="A4:A5"/>
    <mergeCell ref="B4:B5"/>
    <mergeCell ref="C4:C5"/>
    <mergeCell ref="H4:H5"/>
    <mergeCell ref="I4:I5"/>
    <mergeCell ref="J4:J5"/>
    <mergeCell ref="K4:K5"/>
  </mergeCells>
  <pageMargins left="0.75" right="0.75" top="1" bottom="1" header="0.5" footer="0.5"/>
  <pageSetup paperSize="9" fitToWidth="0"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6"/>
  <sheetViews>
    <sheetView workbookViewId="0">
      <selection activeCell="A3" sqref="A3:B3"/>
    </sheetView>
  </sheetViews>
  <sheetFormatPr defaultColWidth="9.14166666666667" defaultRowHeight="14.25" customHeight="1" outlineLevelCol="3"/>
  <cols>
    <col min="1" max="1" width="49.2833333333333" customWidth="1"/>
    <col min="2" max="2" width="38.8416666666667" customWidth="1"/>
    <col min="3" max="3" width="52.7083333333333" customWidth="1"/>
    <col min="4" max="4" width="36.425" customWidth="1"/>
  </cols>
  <sheetData>
    <row r="1" customHeight="1" spans="1:4">
      <c r="A1" s="206"/>
      <c r="C1" s="217"/>
      <c r="D1" s="161" t="s">
        <v>131</v>
      </c>
    </row>
    <row r="2" ht="31.5" customHeight="1" spans="1:4">
      <c r="A2" s="52" t="s">
        <v>132</v>
      </c>
      <c r="B2" s="218"/>
      <c r="C2" s="217"/>
      <c r="D2" s="218"/>
    </row>
    <row r="3" ht="17.25" customHeight="1" spans="1:4">
      <c r="A3" s="122" t="s">
        <v>2</v>
      </c>
      <c r="B3" s="219"/>
      <c r="C3" s="217"/>
      <c r="D3" s="281" t="s">
        <v>3</v>
      </c>
    </row>
    <row r="4" ht="19.5" customHeight="1" spans="1:4">
      <c r="A4" s="10" t="s">
        <v>4</v>
      </c>
      <c r="B4" s="10"/>
      <c r="C4" s="220" t="s">
        <v>5</v>
      </c>
      <c r="D4" s="189"/>
    </row>
    <row r="5" ht="21.75" customHeight="1" spans="1:4">
      <c r="A5" s="10" t="s">
        <v>6</v>
      </c>
      <c r="B5" s="221" t="s">
        <v>7</v>
      </c>
      <c r="C5" s="47" t="s">
        <v>133</v>
      </c>
      <c r="D5" s="221" t="s">
        <v>7</v>
      </c>
    </row>
    <row r="6" ht="17.25" customHeight="1" spans="1:4">
      <c r="A6" s="10"/>
      <c r="B6" s="222"/>
      <c r="C6" s="47"/>
      <c r="D6" s="222"/>
    </row>
    <row r="7" ht="17.25" customHeight="1" spans="1:4">
      <c r="A7" s="13" t="s">
        <v>134</v>
      </c>
      <c r="B7" s="15">
        <v>76251.548178</v>
      </c>
      <c r="C7" s="13" t="s">
        <v>135</v>
      </c>
      <c r="D7" s="15">
        <v>76251.548178</v>
      </c>
    </row>
    <row r="8" ht="17.25" customHeight="1" spans="1:4">
      <c r="A8" s="13" t="s">
        <v>136</v>
      </c>
      <c r="B8" s="15">
        <v>40095.548178</v>
      </c>
      <c r="C8" s="13" t="str">
        <f>"(二)"&amp;"社会保障和就业支出"</f>
        <v>(二)社会保障和就业支出</v>
      </c>
      <c r="D8" s="15">
        <v>753.797652</v>
      </c>
    </row>
    <row r="9" ht="17.25" customHeight="1" spans="1:4">
      <c r="A9" s="13" t="s">
        <v>137</v>
      </c>
      <c r="B9" s="15">
        <v>36156</v>
      </c>
      <c r="C9" s="13" t="str">
        <f>"(三)"&amp;"卫生健康支出"</f>
        <v>(三)卫生健康支出</v>
      </c>
      <c r="D9" s="15">
        <v>461.337952</v>
      </c>
    </row>
    <row r="10" ht="17.25" customHeight="1" spans="1:4">
      <c r="A10" s="13" t="s">
        <v>138</v>
      </c>
      <c r="B10" s="15"/>
      <c r="C10" s="13" t="str">
        <f>"(四)"&amp;"城乡社区支出"</f>
        <v>(四)城乡社区支出</v>
      </c>
      <c r="D10" s="15">
        <v>36156</v>
      </c>
    </row>
    <row r="11" ht="17.25" customHeight="1" spans="1:4">
      <c r="A11" s="13" t="s">
        <v>139</v>
      </c>
      <c r="B11" s="15"/>
      <c r="C11" s="13" t="str">
        <f>"(五)"&amp;"交通运输支出"</f>
        <v>(五)交通运输支出</v>
      </c>
      <c r="D11" s="15">
        <v>38303.681295</v>
      </c>
    </row>
    <row r="12" ht="17.25" customHeight="1" spans="1:4">
      <c r="A12" s="13" t="s">
        <v>136</v>
      </c>
      <c r="B12" s="15"/>
      <c r="C12" s="13" t="str">
        <f>"(六)"&amp;"住房保障支出"</f>
        <v>(六)住房保障支出</v>
      </c>
      <c r="D12" s="15">
        <v>576.731279</v>
      </c>
    </row>
    <row r="13" ht="17.25" customHeight="1" spans="1:4">
      <c r="A13" s="13" t="s">
        <v>137</v>
      </c>
      <c r="B13" s="15"/>
      <c r="C13" s="13"/>
      <c r="D13" s="15"/>
    </row>
    <row r="14" ht="17.25" customHeight="1" spans="1:4">
      <c r="A14" s="13" t="s">
        <v>138</v>
      </c>
      <c r="B14" s="15"/>
      <c r="C14" s="13"/>
      <c r="D14" s="15"/>
    </row>
    <row r="15" customHeight="1" spans="1:4">
      <c r="A15" s="13"/>
      <c r="B15" s="15"/>
      <c r="C15" s="13" t="s">
        <v>140</v>
      </c>
      <c r="D15" s="15"/>
    </row>
    <row r="16" ht="17.25" customHeight="1" spans="1:4">
      <c r="A16" s="47" t="s">
        <v>141</v>
      </c>
      <c r="B16" s="15">
        <v>76251.548178</v>
      </c>
      <c r="C16" s="47" t="s">
        <v>24</v>
      </c>
      <c r="D16" s="15">
        <v>76251.548178</v>
      </c>
    </row>
  </sheetData>
  <mergeCells count="8">
    <mergeCell ref="A2:D2"/>
    <mergeCell ref="A3:B3"/>
    <mergeCell ref="A4:B4"/>
    <mergeCell ref="C4:D4"/>
    <mergeCell ref="A5:A6"/>
    <mergeCell ref="B5:B6"/>
    <mergeCell ref="C5:C6"/>
    <mergeCell ref="D5:D6"/>
  </mergeCells>
  <pageMargins left="0.75" right="0.75" top="1" bottom="1" header="0.5" footer="0.5"/>
  <pageSetup paperSize="9" fitToWidth="0"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6"/>
  <sheetViews>
    <sheetView topLeftCell="B7" workbookViewId="0">
      <selection activeCell="A3" sqref="A3:E3"/>
    </sheetView>
  </sheetViews>
  <sheetFormatPr defaultColWidth="9.14166666666667" defaultRowHeight="14.25" customHeight="1" outlineLevelCol="6"/>
  <cols>
    <col min="1" max="1" width="20.1416666666667" customWidth="1"/>
    <col min="2" max="2" width="44" customWidth="1"/>
    <col min="3" max="3" width="24.2833333333333" customWidth="1"/>
    <col min="4" max="4" width="16.575" customWidth="1"/>
    <col min="5" max="7" width="24.2833333333333" customWidth="1"/>
  </cols>
  <sheetData>
    <row r="1" customHeight="1" spans="4:7">
      <c r="D1" s="210"/>
      <c r="F1" s="57"/>
      <c r="G1" s="40" t="s">
        <v>142</v>
      </c>
    </row>
    <row r="2" ht="39" customHeight="1" spans="1:7">
      <c r="A2" s="121" t="s">
        <v>143</v>
      </c>
      <c r="B2" s="121"/>
      <c r="C2" s="121"/>
      <c r="D2" s="121"/>
      <c r="E2" s="121"/>
      <c r="F2" s="121"/>
      <c r="G2" s="121"/>
    </row>
    <row r="3" ht="18" customHeight="1" spans="1:7">
      <c r="A3" s="4" t="s">
        <v>2</v>
      </c>
      <c r="F3" s="117"/>
      <c r="G3" s="281" t="s">
        <v>3</v>
      </c>
    </row>
    <row r="4" ht="20.25" customHeight="1" spans="1:7">
      <c r="A4" s="211" t="s">
        <v>144</v>
      </c>
      <c r="B4" s="212"/>
      <c r="C4" s="67" t="s">
        <v>30</v>
      </c>
      <c r="D4" s="213" t="s">
        <v>58</v>
      </c>
      <c r="E4" s="10"/>
      <c r="F4" s="10"/>
      <c r="G4" s="10" t="s">
        <v>59</v>
      </c>
    </row>
    <row r="5" ht="20.25" customHeight="1" spans="1:7">
      <c r="A5" s="214" t="s">
        <v>56</v>
      </c>
      <c r="B5" s="214" t="s">
        <v>57</v>
      </c>
      <c r="C5" s="10"/>
      <c r="D5" s="66" t="s">
        <v>32</v>
      </c>
      <c r="E5" s="66" t="s">
        <v>145</v>
      </c>
      <c r="F5" s="66" t="s">
        <v>146</v>
      </c>
      <c r="G5" s="10"/>
    </row>
    <row r="6" ht="13.5" customHeight="1" spans="1:7">
      <c r="A6" s="214" t="s">
        <v>147</v>
      </c>
      <c r="B6" s="214" t="s">
        <v>148</v>
      </c>
      <c r="C6" s="214" t="s">
        <v>149</v>
      </c>
      <c r="D6" s="127" t="s">
        <v>150</v>
      </c>
      <c r="E6" s="127" t="s">
        <v>151</v>
      </c>
      <c r="F6" s="127" t="s">
        <v>152</v>
      </c>
      <c r="G6" s="71">
        <v>7</v>
      </c>
    </row>
    <row r="7" ht="18" customHeight="1" spans="1:7">
      <c r="A7" s="13" t="s">
        <v>67</v>
      </c>
      <c r="B7" s="13" t="s">
        <v>68</v>
      </c>
      <c r="C7" s="15">
        <v>753.797652</v>
      </c>
      <c r="D7" s="15">
        <v>753.797652</v>
      </c>
      <c r="E7" s="15">
        <v>700.320935</v>
      </c>
      <c r="F7" s="15">
        <v>53.476717</v>
      </c>
      <c r="G7" s="15"/>
    </row>
    <row r="8" ht="18" customHeight="1" spans="1:7">
      <c r="A8" s="135" t="s">
        <v>69</v>
      </c>
      <c r="B8" s="135" t="s">
        <v>70</v>
      </c>
      <c r="C8" s="15">
        <v>726.585933</v>
      </c>
      <c r="D8" s="15">
        <v>726.585933</v>
      </c>
      <c r="E8" s="15">
        <v>673.109216</v>
      </c>
      <c r="F8" s="15">
        <v>53.476717</v>
      </c>
      <c r="G8" s="15"/>
    </row>
    <row r="9" ht="18" customHeight="1" spans="1:7">
      <c r="A9" s="136" t="s">
        <v>71</v>
      </c>
      <c r="B9" s="136" t="s">
        <v>72</v>
      </c>
      <c r="C9" s="15">
        <v>66.282664</v>
      </c>
      <c r="D9" s="15">
        <v>66.282664</v>
      </c>
      <c r="E9" s="15">
        <v>14.0076</v>
      </c>
      <c r="F9" s="15">
        <v>52.275064</v>
      </c>
      <c r="G9" s="15"/>
    </row>
    <row r="10" ht="18" customHeight="1" spans="1:7">
      <c r="A10" s="136" t="s">
        <v>73</v>
      </c>
      <c r="B10" s="136" t="s">
        <v>74</v>
      </c>
      <c r="C10" s="15">
        <v>0.507805</v>
      </c>
      <c r="D10" s="15">
        <v>0.507805</v>
      </c>
      <c r="E10" s="15"/>
      <c r="F10" s="15">
        <v>0.507805</v>
      </c>
      <c r="G10" s="15"/>
    </row>
    <row r="11" ht="18" customHeight="1" spans="1:7">
      <c r="A11" s="136" t="s">
        <v>75</v>
      </c>
      <c r="B11" s="136" t="s">
        <v>76</v>
      </c>
      <c r="C11" s="15">
        <v>640.135616</v>
      </c>
      <c r="D11" s="15">
        <v>640.135616</v>
      </c>
      <c r="E11" s="15">
        <v>640.135616</v>
      </c>
      <c r="F11" s="15"/>
      <c r="G11" s="15"/>
    </row>
    <row r="12" ht="18" customHeight="1" spans="1:7">
      <c r="A12" s="136" t="s">
        <v>77</v>
      </c>
      <c r="B12" s="136" t="s">
        <v>78</v>
      </c>
      <c r="C12" s="15">
        <v>19.659848</v>
      </c>
      <c r="D12" s="15">
        <v>19.659848</v>
      </c>
      <c r="E12" s="15">
        <v>18.966</v>
      </c>
      <c r="F12" s="15">
        <v>0.693848</v>
      </c>
      <c r="G12" s="15"/>
    </row>
    <row r="13" ht="18" customHeight="1" spans="1:7">
      <c r="A13" s="135" t="s">
        <v>79</v>
      </c>
      <c r="B13" s="135" t="s">
        <v>80</v>
      </c>
      <c r="C13" s="15">
        <v>23.402202</v>
      </c>
      <c r="D13" s="15">
        <v>23.402202</v>
      </c>
      <c r="E13" s="15">
        <v>23.402202</v>
      </c>
      <c r="F13" s="15"/>
      <c r="G13" s="15"/>
    </row>
    <row r="14" ht="18" customHeight="1" spans="1:7">
      <c r="A14" s="136" t="s">
        <v>81</v>
      </c>
      <c r="B14" s="136" t="s">
        <v>82</v>
      </c>
      <c r="C14" s="15">
        <v>23.402202</v>
      </c>
      <c r="D14" s="15">
        <v>23.402202</v>
      </c>
      <c r="E14" s="15">
        <v>23.402202</v>
      </c>
      <c r="F14" s="15"/>
      <c r="G14" s="15"/>
    </row>
    <row r="15" ht="18" customHeight="1" spans="1:7">
      <c r="A15" s="135" t="s">
        <v>83</v>
      </c>
      <c r="B15" s="135" t="s">
        <v>84</v>
      </c>
      <c r="C15" s="15">
        <v>3.809517</v>
      </c>
      <c r="D15" s="15">
        <v>3.809517</v>
      </c>
      <c r="E15" s="15">
        <v>3.809517</v>
      </c>
      <c r="F15" s="15"/>
      <c r="G15" s="15"/>
    </row>
    <row r="16" ht="18" customHeight="1" spans="1:7">
      <c r="A16" s="136" t="s">
        <v>85</v>
      </c>
      <c r="B16" s="136" t="s">
        <v>84</v>
      </c>
      <c r="C16" s="15">
        <v>3.809517</v>
      </c>
      <c r="D16" s="15">
        <v>3.809517</v>
      </c>
      <c r="E16" s="15">
        <v>3.809517</v>
      </c>
      <c r="F16" s="15"/>
      <c r="G16" s="15"/>
    </row>
    <row r="17" ht="18" customHeight="1" spans="1:7">
      <c r="A17" s="13" t="s">
        <v>86</v>
      </c>
      <c r="B17" s="13" t="s">
        <v>87</v>
      </c>
      <c r="C17" s="15">
        <v>461.337952</v>
      </c>
      <c r="D17" s="15">
        <v>461.337952</v>
      </c>
      <c r="E17" s="15">
        <v>461.337952</v>
      </c>
      <c r="F17" s="15"/>
      <c r="G17" s="15"/>
    </row>
    <row r="18" ht="18" customHeight="1" spans="1:7">
      <c r="A18" s="135" t="s">
        <v>88</v>
      </c>
      <c r="B18" s="135" t="s">
        <v>89</v>
      </c>
      <c r="C18" s="15">
        <v>461.337952</v>
      </c>
      <c r="D18" s="15">
        <v>461.337952</v>
      </c>
      <c r="E18" s="15">
        <v>461.337952</v>
      </c>
      <c r="F18" s="15"/>
      <c r="G18" s="15"/>
    </row>
    <row r="19" ht="18" customHeight="1" spans="1:7">
      <c r="A19" s="136" t="s">
        <v>90</v>
      </c>
      <c r="B19" s="136" t="s">
        <v>91</v>
      </c>
      <c r="C19" s="15">
        <v>204.441907</v>
      </c>
      <c r="D19" s="15">
        <v>204.441907</v>
      </c>
      <c r="E19" s="15">
        <v>204.441907</v>
      </c>
      <c r="F19" s="15"/>
      <c r="G19" s="15"/>
    </row>
    <row r="20" ht="18" customHeight="1" spans="1:7">
      <c r="A20" s="136" t="s">
        <v>92</v>
      </c>
      <c r="B20" s="136" t="s">
        <v>93</v>
      </c>
      <c r="C20" s="15">
        <v>37.006743</v>
      </c>
      <c r="D20" s="15">
        <v>37.006743</v>
      </c>
      <c r="E20" s="15">
        <v>37.006743</v>
      </c>
      <c r="F20" s="15"/>
      <c r="G20" s="15"/>
    </row>
    <row r="21" ht="18" customHeight="1" spans="1:7">
      <c r="A21" s="136" t="s">
        <v>94</v>
      </c>
      <c r="B21" s="136" t="s">
        <v>95</v>
      </c>
      <c r="C21" s="15">
        <v>178.727442</v>
      </c>
      <c r="D21" s="15">
        <v>178.727442</v>
      </c>
      <c r="E21" s="15">
        <v>178.727442</v>
      </c>
      <c r="F21" s="15"/>
      <c r="G21" s="15"/>
    </row>
    <row r="22" ht="18" customHeight="1" spans="1:7">
      <c r="A22" s="136" t="s">
        <v>96</v>
      </c>
      <c r="B22" s="136" t="s">
        <v>97</v>
      </c>
      <c r="C22" s="15">
        <v>41.16186</v>
      </c>
      <c r="D22" s="15">
        <v>41.16186</v>
      </c>
      <c r="E22" s="15">
        <v>41.16186</v>
      </c>
      <c r="F22" s="15"/>
      <c r="G22" s="15"/>
    </row>
    <row r="23" ht="18" customHeight="1" spans="1:7">
      <c r="A23" s="13" t="s">
        <v>104</v>
      </c>
      <c r="B23" s="13" t="s">
        <v>105</v>
      </c>
      <c r="C23" s="15">
        <v>38303.681295</v>
      </c>
      <c r="D23" s="15">
        <v>6151.85766</v>
      </c>
      <c r="E23" s="15">
        <v>5359.76716</v>
      </c>
      <c r="F23" s="15">
        <v>792.0905</v>
      </c>
      <c r="G23" s="15">
        <v>32151.823635</v>
      </c>
    </row>
    <row r="24" ht="18" customHeight="1" spans="1:7">
      <c r="A24" s="135" t="s">
        <v>106</v>
      </c>
      <c r="B24" s="135" t="s">
        <v>107</v>
      </c>
      <c r="C24" s="15">
        <v>31283.681295</v>
      </c>
      <c r="D24" s="15">
        <v>6151.85766</v>
      </c>
      <c r="E24" s="15">
        <v>5359.76716</v>
      </c>
      <c r="F24" s="15">
        <v>792.0905</v>
      </c>
      <c r="G24" s="15">
        <v>25131.823635</v>
      </c>
    </row>
    <row r="25" ht="18" customHeight="1" spans="1:7">
      <c r="A25" s="136" t="s">
        <v>108</v>
      </c>
      <c r="B25" s="136" t="s">
        <v>109</v>
      </c>
      <c r="C25" s="15">
        <v>690.103791</v>
      </c>
      <c r="D25" s="15">
        <v>690.103791</v>
      </c>
      <c r="E25" s="15">
        <v>573.2744</v>
      </c>
      <c r="F25" s="15">
        <v>116.829391</v>
      </c>
      <c r="G25" s="15"/>
    </row>
    <row r="26" ht="18" customHeight="1" spans="1:7">
      <c r="A26" s="136" t="s">
        <v>110</v>
      </c>
      <c r="B26" s="136" t="s">
        <v>111</v>
      </c>
      <c r="C26" s="15">
        <v>23441.291559</v>
      </c>
      <c r="D26" s="15"/>
      <c r="E26" s="15"/>
      <c r="F26" s="15"/>
      <c r="G26" s="15">
        <v>23441.291559</v>
      </c>
    </row>
    <row r="27" ht="18" customHeight="1" spans="1:7">
      <c r="A27" s="136" t="s">
        <v>112</v>
      </c>
      <c r="B27" s="136" t="s">
        <v>113</v>
      </c>
      <c r="C27" s="15">
        <v>3739.971917</v>
      </c>
      <c r="D27" s="15">
        <v>3739.971917</v>
      </c>
      <c r="E27" s="15">
        <v>3141.3261</v>
      </c>
      <c r="F27" s="15">
        <v>598.645817</v>
      </c>
      <c r="G27" s="15"/>
    </row>
    <row r="28" ht="18" customHeight="1" spans="1:7">
      <c r="A28" s="136" t="s">
        <v>114</v>
      </c>
      <c r="B28" s="136" t="s">
        <v>115</v>
      </c>
      <c r="C28" s="15">
        <v>3412.314028</v>
      </c>
      <c r="D28" s="15">
        <v>1721.781952</v>
      </c>
      <c r="E28" s="15">
        <v>1645.16666</v>
      </c>
      <c r="F28" s="15">
        <v>76.615292</v>
      </c>
      <c r="G28" s="15">
        <v>1690.532076</v>
      </c>
    </row>
    <row r="29" ht="18" customHeight="1" spans="1:7">
      <c r="A29" s="135" t="s">
        <v>116</v>
      </c>
      <c r="B29" s="135" t="s">
        <v>117</v>
      </c>
      <c r="C29" s="15">
        <v>20</v>
      </c>
      <c r="D29" s="15"/>
      <c r="E29" s="15"/>
      <c r="F29" s="15"/>
      <c r="G29" s="15">
        <v>20</v>
      </c>
    </row>
    <row r="30" ht="18" customHeight="1" spans="1:7">
      <c r="A30" s="136" t="s">
        <v>118</v>
      </c>
      <c r="B30" s="136" t="s">
        <v>119</v>
      </c>
      <c r="C30" s="15">
        <v>20</v>
      </c>
      <c r="D30" s="15"/>
      <c r="E30" s="15"/>
      <c r="F30" s="15"/>
      <c r="G30" s="15">
        <v>20</v>
      </c>
    </row>
    <row r="31" ht="18" customHeight="1" spans="1:7">
      <c r="A31" s="135" t="s">
        <v>120</v>
      </c>
      <c r="B31" s="135" t="s">
        <v>121</v>
      </c>
      <c r="C31" s="15">
        <v>7000</v>
      </c>
      <c r="D31" s="15"/>
      <c r="E31" s="15"/>
      <c r="F31" s="15"/>
      <c r="G31" s="15">
        <v>7000</v>
      </c>
    </row>
    <row r="32" ht="18" customHeight="1" spans="1:7">
      <c r="A32" s="136" t="s">
        <v>122</v>
      </c>
      <c r="B32" s="136" t="s">
        <v>123</v>
      </c>
      <c r="C32" s="15">
        <v>7000</v>
      </c>
      <c r="D32" s="15"/>
      <c r="E32" s="15"/>
      <c r="F32" s="15"/>
      <c r="G32" s="15">
        <v>7000</v>
      </c>
    </row>
    <row r="33" ht="18" customHeight="1" spans="1:7">
      <c r="A33" s="13" t="s">
        <v>124</v>
      </c>
      <c r="B33" s="13" t="s">
        <v>125</v>
      </c>
      <c r="C33" s="15">
        <v>576.731279</v>
      </c>
      <c r="D33" s="15">
        <v>576.731279</v>
      </c>
      <c r="E33" s="15">
        <v>576.731279</v>
      </c>
      <c r="F33" s="15"/>
      <c r="G33" s="15"/>
    </row>
    <row r="34" ht="18" customHeight="1" spans="1:7">
      <c r="A34" s="135" t="s">
        <v>126</v>
      </c>
      <c r="B34" s="135" t="s">
        <v>127</v>
      </c>
      <c r="C34" s="15">
        <v>576.731279</v>
      </c>
      <c r="D34" s="15">
        <v>576.731279</v>
      </c>
      <c r="E34" s="15">
        <v>576.731279</v>
      </c>
      <c r="F34" s="15"/>
      <c r="G34" s="15"/>
    </row>
    <row r="35" ht="18" customHeight="1" spans="1:7">
      <c r="A35" s="136" t="s">
        <v>128</v>
      </c>
      <c r="B35" s="136" t="s">
        <v>129</v>
      </c>
      <c r="C35" s="15">
        <v>576.731279</v>
      </c>
      <c r="D35" s="15">
        <v>576.731279</v>
      </c>
      <c r="E35" s="15">
        <v>576.731279</v>
      </c>
      <c r="F35" s="15"/>
      <c r="G35" s="15"/>
    </row>
    <row r="36" ht="18" customHeight="1" spans="1:7">
      <c r="A36" s="215" t="s">
        <v>130</v>
      </c>
      <c r="B36" s="216" t="s">
        <v>130</v>
      </c>
      <c r="C36" s="15">
        <v>40095.548178</v>
      </c>
      <c r="D36" s="15">
        <v>7943.724543</v>
      </c>
      <c r="E36" s="15">
        <v>7098.157326</v>
      </c>
      <c r="F36" s="15">
        <v>845.567217</v>
      </c>
      <c r="G36" s="15">
        <v>32151.823635</v>
      </c>
    </row>
  </sheetData>
  <mergeCells count="7">
    <mergeCell ref="A2:G2"/>
    <mergeCell ref="A3:E3"/>
    <mergeCell ref="A4:B4"/>
    <mergeCell ref="D4:F4"/>
    <mergeCell ref="A36:B36"/>
    <mergeCell ref="C4:C5"/>
    <mergeCell ref="G4:G5"/>
  </mergeCells>
  <pageMargins left="0.75" right="0.75" top="1" bottom="1" header="0.5" footer="0.5"/>
  <pageSetup paperSize="9" fitToWidth="0"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Z48"/>
  <sheetViews>
    <sheetView showGridLines="0" topLeftCell="C1" workbookViewId="0">
      <selection activeCell="I25" sqref="I25"/>
    </sheetView>
  </sheetViews>
  <sheetFormatPr defaultColWidth="9.14166666666667" defaultRowHeight="14.25" customHeight="1"/>
  <cols>
    <col min="1" max="1" width="5.84166666666667" customWidth="1"/>
    <col min="2" max="2" width="7.14166666666667" customWidth="1"/>
    <col min="3" max="3" width="44" customWidth="1"/>
    <col min="4" max="4" width="29.575" customWidth="1"/>
    <col min="5" max="13" width="19.425" customWidth="1"/>
    <col min="14" max="14" width="7.575" customWidth="1"/>
    <col min="15" max="15" width="6.28333333333333" customWidth="1"/>
    <col min="16" max="16" width="44" customWidth="1"/>
    <col min="17" max="17" width="21.7083333333333" customWidth="1"/>
    <col min="18" max="26" width="18.8583333333333" customWidth="1"/>
  </cols>
  <sheetData>
    <row r="1" ht="12" customHeight="1" spans="1:26">
      <c r="A1" s="186"/>
      <c r="D1" s="58"/>
      <c r="K1" s="58"/>
      <c r="L1" s="58"/>
      <c r="M1" s="58"/>
      <c r="Q1" s="58"/>
      <c r="W1" s="57"/>
      <c r="X1" s="57"/>
      <c r="Y1" s="57"/>
      <c r="Z1" s="56" t="s">
        <v>153</v>
      </c>
    </row>
    <row r="2" ht="39" customHeight="1" spans="1:26">
      <c r="A2" s="187" t="s">
        <v>154</v>
      </c>
      <c r="B2" s="188"/>
      <c r="C2" s="188"/>
      <c r="D2" s="188"/>
      <c r="E2" s="188"/>
      <c r="F2" s="188"/>
      <c r="G2" s="188"/>
      <c r="H2" s="188"/>
      <c r="I2" s="188"/>
      <c r="J2" s="188"/>
      <c r="K2" s="188"/>
      <c r="L2" s="188"/>
      <c r="M2" s="188"/>
      <c r="N2" s="188"/>
      <c r="O2" s="188"/>
      <c r="P2" s="188"/>
      <c r="Q2" s="188"/>
      <c r="R2" s="188"/>
      <c r="S2" s="188"/>
      <c r="T2" s="188"/>
      <c r="U2" s="188"/>
      <c r="V2" s="188"/>
      <c r="W2" s="188"/>
      <c r="X2" s="188"/>
      <c r="Y2" s="188"/>
      <c r="Z2" s="206"/>
    </row>
    <row r="3" ht="19.5" customHeight="1" spans="1:26">
      <c r="A3" s="21" t="s">
        <v>2</v>
      </c>
      <c r="D3" s="58"/>
      <c r="K3" s="58"/>
      <c r="L3" s="58"/>
      <c r="M3" s="58"/>
      <c r="Q3" s="58"/>
      <c r="W3" s="117"/>
      <c r="X3" s="117"/>
      <c r="Y3" s="117"/>
      <c r="Z3" s="117" t="s">
        <v>3</v>
      </c>
    </row>
    <row r="4" ht="19.5" customHeight="1" spans="1:26">
      <c r="A4" s="189" t="s">
        <v>5</v>
      </c>
      <c r="B4" s="189"/>
      <c r="C4" s="189"/>
      <c r="D4" s="189"/>
      <c r="E4" s="189"/>
      <c r="F4" s="189"/>
      <c r="G4" s="189"/>
      <c r="H4" s="189"/>
      <c r="I4" s="189"/>
      <c r="J4" s="189"/>
      <c r="K4" s="189"/>
      <c r="L4" s="189"/>
      <c r="M4" s="189"/>
      <c r="N4" s="189" t="s">
        <v>5</v>
      </c>
      <c r="O4" s="189"/>
      <c r="P4" s="189"/>
      <c r="Q4" s="189"/>
      <c r="R4" s="189"/>
      <c r="S4" s="189"/>
      <c r="T4" s="189"/>
      <c r="U4" s="189"/>
      <c r="V4" s="189"/>
      <c r="W4" s="189"/>
      <c r="X4" s="189"/>
      <c r="Y4" s="189"/>
      <c r="Z4" s="189"/>
    </row>
    <row r="5" ht="21.75" customHeight="1" spans="1:26">
      <c r="A5" s="190" t="s">
        <v>155</v>
      </c>
      <c r="B5" s="191"/>
      <c r="C5" s="190"/>
      <c r="D5" s="189" t="s">
        <v>30</v>
      </c>
      <c r="E5" s="189" t="s">
        <v>33</v>
      </c>
      <c r="F5" s="189"/>
      <c r="G5" s="189"/>
      <c r="H5" s="189" t="s">
        <v>34</v>
      </c>
      <c r="I5" s="189"/>
      <c r="J5" s="189"/>
      <c r="K5" s="189" t="s">
        <v>35</v>
      </c>
      <c r="L5" s="189"/>
      <c r="M5" s="189"/>
      <c r="N5" s="190" t="s">
        <v>156</v>
      </c>
      <c r="O5" s="191"/>
      <c r="P5" s="190"/>
      <c r="Q5" s="189" t="s">
        <v>30</v>
      </c>
      <c r="R5" s="203" t="s">
        <v>33</v>
      </c>
      <c r="S5" s="204"/>
      <c r="T5" s="205"/>
      <c r="U5" s="203" t="s">
        <v>34</v>
      </c>
      <c r="V5" s="204"/>
      <c r="W5" s="189"/>
      <c r="X5" s="189" t="s">
        <v>35</v>
      </c>
      <c r="Y5" s="189"/>
      <c r="Z5" s="205"/>
    </row>
    <row r="6" ht="17.25" customHeight="1" spans="1:26">
      <c r="A6" s="192" t="s">
        <v>157</v>
      </c>
      <c r="B6" s="192" t="s">
        <v>158</v>
      </c>
      <c r="C6" s="192" t="s">
        <v>57</v>
      </c>
      <c r="D6" s="189"/>
      <c r="E6" s="189" t="s">
        <v>32</v>
      </c>
      <c r="F6" s="189" t="s">
        <v>58</v>
      </c>
      <c r="G6" s="189" t="s">
        <v>59</v>
      </c>
      <c r="H6" s="189" t="s">
        <v>32</v>
      </c>
      <c r="I6" s="189" t="s">
        <v>58</v>
      </c>
      <c r="J6" s="189" t="s">
        <v>59</v>
      </c>
      <c r="K6" s="189" t="s">
        <v>32</v>
      </c>
      <c r="L6" s="189" t="s">
        <v>58</v>
      </c>
      <c r="M6" s="189" t="s">
        <v>59</v>
      </c>
      <c r="N6" s="192" t="s">
        <v>157</v>
      </c>
      <c r="O6" s="192" t="s">
        <v>158</v>
      </c>
      <c r="P6" s="192" t="s">
        <v>57</v>
      </c>
      <c r="Q6" s="189"/>
      <c r="R6" s="189" t="s">
        <v>32</v>
      </c>
      <c r="S6" s="189" t="s">
        <v>58</v>
      </c>
      <c r="T6" s="189" t="s">
        <v>59</v>
      </c>
      <c r="U6" s="189" t="s">
        <v>32</v>
      </c>
      <c r="V6" s="189" t="s">
        <v>58</v>
      </c>
      <c r="W6" s="189" t="s">
        <v>59</v>
      </c>
      <c r="X6" s="189" t="s">
        <v>32</v>
      </c>
      <c r="Y6" s="189" t="s">
        <v>58</v>
      </c>
      <c r="Z6" s="207" t="s">
        <v>59</v>
      </c>
    </row>
    <row r="7" customHeight="1" spans="1:26">
      <c r="A7" s="193" t="s">
        <v>147</v>
      </c>
      <c r="B7" s="193" t="s">
        <v>148</v>
      </c>
      <c r="C7" s="193" t="s">
        <v>149</v>
      </c>
      <c r="D7" s="193" t="s">
        <v>150</v>
      </c>
      <c r="E7" s="194" t="s">
        <v>151</v>
      </c>
      <c r="F7" s="194" t="s">
        <v>152</v>
      </c>
      <c r="G7" s="194" t="s">
        <v>159</v>
      </c>
      <c r="H7" s="194" t="s">
        <v>160</v>
      </c>
      <c r="I7" s="194" t="s">
        <v>161</v>
      </c>
      <c r="J7" s="194" t="s">
        <v>162</v>
      </c>
      <c r="K7" s="194" t="s">
        <v>163</v>
      </c>
      <c r="L7" s="194" t="s">
        <v>164</v>
      </c>
      <c r="M7" s="194" t="s">
        <v>165</v>
      </c>
      <c r="N7" s="194" t="s">
        <v>166</v>
      </c>
      <c r="O7" s="194" t="s">
        <v>167</v>
      </c>
      <c r="P7" s="194" t="s">
        <v>168</v>
      </c>
      <c r="Q7" s="194" t="s">
        <v>169</v>
      </c>
      <c r="R7" s="194" t="s">
        <v>170</v>
      </c>
      <c r="S7" s="194" t="s">
        <v>171</v>
      </c>
      <c r="T7" s="194" t="s">
        <v>172</v>
      </c>
      <c r="U7" s="194" t="s">
        <v>173</v>
      </c>
      <c r="V7" s="194" t="s">
        <v>174</v>
      </c>
      <c r="W7" s="194" t="s">
        <v>175</v>
      </c>
      <c r="X7" s="194" t="s">
        <v>176</v>
      </c>
      <c r="Y7" s="208">
        <v>25</v>
      </c>
      <c r="Z7" s="209">
        <v>26</v>
      </c>
    </row>
    <row r="8" ht="17.25" customHeight="1" spans="1:26">
      <c r="A8" s="195" t="s">
        <v>177</v>
      </c>
      <c r="B8" s="195"/>
      <c r="C8" s="195" t="s">
        <v>178</v>
      </c>
      <c r="D8" s="15">
        <v>6112.331773</v>
      </c>
      <c r="E8" s="15">
        <v>6112.331773</v>
      </c>
      <c r="F8" s="15">
        <v>6112.331773</v>
      </c>
      <c r="G8" s="15"/>
      <c r="H8" s="15"/>
      <c r="I8" s="15"/>
      <c r="J8" s="15"/>
      <c r="K8" s="15"/>
      <c r="L8" s="15"/>
      <c r="M8" s="15"/>
      <c r="N8" s="13" t="s">
        <v>179</v>
      </c>
      <c r="O8" s="13"/>
      <c r="P8" s="200" t="s">
        <v>180</v>
      </c>
      <c r="Q8" s="15">
        <v>7026.781524</v>
      </c>
      <c r="R8" s="15">
        <v>7026.781524</v>
      </c>
      <c r="S8" s="15">
        <v>7026.781524</v>
      </c>
      <c r="T8" s="15"/>
      <c r="U8" s="15"/>
      <c r="V8" s="15"/>
      <c r="W8" s="15"/>
      <c r="X8" s="15"/>
      <c r="Y8" s="15"/>
      <c r="Z8" s="15"/>
    </row>
    <row r="9" ht="17.25" customHeight="1" spans="1:26">
      <c r="A9" s="196"/>
      <c r="B9" s="196" t="s">
        <v>181</v>
      </c>
      <c r="C9" s="196" t="s">
        <v>182</v>
      </c>
      <c r="D9" s="15">
        <v>3714.6005</v>
      </c>
      <c r="E9" s="15">
        <v>3714.6005</v>
      </c>
      <c r="F9" s="15">
        <v>3714.6005</v>
      </c>
      <c r="G9" s="15"/>
      <c r="H9" s="15"/>
      <c r="I9" s="15"/>
      <c r="J9" s="15"/>
      <c r="K9" s="15"/>
      <c r="L9" s="15"/>
      <c r="M9" s="15"/>
      <c r="N9" s="135"/>
      <c r="O9" s="135" t="s">
        <v>181</v>
      </c>
      <c r="P9" s="201" t="s">
        <v>183</v>
      </c>
      <c r="Q9" s="15">
        <v>1551.6528</v>
      </c>
      <c r="R9" s="15">
        <v>1551.6528</v>
      </c>
      <c r="S9" s="15">
        <v>1551.6528</v>
      </c>
      <c r="T9" s="15"/>
      <c r="U9" s="15"/>
      <c r="V9" s="15"/>
      <c r="W9" s="15"/>
      <c r="X9" s="15"/>
      <c r="Y9" s="15"/>
      <c r="Z9" s="15"/>
    </row>
    <row r="10" ht="17.25" customHeight="1" spans="1:26">
      <c r="A10" s="196"/>
      <c r="B10" s="196" t="s">
        <v>184</v>
      </c>
      <c r="C10" s="196" t="s">
        <v>185</v>
      </c>
      <c r="D10" s="15">
        <v>943.76035</v>
      </c>
      <c r="E10" s="15">
        <v>943.76035</v>
      </c>
      <c r="F10" s="15">
        <v>943.76035</v>
      </c>
      <c r="G10" s="15"/>
      <c r="H10" s="15"/>
      <c r="I10" s="15"/>
      <c r="J10" s="15"/>
      <c r="K10" s="15"/>
      <c r="L10" s="15"/>
      <c r="M10" s="15"/>
      <c r="N10" s="135"/>
      <c r="O10" s="135" t="s">
        <v>184</v>
      </c>
      <c r="P10" s="201" t="s">
        <v>186</v>
      </c>
      <c r="Q10" s="15">
        <v>1869.81516</v>
      </c>
      <c r="R10" s="15">
        <v>1869.81516</v>
      </c>
      <c r="S10" s="15">
        <v>1869.81516</v>
      </c>
      <c r="T10" s="15"/>
      <c r="U10" s="15"/>
      <c r="V10" s="15"/>
      <c r="W10" s="15"/>
      <c r="X10" s="15"/>
      <c r="Y10" s="15"/>
      <c r="Z10" s="15"/>
    </row>
    <row r="11" ht="17.25" customHeight="1" spans="1:26">
      <c r="A11" s="196"/>
      <c r="B11" s="196" t="s">
        <v>187</v>
      </c>
      <c r="C11" s="196" t="s">
        <v>129</v>
      </c>
      <c r="D11" s="15">
        <v>494.970923</v>
      </c>
      <c r="E11" s="15">
        <v>494.970923</v>
      </c>
      <c r="F11" s="15">
        <v>494.970923</v>
      </c>
      <c r="G11" s="15"/>
      <c r="H11" s="15"/>
      <c r="I11" s="15"/>
      <c r="J11" s="15"/>
      <c r="K11" s="15"/>
      <c r="L11" s="15"/>
      <c r="M11" s="15"/>
      <c r="N11" s="135"/>
      <c r="O11" s="135" t="s">
        <v>187</v>
      </c>
      <c r="P11" s="201" t="s">
        <v>188</v>
      </c>
      <c r="Q11" s="15">
        <v>579.6809</v>
      </c>
      <c r="R11" s="15">
        <v>579.6809</v>
      </c>
      <c r="S11" s="15">
        <v>579.6809</v>
      </c>
      <c r="T11" s="15"/>
      <c r="U11" s="15"/>
      <c r="V11" s="15"/>
      <c r="W11" s="15"/>
      <c r="X11" s="15"/>
      <c r="Y11" s="15"/>
      <c r="Z11" s="15"/>
    </row>
    <row r="12" ht="17.25" customHeight="1" spans="1:26">
      <c r="A12" s="196"/>
      <c r="B12" s="196" t="s">
        <v>189</v>
      </c>
      <c r="C12" s="196" t="s">
        <v>190</v>
      </c>
      <c r="D12" s="15">
        <v>959</v>
      </c>
      <c r="E12" s="15">
        <v>959</v>
      </c>
      <c r="F12" s="15">
        <v>959</v>
      </c>
      <c r="G12" s="15"/>
      <c r="H12" s="15"/>
      <c r="I12" s="15"/>
      <c r="J12" s="15"/>
      <c r="K12" s="15"/>
      <c r="L12" s="15"/>
      <c r="M12" s="15"/>
      <c r="N12" s="135"/>
      <c r="O12" s="135" t="s">
        <v>191</v>
      </c>
      <c r="P12" s="201" t="s">
        <v>192</v>
      </c>
      <c r="Q12" s="15">
        <v>399.6183</v>
      </c>
      <c r="R12" s="15">
        <v>399.6183</v>
      </c>
      <c r="S12" s="15">
        <v>399.6183</v>
      </c>
      <c r="T12" s="15"/>
      <c r="U12" s="15"/>
      <c r="V12" s="15"/>
      <c r="W12" s="15"/>
      <c r="X12" s="15"/>
      <c r="Y12" s="15"/>
      <c r="Z12" s="15"/>
    </row>
    <row r="13" ht="17.25" customHeight="1" spans="1:26">
      <c r="A13" s="195" t="s">
        <v>193</v>
      </c>
      <c r="B13" s="195"/>
      <c r="C13" s="195" t="s">
        <v>194</v>
      </c>
      <c r="D13" s="15">
        <v>1694.627763</v>
      </c>
      <c r="E13" s="15">
        <v>1694.627763</v>
      </c>
      <c r="F13" s="15">
        <v>767.981763</v>
      </c>
      <c r="G13" s="15">
        <v>926.646</v>
      </c>
      <c r="H13" s="15"/>
      <c r="I13" s="15"/>
      <c r="J13" s="15"/>
      <c r="K13" s="15"/>
      <c r="L13" s="15"/>
      <c r="M13" s="15"/>
      <c r="N13" s="135"/>
      <c r="O13" s="135" t="s">
        <v>195</v>
      </c>
      <c r="P13" s="201" t="s">
        <v>196</v>
      </c>
      <c r="Q13" s="15">
        <v>640.135616</v>
      </c>
      <c r="R13" s="15">
        <v>640.135616</v>
      </c>
      <c r="S13" s="15">
        <v>640.135616</v>
      </c>
      <c r="T13" s="15"/>
      <c r="U13" s="15"/>
      <c r="V13" s="15"/>
      <c r="W13" s="15"/>
      <c r="X13" s="15"/>
      <c r="Y13" s="15"/>
      <c r="Z13" s="15"/>
    </row>
    <row r="14" ht="17.25" customHeight="1" spans="1:26">
      <c r="A14" s="196"/>
      <c r="B14" s="196" t="s">
        <v>181</v>
      </c>
      <c r="C14" s="196" t="s">
        <v>197</v>
      </c>
      <c r="D14" s="15">
        <v>968.612783</v>
      </c>
      <c r="E14" s="15">
        <v>968.612783</v>
      </c>
      <c r="F14" s="15">
        <v>679.442783</v>
      </c>
      <c r="G14" s="15">
        <v>289.17</v>
      </c>
      <c r="H14" s="15"/>
      <c r="I14" s="15"/>
      <c r="J14" s="15"/>
      <c r="K14" s="15"/>
      <c r="L14" s="15"/>
      <c r="M14" s="15"/>
      <c r="N14" s="135"/>
      <c r="O14" s="135" t="s">
        <v>198</v>
      </c>
      <c r="P14" s="201" t="s">
        <v>199</v>
      </c>
      <c r="Q14" s="15"/>
      <c r="R14" s="15"/>
      <c r="S14" s="15"/>
      <c r="T14" s="15"/>
      <c r="U14" s="15"/>
      <c r="V14" s="15"/>
      <c r="W14" s="15"/>
      <c r="X14" s="15"/>
      <c r="Y14" s="15"/>
      <c r="Z14" s="15"/>
    </row>
    <row r="15" ht="17.25" customHeight="1" spans="1:26">
      <c r="A15" s="196"/>
      <c r="B15" s="196" t="s">
        <v>184</v>
      </c>
      <c r="C15" s="196" t="s">
        <v>200</v>
      </c>
      <c r="D15" s="15">
        <v>12.048</v>
      </c>
      <c r="E15" s="15">
        <v>12.048</v>
      </c>
      <c r="F15" s="15">
        <v>3.048</v>
      </c>
      <c r="G15" s="15">
        <v>9</v>
      </c>
      <c r="H15" s="15"/>
      <c r="I15" s="15"/>
      <c r="J15" s="15"/>
      <c r="K15" s="15"/>
      <c r="L15" s="15"/>
      <c r="M15" s="15"/>
      <c r="N15" s="135"/>
      <c r="O15" s="135" t="s">
        <v>162</v>
      </c>
      <c r="P15" s="201" t="s">
        <v>201</v>
      </c>
      <c r="Q15" s="15">
        <v>226.44865</v>
      </c>
      <c r="R15" s="15">
        <v>226.44865</v>
      </c>
      <c r="S15" s="15">
        <v>226.44865</v>
      </c>
      <c r="T15" s="15"/>
      <c r="U15" s="15"/>
      <c r="V15" s="15"/>
      <c r="W15" s="15"/>
      <c r="X15" s="15"/>
      <c r="Y15" s="15"/>
      <c r="Z15" s="15"/>
    </row>
    <row r="16" ht="17.25" customHeight="1" spans="1:26">
      <c r="A16" s="196"/>
      <c r="B16" s="196" t="s">
        <v>187</v>
      </c>
      <c r="C16" s="196" t="s">
        <v>202</v>
      </c>
      <c r="D16" s="15">
        <v>21.056742</v>
      </c>
      <c r="E16" s="15">
        <v>21.056742</v>
      </c>
      <c r="F16" s="15">
        <v>21.056742</v>
      </c>
      <c r="G16" s="15"/>
      <c r="H16" s="15"/>
      <c r="I16" s="15"/>
      <c r="J16" s="15"/>
      <c r="K16" s="15"/>
      <c r="L16" s="15"/>
      <c r="M16" s="15"/>
      <c r="N16" s="135"/>
      <c r="O16" s="135" t="s">
        <v>163</v>
      </c>
      <c r="P16" s="201" t="s">
        <v>203</v>
      </c>
      <c r="Q16" s="15">
        <v>178.727442</v>
      </c>
      <c r="R16" s="15">
        <v>178.727442</v>
      </c>
      <c r="S16" s="15">
        <v>178.727442</v>
      </c>
      <c r="T16" s="15"/>
      <c r="U16" s="15"/>
      <c r="V16" s="15"/>
      <c r="W16" s="15"/>
      <c r="X16" s="15"/>
      <c r="Y16" s="15"/>
      <c r="Z16" s="15"/>
    </row>
    <row r="17" ht="17.25" customHeight="1" spans="1:26">
      <c r="A17" s="196"/>
      <c r="B17" s="196" t="s">
        <v>204</v>
      </c>
      <c r="C17" s="196" t="s">
        <v>205</v>
      </c>
      <c r="D17" s="15">
        <v>139.6</v>
      </c>
      <c r="E17" s="15">
        <v>139.6</v>
      </c>
      <c r="F17" s="15"/>
      <c r="G17" s="15">
        <v>139.6</v>
      </c>
      <c r="H17" s="15"/>
      <c r="I17" s="15"/>
      <c r="J17" s="15"/>
      <c r="K17" s="15"/>
      <c r="L17" s="15"/>
      <c r="M17" s="15"/>
      <c r="N17" s="135"/>
      <c r="O17" s="135" t="s">
        <v>164</v>
      </c>
      <c r="P17" s="201" t="s">
        <v>206</v>
      </c>
      <c r="Q17" s="15">
        <v>44.971377</v>
      </c>
      <c r="R17" s="15">
        <v>44.971377</v>
      </c>
      <c r="S17" s="15">
        <v>44.971377</v>
      </c>
      <c r="T17" s="15"/>
      <c r="U17" s="15"/>
      <c r="V17" s="15"/>
      <c r="W17" s="15"/>
      <c r="X17" s="15"/>
      <c r="Y17" s="15"/>
      <c r="Z17" s="15"/>
    </row>
    <row r="18" ht="17.25" customHeight="1" spans="1:26">
      <c r="A18" s="196"/>
      <c r="B18" s="196" t="s">
        <v>207</v>
      </c>
      <c r="C18" s="196" t="s">
        <v>208</v>
      </c>
      <c r="D18" s="15">
        <v>126.456</v>
      </c>
      <c r="E18" s="15">
        <v>126.456</v>
      </c>
      <c r="F18" s="15">
        <v>14.58</v>
      </c>
      <c r="G18" s="15">
        <v>111.876</v>
      </c>
      <c r="H18" s="15"/>
      <c r="I18" s="15"/>
      <c r="J18" s="15"/>
      <c r="K18" s="15"/>
      <c r="L18" s="15"/>
      <c r="M18" s="15"/>
      <c r="N18" s="135"/>
      <c r="O18" s="135" t="s">
        <v>165</v>
      </c>
      <c r="P18" s="201" t="s">
        <v>129</v>
      </c>
      <c r="Q18" s="15">
        <v>576.731279</v>
      </c>
      <c r="R18" s="15">
        <v>576.731279</v>
      </c>
      <c r="S18" s="15">
        <v>576.731279</v>
      </c>
      <c r="T18" s="15"/>
      <c r="U18" s="15"/>
      <c r="V18" s="15"/>
      <c r="W18" s="15"/>
      <c r="X18" s="15"/>
      <c r="Y18" s="15"/>
      <c r="Z18" s="15"/>
    </row>
    <row r="19" ht="17.25" customHeight="1" spans="1:26">
      <c r="A19" s="196"/>
      <c r="B19" s="196" t="s">
        <v>209</v>
      </c>
      <c r="C19" s="196" t="s">
        <v>210</v>
      </c>
      <c r="D19" s="15">
        <v>4.244</v>
      </c>
      <c r="E19" s="15">
        <v>4.244</v>
      </c>
      <c r="F19" s="15">
        <v>4.244</v>
      </c>
      <c r="G19" s="15"/>
      <c r="H19" s="15"/>
      <c r="I19" s="15"/>
      <c r="J19" s="15"/>
      <c r="K19" s="15"/>
      <c r="L19" s="15"/>
      <c r="M19" s="15"/>
      <c r="N19" s="135"/>
      <c r="O19" s="135" t="s">
        <v>189</v>
      </c>
      <c r="P19" s="201" t="s">
        <v>190</v>
      </c>
      <c r="Q19" s="15">
        <v>959</v>
      </c>
      <c r="R19" s="15">
        <v>959</v>
      </c>
      <c r="S19" s="15">
        <v>959</v>
      </c>
      <c r="T19" s="15"/>
      <c r="U19" s="15"/>
      <c r="V19" s="15"/>
      <c r="W19" s="15"/>
      <c r="X19" s="15"/>
      <c r="Y19" s="15"/>
      <c r="Z19" s="15"/>
    </row>
    <row r="20" ht="17.25" customHeight="1" spans="1:26">
      <c r="A20" s="196"/>
      <c r="B20" s="196" t="s">
        <v>195</v>
      </c>
      <c r="C20" s="196" t="s">
        <v>211</v>
      </c>
      <c r="D20" s="15">
        <v>37.810238</v>
      </c>
      <c r="E20" s="15">
        <v>37.810238</v>
      </c>
      <c r="F20" s="15">
        <v>37.810238</v>
      </c>
      <c r="G20" s="15"/>
      <c r="H20" s="15"/>
      <c r="I20" s="15"/>
      <c r="J20" s="15"/>
      <c r="K20" s="15"/>
      <c r="L20" s="15"/>
      <c r="M20" s="15"/>
      <c r="N20" s="13" t="s">
        <v>212</v>
      </c>
      <c r="O20" s="13"/>
      <c r="P20" s="200" t="s">
        <v>213</v>
      </c>
      <c r="Q20" s="15">
        <v>1772.213217</v>
      </c>
      <c r="R20" s="15">
        <v>1772.213217</v>
      </c>
      <c r="S20" s="15">
        <v>845.567217</v>
      </c>
      <c r="T20" s="15">
        <v>926.646</v>
      </c>
      <c r="U20" s="15"/>
      <c r="V20" s="15"/>
      <c r="W20" s="15"/>
      <c r="X20" s="15"/>
      <c r="Y20" s="15"/>
      <c r="Z20" s="15"/>
    </row>
    <row r="21" ht="17.25" customHeight="1" spans="1:26">
      <c r="A21" s="196"/>
      <c r="B21" s="196" t="s">
        <v>198</v>
      </c>
      <c r="C21" s="196" t="s">
        <v>214</v>
      </c>
      <c r="D21" s="15">
        <v>384.8</v>
      </c>
      <c r="E21" s="15">
        <v>384.8</v>
      </c>
      <c r="F21" s="15">
        <v>7.8</v>
      </c>
      <c r="G21" s="15">
        <v>377</v>
      </c>
      <c r="H21" s="15"/>
      <c r="I21" s="15"/>
      <c r="J21" s="15"/>
      <c r="K21" s="15"/>
      <c r="L21" s="15"/>
      <c r="M21" s="15"/>
      <c r="N21" s="135"/>
      <c r="O21" s="135" t="s">
        <v>181</v>
      </c>
      <c r="P21" s="201" t="s">
        <v>215</v>
      </c>
      <c r="Q21" s="15">
        <v>319.386712</v>
      </c>
      <c r="R21" s="15">
        <v>319.386712</v>
      </c>
      <c r="S21" s="15">
        <v>102.986712</v>
      </c>
      <c r="T21" s="15">
        <v>216.4</v>
      </c>
      <c r="U21" s="15"/>
      <c r="V21" s="15"/>
      <c r="W21" s="15"/>
      <c r="X21" s="15"/>
      <c r="Y21" s="15"/>
      <c r="Z21" s="15"/>
    </row>
    <row r="22" ht="17.25" customHeight="1" spans="1:26">
      <c r="A22" s="195" t="s">
        <v>216</v>
      </c>
      <c r="B22" s="195"/>
      <c r="C22" s="195" t="s">
        <v>217</v>
      </c>
      <c r="D22" s="15">
        <v>60381.177635</v>
      </c>
      <c r="E22" s="15">
        <v>24225.177635</v>
      </c>
      <c r="F22" s="15"/>
      <c r="G22" s="15">
        <v>24225.177635</v>
      </c>
      <c r="H22" s="15">
        <v>36156</v>
      </c>
      <c r="I22" s="15"/>
      <c r="J22" s="15">
        <v>36156</v>
      </c>
      <c r="K22" s="15"/>
      <c r="L22" s="15"/>
      <c r="M22" s="15"/>
      <c r="N22" s="135"/>
      <c r="O22" s="135" t="s">
        <v>207</v>
      </c>
      <c r="P22" s="201" t="s">
        <v>218</v>
      </c>
      <c r="Q22" s="15">
        <v>17.0196</v>
      </c>
      <c r="R22" s="15">
        <v>17.0196</v>
      </c>
      <c r="S22" s="15">
        <v>17.0196</v>
      </c>
      <c r="T22" s="15"/>
      <c r="U22" s="15"/>
      <c r="V22" s="15"/>
      <c r="W22" s="15"/>
      <c r="X22" s="15"/>
      <c r="Y22" s="15"/>
      <c r="Z22" s="15"/>
    </row>
    <row r="23" ht="17.25" customHeight="1" spans="1:26">
      <c r="A23" s="196"/>
      <c r="B23" s="196" t="s">
        <v>184</v>
      </c>
      <c r="C23" s="196" t="s">
        <v>219</v>
      </c>
      <c r="D23" s="15">
        <v>60360.696635</v>
      </c>
      <c r="E23" s="15">
        <v>24204.696635</v>
      </c>
      <c r="F23" s="15"/>
      <c r="G23" s="15">
        <v>24204.696635</v>
      </c>
      <c r="H23" s="15">
        <v>36156</v>
      </c>
      <c r="I23" s="15"/>
      <c r="J23" s="15">
        <v>36156</v>
      </c>
      <c r="K23" s="15"/>
      <c r="L23" s="15"/>
      <c r="M23" s="15"/>
      <c r="N23" s="135"/>
      <c r="O23" s="135" t="s">
        <v>209</v>
      </c>
      <c r="P23" s="201" t="s">
        <v>220</v>
      </c>
      <c r="Q23" s="15">
        <v>28.6831</v>
      </c>
      <c r="R23" s="15">
        <v>28.6831</v>
      </c>
      <c r="S23" s="15">
        <v>28.6831</v>
      </c>
      <c r="T23" s="15"/>
      <c r="U23" s="15"/>
      <c r="V23" s="15"/>
      <c r="W23" s="15"/>
      <c r="X23" s="15"/>
      <c r="Y23" s="15"/>
      <c r="Z23" s="15"/>
    </row>
    <row r="24" ht="17.25" customHeight="1" spans="1:26">
      <c r="A24" s="196"/>
      <c r="B24" s="196" t="s">
        <v>209</v>
      </c>
      <c r="C24" s="196" t="s">
        <v>221</v>
      </c>
      <c r="D24" s="15">
        <v>20.481</v>
      </c>
      <c r="E24" s="15">
        <v>20.481</v>
      </c>
      <c r="F24" s="15"/>
      <c r="G24" s="15">
        <v>20.481</v>
      </c>
      <c r="H24" s="15"/>
      <c r="I24" s="15"/>
      <c r="J24" s="15"/>
      <c r="K24" s="15"/>
      <c r="L24" s="15"/>
      <c r="M24" s="15"/>
      <c r="N24" s="135"/>
      <c r="O24" s="135" t="s">
        <v>191</v>
      </c>
      <c r="P24" s="201" t="s">
        <v>222</v>
      </c>
      <c r="Q24" s="15">
        <v>55.5716</v>
      </c>
      <c r="R24" s="15">
        <v>55.5716</v>
      </c>
      <c r="S24" s="15">
        <v>55.5716</v>
      </c>
      <c r="T24" s="15"/>
      <c r="U24" s="15"/>
      <c r="V24" s="15"/>
      <c r="W24" s="15"/>
      <c r="X24" s="15"/>
      <c r="Y24" s="15"/>
      <c r="Z24" s="15"/>
    </row>
    <row r="25" ht="17.25" customHeight="1" spans="1:26">
      <c r="A25" s="195" t="s">
        <v>223</v>
      </c>
      <c r="B25" s="195"/>
      <c r="C25" s="195" t="s">
        <v>224</v>
      </c>
      <c r="D25" s="15">
        <v>992.035205</v>
      </c>
      <c r="E25" s="15">
        <v>992.035205</v>
      </c>
      <c r="F25" s="15">
        <v>992.035205</v>
      </c>
      <c r="G25" s="15"/>
      <c r="H25" s="15"/>
      <c r="I25" s="15"/>
      <c r="J25" s="15"/>
      <c r="K25" s="15"/>
      <c r="L25" s="15"/>
      <c r="M25" s="15"/>
      <c r="N25" s="135"/>
      <c r="O25" s="135" t="s">
        <v>163</v>
      </c>
      <c r="P25" s="201" t="s">
        <v>225</v>
      </c>
      <c r="Q25" s="15">
        <v>53.482</v>
      </c>
      <c r="R25" s="15">
        <v>53.482</v>
      </c>
      <c r="S25" s="15">
        <v>53.482</v>
      </c>
      <c r="T25" s="15"/>
      <c r="U25" s="15"/>
      <c r="V25" s="15"/>
      <c r="W25" s="15"/>
      <c r="X25" s="15"/>
      <c r="Y25" s="15"/>
      <c r="Z25" s="15"/>
    </row>
    <row r="26" ht="17.25" customHeight="1" spans="1:26">
      <c r="A26" s="196"/>
      <c r="B26" s="196" t="s">
        <v>181</v>
      </c>
      <c r="C26" s="196" t="s">
        <v>180</v>
      </c>
      <c r="D26" s="15">
        <v>914.449751</v>
      </c>
      <c r="E26" s="15">
        <v>914.449751</v>
      </c>
      <c r="F26" s="15">
        <v>914.449751</v>
      </c>
      <c r="G26" s="15"/>
      <c r="H26" s="15"/>
      <c r="I26" s="15"/>
      <c r="J26" s="15"/>
      <c r="K26" s="15"/>
      <c r="L26" s="15"/>
      <c r="M26" s="15"/>
      <c r="N26" s="135"/>
      <c r="O26" s="135" t="s">
        <v>165</v>
      </c>
      <c r="P26" s="201" t="s">
        <v>214</v>
      </c>
      <c r="Q26" s="15">
        <v>384.8</v>
      </c>
      <c r="R26" s="15">
        <v>384.8</v>
      </c>
      <c r="S26" s="15">
        <v>7.8</v>
      </c>
      <c r="T26" s="15">
        <v>377</v>
      </c>
      <c r="U26" s="15"/>
      <c r="V26" s="15"/>
      <c r="W26" s="15"/>
      <c r="X26" s="15"/>
      <c r="Y26" s="15"/>
      <c r="Z26" s="15"/>
    </row>
    <row r="27" ht="17.25" customHeight="1" spans="1:26">
      <c r="A27" s="196"/>
      <c r="B27" s="196" t="s">
        <v>184</v>
      </c>
      <c r="C27" s="196" t="s">
        <v>213</v>
      </c>
      <c r="D27" s="15">
        <v>77.585454</v>
      </c>
      <c r="E27" s="15">
        <v>77.585454</v>
      </c>
      <c r="F27" s="15">
        <v>77.585454</v>
      </c>
      <c r="G27" s="15"/>
      <c r="H27" s="15"/>
      <c r="I27" s="15"/>
      <c r="J27" s="15"/>
      <c r="K27" s="15"/>
      <c r="L27" s="15"/>
      <c r="M27" s="15"/>
      <c r="N27" s="135"/>
      <c r="O27" s="135" t="s">
        <v>166</v>
      </c>
      <c r="P27" s="201" t="s">
        <v>226</v>
      </c>
      <c r="Q27" s="15">
        <v>12.77</v>
      </c>
      <c r="R27" s="15">
        <v>12.77</v>
      </c>
      <c r="S27" s="15"/>
      <c r="T27" s="15">
        <v>12.77</v>
      </c>
      <c r="U27" s="15"/>
      <c r="V27" s="15"/>
      <c r="W27" s="15"/>
      <c r="X27" s="15"/>
      <c r="Y27" s="15"/>
      <c r="Z27" s="15"/>
    </row>
    <row r="28" ht="17.25" customHeight="1" spans="1:26">
      <c r="A28" s="195" t="s">
        <v>227</v>
      </c>
      <c r="B28" s="195"/>
      <c r="C28" s="195" t="s">
        <v>228</v>
      </c>
      <c r="D28" s="15">
        <v>7000</v>
      </c>
      <c r="E28" s="15">
        <v>7000</v>
      </c>
      <c r="F28" s="15"/>
      <c r="G28" s="15">
        <v>7000</v>
      </c>
      <c r="H28" s="15"/>
      <c r="I28" s="15"/>
      <c r="J28" s="15"/>
      <c r="K28" s="15"/>
      <c r="L28" s="15"/>
      <c r="M28" s="15"/>
      <c r="N28" s="135"/>
      <c r="O28" s="135" t="s">
        <v>167</v>
      </c>
      <c r="P28" s="201" t="s">
        <v>200</v>
      </c>
      <c r="Q28" s="15">
        <v>12.048</v>
      </c>
      <c r="R28" s="15">
        <v>12.048</v>
      </c>
      <c r="S28" s="15">
        <v>3.048</v>
      </c>
      <c r="T28" s="15">
        <v>9</v>
      </c>
      <c r="U28" s="15"/>
      <c r="V28" s="15"/>
      <c r="W28" s="15"/>
      <c r="X28" s="15"/>
      <c r="Y28" s="15"/>
      <c r="Z28" s="15"/>
    </row>
    <row r="29" ht="17.25" customHeight="1" spans="1:26">
      <c r="A29" s="196"/>
      <c r="B29" s="196" t="s">
        <v>181</v>
      </c>
      <c r="C29" s="196" t="s">
        <v>229</v>
      </c>
      <c r="D29" s="15">
        <v>7000</v>
      </c>
      <c r="E29" s="15">
        <v>7000</v>
      </c>
      <c r="F29" s="15"/>
      <c r="G29" s="15">
        <v>7000</v>
      </c>
      <c r="H29" s="15"/>
      <c r="I29" s="15"/>
      <c r="J29" s="15"/>
      <c r="K29" s="15"/>
      <c r="L29" s="15"/>
      <c r="M29" s="15"/>
      <c r="N29" s="135"/>
      <c r="O29" s="135" t="s">
        <v>168</v>
      </c>
      <c r="P29" s="201" t="s">
        <v>202</v>
      </c>
      <c r="Q29" s="15">
        <v>25.282512</v>
      </c>
      <c r="R29" s="15">
        <v>25.282512</v>
      </c>
      <c r="S29" s="15">
        <v>25.282512</v>
      </c>
      <c r="T29" s="15"/>
      <c r="U29" s="15"/>
      <c r="V29" s="15"/>
      <c r="W29" s="15"/>
      <c r="X29" s="15"/>
      <c r="Y29" s="15"/>
      <c r="Z29" s="15"/>
    </row>
    <row r="30" ht="17.25" customHeight="1" spans="1:26">
      <c r="A30" s="195" t="s">
        <v>230</v>
      </c>
      <c r="B30" s="195"/>
      <c r="C30" s="195" t="s">
        <v>231</v>
      </c>
      <c r="D30" s="15">
        <v>71.375802</v>
      </c>
      <c r="E30" s="15">
        <v>71.375802</v>
      </c>
      <c r="F30" s="15">
        <v>71.375802</v>
      </c>
      <c r="G30" s="15"/>
      <c r="H30" s="15"/>
      <c r="I30" s="15"/>
      <c r="J30" s="15"/>
      <c r="K30" s="15"/>
      <c r="L30" s="15"/>
      <c r="M30" s="15"/>
      <c r="N30" s="135"/>
      <c r="O30" s="135" t="s">
        <v>169</v>
      </c>
      <c r="P30" s="201" t="s">
        <v>210</v>
      </c>
      <c r="Q30" s="15">
        <v>4.244</v>
      </c>
      <c r="R30" s="15">
        <v>4.244</v>
      </c>
      <c r="S30" s="15">
        <v>4.244</v>
      </c>
      <c r="T30" s="15"/>
      <c r="U30" s="15"/>
      <c r="V30" s="15"/>
      <c r="W30" s="15"/>
      <c r="X30" s="15"/>
      <c r="Y30" s="15"/>
      <c r="Z30" s="15"/>
    </row>
    <row r="31" ht="17.25" customHeight="1" spans="1:26">
      <c r="A31" s="196"/>
      <c r="B31" s="196" t="s">
        <v>181</v>
      </c>
      <c r="C31" s="196" t="s">
        <v>232</v>
      </c>
      <c r="D31" s="15">
        <v>40.802202</v>
      </c>
      <c r="E31" s="15">
        <v>40.802202</v>
      </c>
      <c r="F31" s="15">
        <v>40.802202</v>
      </c>
      <c r="G31" s="15"/>
      <c r="H31" s="15"/>
      <c r="I31" s="15"/>
      <c r="J31" s="15"/>
      <c r="K31" s="15"/>
      <c r="L31" s="15"/>
      <c r="M31" s="15"/>
      <c r="N31" s="135"/>
      <c r="O31" s="135" t="s">
        <v>176</v>
      </c>
      <c r="P31" s="201" t="s">
        <v>233</v>
      </c>
      <c r="Q31" s="15">
        <v>139.6</v>
      </c>
      <c r="R31" s="15">
        <v>139.6</v>
      </c>
      <c r="S31" s="15"/>
      <c r="T31" s="15">
        <v>139.6</v>
      </c>
      <c r="U31" s="15"/>
      <c r="V31" s="15"/>
      <c r="W31" s="15"/>
      <c r="X31" s="15"/>
      <c r="Y31" s="15"/>
      <c r="Z31" s="15"/>
    </row>
    <row r="32" ht="17.25" customHeight="1" spans="1:26">
      <c r="A32" s="196"/>
      <c r="B32" s="196" t="s">
        <v>207</v>
      </c>
      <c r="C32" s="196" t="s">
        <v>234</v>
      </c>
      <c r="D32" s="15">
        <v>30.5736</v>
      </c>
      <c r="E32" s="15">
        <v>30.5736</v>
      </c>
      <c r="F32" s="15">
        <v>30.5736</v>
      </c>
      <c r="G32" s="15"/>
      <c r="H32" s="15"/>
      <c r="I32" s="15"/>
      <c r="J32" s="15"/>
      <c r="K32" s="15"/>
      <c r="L32" s="15"/>
      <c r="M32" s="15"/>
      <c r="N32" s="135"/>
      <c r="O32" s="135" t="s">
        <v>235</v>
      </c>
      <c r="P32" s="201" t="s">
        <v>236</v>
      </c>
      <c r="Q32" s="15">
        <v>41.456</v>
      </c>
      <c r="R32" s="15">
        <v>41.456</v>
      </c>
      <c r="S32" s="15">
        <v>14.58</v>
      </c>
      <c r="T32" s="15">
        <v>26.876</v>
      </c>
      <c r="U32" s="15"/>
      <c r="V32" s="15"/>
      <c r="W32" s="15"/>
      <c r="X32" s="15"/>
      <c r="Y32" s="15"/>
      <c r="Z32" s="15"/>
    </row>
    <row r="33" ht="17.25" customHeight="1" spans="1:26">
      <c r="A33" s="13"/>
      <c r="B33" s="13"/>
      <c r="C33" s="13"/>
      <c r="D33" s="13"/>
      <c r="E33" s="13"/>
      <c r="F33" s="13"/>
      <c r="G33" s="13"/>
      <c r="H33" s="13"/>
      <c r="I33" s="13"/>
      <c r="J33" s="13"/>
      <c r="K33" s="13"/>
      <c r="L33" s="13"/>
      <c r="M33" s="13"/>
      <c r="N33" s="135"/>
      <c r="O33" s="135" t="s">
        <v>237</v>
      </c>
      <c r="P33" s="201" t="s">
        <v>208</v>
      </c>
      <c r="Q33" s="15">
        <v>85</v>
      </c>
      <c r="R33" s="15">
        <v>85</v>
      </c>
      <c r="S33" s="15"/>
      <c r="T33" s="15">
        <v>85</v>
      </c>
      <c r="U33" s="15"/>
      <c r="V33" s="15"/>
      <c r="W33" s="15"/>
      <c r="X33" s="15"/>
      <c r="Y33" s="15"/>
      <c r="Z33" s="15"/>
    </row>
    <row r="34" ht="17.25" customHeight="1" spans="1:26">
      <c r="A34" s="13"/>
      <c r="B34" s="13"/>
      <c r="C34" s="13"/>
      <c r="D34" s="13"/>
      <c r="E34" s="13"/>
      <c r="F34" s="13"/>
      <c r="G34" s="13"/>
      <c r="H34" s="13"/>
      <c r="I34" s="13"/>
      <c r="J34" s="13"/>
      <c r="K34" s="13"/>
      <c r="L34" s="13"/>
      <c r="M34" s="13"/>
      <c r="N34" s="135"/>
      <c r="O34" s="135" t="s">
        <v>238</v>
      </c>
      <c r="P34" s="201" t="s">
        <v>239</v>
      </c>
      <c r="Q34" s="15">
        <v>95.649002</v>
      </c>
      <c r="R34" s="15">
        <v>95.649002</v>
      </c>
      <c r="S34" s="15">
        <v>95.649002</v>
      </c>
      <c r="T34" s="15"/>
      <c r="U34" s="15"/>
      <c r="V34" s="15"/>
      <c r="W34" s="15"/>
      <c r="X34" s="15"/>
      <c r="Y34" s="15"/>
      <c r="Z34" s="15"/>
    </row>
    <row r="35" ht="17.25" customHeight="1" spans="1:26">
      <c r="A35" s="13"/>
      <c r="B35" s="13"/>
      <c r="C35" s="13"/>
      <c r="D35" s="13"/>
      <c r="E35" s="13"/>
      <c r="F35" s="13"/>
      <c r="G35" s="13"/>
      <c r="H35" s="13"/>
      <c r="I35" s="13"/>
      <c r="J35" s="13"/>
      <c r="K35" s="13"/>
      <c r="L35" s="13"/>
      <c r="M35" s="13"/>
      <c r="N35" s="135"/>
      <c r="O35" s="135" t="s">
        <v>240</v>
      </c>
      <c r="P35" s="201" t="s">
        <v>241</v>
      </c>
      <c r="Q35" s="15">
        <v>105.842453</v>
      </c>
      <c r="R35" s="15">
        <v>105.842453</v>
      </c>
      <c r="S35" s="15">
        <v>105.842453</v>
      </c>
      <c r="T35" s="15"/>
      <c r="U35" s="15"/>
      <c r="V35" s="15"/>
      <c r="W35" s="15"/>
      <c r="X35" s="15"/>
      <c r="Y35" s="15"/>
      <c r="Z35" s="15"/>
    </row>
    <row r="36" ht="17.25" customHeight="1" spans="1:26">
      <c r="A36" s="13"/>
      <c r="B36" s="13"/>
      <c r="C36" s="13"/>
      <c r="D36" s="13"/>
      <c r="E36" s="13"/>
      <c r="F36" s="13"/>
      <c r="G36" s="13"/>
      <c r="H36" s="13"/>
      <c r="I36" s="13"/>
      <c r="J36" s="13"/>
      <c r="K36" s="13"/>
      <c r="L36" s="13"/>
      <c r="M36" s="13"/>
      <c r="N36" s="135"/>
      <c r="O36" s="135" t="s">
        <v>242</v>
      </c>
      <c r="P36" s="201" t="s">
        <v>211</v>
      </c>
      <c r="Q36" s="15">
        <v>37.810238</v>
      </c>
      <c r="R36" s="15">
        <v>37.810238</v>
      </c>
      <c r="S36" s="15">
        <v>37.810238</v>
      </c>
      <c r="T36" s="15"/>
      <c r="U36" s="15"/>
      <c r="V36" s="15"/>
      <c r="W36" s="15"/>
      <c r="X36" s="15"/>
      <c r="Y36" s="15"/>
      <c r="Z36" s="15"/>
    </row>
    <row r="37" ht="17.25" customHeight="1" spans="1:26">
      <c r="A37" s="13"/>
      <c r="B37" s="13"/>
      <c r="C37" s="13"/>
      <c r="D37" s="13"/>
      <c r="E37" s="13"/>
      <c r="F37" s="13"/>
      <c r="G37" s="13"/>
      <c r="H37" s="13"/>
      <c r="I37" s="13"/>
      <c r="J37" s="13"/>
      <c r="K37" s="13"/>
      <c r="L37" s="13"/>
      <c r="M37" s="13"/>
      <c r="N37" s="135"/>
      <c r="O37" s="135" t="s">
        <v>243</v>
      </c>
      <c r="P37" s="201" t="s">
        <v>244</v>
      </c>
      <c r="Q37" s="15">
        <v>353.568</v>
      </c>
      <c r="R37" s="15">
        <v>353.568</v>
      </c>
      <c r="S37" s="15">
        <v>293.568</v>
      </c>
      <c r="T37" s="15">
        <v>60</v>
      </c>
      <c r="U37" s="15"/>
      <c r="V37" s="15"/>
      <c r="W37" s="15"/>
      <c r="X37" s="15"/>
      <c r="Y37" s="15"/>
      <c r="Z37" s="15"/>
    </row>
    <row r="38" ht="17.25" customHeight="1" spans="1:26">
      <c r="A38" s="13"/>
      <c r="B38" s="13"/>
      <c r="C38" s="13"/>
      <c r="D38" s="13"/>
      <c r="E38" s="13"/>
      <c r="F38" s="13"/>
      <c r="G38" s="13"/>
      <c r="H38" s="13"/>
      <c r="I38" s="13"/>
      <c r="J38" s="13"/>
      <c r="K38" s="13"/>
      <c r="L38" s="13"/>
      <c r="M38" s="13"/>
      <c r="N38" s="13" t="s">
        <v>245</v>
      </c>
      <c r="O38" s="13"/>
      <c r="P38" s="200" t="s">
        <v>231</v>
      </c>
      <c r="Q38" s="15">
        <v>71.375802</v>
      </c>
      <c r="R38" s="15">
        <v>71.375802</v>
      </c>
      <c r="S38" s="15">
        <v>71.375802</v>
      </c>
      <c r="T38" s="15"/>
      <c r="U38" s="15"/>
      <c r="V38" s="15"/>
      <c r="W38" s="15"/>
      <c r="X38" s="15"/>
      <c r="Y38" s="15"/>
      <c r="Z38" s="15"/>
    </row>
    <row r="39" ht="17.25" customHeight="1" spans="1:26">
      <c r="A39" s="13"/>
      <c r="B39" s="13"/>
      <c r="C39" s="13"/>
      <c r="D39" s="13"/>
      <c r="E39" s="13"/>
      <c r="F39" s="13"/>
      <c r="G39" s="13"/>
      <c r="H39" s="13"/>
      <c r="I39" s="13"/>
      <c r="J39" s="13"/>
      <c r="K39" s="13"/>
      <c r="L39" s="13"/>
      <c r="M39" s="13"/>
      <c r="N39" s="135"/>
      <c r="O39" s="135" t="s">
        <v>181</v>
      </c>
      <c r="P39" s="201" t="s">
        <v>246</v>
      </c>
      <c r="Q39" s="15">
        <v>30.5736</v>
      </c>
      <c r="R39" s="15">
        <v>30.5736</v>
      </c>
      <c r="S39" s="15">
        <v>30.5736</v>
      </c>
      <c r="T39" s="15"/>
      <c r="U39" s="15"/>
      <c r="V39" s="15"/>
      <c r="W39" s="15"/>
      <c r="X39" s="15"/>
      <c r="Y39" s="15"/>
      <c r="Z39" s="15"/>
    </row>
    <row r="40" ht="17.25" customHeight="1" spans="1:26">
      <c r="A40" s="13"/>
      <c r="B40" s="13"/>
      <c r="C40" s="13"/>
      <c r="D40" s="13"/>
      <c r="E40" s="13"/>
      <c r="F40" s="13"/>
      <c r="G40" s="13"/>
      <c r="H40" s="13"/>
      <c r="I40" s="13"/>
      <c r="J40" s="13"/>
      <c r="K40" s="13"/>
      <c r="L40" s="13"/>
      <c r="M40" s="13"/>
      <c r="N40" s="135"/>
      <c r="O40" s="135" t="s">
        <v>184</v>
      </c>
      <c r="P40" s="201" t="s">
        <v>247</v>
      </c>
      <c r="Q40" s="15"/>
      <c r="R40" s="15"/>
      <c r="S40" s="15"/>
      <c r="T40" s="15"/>
      <c r="U40" s="15"/>
      <c r="V40" s="15"/>
      <c r="W40" s="15"/>
      <c r="X40" s="15"/>
      <c r="Y40" s="15"/>
      <c r="Z40" s="15"/>
    </row>
    <row r="41" ht="17.25" customHeight="1" spans="1:26">
      <c r="A41" s="13"/>
      <c r="B41" s="13"/>
      <c r="C41" s="13"/>
      <c r="D41" s="13"/>
      <c r="E41" s="13"/>
      <c r="F41" s="13"/>
      <c r="G41" s="13"/>
      <c r="H41" s="13"/>
      <c r="I41" s="13"/>
      <c r="J41" s="13"/>
      <c r="K41" s="13"/>
      <c r="L41" s="13"/>
      <c r="M41" s="13"/>
      <c r="N41" s="135"/>
      <c r="O41" s="135" t="s">
        <v>207</v>
      </c>
      <c r="P41" s="201" t="s">
        <v>248</v>
      </c>
      <c r="Q41" s="15">
        <v>25.802202</v>
      </c>
      <c r="R41" s="15">
        <v>25.802202</v>
      </c>
      <c r="S41" s="15">
        <v>25.802202</v>
      </c>
      <c r="T41" s="15"/>
      <c r="U41" s="15"/>
      <c r="V41" s="15"/>
      <c r="W41" s="15"/>
      <c r="X41" s="15"/>
      <c r="Y41" s="15"/>
      <c r="Z41" s="15"/>
    </row>
    <row r="42" ht="17.25" customHeight="1" spans="1:26">
      <c r="A42" s="13"/>
      <c r="B42" s="13"/>
      <c r="C42" s="13"/>
      <c r="D42" s="13"/>
      <c r="E42" s="13"/>
      <c r="F42" s="13"/>
      <c r="G42" s="13"/>
      <c r="H42" s="13"/>
      <c r="I42" s="13"/>
      <c r="J42" s="13"/>
      <c r="K42" s="13"/>
      <c r="L42" s="13"/>
      <c r="M42" s="13"/>
      <c r="N42" s="135"/>
      <c r="O42" s="135" t="s">
        <v>191</v>
      </c>
      <c r="P42" s="201" t="s">
        <v>249</v>
      </c>
      <c r="Q42" s="15">
        <v>15</v>
      </c>
      <c r="R42" s="15">
        <v>15</v>
      </c>
      <c r="S42" s="15">
        <v>15</v>
      </c>
      <c r="T42" s="15"/>
      <c r="U42" s="15"/>
      <c r="V42" s="15"/>
      <c r="W42" s="15"/>
      <c r="X42" s="15"/>
      <c r="Y42" s="15"/>
      <c r="Z42" s="15"/>
    </row>
    <row r="43" ht="17.25" customHeight="1" spans="1:26">
      <c r="A43" s="13"/>
      <c r="B43" s="13"/>
      <c r="C43" s="13"/>
      <c r="D43" s="13"/>
      <c r="E43" s="13"/>
      <c r="F43" s="13"/>
      <c r="G43" s="13"/>
      <c r="H43" s="13"/>
      <c r="I43" s="13"/>
      <c r="J43" s="13"/>
      <c r="K43" s="13"/>
      <c r="L43" s="13"/>
      <c r="M43" s="13"/>
      <c r="N43" s="13" t="s">
        <v>250</v>
      </c>
      <c r="O43" s="13"/>
      <c r="P43" s="200" t="s">
        <v>251</v>
      </c>
      <c r="Q43" s="15">
        <v>60381.177635</v>
      </c>
      <c r="R43" s="15">
        <v>24225.177635</v>
      </c>
      <c r="S43" s="15"/>
      <c r="T43" s="15">
        <v>24225.177635</v>
      </c>
      <c r="U43" s="15">
        <v>36156</v>
      </c>
      <c r="V43" s="15"/>
      <c r="W43" s="15">
        <v>36156</v>
      </c>
      <c r="X43" s="15"/>
      <c r="Y43" s="15"/>
      <c r="Z43" s="15"/>
    </row>
    <row r="44" ht="17.25" customHeight="1" spans="1:26">
      <c r="A44" s="13"/>
      <c r="B44" s="13"/>
      <c r="C44" s="13"/>
      <c r="D44" s="13"/>
      <c r="E44" s="13"/>
      <c r="F44" s="13"/>
      <c r="G44" s="13"/>
      <c r="H44" s="13"/>
      <c r="I44" s="13"/>
      <c r="J44" s="13"/>
      <c r="K44" s="13"/>
      <c r="L44" s="13"/>
      <c r="M44" s="13"/>
      <c r="N44" s="135"/>
      <c r="O44" s="135" t="s">
        <v>184</v>
      </c>
      <c r="P44" s="201" t="s">
        <v>252</v>
      </c>
      <c r="Q44" s="15">
        <v>20.481</v>
      </c>
      <c r="R44" s="15">
        <v>20.481</v>
      </c>
      <c r="S44" s="15"/>
      <c r="T44" s="15">
        <v>20.481</v>
      </c>
      <c r="U44" s="15"/>
      <c r="V44" s="15"/>
      <c r="W44" s="15"/>
      <c r="X44" s="15"/>
      <c r="Y44" s="15"/>
      <c r="Z44" s="15"/>
    </row>
    <row r="45" ht="17.25" customHeight="1" spans="1:26">
      <c r="A45" s="13"/>
      <c r="B45" s="13"/>
      <c r="C45" s="13"/>
      <c r="D45" s="13"/>
      <c r="E45" s="13"/>
      <c r="F45" s="13"/>
      <c r="G45" s="13"/>
      <c r="H45" s="13"/>
      <c r="I45" s="13"/>
      <c r="J45" s="13"/>
      <c r="K45" s="13"/>
      <c r="L45" s="13"/>
      <c r="M45" s="13"/>
      <c r="N45" s="135"/>
      <c r="O45" s="135" t="s">
        <v>207</v>
      </c>
      <c r="P45" s="201" t="s">
        <v>219</v>
      </c>
      <c r="Q45" s="15">
        <v>60360.696635</v>
      </c>
      <c r="R45" s="15">
        <v>24204.696635</v>
      </c>
      <c r="S45" s="15"/>
      <c r="T45" s="15">
        <v>24204.696635</v>
      </c>
      <c r="U45" s="15">
        <v>36156</v>
      </c>
      <c r="V45" s="15"/>
      <c r="W45" s="15">
        <v>36156</v>
      </c>
      <c r="X45" s="15"/>
      <c r="Y45" s="15"/>
      <c r="Z45" s="15"/>
    </row>
    <row r="46" ht="17.25" customHeight="1" spans="1:26">
      <c r="A46" s="13"/>
      <c r="B46" s="13"/>
      <c r="C46" s="13"/>
      <c r="D46" s="13"/>
      <c r="E46" s="13"/>
      <c r="F46" s="13"/>
      <c r="G46" s="13"/>
      <c r="H46" s="13"/>
      <c r="I46" s="13"/>
      <c r="J46" s="13"/>
      <c r="K46" s="13"/>
      <c r="L46" s="13"/>
      <c r="M46" s="13"/>
      <c r="N46" s="13" t="s">
        <v>253</v>
      </c>
      <c r="O46" s="13"/>
      <c r="P46" s="200" t="s">
        <v>228</v>
      </c>
      <c r="Q46" s="15">
        <v>7000</v>
      </c>
      <c r="R46" s="15">
        <v>7000</v>
      </c>
      <c r="S46" s="15"/>
      <c r="T46" s="15">
        <v>7000</v>
      </c>
      <c r="U46" s="15"/>
      <c r="V46" s="15"/>
      <c r="W46" s="15"/>
      <c r="X46" s="15"/>
      <c r="Y46" s="15"/>
      <c r="Z46" s="15"/>
    </row>
    <row r="47" ht="17.25" customHeight="1" spans="1:26">
      <c r="A47" s="13"/>
      <c r="B47" s="13"/>
      <c r="C47" s="13"/>
      <c r="D47" s="13"/>
      <c r="E47" s="13"/>
      <c r="F47" s="13"/>
      <c r="G47" s="13"/>
      <c r="H47" s="13"/>
      <c r="I47" s="13"/>
      <c r="J47" s="13"/>
      <c r="K47" s="13"/>
      <c r="L47" s="13"/>
      <c r="M47" s="13"/>
      <c r="N47" s="135"/>
      <c r="O47" s="135" t="s">
        <v>204</v>
      </c>
      <c r="P47" s="201" t="s">
        <v>229</v>
      </c>
      <c r="Q47" s="15">
        <v>7000</v>
      </c>
      <c r="R47" s="15">
        <v>7000</v>
      </c>
      <c r="S47" s="15"/>
      <c r="T47" s="15">
        <v>7000</v>
      </c>
      <c r="U47" s="15"/>
      <c r="V47" s="15"/>
      <c r="W47" s="15"/>
      <c r="X47" s="15"/>
      <c r="Y47" s="15"/>
      <c r="Z47" s="15"/>
    </row>
    <row r="48" ht="20.25" customHeight="1" spans="1:26">
      <c r="A48" s="197" t="s">
        <v>24</v>
      </c>
      <c r="B48" s="198"/>
      <c r="C48" s="199"/>
      <c r="D48" s="15">
        <v>76251.548178</v>
      </c>
      <c r="E48" s="15">
        <v>40095.548178</v>
      </c>
      <c r="F48" s="15">
        <v>7943.724543</v>
      </c>
      <c r="G48" s="15">
        <v>32151.823635</v>
      </c>
      <c r="H48" s="15">
        <v>36156</v>
      </c>
      <c r="I48" s="15"/>
      <c r="J48" s="15">
        <v>36156</v>
      </c>
      <c r="K48" s="15"/>
      <c r="L48" s="15"/>
      <c r="M48" s="15"/>
      <c r="N48" s="202" t="s">
        <v>24</v>
      </c>
      <c r="O48" s="202"/>
      <c r="P48" s="202"/>
      <c r="Q48" s="15">
        <v>76251.548178</v>
      </c>
      <c r="R48" s="15">
        <v>40095.548178</v>
      </c>
      <c r="S48" s="15">
        <v>7943.724543</v>
      </c>
      <c r="T48" s="15">
        <v>32151.823635</v>
      </c>
      <c r="U48" s="15">
        <v>36156</v>
      </c>
      <c r="V48" s="15"/>
      <c r="W48" s="15">
        <v>36156</v>
      </c>
      <c r="X48" s="15"/>
      <c r="Y48" s="15"/>
      <c r="Z48" s="15"/>
    </row>
  </sheetData>
  <mergeCells count="16">
    <mergeCell ref="A2:Z2"/>
    <mergeCell ref="A3:C3"/>
    <mergeCell ref="A4:M4"/>
    <mergeCell ref="N4:Z4"/>
    <mergeCell ref="A5:C5"/>
    <mergeCell ref="E5:G5"/>
    <mergeCell ref="H5:J5"/>
    <mergeCell ref="K5:M5"/>
    <mergeCell ref="N5:P5"/>
    <mergeCell ref="R5:T5"/>
    <mergeCell ref="U5:W5"/>
    <mergeCell ref="X5:Z5"/>
    <mergeCell ref="A48:C48"/>
    <mergeCell ref="N48:P48"/>
    <mergeCell ref="D5:D6"/>
    <mergeCell ref="Q5:Q6"/>
  </mergeCells>
  <pageMargins left="0.75" right="0.75" top="1" bottom="1" header="0.5" footer="0.5"/>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workbookViewId="0">
      <selection activeCell="A3" sqref="A3:D3"/>
    </sheetView>
  </sheetViews>
  <sheetFormatPr defaultColWidth="9.14166666666667" defaultRowHeight="14.25" customHeight="1" outlineLevelRow="6" outlineLevelCol="5"/>
  <cols>
    <col min="1" max="2" width="27.425" customWidth="1"/>
    <col min="3" max="3" width="17.2833333333333" customWidth="1"/>
    <col min="4" max="5" width="26.2833333333333" customWidth="1"/>
    <col min="6" max="6" width="18.7083333333333" customWidth="1"/>
  </cols>
  <sheetData>
    <row r="1" customHeight="1" spans="1:6">
      <c r="A1" s="181"/>
      <c r="B1" s="181"/>
      <c r="C1" s="72"/>
      <c r="F1" s="182" t="s">
        <v>254</v>
      </c>
    </row>
    <row r="2" ht="25.5" customHeight="1" spans="1:6">
      <c r="A2" s="183" t="s">
        <v>255</v>
      </c>
      <c r="B2" s="183"/>
      <c r="C2" s="183"/>
      <c r="D2" s="183"/>
      <c r="E2" s="183"/>
      <c r="F2" s="183"/>
    </row>
    <row r="3" ht="15.75" customHeight="1" spans="1:6">
      <c r="A3" s="4" t="s">
        <v>2</v>
      </c>
      <c r="B3" s="181"/>
      <c r="C3" s="72"/>
      <c r="F3" s="282" t="s">
        <v>3</v>
      </c>
    </row>
    <row r="4" ht="19.5" customHeight="1" spans="1:6">
      <c r="A4" s="9" t="s">
        <v>256</v>
      </c>
      <c r="B4" s="10" t="s">
        <v>257</v>
      </c>
      <c r="C4" s="10" t="s">
        <v>258</v>
      </c>
      <c r="D4" s="10"/>
      <c r="E4" s="10"/>
      <c r="F4" s="10" t="s">
        <v>210</v>
      </c>
    </row>
    <row r="5" ht="19.5" customHeight="1" spans="1:6">
      <c r="A5" s="9"/>
      <c r="B5" s="10"/>
      <c r="C5" s="66" t="s">
        <v>32</v>
      </c>
      <c r="D5" s="66" t="s">
        <v>259</v>
      </c>
      <c r="E5" s="66" t="s">
        <v>260</v>
      </c>
      <c r="F5" s="10"/>
    </row>
    <row r="6" ht="18.75" customHeight="1" spans="1:6">
      <c r="A6" s="184">
        <v>1</v>
      </c>
      <c r="B6" s="184">
        <v>2</v>
      </c>
      <c r="C6" s="185">
        <v>3</v>
      </c>
      <c r="D6" s="184">
        <v>4</v>
      </c>
      <c r="E6" s="184">
        <v>5</v>
      </c>
      <c r="F6" s="184">
        <v>6</v>
      </c>
    </row>
    <row r="7" ht="18.75" customHeight="1" spans="1:6">
      <c r="A7" s="15">
        <v>42.054238</v>
      </c>
      <c r="B7" s="15"/>
      <c r="C7" s="15">
        <v>37.810238</v>
      </c>
      <c r="D7" s="15"/>
      <c r="E7" s="15">
        <v>37.810238</v>
      </c>
      <c r="F7" s="15">
        <v>4.244</v>
      </c>
    </row>
  </sheetData>
  <mergeCells count="6">
    <mergeCell ref="A2:F2"/>
    <mergeCell ref="A3:D3"/>
    <mergeCell ref="C4:E4"/>
    <mergeCell ref="A4:A5"/>
    <mergeCell ref="B4:B5"/>
    <mergeCell ref="F4:F5"/>
  </mergeCells>
  <pageMargins left="0.75" right="0.75" top="1" bottom="1" header="0.5" footer="0.5"/>
  <pageSetup paperSize="9" fitToWidth="0"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126"/>
  <sheetViews>
    <sheetView workbookViewId="0">
      <selection activeCell="A3" sqref="A3:G3"/>
    </sheetView>
  </sheetViews>
  <sheetFormatPr defaultColWidth="9.14166666666667" defaultRowHeight="14.25" customHeight="1"/>
  <cols>
    <col min="1" max="1" width="32.8416666666667" customWidth="1"/>
    <col min="2" max="2" width="20.7083333333333" customWidth="1"/>
    <col min="3" max="3" width="31.2833333333333" customWidth="1"/>
    <col min="4" max="4" width="10.1416666666667" customWidth="1"/>
    <col min="5" max="5" width="17.575" customWidth="1"/>
    <col min="6" max="6" width="10.2833333333333" customWidth="1"/>
    <col min="7" max="7" width="23" customWidth="1"/>
    <col min="8" max="8" width="10.7083333333333" customWidth="1"/>
    <col min="9" max="9" width="11" customWidth="1"/>
    <col min="10" max="10" width="15.425" customWidth="1"/>
    <col min="11" max="11" width="10.7083333333333" customWidth="1"/>
    <col min="12" max="13" width="11.1416666666667" customWidth="1"/>
    <col min="15" max="15" width="11.1416666666667" customWidth="1"/>
    <col min="16" max="16" width="11.8583333333333" customWidth="1"/>
    <col min="20" max="20" width="12.1416666666667" customWidth="1"/>
    <col min="21" max="23" width="12.2833333333333" customWidth="1"/>
    <col min="24" max="24" width="12.7083333333333" customWidth="1"/>
    <col min="25" max="26" width="11.1416666666667" customWidth="1"/>
  </cols>
  <sheetData>
    <row r="1" ht="16.5" customHeight="1" spans="2:26">
      <c r="B1" s="162"/>
      <c r="D1" s="163"/>
      <c r="E1" s="163"/>
      <c r="F1" s="163"/>
      <c r="G1" s="163"/>
      <c r="H1" s="164"/>
      <c r="I1" s="164"/>
      <c r="K1" s="164"/>
      <c r="L1" s="164"/>
      <c r="M1" s="164"/>
      <c r="P1" s="164"/>
      <c r="T1" s="164"/>
      <c r="X1" s="162"/>
      <c r="Z1" s="56" t="s">
        <v>261</v>
      </c>
    </row>
    <row r="2" ht="26.25" customHeight="1" spans="1:26">
      <c r="A2" s="53" t="s">
        <v>262</v>
      </c>
      <c r="B2" s="53"/>
      <c r="C2" s="53"/>
      <c r="D2" s="53"/>
      <c r="E2" s="53"/>
      <c r="F2" s="53"/>
      <c r="G2" s="53"/>
      <c r="H2" s="53"/>
      <c r="I2" s="53"/>
      <c r="J2" s="3"/>
      <c r="K2" s="53"/>
      <c r="L2" s="53"/>
      <c r="M2" s="53"/>
      <c r="N2" s="3"/>
      <c r="O2" s="3"/>
      <c r="P2" s="53"/>
      <c r="Q2" s="3"/>
      <c r="R2" s="3"/>
      <c r="S2" s="3"/>
      <c r="T2" s="53"/>
      <c r="U2" s="53"/>
      <c r="V2" s="53"/>
      <c r="W2" s="53"/>
      <c r="X2" s="53"/>
      <c r="Y2" s="53"/>
      <c r="Z2" s="53"/>
    </row>
    <row r="3" ht="15" customHeight="1" spans="1:26">
      <c r="A3" s="4" t="s">
        <v>2</v>
      </c>
      <c r="B3" s="165"/>
      <c r="C3" s="165"/>
      <c r="D3" s="165"/>
      <c r="E3" s="165"/>
      <c r="F3" s="165"/>
      <c r="G3" s="165"/>
      <c r="H3" s="166"/>
      <c r="I3" s="166"/>
      <c r="J3" s="6"/>
      <c r="K3" s="166"/>
      <c r="L3" s="166"/>
      <c r="M3" s="166"/>
      <c r="N3" s="6"/>
      <c r="O3" s="6"/>
      <c r="P3" s="166"/>
      <c r="Q3" s="6"/>
      <c r="R3" s="6"/>
      <c r="S3" s="6"/>
      <c r="T3" s="166"/>
      <c r="X3" s="162"/>
      <c r="Z3" s="283" t="s">
        <v>3</v>
      </c>
    </row>
    <row r="4" ht="18" customHeight="1" spans="1:26">
      <c r="A4" s="167" t="s">
        <v>263</v>
      </c>
      <c r="B4" s="167" t="s">
        <v>264</v>
      </c>
      <c r="C4" s="167" t="s">
        <v>265</v>
      </c>
      <c r="D4" s="167" t="s">
        <v>266</v>
      </c>
      <c r="E4" s="167" t="s">
        <v>267</v>
      </c>
      <c r="F4" s="167" t="s">
        <v>268</v>
      </c>
      <c r="G4" s="167" t="s">
        <v>269</v>
      </c>
      <c r="H4" s="67" t="s">
        <v>270</v>
      </c>
      <c r="I4" s="67" t="s">
        <v>270</v>
      </c>
      <c r="J4" s="10"/>
      <c r="K4" s="67"/>
      <c r="L4" s="67"/>
      <c r="M4" s="67"/>
      <c r="N4" s="10"/>
      <c r="O4" s="10"/>
      <c r="P4" s="67"/>
      <c r="Q4" s="10"/>
      <c r="R4" s="10"/>
      <c r="S4" s="10"/>
      <c r="T4" s="176" t="s">
        <v>36</v>
      </c>
      <c r="U4" s="67" t="s">
        <v>37</v>
      </c>
      <c r="V4" s="67"/>
      <c r="W4" s="67"/>
      <c r="X4" s="67"/>
      <c r="Y4" s="67"/>
      <c r="Z4" s="67"/>
    </row>
    <row r="5" ht="18" customHeight="1" spans="1:26">
      <c r="A5" s="168"/>
      <c r="B5" s="169"/>
      <c r="C5" s="168"/>
      <c r="D5" s="168"/>
      <c r="E5" s="168"/>
      <c r="F5" s="168"/>
      <c r="G5" s="168"/>
      <c r="H5" s="67" t="s">
        <v>271</v>
      </c>
      <c r="I5" s="67" t="s">
        <v>33</v>
      </c>
      <c r="J5" s="10"/>
      <c r="K5" s="67"/>
      <c r="L5" s="67"/>
      <c r="M5" s="67"/>
      <c r="N5" s="10"/>
      <c r="O5" s="10"/>
      <c r="P5" s="67"/>
      <c r="Q5" s="10" t="s">
        <v>272</v>
      </c>
      <c r="R5" s="10"/>
      <c r="S5" s="10"/>
      <c r="T5" s="167" t="s">
        <v>36</v>
      </c>
      <c r="U5" s="67" t="s">
        <v>37</v>
      </c>
      <c r="V5" s="176" t="s">
        <v>38</v>
      </c>
      <c r="W5" s="67" t="s">
        <v>37</v>
      </c>
      <c r="X5" s="176" t="s">
        <v>40</v>
      </c>
      <c r="Y5" s="176" t="s">
        <v>41</v>
      </c>
      <c r="Z5" s="174" t="s">
        <v>42</v>
      </c>
    </row>
    <row r="6" customHeight="1" spans="1:26">
      <c r="A6" s="170"/>
      <c r="B6" s="170"/>
      <c r="C6" s="170"/>
      <c r="D6" s="170"/>
      <c r="E6" s="170"/>
      <c r="F6" s="170"/>
      <c r="G6" s="170"/>
      <c r="H6" s="170"/>
      <c r="I6" s="173" t="s">
        <v>273</v>
      </c>
      <c r="J6" s="174" t="s">
        <v>274</v>
      </c>
      <c r="K6" s="167" t="s">
        <v>275</v>
      </c>
      <c r="L6" s="167" t="s">
        <v>276</v>
      </c>
      <c r="M6" s="167" t="s">
        <v>277</v>
      </c>
      <c r="N6" s="167" t="s">
        <v>278</v>
      </c>
      <c r="O6" s="167" t="s">
        <v>34</v>
      </c>
      <c r="P6" s="167" t="s">
        <v>35</v>
      </c>
      <c r="Q6" s="167" t="s">
        <v>33</v>
      </c>
      <c r="R6" s="167" t="s">
        <v>34</v>
      </c>
      <c r="S6" s="167" t="s">
        <v>35</v>
      </c>
      <c r="T6" s="170"/>
      <c r="U6" s="167" t="s">
        <v>32</v>
      </c>
      <c r="V6" s="167" t="s">
        <v>38</v>
      </c>
      <c r="W6" s="167" t="s">
        <v>279</v>
      </c>
      <c r="X6" s="167" t="s">
        <v>40</v>
      </c>
      <c r="Y6" s="167" t="s">
        <v>41</v>
      </c>
      <c r="Z6" s="167" t="s">
        <v>42</v>
      </c>
    </row>
    <row r="7" ht="37.5" customHeight="1" spans="1:26">
      <c r="A7" s="171"/>
      <c r="B7" s="171"/>
      <c r="C7" s="171"/>
      <c r="D7" s="171"/>
      <c r="E7" s="171"/>
      <c r="F7" s="171"/>
      <c r="G7" s="171"/>
      <c r="H7" s="171"/>
      <c r="I7" s="55" t="s">
        <v>32</v>
      </c>
      <c r="J7" s="55" t="s">
        <v>280</v>
      </c>
      <c r="K7" s="175" t="s">
        <v>274</v>
      </c>
      <c r="L7" s="175" t="s">
        <v>276</v>
      </c>
      <c r="M7" s="175" t="s">
        <v>277</v>
      </c>
      <c r="N7" s="175" t="s">
        <v>278</v>
      </c>
      <c r="O7" s="175" t="s">
        <v>278</v>
      </c>
      <c r="P7" s="175" t="s">
        <v>278</v>
      </c>
      <c r="Q7" s="175" t="s">
        <v>276</v>
      </c>
      <c r="R7" s="175" t="s">
        <v>277</v>
      </c>
      <c r="S7" s="175" t="s">
        <v>278</v>
      </c>
      <c r="T7" s="175" t="s">
        <v>36</v>
      </c>
      <c r="U7" s="175" t="s">
        <v>32</v>
      </c>
      <c r="V7" s="175" t="s">
        <v>38</v>
      </c>
      <c r="W7" s="175" t="s">
        <v>279</v>
      </c>
      <c r="X7" s="175" t="s">
        <v>40</v>
      </c>
      <c r="Y7" s="175" t="s">
        <v>41</v>
      </c>
      <c r="Z7" s="175" t="s">
        <v>42</v>
      </c>
    </row>
    <row r="8" customHeight="1" spans="1:26">
      <c r="A8" s="12">
        <v>1</v>
      </c>
      <c r="B8" s="12">
        <v>2</v>
      </c>
      <c r="C8" s="12">
        <v>3</v>
      </c>
      <c r="D8" s="12">
        <v>4</v>
      </c>
      <c r="E8" s="12">
        <v>5</v>
      </c>
      <c r="F8" s="12">
        <v>6</v>
      </c>
      <c r="G8" s="12">
        <v>7</v>
      </c>
      <c r="H8" s="12">
        <v>8</v>
      </c>
      <c r="I8" s="12">
        <v>9</v>
      </c>
      <c r="J8" s="12">
        <v>10</v>
      </c>
      <c r="K8" s="12">
        <v>11</v>
      </c>
      <c r="L8" s="12">
        <v>12</v>
      </c>
      <c r="M8" s="12">
        <v>13</v>
      </c>
      <c r="N8" s="12">
        <v>14</v>
      </c>
      <c r="O8" s="12">
        <v>15</v>
      </c>
      <c r="P8" s="12">
        <v>16</v>
      </c>
      <c r="Q8" s="12">
        <v>17</v>
      </c>
      <c r="R8" s="12">
        <v>18</v>
      </c>
      <c r="S8" s="12">
        <v>19</v>
      </c>
      <c r="T8" s="12">
        <v>20</v>
      </c>
      <c r="U8" s="12">
        <v>21</v>
      </c>
      <c r="V8" s="12">
        <v>22</v>
      </c>
      <c r="W8" s="12">
        <v>23</v>
      </c>
      <c r="X8" s="12">
        <v>24</v>
      </c>
      <c r="Y8" s="71">
        <v>25</v>
      </c>
      <c r="Z8" s="177">
        <v>26</v>
      </c>
    </row>
    <row r="9" ht="21" customHeight="1" outlineLevel="1" spans="1:26">
      <c r="A9" s="13" t="s">
        <v>44</v>
      </c>
      <c r="B9" s="172"/>
      <c r="C9" s="172"/>
      <c r="D9" s="172"/>
      <c r="E9" s="172"/>
      <c r="F9" s="172"/>
      <c r="G9" s="172"/>
      <c r="H9" s="15">
        <v>7943.724543</v>
      </c>
      <c r="I9" s="15">
        <v>7943.724543</v>
      </c>
      <c r="J9" s="15"/>
      <c r="K9" s="15"/>
      <c r="L9" s="15"/>
      <c r="M9" s="15">
        <v>7943.724543</v>
      </c>
      <c r="N9" s="15"/>
      <c r="O9" s="15"/>
      <c r="P9" s="15"/>
      <c r="Q9" s="15"/>
      <c r="R9" s="15"/>
      <c r="S9" s="15"/>
      <c r="T9" s="15"/>
      <c r="U9" s="15"/>
      <c r="V9" s="15"/>
      <c r="W9" s="15"/>
      <c r="X9" s="15"/>
      <c r="Y9" s="15"/>
      <c r="Z9" s="15"/>
    </row>
    <row r="10" ht="23.25" customHeight="1" outlineLevel="1" spans="1:26">
      <c r="A10" s="135" t="s">
        <v>44</v>
      </c>
      <c r="B10" s="13"/>
      <c r="C10" s="13"/>
      <c r="D10" s="13"/>
      <c r="E10" s="13"/>
      <c r="F10" s="13"/>
      <c r="G10" s="13"/>
      <c r="H10" s="15">
        <v>917.353692</v>
      </c>
      <c r="I10" s="15">
        <v>917.353692</v>
      </c>
      <c r="J10" s="15"/>
      <c r="K10" s="15"/>
      <c r="L10" s="15"/>
      <c r="M10" s="15">
        <v>917.353692</v>
      </c>
      <c r="N10" s="15"/>
      <c r="O10" s="15"/>
      <c r="P10" s="15"/>
      <c r="Q10" s="15"/>
      <c r="R10" s="15"/>
      <c r="S10" s="15"/>
      <c r="T10" s="15"/>
      <c r="U10" s="15"/>
      <c r="V10" s="15"/>
      <c r="W10" s="15"/>
      <c r="X10" s="15"/>
      <c r="Y10" s="15"/>
      <c r="Z10" s="15"/>
    </row>
    <row r="11" ht="23.25" customHeight="1" outlineLevel="1" spans="1:26">
      <c r="A11" s="136" t="s">
        <v>44</v>
      </c>
      <c r="B11" s="13" t="s">
        <v>281</v>
      </c>
      <c r="C11" s="13" t="s">
        <v>282</v>
      </c>
      <c r="D11" s="13" t="s">
        <v>108</v>
      </c>
      <c r="E11" s="13" t="s">
        <v>109</v>
      </c>
      <c r="F11" s="13" t="s">
        <v>283</v>
      </c>
      <c r="G11" s="13" t="s">
        <v>183</v>
      </c>
      <c r="H11" s="15">
        <v>209.5872</v>
      </c>
      <c r="I11" s="15">
        <v>209.5872</v>
      </c>
      <c r="J11" s="15"/>
      <c r="K11" s="15"/>
      <c r="L11" s="15"/>
      <c r="M11" s="15">
        <v>209.5872</v>
      </c>
      <c r="N11" s="15"/>
      <c r="O11" s="13"/>
      <c r="P11" s="13"/>
      <c r="Q11" s="15"/>
      <c r="R11" s="15"/>
      <c r="S11" s="15"/>
      <c r="T11" s="15"/>
      <c r="U11" s="15"/>
      <c r="V11" s="15"/>
      <c r="W11" s="15"/>
      <c r="X11" s="15"/>
      <c r="Y11" s="15"/>
      <c r="Z11" s="15"/>
    </row>
    <row r="12" ht="23.25" customHeight="1" outlineLevel="1" spans="1:26">
      <c r="A12" s="136" t="s">
        <v>44</v>
      </c>
      <c r="B12" s="13" t="s">
        <v>281</v>
      </c>
      <c r="C12" s="13" t="s">
        <v>282</v>
      </c>
      <c r="D12" s="13" t="s">
        <v>108</v>
      </c>
      <c r="E12" s="13" t="s">
        <v>109</v>
      </c>
      <c r="F12" s="13" t="s">
        <v>284</v>
      </c>
      <c r="G12" s="13" t="s">
        <v>186</v>
      </c>
      <c r="H12" s="15">
        <v>273.9996</v>
      </c>
      <c r="I12" s="15">
        <v>273.9996</v>
      </c>
      <c r="J12" s="15"/>
      <c r="K12" s="15"/>
      <c r="L12" s="15"/>
      <c r="M12" s="15">
        <v>273.9996</v>
      </c>
      <c r="N12" s="15"/>
      <c r="O12" s="13"/>
      <c r="P12" s="13"/>
      <c r="Q12" s="15"/>
      <c r="R12" s="15"/>
      <c r="S12" s="15"/>
      <c r="T12" s="15"/>
      <c r="U12" s="15"/>
      <c r="V12" s="15"/>
      <c r="W12" s="15"/>
      <c r="X12" s="15"/>
      <c r="Y12" s="15"/>
      <c r="Z12" s="15"/>
    </row>
    <row r="13" ht="23.25" customHeight="1" outlineLevel="1" spans="1:26">
      <c r="A13" s="136" t="s">
        <v>44</v>
      </c>
      <c r="B13" s="13" t="s">
        <v>285</v>
      </c>
      <c r="C13" s="13" t="s">
        <v>286</v>
      </c>
      <c r="D13" s="13" t="s">
        <v>108</v>
      </c>
      <c r="E13" s="13" t="s">
        <v>109</v>
      </c>
      <c r="F13" s="13" t="s">
        <v>287</v>
      </c>
      <c r="G13" s="13" t="s">
        <v>188</v>
      </c>
      <c r="H13" s="15">
        <v>72.222</v>
      </c>
      <c r="I13" s="15">
        <v>72.222</v>
      </c>
      <c r="J13" s="15"/>
      <c r="K13" s="15"/>
      <c r="L13" s="15"/>
      <c r="M13" s="15">
        <v>72.222</v>
      </c>
      <c r="N13" s="15"/>
      <c r="O13" s="13"/>
      <c r="P13" s="13"/>
      <c r="Q13" s="15"/>
      <c r="R13" s="15"/>
      <c r="S13" s="15"/>
      <c r="T13" s="15"/>
      <c r="U13" s="15"/>
      <c r="V13" s="15"/>
      <c r="W13" s="15"/>
      <c r="X13" s="15"/>
      <c r="Y13" s="15"/>
      <c r="Z13" s="15"/>
    </row>
    <row r="14" ht="23.25" customHeight="1" outlineLevel="1" spans="1:26">
      <c r="A14" s="136" t="s">
        <v>44</v>
      </c>
      <c r="B14" s="13" t="s">
        <v>281</v>
      </c>
      <c r="C14" s="13" t="s">
        <v>282</v>
      </c>
      <c r="D14" s="13" t="s">
        <v>108</v>
      </c>
      <c r="E14" s="13" t="s">
        <v>109</v>
      </c>
      <c r="F14" s="13" t="s">
        <v>287</v>
      </c>
      <c r="G14" s="13" t="s">
        <v>188</v>
      </c>
      <c r="H14" s="15">
        <v>17.4656</v>
      </c>
      <c r="I14" s="15">
        <v>17.4656</v>
      </c>
      <c r="J14" s="15"/>
      <c r="K14" s="15"/>
      <c r="L14" s="15"/>
      <c r="M14" s="15">
        <v>17.4656</v>
      </c>
      <c r="N14" s="15"/>
      <c r="O14" s="13"/>
      <c r="P14" s="13"/>
      <c r="Q14" s="15"/>
      <c r="R14" s="15"/>
      <c r="S14" s="15"/>
      <c r="T14" s="15"/>
      <c r="U14" s="15"/>
      <c r="V14" s="15"/>
      <c r="W14" s="15"/>
      <c r="X14" s="15"/>
      <c r="Y14" s="15"/>
      <c r="Z14" s="15"/>
    </row>
    <row r="15" ht="23.25" customHeight="1" outlineLevel="1" spans="1:26">
      <c r="A15" s="136" t="s">
        <v>44</v>
      </c>
      <c r="B15" s="13" t="s">
        <v>288</v>
      </c>
      <c r="C15" s="13" t="s">
        <v>289</v>
      </c>
      <c r="D15" s="13" t="s">
        <v>75</v>
      </c>
      <c r="E15" s="13" t="s">
        <v>76</v>
      </c>
      <c r="F15" s="13" t="s">
        <v>290</v>
      </c>
      <c r="G15" s="13" t="s">
        <v>196</v>
      </c>
      <c r="H15" s="15">
        <v>83.110592</v>
      </c>
      <c r="I15" s="15">
        <v>83.110592</v>
      </c>
      <c r="J15" s="15"/>
      <c r="K15" s="15"/>
      <c r="L15" s="15"/>
      <c r="M15" s="15">
        <v>83.110592</v>
      </c>
      <c r="N15" s="15"/>
      <c r="O15" s="13"/>
      <c r="P15" s="13"/>
      <c r="Q15" s="15"/>
      <c r="R15" s="15"/>
      <c r="S15" s="15"/>
      <c r="T15" s="15"/>
      <c r="U15" s="15"/>
      <c r="V15" s="15"/>
      <c r="W15" s="15"/>
      <c r="X15" s="15"/>
      <c r="Y15" s="15"/>
      <c r="Z15" s="15"/>
    </row>
    <row r="16" ht="23.25" customHeight="1" outlineLevel="1" spans="1:26">
      <c r="A16" s="136" t="s">
        <v>44</v>
      </c>
      <c r="B16" s="13" t="s">
        <v>291</v>
      </c>
      <c r="C16" s="13" t="s">
        <v>292</v>
      </c>
      <c r="D16" s="13" t="s">
        <v>90</v>
      </c>
      <c r="E16" s="13" t="s">
        <v>91</v>
      </c>
      <c r="F16" s="13" t="s">
        <v>293</v>
      </c>
      <c r="G16" s="13" t="s">
        <v>201</v>
      </c>
      <c r="H16" s="15">
        <v>29.223245</v>
      </c>
      <c r="I16" s="15">
        <v>29.223245</v>
      </c>
      <c r="J16" s="15"/>
      <c r="K16" s="15"/>
      <c r="L16" s="15"/>
      <c r="M16" s="15">
        <v>29.223245</v>
      </c>
      <c r="N16" s="15"/>
      <c r="O16" s="13"/>
      <c r="P16" s="13"/>
      <c r="Q16" s="15"/>
      <c r="R16" s="15"/>
      <c r="S16" s="15"/>
      <c r="T16" s="15"/>
      <c r="U16" s="15"/>
      <c r="V16" s="15"/>
      <c r="W16" s="15"/>
      <c r="X16" s="15"/>
      <c r="Y16" s="15"/>
      <c r="Z16" s="15"/>
    </row>
    <row r="17" ht="23.25" customHeight="1" outlineLevel="1" spans="1:26">
      <c r="A17" s="136" t="s">
        <v>44</v>
      </c>
      <c r="B17" s="13" t="s">
        <v>294</v>
      </c>
      <c r="C17" s="13" t="s">
        <v>295</v>
      </c>
      <c r="D17" s="13" t="s">
        <v>96</v>
      </c>
      <c r="E17" s="13" t="s">
        <v>97</v>
      </c>
      <c r="F17" s="13" t="s">
        <v>296</v>
      </c>
      <c r="G17" s="13" t="s">
        <v>206</v>
      </c>
      <c r="H17" s="15">
        <v>1.719014</v>
      </c>
      <c r="I17" s="15">
        <v>1.719014</v>
      </c>
      <c r="J17" s="15"/>
      <c r="K17" s="15"/>
      <c r="L17" s="15"/>
      <c r="M17" s="15">
        <v>1.719014</v>
      </c>
      <c r="N17" s="15"/>
      <c r="O17" s="13"/>
      <c r="P17" s="13"/>
      <c r="Q17" s="15"/>
      <c r="R17" s="15"/>
      <c r="S17" s="15"/>
      <c r="T17" s="15"/>
      <c r="U17" s="15"/>
      <c r="V17" s="15"/>
      <c r="W17" s="15"/>
      <c r="X17" s="15"/>
      <c r="Y17" s="15"/>
      <c r="Z17" s="15"/>
    </row>
    <row r="18" ht="23.25" customHeight="1" outlineLevel="1" spans="1:26">
      <c r="A18" s="136" t="s">
        <v>44</v>
      </c>
      <c r="B18" s="13" t="s">
        <v>297</v>
      </c>
      <c r="C18" s="13" t="s">
        <v>298</v>
      </c>
      <c r="D18" s="13" t="s">
        <v>96</v>
      </c>
      <c r="E18" s="13" t="s">
        <v>97</v>
      </c>
      <c r="F18" s="13" t="s">
        <v>296</v>
      </c>
      <c r="G18" s="13" t="s">
        <v>206</v>
      </c>
      <c r="H18" s="15">
        <v>2.148768</v>
      </c>
      <c r="I18" s="15">
        <v>2.148768</v>
      </c>
      <c r="J18" s="15"/>
      <c r="K18" s="15"/>
      <c r="L18" s="15"/>
      <c r="M18" s="15">
        <v>2.148768</v>
      </c>
      <c r="N18" s="15"/>
      <c r="O18" s="13"/>
      <c r="P18" s="13"/>
      <c r="Q18" s="15"/>
      <c r="R18" s="15"/>
      <c r="S18" s="15"/>
      <c r="T18" s="15"/>
      <c r="U18" s="15"/>
      <c r="V18" s="15"/>
      <c r="W18" s="15"/>
      <c r="X18" s="15"/>
      <c r="Y18" s="15"/>
      <c r="Z18" s="15"/>
    </row>
    <row r="19" ht="23.25" customHeight="1" outlineLevel="1" spans="1:26">
      <c r="A19" s="136" t="s">
        <v>44</v>
      </c>
      <c r="B19" s="13" t="s">
        <v>299</v>
      </c>
      <c r="C19" s="13" t="s">
        <v>300</v>
      </c>
      <c r="D19" s="13" t="s">
        <v>96</v>
      </c>
      <c r="E19" s="13" t="s">
        <v>97</v>
      </c>
      <c r="F19" s="13" t="s">
        <v>296</v>
      </c>
      <c r="G19" s="13" t="s">
        <v>206</v>
      </c>
      <c r="H19" s="15">
        <v>1.5694</v>
      </c>
      <c r="I19" s="15">
        <v>1.5694</v>
      </c>
      <c r="J19" s="15"/>
      <c r="K19" s="15"/>
      <c r="L19" s="15"/>
      <c r="M19" s="15">
        <v>1.5694</v>
      </c>
      <c r="N19" s="15"/>
      <c r="O19" s="13"/>
      <c r="P19" s="13"/>
      <c r="Q19" s="15"/>
      <c r="R19" s="15"/>
      <c r="S19" s="15"/>
      <c r="T19" s="15"/>
      <c r="U19" s="15"/>
      <c r="V19" s="15"/>
      <c r="W19" s="15"/>
      <c r="X19" s="15"/>
      <c r="Y19" s="15"/>
      <c r="Z19" s="15"/>
    </row>
    <row r="20" ht="23.25" customHeight="1" outlineLevel="1" spans="1:26">
      <c r="A20" s="136" t="s">
        <v>44</v>
      </c>
      <c r="B20" s="13" t="s">
        <v>301</v>
      </c>
      <c r="C20" s="13" t="s">
        <v>302</v>
      </c>
      <c r="D20" s="13" t="s">
        <v>128</v>
      </c>
      <c r="E20" s="13" t="s">
        <v>129</v>
      </c>
      <c r="F20" s="13" t="s">
        <v>303</v>
      </c>
      <c r="G20" s="13" t="s">
        <v>129</v>
      </c>
      <c r="H20" s="15">
        <v>75.755904</v>
      </c>
      <c r="I20" s="15">
        <v>75.755904</v>
      </c>
      <c r="J20" s="15"/>
      <c r="K20" s="15"/>
      <c r="L20" s="15"/>
      <c r="M20" s="15">
        <v>75.755904</v>
      </c>
      <c r="N20" s="15"/>
      <c r="O20" s="13"/>
      <c r="P20" s="13"/>
      <c r="Q20" s="15"/>
      <c r="R20" s="15"/>
      <c r="S20" s="15"/>
      <c r="T20" s="15"/>
      <c r="U20" s="15"/>
      <c r="V20" s="15"/>
      <c r="W20" s="15"/>
      <c r="X20" s="15"/>
      <c r="Y20" s="15"/>
      <c r="Z20" s="15"/>
    </row>
    <row r="21" ht="23.25" customHeight="1" outlineLevel="1" spans="1:26">
      <c r="A21" s="136" t="s">
        <v>44</v>
      </c>
      <c r="B21" s="13" t="s">
        <v>304</v>
      </c>
      <c r="C21" s="13" t="s">
        <v>305</v>
      </c>
      <c r="D21" s="13" t="s">
        <v>108</v>
      </c>
      <c r="E21" s="13" t="s">
        <v>109</v>
      </c>
      <c r="F21" s="13" t="s">
        <v>306</v>
      </c>
      <c r="G21" s="13" t="s">
        <v>215</v>
      </c>
      <c r="H21" s="15">
        <v>12.389138</v>
      </c>
      <c r="I21" s="15">
        <v>12.389138</v>
      </c>
      <c r="J21" s="15"/>
      <c r="K21" s="15"/>
      <c r="L21" s="15"/>
      <c r="M21" s="15">
        <v>12.389138</v>
      </c>
      <c r="N21" s="15"/>
      <c r="O21" s="13"/>
      <c r="P21" s="13"/>
      <c r="Q21" s="15"/>
      <c r="R21" s="15"/>
      <c r="S21" s="15"/>
      <c r="T21" s="15"/>
      <c r="U21" s="15"/>
      <c r="V21" s="15"/>
      <c r="W21" s="15"/>
      <c r="X21" s="15"/>
      <c r="Y21" s="15"/>
      <c r="Z21" s="15"/>
    </row>
    <row r="22" ht="23.25" customHeight="1" outlineLevel="1" spans="1:26">
      <c r="A22" s="136" t="s">
        <v>44</v>
      </c>
      <c r="B22" s="13" t="s">
        <v>304</v>
      </c>
      <c r="C22" s="13" t="s">
        <v>305</v>
      </c>
      <c r="D22" s="13" t="s">
        <v>108</v>
      </c>
      <c r="E22" s="13" t="s">
        <v>109</v>
      </c>
      <c r="F22" s="13" t="s">
        <v>307</v>
      </c>
      <c r="G22" s="13" t="s">
        <v>222</v>
      </c>
      <c r="H22" s="15">
        <v>8</v>
      </c>
      <c r="I22" s="15">
        <v>8</v>
      </c>
      <c r="J22" s="15"/>
      <c r="K22" s="15"/>
      <c r="L22" s="15"/>
      <c r="M22" s="15">
        <v>8</v>
      </c>
      <c r="N22" s="15"/>
      <c r="O22" s="13"/>
      <c r="P22" s="13"/>
      <c r="Q22" s="15"/>
      <c r="R22" s="15"/>
      <c r="S22" s="15"/>
      <c r="T22" s="15"/>
      <c r="U22" s="15"/>
      <c r="V22" s="15"/>
      <c r="W22" s="15"/>
      <c r="X22" s="15"/>
      <c r="Y22" s="15"/>
      <c r="Z22" s="15"/>
    </row>
    <row r="23" ht="23.25" customHeight="1" outlineLevel="1" spans="1:26">
      <c r="A23" s="136" t="s">
        <v>44</v>
      </c>
      <c r="B23" s="13" t="s">
        <v>304</v>
      </c>
      <c r="C23" s="13" t="s">
        <v>305</v>
      </c>
      <c r="D23" s="13" t="s">
        <v>108</v>
      </c>
      <c r="E23" s="13" t="s">
        <v>109</v>
      </c>
      <c r="F23" s="13" t="s">
        <v>308</v>
      </c>
      <c r="G23" s="13" t="s">
        <v>225</v>
      </c>
      <c r="H23" s="15">
        <v>10</v>
      </c>
      <c r="I23" s="15">
        <v>10</v>
      </c>
      <c r="J23" s="15"/>
      <c r="K23" s="15"/>
      <c r="L23" s="15"/>
      <c r="M23" s="15">
        <v>10</v>
      </c>
      <c r="N23" s="15"/>
      <c r="O23" s="13"/>
      <c r="P23" s="13"/>
      <c r="Q23" s="15"/>
      <c r="R23" s="15"/>
      <c r="S23" s="15"/>
      <c r="T23" s="15"/>
      <c r="U23" s="15"/>
      <c r="V23" s="15"/>
      <c r="W23" s="15"/>
      <c r="X23" s="15"/>
      <c r="Y23" s="15"/>
      <c r="Z23" s="15"/>
    </row>
    <row r="24" ht="23.25" customHeight="1" outlineLevel="1" spans="1:26">
      <c r="A24" s="136" t="s">
        <v>44</v>
      </c>
      <c r="B24" s="13" t="s">
        <v>309</v>
      </c>
      <c r="C24" s="13" t="s">
        <v>210</v>
      </c>
      <c r="D24" s="13" t="s">
        <v>108</v>
      </c>
      <c r="E24" s="13" t="s">
        <v>109</v>
      </c>
      <c r="F24" s="13" t="s">
        <v>310</v>
      </c>
      <c r="G24" s="13" t="s">
        <v>210</v>
      </c>
      <c r="H24" s="15">
        <v>1.248</v>
      </c>
      <c r="I24" s="15">
        <v>1.248</v>
      </c>
      <c r="J24" s="15"/>
      <c r="K24" s="15"/>
      <c r="L24" s="15"/>
      <c r="M24" s="15">
        <v>1.248</v>
      </c>
      <c r="N24" s="15"/>
      <c r="O24" s="13"/>
      <c r="P24" s="13"/>
      <c r="Q24" s="15"/>
      <c r="R24" s="15"/>
      <c r="S24" s="15"/>
      <c r="T24" s="15"/>
      <c r="U24" s="15"/>
      <c r="V24" s="15"/>
      <c r="W24" s="15"/>
      <c r="X24" s="15"/>
      <c r="Y24" s="15"/>
      <c r="Z24" s="15"/>
    </row>
    <row r="25" ht="23.25" customHeight="1" outlineLevel="1" spans="1:26">
      <c r="A25" s="136" t="s">
        <v>44</v>
      </c>
      <c r="B25" s="13" t="s">
        <v>304</v>
      </c>
      <c r="C25" s="13" t="s">
        <v>305</v>
      </c>
      <c r="D25" s="13" t="s">
        <v>108</v>
      </c>
      <c r="E25" s="13" t="s">
        <v>109</v>
      </c>
      <c r="F25" s="13" t="s">
        <v>306</v>
      </c>
      <c r="G25" s="13" t="s">
        <v>215</v>
      </c>
      <c r="H25" s="15">
        <v>2.777895</v>
      </c>
      <c r="I25" s="15">
        <v>2.777895</v>
      </c>
      <c r="J25" s="15"/>
      <c r="K25" s="15"/>
      <c r="L25" s="15"/>
      <c r="M25" s="15">
        <v>2.777895</v>
      </c>
      <c r="N25" s="15"/>
      <c r="O25" s="13"/>
      <c r="P25" s="13"/>
      <c r="Q25" s="15"/>
      <c r="R25" s="15"/>
      <c r="S25" s="15"/>
      <c r="T25" s="15"/>
      <c r="U25" s="15"/>
      <c r="V25" s="15"/>
      <c r="W25" s="15"/>
      <c r="X25" s="15"/>
      <c r="Y25" s="15"/>
      <c r="Z25" s="15"/>
    </row>
    <row r="26" ht="23.25" customHeight="1" outlineLevel="1" spans="1:26">
      <c r="A26" s="136" t="s">
        <v>44</v>
      </c>
      <c r="B26" s="13" t="s">
        <v>311</v>
      </c>
      <c r="C26" s="13" t="s">
        <v>312</v>
      </c>
      <c r="D26" s="13" t="s">
        <v>71</v>
      </c>
      <c r="E26" s="13" t="s">
        <v>72</v>
      </c>
      <c r="F26" s="13" t="s">
        <v>306</v>
      </c>
      <c r="G26" s="13" t="s">
        <v>215</v>
      </c>
      <c r="H26" s="15">
        <v>0.833369</v>
      </c>
      <c r="I26" s="15">
        <v>0.833369</v>
      </c>
      <c r="J26" s="15"/>
      <c r="K26" s="15"/>
      <c r="L26" s="15"/>
      <c r="M26" s="15">
        <v>0.833369</v>
      </c>
      <c r="N26" s="15"/>
      <c r="O26" s="13"/>
      <c r="P26" s="13"/>
      <c r="Q26" s="15"/>
      <c r="R26" s="15"/>
      <c r="S26" s="15"/>
      <c r="T26" s="15"/>
      <c r="U26" s="15"/>
      <c r="V26" s="15"/>
      <c r="W26" s="15"/>
      <c r="X26" s="15"/>
      <c r="Y26" s="15"/>
      <c r="Z26" s="15"/>
    </row>
    <row r="27" ht="23.25" customHeight="1" outlineLevel="1" spans="1:26">
      <c r="A27" s="136" t="s">
        <v>44</v>
      </c>
      <c r="B27" s="13" t="s">
        <v>313</v>
      </c>
      <c r="C27" s="13" t="s">
        <v>200</v>
      </c>
      <c r="D27" s="13" t="s">
        <v>108</v>
      </c>
      <c r="E27" s="13" t="s">
        <v>109</v>
      </c>
      <c r="F27" s="13" t="s">
        <v>314</v>
      </c>
      <c r="G27" s="13" t="s">
        <v>200</v>
      </c>
      <c r="H27" s="15">
        <v>1.64</v>
      </c>
      <c r="I27" s="15">
        <v>1.64</v>
      </c>
      <c r="J27" s="15"/>
      <c r="K27" s="15"/>
      <c r="L27" s="15"/>
      <c r="M27" s="15">
        <v>1.64</v>
      </c>
      <c r="N27" s="15"/>
      <c r="O27" s="13"/>
      <c r="P27" s="13"/>
      <c r="Q27" s="15"/>
      <c r="R27" s="15"/>
      <c r="S27" s="15"/>
      <c r="T27" s="15"/>
      <c r="U27" s="15"/>
      <c r="V27" s="15"/>
      <c r="W27" s="15"/>
      <c r="X27" s="15"/>
      <c r="Y27" s="15"/>
      <c r="Z27" s="15"/>
    </row>
    <row r="28" ht="23.25" customHeight="1" outlineLevel="1" spans="1:26">
      <c r="A28" s="136" t="s">
        <v>44</v>
      </c>
      <c r="B28" s="13" t="s">
        <v>315</v>
      </c>
      <c r="C28" s="13" t="s">
        <v>202</v>
      </c>
      <c r="D28" s="13" t="s">
        <v>108</v>
      </c>
      <c r="E28" s="13" t="s">
        <v>109</v>
      </c>
      <c r="F28" s="13" t="s">
        <v>316</v>
      </c>
      <c r="G28" s="13" t="s">
        <v>202</v>
      </c>
      <c r="H28" s="15">
        <v>3.359358</v>
      </c>
      <c r="I28" s="15">
        <v>3.359358</v>
      </c>
      <c r="J28" s="15"/>
      <c r="K28" s="15"/>
      <c r="L28" s="15"/>
      <c r="M28" s="15">
        <v>3.359358</v>
      </c>
      <c r="N28" s="15"/>
      <c r="O28" s="13"/>
      <c r="P28" s="13"/>
      <c r="Q28" s="15"/>
      <c r="R28" s="15"/>
      <c r="S28" s="15"/>
      <c r="T28" s="15"/>
      <c r="U28" s="15"/>
      <c r="V28" s="15"/>
      <c r="W28" s="15"/>
      <c r="X28" s="15"/>
      <c r="Y28" s="15"/>
      <c r="Z28" s="15"/>
    </row>
    <row r="29" ht="23.25" customHeight="1" outlineLevel="1" spans="1:26">
      <c r="A29" s="136" t="s">
        <v>44</v>
      </c>
      <c r="B29" s="13" t="s">
        <v>317</v>
      </c>
      <c r="C29" s="13" t="s">
        <v>239</v>
      </c>
      <c r="D29" s="13" t="s">
        <v>108</v>
      </c>
      <c r="E29" s="13" t="s">
        <v>109</v>
      </c>
      <c r="F29" s="13" t="s">
        <v>318</v>
      </c>
      <c r="G29" s="13" t="s">
        <v>239</v>
      </c>
      <c r="H29" s="15">
        <v>9.671736</v>
      </c>
      <c r="I29" s="15">
        <v>9.671736</v>
      </c>
      <c r="J29" s="15"/>
      <c r="K29" s="15"/>
      <c r="L29" s="15"/>
      <c r="M29" s="15">
        <v>9.671736</v>
      </c>
      <c r="N29" s="15"/>
      <c r="O29" s="13"/>
      <c r="P29" s="13"/>
      <c r="Q29" s="15"/>
      <c r="R29" s="15"/>
      <c r="S29" s="15"/>
      <c r="T29" s="15"/>
      <c r="U29" s="15"/>
      <c r="V29" s="15"/>
      <c r="W29" s="15"/>
      <c r="X29" s="15"/>
      <c r="Y29" s="15"/>
      <c r="Z29" s="15"/>
    </row>
    <row r="30" ht="23.25" customHeight="1" outlineLevel="1" spans="1:26">
      <c r="A30" s="136" t="s">
        <v>44</v>
      </c>
      <c r="B30" s="13" t="s">
        <v>317</v>
      </c>
      <c r="C30" s="13" t="s">
        <v>239</v>
      </c>
      <c r="D30" s="13" t="s">
        <v>71</v>
      </c>
      <c r="E30" s="13" t="s">
        <v>72</v>
      </c>
      <c r="F30" s="13" t="s">
        <v>318</v>
      </c>
      <c r="G30" s="13" t="s">
        <v>239</v>
      </c>
      <c r="H30" s="15">
        <v>2.970441</v>
      </c>
      <c r="I30" s="15">
        <v>2.970441</v>
      </c>
      <c r="J30" s="15"/>
      <c r="K30" s="15"/>
      <c r="L30" s="15"/>
      <c r="M30" s="15">
        <v>2.970441</v>
      </c>
      <c r="N30" s="15"/>
      <c r="O30" s="13"/>
      <c r="P30" s="13"/>
      <c r="Q30" s="15"/>
      <c r="R30" s="15"/>
      <c r="S30" s="15"/>
      <c r="T30" s="15"/>
      <c r="U30" s="15"/>
      <c r="V30" s="15"/>
      <c r="W30" s="15"/>
      <c r="X30" s="15"/>
      <c r="Y30" s="15"/>
      <c r="Z30" s="15"/>
    </row>
    <row r="31" ht="23.25" customHeight="1" outlineLevel="1" spans="1:26">
      <c r="A31" s="136" t="s">
        <v>44</v>
      </c>
      <c r="B31" s="13" t="s">
        <v>319</v>
      </c>
      <c r="C31" s="13" t="s">
        <v>241</v>
      </c>
      <c r="D31" s="13" t="s">
        <v>108</v>
      </c>
      <c r="E31" s="13" t="s">
        <v>109</v>
      </c>
      <c r="F31" s="13" t="s">
        <v>320</v>
      </c>
      <c r="G31" s="13" t="s">
        <v>241</v>
      </c>
      <c r="H31" s="15">
        <v>10.99907</v>
      </c>
      <c r="I31" s="15">
        <v>10.99907</v>
      </c>
      <c r="J31" s="15"/>
      <c r="K31" s="15"/>
      <c r="L31" s="15"/>
      <c r="M31" s="15">
        <v>10.99907</v>
      </c>
      <c r="N31" s="15"/>
      <c r="O31" s="13"/>
      <c r="P31" s="13"/>
      <c r="Q31" s="15"/>
      <c r="R31" s="15"/>
      <c r="S31" s="15"/>
      <c r="T31" s="15"/>
      <c r="U31" s="15"/>
      <c r="V31" s="15"/>
      <c r="W31" s="15"/>
      <c r="X31" s="15"/>
      <c r="Y31" s="15"/>
      <c r="Z31" s="15"/>
    </row>
    <row r="32" ht="23.25" customHeight="1" outlineLevel="1" spans="1:26">
      <c r="A32" s="136" t="s">
        <v>44</v>
      </c>
      <c r="B32" s="13" t="s">
        <v>319</v>
      </c>
      <c r="C32" s="13" t="s">
        <v>241</v>
      </c>
      <c r="D32" s="13" t="s">
        <v>71</v>
      </c>
      <c r="E32" s="13" t="s">
        <v>72</v>
      </c>
      <c r="F32" s="13" t="s">
        <v>320</v>
      </c>
      <c r="G32" s="13" t="s">
        <v>241</v>
      </c>
      <c r="H32" s="15">
        <v>3.234251</v>
      </c>
      <c r="I32" s="15">
        <v>3.234251</v>
      </c>
      <c r="J32" s="15"/>
      <c r="K32" s="15"/>
      <c r="L32" s="15"/>
      <c r="M32" s="15">
        <v>3.234251</v>
      </c>
      <c r="N32" s="15"/>
      <c r="O32" s="13"/>
      <c r="P32" s="13"/>
      <c r="Q32" s="15"/>
      <c r="R32" s="15"/>
      <c r="S32" s="15"/>
      <c r="T32" s="15"/>
      <c r="U32" s="15"/>
      <c r="V32" s="15"/>
      <c r="W32" s="15"/>
      <c r="X32" s="15"/>
      <c r="Y32" s="15"/>
      <c r="Z32" s="15"/>
    </row>
    <row r="33" ht="23.25" customHeight="1" outlineLevel="1" spans="1:26">
      <c r="A33" s="136" t="s">
        <v>44</v>
      </c>
      <c r="B33" s="13" t="s">
        <v>321</v>
      </c>
      <c r="C33" s="13" t="s">
        <v>211</v>
      </c>
      <c r="D33" s="13" t="s">
        <v>108</v>
      </c>
      <c r="E33" s="13" t="s">
        <v>109</v>
      </c>
      <c r="F33" s="13" t="s">
        <v>322</v>
      </c>
      <c r="G33" s="13" t="s">
        <v>211</v>
      </c>
      <c r="H33" s="15">
        <v>1.157456</v>
      </c>
      <c r="I33" s="15">
        <v>1.157456</v>
      </c>
      <c r="J33" s="15"/>
      <c r="K33" s="15"/>
      <c r="L33" s="15"/>
      <c r="M33" s="15">
        <v>1.157456</v>
      </c>
      <c r="N33" s="15"/>
      <c r="O33" s="13"/>
      <c r="P33" s="13"/>
      <c r="Q33" s="15"/>
      <c r="R33" s="15"/>
      <c r="S33" s="15"/>
      <c r="T33" s="15"/>
      <c r="U33" s="15"/>
      <c r="V33" s="15"/>
      <c r="W33" s="15"/>
      <c r="X33" s="15"/>
      <c r="Y33" s="15"/>
      <c r="Z33" s="15"/>
    </row>
    <row r="34" ht="23.25" customHeight="1" outlineLevel="1" spans="1:26">
      <c r="A34" s="136" t="s">
        <v>44</v>
      </c>
      <c r="B34" s="13" t="s">
        <v>321</v>
      </c>
      <c r="C34" s="13" t="s">
        <v>211</v>
      </c>
      <c r="D34" s="13" t="s">
        <v>108</v>
      </c>
      <c r="E34" s="13" t="s">
        <v>109</v>
      </c>
      <c r="F34" s="13" t="s">
        <v>322</v>
      </c>
      <c r="G34" s="13" t="s">
        <v>211</v>
      </c>
      <c r="H34" s="15">
        <v>6.944738</v>
      </c>
      <c r="I34" s="15">
        <v>6.944738</v>
      </c>
      <c r="J34" s="15"/>
      <c r="K34" s="15"/>
      <c r="L34" s="15"/>
      <c r="M34" s="15">
        <v>6.944738</v>
      </c>
      <c r="N34" s="15"/>
      <c r="O34" s="13"/>
      <c r="P34" s="13"/>
      <c r="Q34" s="15"/>
      <c r="R34" s="15"/>
      <c r="S34" s="15"/>
      <c r="T34" s="15"/>
      <c r="U34" s="15"/>
      <c r="V34" s="15"/>
      <c r="W34" s="15"/>
      <c r="X34" s="15"/>
      <c r="Y34" s="15"/>
      <c r="Z34" s="15"/>
    </row>
    <row r="35" ht="23.25" customHeight="1" outlineLevel="1" spans="1:26">
      <c r="A35" s="136" t="s">
        <v>44</v>
      </c>
      <c r="B35" s="13" t="s">
        <v>323</v>
      </c>
      <c r="C35" s="13" t="s">
        <v>324</v>
      </c>
      <c r="D35" s="13" t="s">
        <v>108</v>
      </c>
      <c r="E35" s="13" t="s">
        <v>109</v>
      </c>
      <c r="F35" s="13" t="s">
        <v>325</v>
      </c>
      <c r="G35" s="13" t="s">
        <v>244</v>
      </c>
      <c r="H35" s="15">
        <v>4.422</v>
      </c>
      <c r="I35" s="15">
        <v>4.422</v>
      </c>
      <c r="J35" s="15"/>
      <c r="K35" s="15"/>
      <c r="L35" s="15"/>
      <c r="M35" s="15">
        <v>4.422</v>
      </c>
      <c r="N35" s="15"/>
      <c r="O35" s="13"/>
      <c r="P35" s="13"/>
      <c r="Q35" s="15"/>
      <c r="R35" s="15"/>
      <c r="S35" s="15"/>
      <c r="T35" s="15"/>
      <c r="U35" s="15"/>
      <c r="V35" s="15"/>
      <c r="W35" s="15"/>
      <c r="X35" s="15"/>
      <c r="Y35" s="15"/>
      <c r="Z35" s="15"/>
    </row>
    <row r="36" ht="23.25" customHeight="1" outlineLevel="1" spans="1:26">
      <c r="A36" s="136" t="s">
        <v>44</v>
      </c>
      <c r="B36" s="13" t="s">
        <v>326</v>
      </c>
      <c r="C36" s="13" t="s">
        <v>327</v>
      </c>
      <c r="D36" s="13" t="s">
        <v>108</v>
      </c>
      <c r="E36" s="13" t="s">
        <v>109</v>
      </c>
      <c r="F36" s="13" t="s">
        <v>325</v>
      </c>
      <c r="G36" s="13" t="s">
        <v>244</v>
      </c>
      <c r="H36" s="15">
        <v>44.22</v>
      </c>
      <c r="I36" s="15">
        <v>44.22</v>
      </c>
      <c r="J36" s="15"/>
      <c r="K36" s="15"/>
      <c r="L36" s="15"/>
      <c r="M36" s="15">
        <v>44.22</v>
      </c>
      <c r="N36" s="15"/>
      <c r="O36" s="13"/>
      <c r="P36" s="13"/>
      <c r="Q36" s="15"/>
      <c r="R36" s="15"/>
      <c r="S36" s="15"/>
      <c r="T36" s="15"/>
      <c r="U36" s="15"/>
      <c r="V36" s="15"/>
      <c r="W36" s="15"/>
      <c r="X36" s="15"/>
      <c r="Y36" s="15"/>
      <c r="Z36" s="15"/>
    </row>
    <row r="37" ht="23.25" customHeight="1" outlineLevel="1" spans="1:26">
      <c r="A37" s="136" t="s">
        <v>44</v>
      </c>
      <c r="B37" s="13" t="s">
        <v>328</v>
      </c>
      <c r="C37" s="13" t="s">
        <v>329</v>
      </c>
      <c r="D37" s="13" t="s">
        <v>94</v>
      </c>
      <c r="E37" s="13" t="s">
        <v>95</v>
      </c>
      <c r="F37" s="13" t="s">
        <v>330</v>
      </c>
      <c r="G37" s="13" t="s">
        <v>203</v>
      </c>
      <c r="H37" s="15">
        <v>19.338912</v>
      </c>
      <c r="I37" s="15">
        <v>19.338912</v>
      </c>
      <c r="J37" s="15"/>
      <c r="K37" s="15"/>
      <c r="L37" s="15"/>
      <c r="M37" s="15">
        <v>19.338912</v>
      </c>
      <c r="N37" s="15"/>
      <c r="O37" s="13"/>
      <c r="P37" s="13"/>
      <c r="Q37" s="15"/>
      <c r="R37" s="15"/>
      <c r="S37" s="15"/>
      <c r="T37" s="15"/>
      <c r="U37" s="15"/>
      <c r="V37" s="15"/>
      <c r="W37" s="15"/>
      <c r="X37" s="15"/>
      <c r="Y37" s="15"/>
      <c r="Z37" s="15"/>
    </row>
    <row r="38" ht="23.25" customHeight="1" outlineLevel="1" spans="1:26">
      <c r="A38" s="136" t="s">
        <v>44</v>
      </c>
      <c r="B38" s="13" t="s">
        <v>331</v>
      </c>
      <c r="C38" s="13" t="s">
        <v>332</v>
      </c>
      <c r="D38" s="13" t="s">
        <v>94</v>
      </c>
      <c r="E38" s="13" t="s">
        <v>95</v>
      </c>
      <c r="F38" s="13" t="s">
        <v>330</v>
      </c>
      <c r="G38" s="13" t="s">
        <v>203</v>
      </c>
      <c r="H38" s="15">
        <v>7.346005</v>
      </c>
      <c r="I38" s="15">
        <v>7.346005</v>
      </c>
      <c r="J38" s="15"/>
      <c r="K38" s="15"/>
      <c r="L38" s="15"/>
      <c r="M38" s="15">
        <v>7.346005</v>
      </c>
      <c r="N38" s="15"/>
      <c r="O38" s="13"/>
      <c r="P38" s="13"/>
      <c r="Q38" s="15"/>
      <c r="R38" s="15"/>
      <c r="S38" s="15"/>
      <c r="T38" s="15"/>
      <c r="U38" s="15"/>
      <c r="V38" s="15"/>
      <c r="W38" s="15"/>
      <c r="X38" s="15"/>
      <c r="Y38" s="15"/>
      <c r="Z38" s="15"/>
    </row>
    <row r="39" ht="23.25" customHeight="1" outlineLevel="1" spans="1:26">
      <c r="A39" s="135" t="s">
        <v>47</v>
      </c>
      <c r="B39" s="13"/>
      <c r="C39" s="13"/>
      <c r="D39" s="13"/>
      <c r="E39" s="13"/>
      <c r="F39" s="13"/>
      <c r="G39" s="13"/>
      <c r="H39" s="15">
        <v>29.792848</v>
      </c>
      <c r="I39" s="15">
        <v>29.792848</v>
      </c>
      <c r="J39" s="15"/>
      <c r="K39" s="15"/>
      <c r="L39" s="15"/>
      <c r="M39" s="15">
        <v>29.792848</v>
      </c>
      <c r="N39" s="15"/>
      <c r="O39" s="13"/>
      <c r="P39" s="13"/>
      <c r="Q39" s="15"/>
      <c r="R39" s="15"/>
      <c r="S39" s="15"/>
      <c r="T39" s="15"/>
      <c r="U39" s="15"/>
      <c r="V39" s="15"/>
      <c r="W39" s="15"/>
      <c r="X39" s="15"/>
      <c r="Y39" s="15"/>
      <c r="Z39" s="15"/>
    </row>
    <row r="40" ht="23.25" customHeight="1" outlineLevel="1" spans="1:26">
      <c r="A40" s="136" t="s">
        <v>47</v>
      </c>
      <c r="B40" s="13" t="s">
        <v>333</v>
      </c>
      <c r="C40" s="13" t="s">
        <v>300</v>
      </c>
      <c r="D40" s="13" t="s">
        <v>96</v>
      </c>
      <c r="E40" s="13" t="s">
        <v>97</v>
      </c>
      <c r="F40" s="13" t="s">
        <v>296</v>
      </c>
      <c r="G40" s="13" t="s">
        <v>206</v>
      </c>
      <c r="H40" s="15">
        <v>0.133</v>
      </c>
      <c r="I40" s="15">
        <v>0.133</v>
      </c>
      <c r="J40" s="15"/>
      <c r="K40" s="15"/>
      <c r="L40" s="15"/>
      <c r="M40" s="15">
        <v>0.133</v>
      </c>
      <c r="N40" s="15"/>
      <c r="O40" s="13"/>
      <c r="P40" s="13"/>
      <c r="Q40" s="15"/>
      <c r="R40" s="15"/>
      <c r="S40" s="15"/>
      <c r="T40" s="15"/>
      <c r="U40" s="15"/>
      <c r="V40" s="15"/>
      <c r="W40" s="15"/>
      <c r="X40" s="15"/>
      <c r="Y40" s="15"/>
      <c r="Z40" s="15"/>
    </row>
    <row r="41" ht="23.25" customHeight="1" outlineLevel="1" spans="1:26">
      <c r="A41" s="136" t="s">
        <v>47</v>
      </c>
      <c r="B41" s="13" t="s">
        <v>334</v>
      </c>
      <c r="C41" s="13" t="s">
        <v>335</v>
      </c>
      <c r="D41" s="13" t="s">
        <v>77</v>
      </c>
      <c r="E41" s="13" t="s">
        <v>78</v>
      </c>
      <c r="F41" s="13" t="s">
        <v>306</v>
      </c>
      <c r="G41" s="13" t="s">
        <v>215</v>
      </c>
      <c r="H41" s="15">
        <v>0.462357</v>
      </c>
      <c r="I41" s="15">
        <v>0.462357</v>
      </c>
      <c r="J41" s="15"/>
      <c r="K41" s="15"/>
      <c r="L41" s="15"/>
      <c r="M41" s="15">
        <v>0.462357</v>
      </c>
      <c r="N41" s="15"/>
      <c r="O41" s="13"/>
      <c r="P41" s="13"/>
      <c r="Q41" s="15"/>
      <c r="R41" s="15"/>
      <c r="S41" s="15"/>
      <c r="T41" s="15"/>
      <c r="U41" s="15"/>
      <c r="V41" s="15"/>
      <c r="W41" s="15"/>
      <c r="X41" s="15"/>
      <c r="Y41" s="15"/>
      <c r="Z41" s="15"/>
    </row>
    <row r="42" ht="23.25" customHeight="1" outlineLevel="1" spans="1:26">
      <c r="A42" s="136" t="s">
        <v>47</v>
      </c>
      <c r="B42" s="13" t="s">
        <v>336</v>
      </c>
      <c r="C42" s="13" t="s">
        <v>312</v>
      </c>
      <c r="D42" s="13" t="s">
        <v>77</v>
      </c>
      <c r="E42" s="13" t="s">
        <v>78</v>
      </c>
      <c r="F42" s="13" t="s">
        <v>306</v>
      </c>
      <c r="G42" s="13" t="s">
        <v>215</v>
      </c>
      <c r="H42" s="15">
        <v>0.231491</v>
      </c>
      <c r="I42" s="15">
        <v>0.231491</v>
      </c>
      <c r="J42" s="15"/>
      <c r="K42" s="15"/>
      <c r="L42" s="15"/>
      <c r="M42" s="15">
        <v>0.231491</v>
      </c>
      <c r="N42" s="15"/>
      <c r="O42" s="13"/>
      <c r="P42" s="13"/>
      <c r="Q42" s="15"/>
      <c r="R42" s="15"/>
      <c r="S42" s="15"/>
      <c r="T42" s="15"/>
      <c r="U42" s="15"/>
      <c r="V42" s="15"/>
      <c r="W42" s="15"/>
      <c r="X42" s="15"/>
      <c r="Y42" s="15"/>
      <c r="Z42" s="15"/>
    </row>
    <row r="43" ht="23.25" customHeight="1" outlineLevel="1" spans="1:26">
      <c r="A43" s="136" t="s">
        <v>47</v>
      </c>
      <c r="B43" s="13" t="s">
        <v>337</v>
      </c>
      <c r="C43" s="13" t="s">
        <v>246</v>
      </c>
      <c r="D43" s="13" t="s">
        <v>77</v>
      </c>
      <c r="E43" s="13" t="s">
        <v>78</v>
      </c>
      <c r="F43" s="13" t="s">
        <v>338</v>
      </c>
      <c r="G43" s="13" t="s">
        <v>246</v>
      </c>
      <c r="H43" s="15">
        <v>18.966</v>
      </c>
      <c r="I43" s="15">
        <v>18.966</v>
      </c>
      <c r="J43" s="15"/>
      <c r="K43" s="15"/>
      <c r="L43" s="15"/>
      <c r="M43" s="15">
        <v>18.966</v>
      </c>
      <c r="N43" s="15"/>
      <c r="O43" s="13"/>
      <c r="P43" s="13"/>
      <c r="Q43" s="15"/>
      <c r="R43" s="15"/>
      <c r="S43" s="15"/>
      <c r="T43" s="15"/>
      <c r="U43" s="15"/>
      <c r="V43" s="15"/>
      <c r="W43" s="15"/>
      <c r="X43" s="15"/>
      <c r="Y43" s="15"/>
      <c r="Z43" s="15"/>
    </row>
    <row r="44" ht="23.25" customHeight="1" outlineLevel="1" spans="1:26">
      <c r="A44" s="136" t="s">
        <v>47</v>
      </c>
      <c r="B44" s="13" t="s">
        <v>339</v>
      </c>
      <c r="C44" s="13" t="s">
        <v>340</v>
      </c>
      <c r="D44" s="13" t="s">
        <v>90</v>
      </c>
      <c r="E44" s="13" t="s">
        <v>91</v>
      </c>
      <c r="F44" s="13" t="s">
        <v>341</v>
      </c>
      <c r="G44" s="13" t="s">
        <v>249</v>
      </c>
      <c r="H44" s="15">
        <v>10</v>
      </c>
      <c r="I44" s="15">
        <v>10</v>
      </c>
      <c r="J44" s="15"/>
      <c r="K44" s="15"/>
      <c r="L44" s="15"/>
      <c r="M44" s="15">
        <v>10</v>
      </c>
      <c r="N44" s="15"/>
      <c r="O44" s="13"/>
      <c r="P44" s="13"/>
      <c r="Q44" s="15"/>
      <c r="R44" s="15"/>
      <c r="S44" s="15"/>
      <c r="T44" s="15"/>
      <c r="U44" s="15"/>
      <c r="V44" s="15"/>
      <c r="W44" s="15"/>
      <c r="X44" s="15"/>
      <c r="Y44" s="15"/>
      <c r="Z44" s="15"/>
    </row>
    <row r="45" ht="23.25" customHeight="1" outlineLevel="1" spans="1:26">
      <c r="A45" s="135" t="s">
        <v>49</v>
      </c>
      <c r="B45" s="13"/>
      <c r="C45" s="13"/>
      <c r="D45" s="13"/>
      <c r="E45" s="13"/>
      <c r="F45" s="13"/>
      <c r="G45" s="13"/>
      <c r="H45" s="15">
        <v>241.629051</v>
      </c>
      <c r="I45" s="15">
        <v>241.629051</v>
      </c>
      <c r="J45" s="15"/>
      <c r="K45" s="15"/>
      <c r="L45" s="15"/>
      <c r="M45" s="15">
        <v>241.629051</v>
      </c>
      <c r="N45" s="15"/>
      <c r="O45" s="13"/>
      <c r="P45" s="13"/>
      <c r="Q45" s="15"/>
      <c r="R45" s="15"/>
      <c r="S45" s="15"/>
      <c r="T45" s="15"/>
      <c r="U45" s="15"/>
      <c r="V45" s="15"/>
      <c r="W45" s="15"/>
      <c r="X45" s="15"/>
      <c r="Y45" s="15"/>
      <c r="Z45" s="15"/>
    </row>
    <row r="46" ht="23.25" customHeight="1" outlineLevel="1" spans="1:26">
      <c r="A46" s="136" t="s">
        <v>49</v>
      </c>
      <c r="B46" s="13" t="s">
        <v>342</v>
      </c>
      <c r="C46" s="13" t="s">
        <v>343</v>
      </c>
      <c r="D46" s="13" t="s">
        <v>114</v>
      </c>
      <c r="E46" s="13" t="s">
        <v>115</v>
      </c>
      <c r="F46" s="13" t="s">
        <v>283</v>
      </c>
      <c r="G46" s="13" t="s">
        <v>183</v>
      </c>
      <c r="H46" s="15">
        <v>68.8488</v>
      </c>
      <c r="I46" s="15">
        <v>68.8488</v>
      </c>
      <c r="J46" s="15"/>
      <c r="K46" s="15"/>
      <c r="L46" s="15"/>
      <c r="M46" s="15">
        <v>68.8488</v>
      </c>
      <c r="N46" s="15"/>
      <c r="O46" s="13"/>
      <c r="P46" s="13"/>
      <c r="Q46" s="15"/>
      <c r="R46" s="15"/>
      <c r="S46" s="15"/>
      <c r="T46" s="15"/>
      <c r="U46" s="15"/>
      <c r="V46" s="15"/>
      <c r="W46" s="15"/>
      <c r="X46" s="15"/>
      <c r="Y46" s="15"/>
      <c r="Z46" s="15"/>
    </row>
    <row r="47" ht="23.25" customHeight="1" outlineLevel="1" spans="1:26">
      <c r="A47" s="136" t="s">
        <v>49</v>
      </c>
      <c r="B47" s="13" t="s">
        <v>342</v>
      </c>
      <c r="C47" s="13" t="s">
        <v>343</v>
      </c>
      <c r="D47" s="13" t="s">
        <v>114</v>
      </c>
      <c r="E47" s="13" t="s">
        <v>115</v>
      </c>
      <c r="F47" s="13" t="s">
        <v>284</v>
      </c>
      <c r="G47" s="13" t="s">
        <v>186</v>
      </c>
      <c r="H47" s="15">
        <v>4.962</v>
      </c>
      <c r="I47" s="15">
        <v>4.962</v>
      </c>
      <c r="J47" s="15"/>
      <c r="K47" s="15"/>
      <c r="L47" s="15"/>
      <c r="M47" s="15">
        <v>4.962</v>
      </c>
      <c r="N47" s="15"/>
      <c r="O47" s="13"/>
      <c r="P47" s="13"/>
      <c r="Q47" s="15"/>
      <c r="R47" s="15"/>
      <c r="S47" s="15"/>
      <c r="T47" s="15"/>
      <c r="U47" s="15"/>
      <c r="V47" s="15"/>
      <c r="W47" s="15"/>
      <c r="X47" s="15"/>
      <c r="Y47" s="15"/>
      <c r="Z47" s="15"/>
    </row>
    <row r="48" ht="23.25" customHeight="1" outlineLevel="1" spans="1:26">
      <c r="A48" s="136" t="s">
        <v>49</v>
      </c>
      <c r="B48" s="13" t="s">
        <v>342</v>
      </c>
      <c r="C48" s="13" t="s">
        <v>343</v>
      </c>
      <c r="D48" s="13" t="s">
        <v>114</v>
      </c>
      <c r="E48" s="13" t="s">
        <v>115</v>
      </c>
      <c r="F48" s="13" t="s">
        <v>344</v>
      </c>
      <c r="G48" s="13" t="s">
        <v>192</v>
      </c>
      <c r="H48" s="15">
        <v>5.7374</v>
      </c>
      <c r="I48" s="15">
        <v>5.7374</v>
      </c>
      <c r="J48" s="15"/>
      <c r="K48" s="15"/>
      <c r="L48" s="15"/>
      <c r="M48" s="15">
        <v>5.7374</v>
      </c>
      <c r="N48" s="15"/>
      <c r="O48" s="13"/>
      <c r="P48" s="13"/>
      <c r="Q48" s="15"/>
      <c r="R48" s="15"/>
      <c r="S48" s="15"/>
      <c r="T48" s="15"/>
      <c r="U48" s="15"/>
      <c r="V48" s="15"/>
      <c r="W48" s="15"/>
      <c r="X48" s="15"/>
      <c r="Y48" s="15"/>
      <c r="Z48" s="15"/>
    </row>
    <row r="49" ht="23.25" customHeight="1" outlineLevel="1" spans="1:26">
      <c r="A49" s="136" t="s">
        <v>49</v>
      </c>
      <c r="B49" s="13" t="s">
        <v>342</v>
      </c>
      <c r="C49" s="13" t="s">
        <v>343</v>
      </c>
      <c r="D49" s="13" t="s">
        <v>114</v>
      </c>
      <c r="E49" s="13" t="s">
        <v>115</v>
      </c>
      <c r="F49" s="13" t="s">
        <v>344</v>
      </c>
      <c r="G49" s="13" t="s">
        <v>192</v>
      </c>
      <c r="H49" s="15">
        <v>48.0048</v>
      </c>
      <c r="I49" s="15">
        <v>48.0048</v>
      </c>
      <c r="J49" s="15"/>
      <c r="K49" s="15"/>
      <c r="L49" s="15"/>
      <c r="M49" s="15">
        <v>48.0048</v>
      </c>
      <c r="N49" s="15"/>
      <c r="O49" s="13"/>
      <c r="P49" s="13"/>
      <c r="Q49" s="15"/>
      <c r="R49" s="15"/>
      <c r="S49" s="15"/>
      <c r="T49" s="15"/>
      <c r="U49" s="15"/>
      <c r="V49" s="15"/>
      <c r="W49" s="15"/>
      <c r="X49" s="15"/>
      <c r="Y49" s="15"/>
      <c r="Z49" s="15"/>
    </row>
    <row r="50" ht="23.25" customHeight="1" outlineLevel="1" spans="1:26">
      <c r="A50" s="136" t="s">
        <v>49</v>
      </c>
      <c r="B50" s="13" t="s">
        <v>342</v>
      </c>
      <c r="C50" s="13" t="s">
        <v>343</v>
      </c>
      <c r="D50" s="13" t="s">
        <v>114</v>
      </c>
      <c r="E50" s="13" t="s">
        <v>115</v>
      </c>
      <c r="F50" s="13" t="s">
        <v>344</v>
      </c>
      <c r="G50" s="13" t="s">
        <v>192</v>
      </c>
      <c r="H50" s="15">
        <v>14.346</v>
      </c>
      <c r="I50" s="15">
        <v>14.346</v>
      </c>
      <c r="J50" s="15"/>
      <c r="K50" s="15"/>
      <c r="L50" s="15"/>
      <c r="M50" s="15">
        <v>14.346</v>
      </c>
      <c r="N50" s="15"/>
      <c r="O50" s="13"/>
      <c r="P50" s="13"/>
      <c r="Q50" s="15"/>
      <c r="R50" s="15"/>
      <c r="S50" s="15"/>
      <c r="T50" s="15"/>
      <c r="U50" s="15"/>
      <c r="V50" s="15"/>
      <c r="W50" s="15"/>
      <c r="X50" s="15"/>
      <c r="Y50" s="15"/>
      <c r="Z50" s="15"/>
    </row>
    <row r="51" ht="23.25" customHeight="1" outlineLevel="1" spans="1:26">
      <c r="A51" s="136" t="s">
        <v>49</v>
      </c>
      <c r="B51" s="13" t="s">
        <v>345</v>
      </c>
      <c r="C51" s="13" t="s">
        <v>346</v>
      </c>
      <c r="D51" s="13" t="s">
        <v>114</v>
      </c>
      <c r="E51" s="13" t="s">
        <v>115</v>
      </c>
      <c r="F51" s="13" t="s">
        <v>344</v>
      </c>
      <c r="G51" s="13" t="s">
        <v>192</v>
      </c>
      <c r="H51" s="15">
        <v>25.2</v>
      </c>
      <c r="I51" s="15">
        <v>25.2</v>
      </c>
      <c r="J51" s="15"/>
      <c r="K51" s="15"/>
      <c r="L51" s="15"/>
      <c r="M51" s="15">
        <v>25.2</v>
      </c>
      <c r="N51" s="15"/>
      <c r="O51" s="13"/>
      <c r="P51" s="13"/>
      <c r="Q51" s="15"/>
      <c r="R51" s="15"/>
      <c r="S51" s="15"/>
      <c r="T51" s="15"/>
      <c r="U51" s="15"/>
      <c r="V51" s="15"/>
      <c r="W51" s="15"/>
      <c r="X51" s="15"/>
      <c r="Y51" s="15"/>
      <c r="Z51" s="15"/>
    </row>
    <row r="52" ht="23.25" customHeight="1" outlineLevel="1" spans="1:26">
      <c r="A52" s="136" t="s">
        <v>49</v>
      </c>
      <c r="B52" s="13" t="s">
        <v>347</v>
      </c>
      <c r="C52" s="13" t="s">
        <v>289</v>
      </c>
      <c r="D52" s="13" t="s">
        <v>75</v>
      </c>
      <c r="E52" s="13" t="s">
        <v>76</v>
      </c>
      <c r="F52" s="13" t="s">
        <v>290</v>
      </c>
      <c r="G52" s="13" t="s">
        <v>196</v>
      </c>
      <c r="H52" s="15">
        <v>25.123041</v>
      </c>
      <c r="I52" s="15">
        <v>25.123041</v>
      </c>
      <c r="J52" s="15"/>
      <c r="K52" s="15"/>
      <c r="L52" s="15"/>
      <c r="M52" s="15">
        <v>25.123041</v>
      </c>
      <c r="N52" s="15"/>
      <c r="O52" s="13"/>
      <c r="P52" s="13"/>
      <c r="Q52" s="15"/>
      <c r="R52" s="15"/>
      <c r="S52" s="15"/>
      <c r="T52" s="15"/>
      <c r="U52" s="15"/>
      <c r="V52" s="15"/>
      <c r="W52" s="15"/>
      <c r="X52" s="15"/>
      <c r="Y52" s="15"/>
      <c r="Z52" s="15"/>
    </row>
    <row r="53" ht="23.25" customHeight="1" outlineLevel="1" spans="1:26">
      <c r="A53" s="136" t="s">
        <v>49</v>
      </c>
      <c r="B53" s="13" t="s">
        <v>348</v>
      </c>
      <c r="C53" s="13" t="s">
        <v>292</v>
      </c>
      <c r="D53" s="13" t="s">
        <v>92</v>
      </c>
      <c r="E53" s="13" t="s">
        <v>93</v>
      </c>
      <c r="F53" s="13" t="s">
        <v>293</v>
      </c>
      <c r="G53" s="13" t="s">
        <v>201</v>
      </c>
      <c r="H53" s="15">
        <v>9.258989</v>
      </c>
      <c r="I53" s="15">
        <v>9.258989</v>
      </c>
      <c r="J53" s="15"/>
      <c r="K53" s="15"/>
      <c r="L53" s="15"/>
      <c r="M53" s="15">
        <v>9.258989</v>
      </c>
      <c r="N53" s="15"/>
      <c r="O53" s="13"/>
      <c r="P53" s="13"/>
      <c r="Q53" s="15"/>
      <c r="R53" s="15"/>
      <c r="S53" s="15"/>
      <c r="T53" s="15"/>
      <c r="U53" s="15"/>
      <c r="V53" s="15"/>
      <c r="W53" s="15"/>
      <c r="X53" s="15"/>
      <c r="Y53" s="15"/>
      <c r="Z53" s="15"/>
    </row>
    <row r="54" ht="23.25" customHeight="1" outlineLevel="1" spans="1:26">
      <c r="A54" s="136" t="s">
        <v>49</v>
      </c>
      <c r="B54" s="13" t="s">
        <v>349</v>
      </c>
      <c r="C54" s="13" t="s">
        <v>295</v>
      </c>
      <c r="D54" s="13" t="s">
        <v>96</v>
      </c>
      <c r="E54" s="13" t="s">
        <v>97</v>
      </c>
      <c r="F54" s="13" t="s">
        <v>296</v>
      </c>
      <c r="G54" s="13" t="s">
        <v>206</v>
      </c>
      <c r="H54" s="15">
        <v>0.544646</v>
      </c>
      <c r="I54" s="15">
        <v>0.544646</v>
      </c>
      <c r="J54" s="15"/>
      <c r="K54" s="15"/>
      <c r="L54" s="15"/>
      <c r="M54" s="15">
        <v>0.544646</v>
      </c>
      <c r="N54" s="15"/>
      <c r="O54" s="13"/>
      <c r="P54" s="13"/>
      <c r="Q54" s="15"/>
      <c r="R54" s="15"/>
      <c r="S54" s="15"/>
      <c r="T54" s="15"/>
      <c r="U54" s="15"/>
      <c r="V54" s="15"/>
      <c r="W54" s="15"/>
      <c r="X54" s="15"/>
      <c r="Y54" s="15"/>
      <c r="Z54" s="15"/>
    </row>
    <row r="55" ht="23.25" customHeight="1" outlineLevel="1" spans="1:26">
      <c r="A55" s="136" t="s">
        <v>49</v>
      </c>
      <c r="B55" s="13" t="s">
        <v>350</v>
      </c>
      <c r="C55" s="13" t="s">
        <v>351</v>
      </c>
      <c r="D55" s="13" t="s">
        <v>85</v>
      </c>
      <c r="E55" s="13" t="s">
        <v>84</v>
      </c>
      <c r="F55" s="13" t="s">
        <v>296</v>
      </c>
      <c r="G55" s="13" t="s">
        <v>206</v>
      </c>
      <c r="H55" s="15">
        <v>0.953131</v>
      </c>
      <c r="I55" s="15">
        <v>0.953131</v>
      </c>
      <c r="J55" s="15"/>
      <c r="K55" s="15"/>
      <c r="L55" s="15"/>
      <c r="M55" s="15">
        <v>0.953131</v>
      </c>
      <c r="N55" s="15"/>
      <c r="O55" s="13"/>
      <c r="P55" s="13"/>
      <c r="Q55" s="15"/>
      <c r="R55" s="15"/>
      <c r="S55" s="15"/>
      <c r="T55" s="15"/>
      <c r="U55" s="15"/>
      <c r="V55" s="15"/>
      <c r="W55" s="15"/>
      <c r="X55" s="15"/>
      <c r="Y55" s="15"/>
      <c r="Z55" s="15"/>
    </row>
    <row r="56" ht="23.25" customHeight="1" outlineLevel="1" spans="1:26">
      <c r="A56" s="136" t="s">
        <v>49</v>
      </c>
      <c r="B56" s="13" t="s">
        <v>352</v>
      </c>
      <c r="C56" s="13" t="s">
        <v>300</v>
      </c>
      <c r="D56" s="13" t="s">
        <v>96</v>
      </c>
      <c r="E56" s="13" t="s">
        <v>97</v>
      </c>
      <c r="F56" s="13" t="s">
        <v>296</v>
      </c>
      <c r="G56" s="13" t="s">
        <v>206</v>
      </c>
      <c r="H56" s="15">
        <v>0.4256</v>
      </c>
      <c r="I56" s="15">
        <v>0.4256</v>
      </c>
      <c r="J56" s="15"/>
      <c r="K56" s="15"/>
      <c r="L56" s="15"/>
      <c r="M56" s="15">
        <v>0.4256</v>
      </c>
      <c r="N56" s="15"/>
      <c r="O56" s="13"/>
      <c r="P56" s="13"/>
      <c r="Q56" s="15"/>
      <c r="R56" s="15"/>
      <c r="S56" s="15"/>
      <c r="T56" s="15"/>
      <c r="U56" s="15"/>
      <c r="V56" s="15"/>
      <c r="W56" s="15"/>
      <c r="X56" s="15"/>
      <c r="Y56" s="15"/>
      <c r="Z56" s="15"/>
    </row>
    <row r="57" ht="23.25" customHeight="1" outlineLevel="1" spans="1:26">
      <c r="A57" s="136" t="s">
        <v>49</v>
      </c>
      <c r="B57" s="13" t="s">
        <v>353</v>
      </c>
      <c r="C57" s="13" t="s">
        <v>302</v>
      </c>
      <c r="D57" s="13" t="s">
        <v>128</v>
      </c>
      <c r="E57" s="13" t="s">
        <v>129</v>
      </c>
      <c r="F57" s="13" t="s">
        <v>303</v>
      </c>
      <c r="G57" s="13" t="s">
        <v>129</v>
      </c>
      <c r="H57" s="15">
        <v>20.05188</v>
      </c>
      <c r="I57" s="15">
        <v>20.05188</v>
      </c>
      <c r="J57" s="15"/>
      <c r="K57" s="15"/>
      <c r="L57" s="15"/>
      <c r="M57" s="15">
        <v>20.05188</v>
      </c>
      <c r="N57" s="15"/>
      <c r="O57" s="13"/>
      <c r="P57" s="13"/>
      <c r="Q57" s="15"/>
      <c r="R57" s="15"/>
      <c r="S57" s="15"/>
      <c r="T57" s="15"/>
      <c r="U57" s="15"/>
      <c r="V57" s="15"/>
      <c r="W57" s="15"/>
      <c r="X57" s="15"/>
      <c r="Y57" s="15"/>
      <c r="Z57" s="15"/>
    </row>
    <row r="58" ht="23.25" customHeight="1" outlineLevel="1" spans="1:26">
      <c r="A58" s="136" t="s">
        <v>49</v>
      </c>
      <c r="B58" s="13" t="s">
        <v>354</v>
      </c>
      <c r="C58" s="13" t="s">
        <v>305</v>
      </c>
      <c r="D58" s="13" t="s">
        <v>114</v>
      </c>
      <c r="E58" s="13" t="s">
        <v>115</v>
      </c>
      <c r="F58" s="13" t="s">
        <v>306</v>
      </c>
      <c r="G58" s="13" t="s">
        <v>215</v>
      </c>
      <c r="H58" s="15">
        <v>6.302925</v>
      </c>
      <c r="I58" s="15">
        <v>6.302925</v>
      </c>
      <c r="J58" s="15"/>
      <c r="K58" s="15"/>
      <c r="L58" s="15"/>
      <c r="M58" s="15">
        <v>6.302925</v>
      </c>
      <c r="N58" s="15"/>
      <c r="O58" s="13"/>
      <c r="P58" s="13"/>
      <c r="Q58" s="15"/>
      <c r="R58" s="15"/>
      <c r="S58" s="15"/>
      <c r="T58" s="15"/>
      <c r="U58" s="15"/>
      <c r="V58" s="15"/>
      <c r="W58" s="15"/>
      <c r="X58" s="15"/>
      <c r="Y58" s="15"/>
      <c r="Z58" s="15"/>
    </row>
    <row r="59" ht="23.25" customHeight="1" outlineLevel="1" spans="1:26">
      <c r="A59" s="136" t="s">
        <v>49</v>
      </c>
      <c r="B59" s="13" t="s">
        <v>354</v>
      </c>
      <c r="C59" s="13" t="s">
        <v>305</v>
      </c>
      <c r="D59" s="13" t="s">
        <v>114</v>
      </c>
      <c r="E59" s="13" t="s">
        <v>115</v>
      </c>
      <c r="F59" s="13" t="s">
        <v>308</v>
      </c>
      <c r="G59" s="13" t="s">
        <v>225</v>
      </c>
      <c r="H59" s="15">
        <v>4.5</v>
      </c>
      <c r="I59" s="15">
        <v>4.5</v>
      </c>
      <c r="J59" s="15"/>
      <c r="K59" s="15"/>
      <c r="L59" s="15"/>
      <c r="M59" s="15">
        <v>4.5</v>
      </c>
      <c r="N59" s="15"/>
      <c r="O59" s="13"/>
      <c r="P59" s="13"/>
      <c r="Q59" s="15"/>
      <c r="R59" s="15"/>
      <c r="S59" s="15"/>
      <c r="T59" s="15"/>
      <c r="U59" s="15"/>
      <c r="V59" s="15"/>
      <c r="W59" s="15"/>
      <c r="X59" s="15"/>
      <c r="Y59" s="15"/>
      <c r="Z59" s="15"/>
    </row>
    <row r="60" ht="23.25" customHeight="1" outlineLevel="1" spans="1:26">
      <c r="A60" s="136" t="s">
        <v>49</v>
      </c>
      <c r="B60" s="13" t="s">
        <v>355</v>
      </c>
      <c r="C60" s="13" t="s">
        <v>312</v>
      </c>
      <c r="D60" s="13" t="s">
        <v>73</v>
      </c>
      <c r="E60" s="13" t="s">
        <v>74</v>
      </c>
      <c r="F60" s="13" t="s">
        <v>306</v>
      </c>
      <c r="G60" s="13" t="s">
        <v>215</v>
      </c>
      <c r="H60" s="15">
        <v>0.092597</v>
      </c>
      <c r="I60" s="15">
        <v>0.092597</v>
      </c>
      <c r="J60" s="15"/>
      <c r="K60" s="15"/>
      <c r="L60" s="15"/>
      <c r="M60" s="15">
        <v>0.092597</v>
      </c>
      <c r="N60" s="15"/>
      <c r="O60" s="13"/>
      <c r="P60" s="13"/>
      <c r="Q60" s="15"/>
      <c r="R60" s="15"/>
      <c r="S60" s="15"/>
      <c r="T60" s="15"/>
      <c r="U60" s="15"/>
      <c r="V60" s="15"/>
      <c r="W60" s="15"/>
      <c r="X60" s="15"/>
      <c r="Y60" s="15"/>
      <c r="Z60" s="15"/>
    </row>
    <row r="61" ht="23.25" customHeight="1" outlineLevel="1" spans="1:26">
      <c r="A61" s="136" t="s">
        <v>49</v>
      </c>
      <c r="B61" s="13" t="s">
        <v>356</v>
      </c>
      <c r="C61" s="13" t="s">
        <v>202</v>
      </c>
      <c r="D61" s="13" t="s">
        <v>114</v>
      </c>
      <c r="E61" s="13" t="s">
        <v>115</v>
      </c>
      <c r="F61" s="13" t="s">
        <v>316</v>
      </c>
      <c r="G61" s="13" t="s">
        <v>202</v>
      </c>
      <c r="H61" s="15">
        <v>1.107162</v>
      </c>
      <c r="I61" s="15">
        <v>1.107162</v>
      </c>
      <c r="J61" s="15"/>
      <c r="K61" s="15"/>
      <c r="L61" s="15"/>
      <c r="M61" s="15">
        <v>1.107162</v>
      </c>
      <c r="N61" s="15"/>
      <c r="O61" s="13"/>
      <c r="P61" s="13"/>
      <c r="Q61" s="15"/>
      <c r="R61" s="15"/>
      <c r="S61" s="15"/>
      <c r="T61" s="15"/>
      <c r="U61" s="15"/>
      <c r="V61" s="15"/>
      <c r="W61" s="15"/>
      <c r="X61" s="15"/>
      <c r="Y61" s="15"/>
      <c r="Z61" s="15"/>
    </row>
    <row r="62" ht="23.25" customHeight="1" outlineLevel="1" spans="1:26">
      <c r="A62" s="136" t="s">
        <v>49</v>
      </c>
      <c r="B62" s="13" t="s">
        <v>357</v>
      </c>
      <c r="C62" s="13" t="s">
        <v>239</v>
      </c>
      <c r="D62" s="13" t="s">
        <v>114</v>
      </c>
      <c r="E62" s="13" t="s">
        <v>115</v>
      </c>
      <c r="F62" s="13" t="s">
        <v>318</v>
      </c>
      <c r="G62" s="13" t="s">
        <v>239</v>
      </c>
      <c r="H62" s="15">
        <v>2.723232</v>
      </c>
      <c r="I62" s="15">
        <v>2.723232</v>
      </c>
      <c r="J62" s="15"/>
      <c r="K62" s="15"/>
      <c r="L62" s="15"/>
      <c r="M62" s="15">
        <v>2.723232</v>
      </c>
      <c r="N62" s="15"/>
      <c r="O62" s="13"/>
      <c r="P62" s="13"/>
      <c r="Q62" s="15"/>
      <c r="R62" s="15"/>
      <c r="S62" s="15"/>
      <c r="T62" s="15"/>
      <c r="U62" s="15"/>
      <c r="V62" s="15"/>
      <c r="W62" s="15"/>
      <c r="X62" s="15"/>
      <c r="Y62" s="15"/>
      <c r="Z62" s="15"/>
    </row>
    <row r="63" ht="23.25" customHeight="1" outlineLevel="1" spans="1:26">
      <c r="A63" s="136" t="s">
        <v>49</v>
      </c>
      <c r="B63" s="13" t="s">
        <v>357</v>
      </c>
      <c r="C63" s="13" t="s">
        <v>239</v>
      </c>
      <c r="D63" s="13" t="s">
        <v>73</v>
      </c>
      <c r="E63" s="13" t="s">
        <v>74</v>
      </c>
      <c r="F63" s="13" t="s">
        <v>318</v>
      </c>
      <c r="G63" s="13" t="s">
        <v>239</v>
      </c>
      <c r="H63" s="15">
        <v>0.208181</v>
      </c>
      <c r="I63" s="15">
        <v>0.208181</v>
      </c>
      <c r="J63" s="15"/>
      <c r="K63" s="15"/>
      <c r="L63" s="15"/>
      <c r="M63" s="15">
        <v>0.208181</v>
      </c>
      <c r="N63" s="15"/>
      <c r="O63" s="13"/>
      <c r="P63" s="13"/>
      <c r="Q63" s="15"/>
      <c r="R63" s="15"/>
      <c r="S63" s="15"/>
      <c r="T63" s="15"/>
      <c r="U63" s="15"/>
      <c r="V63" s="15"/>
      <c r="W63" s="15"/>
      <c r="X63" s="15"/>
      <c r="Y63" s="15"/>
      <c r="Z63" s="15"/>
    </row>
    <row r="64" ht="23.25" customHeight="1" outlineLevel="1" spans="1:26">
      <c r="A64" s="136" t="s">
        <v>49</v>
      </c>
      <c r="B64" s="13" t="s">
        <v>358</v>
      </c>
      <c r="C64" s="13" t="s">
        <v>241</v>
      </c>
      <c r="D64" s="13" t="s">
        <v>114</v>
      </c>
      <c r="E64" s="13" t="s">
        <v>115</v>
      </c>
      <c r="F64" s="13" t="s">
        <v>320</v>
      </c>
      <c r="G64" s="13" t="s">
        <v>241</v>
      </c>
      <c r="H64" s="15">
        <v>3.03164</v>
      </c>
      <c r="I64" s="15">
        <v>3.03164</v>
      </c>
      <c r="J64" s="15"/>
      <c r="K64" s="15"/>
      <c r="L64" s="15"/>
      <c r="M64" s="15">
        <v>3.03164</v>
      </c>
      <c r="N64" s="15"/>
      <c r="O64" s="13"/>
      <c r="P64" s="13"/>
      <c r="Q64" s="15"/>
      <c r="R64" s="15"/>
      <c r="S64" s="15"/>
      <c r="T64" s="15"/>
      <c r="U64" s="15"/>
      <c r="V64" s="15"/>
      <c r="W64" s="15"/>
      <c r="X64" s="15"/>
      <c r="Y64" s="15"/>
      <c r="Z64" s="15"/>
    </row>
    <row r="65" ht="23.25" customHeight="1" outlineLevel="1" spans="1:26">
      <c r="A65" s="136" t="s">
        <v>49</v>
      </c>
      <c r="B65" s="13" t="s">
        <v>358</v>
      </c>
      <c r="C65" s="13" t="s">
        <v>241</v>
      </c>
      <c r="D65" s="13" t="s">
        <v>73</v>
      </c>
      <c r="E65" s="13" t="s">
        <v>74</v>
      </c>
      <c r="F65" s="13" t="s">
        <v>320</v>
      </c>
      <c r="G65" s="13" t="s">
        <v>241</v>
      </c>
      <c r="H65" s="15">
        <v>0.207027</v>
      </c>
      <c r="I65" s="15">
        <v>0.207027</v>
      </c>
      <c r="J65" s="15"/>
      <c r="K65" s="15"/>
      <c r="L65" s="15"/>
      <c r="M65" s="15">
        <v>0.207027</v>
      </c>
      <c r="N65" s="15"/>
      <c r="O65" s="13"/>
      <c r="P65" s="13"/>
      <c r="Q65" s="15"/>
      <c r="R65" s="15"/>
      <c r="S65" s="15"/>
      <c r="T65" s="15"/>
      <c r="U65" s="15"/>
      <c r="V65" s="15"/>
      <c r="W65" s="15"/>
      <c r="X65" s="15"/>
      <c r="Y65" s="15"/>
      <c r="Z65" s="15"/>
    </row>
    <row r="66" ht="23.25" customHeight="1" outlineLevel="1" spans="1:26">
      <c r="A66" s="135" t="s">
        <v>51</v>
      </c>
      <c r="B66" s="13"/>
      <c r="C66" s="13"/>
      <c r="D66" s="13"/>
      <c r="E66" s="13"/>
      <c r="F66" s="13"/>
      <c r="G66" s="13"/>
      <c r="H66" s="15">
        <v>749.810797</v>
      </c>
      <c r="I66" s="15">
        <v>749.810797</v>
      </c>
      <c r="J66" s="15"/>
      <c r="K66" s="15"/>
      <c r="L66" s="15"/>
      <c r="M66" s="15">
        <v>749.810797</v>
      </c>
      <c r="N66" s="15"/>
      <c r="O66" s="13"/>
      <c r="P66" s="13"/>
      <c r="Q66" s="15"/>
      <c r="R66" s="15"/>
      <c r="S66" s="15"/>
      <c r="T66" s="15"/>
      <c r="U66" s="15"/>
      <c r="V66" s="15"/>
      <c r="W66" s="15"/>
      <c r="X66" s="15"/>
      <c r="Y66" s="15"/>
      <c r="Z66" s="15"/>
    </row>
    <row r="67" ht="23.25" customHeight="1" outlineLevel="1" spans="1:26">
      <c r="A67" s="136" t="s">
        <v>51</v>
      </c>
      <c r="B67" s="13" t="s">
        <v>359</v>
      </c>
      <c r="C67" s="13" t="s">
        <v>343</v>
      </c>
      <c r="D67" s="13" t="s">
        <v>114</v>
      </c>
      <c r="E67" s="13" t="s">
        <v>115</v>
      </c>
      <c r="F67" s="13" t="s">
        <v>283</v>
      </c>
      <c r="G67" s="13" t="s">
        <v>183</v>
      </c>
      <c r="H67" s="15">
        <v>194.1852</v>
      </c>
      <c r="I67" s="15">
        <v>194.1852</v>
      </c>
      <c r="J67" s="15"/>
      <c r="K67" s="15"/>
      <c r="L67" s="15"/>
      <c r="M67" s="15">
        <v>194.1852</v>
      </c>
      <c r="N67" s="15"/>
      <c r="O67" s="13"/>
      <c r="P67" s="13"/>
      <c r="Q67" s="15"/>
      <c r="R67" s="15"/>
      <c r="S67" s="15"/>
      <c r="T67" s="15"/>
      <c r="U67" s="15"/>
      <c r="V67" s="15"/>
      <c r="W67" s="15"/>
      <c r="X67" s="15"/>
      <c r="Y67" s="15"/>
      <c r="Z67" s="15"/>
    </row>
    <row r="68" ht="23.25" customHeight="1" outlineLevel="1" spans="1:26">
      <c r="A68" s="136" t="s">
        <v>51</v>
      </c>
      <c r="B68" s="13" t="s">
        <v>359</v>
      </c>
      <c r="C68" s="13" t="s">
        <v>343</v>
      </c>
      <c r="D68" s="13" t="s">
        <v>114</v>
      </c>
      <c r="E68" s="13" t="s">
        <v>115</v>
      </c>
      <c r="F68" s="13" t="s">
        <v>284</v>
      </c>
      <c r="G68" s="13" t="s">
        <v>186</v>
      </c>
      <c r="H68" s="15">
        <v>18.55236</v>
      </c>
      <c r="I68" s="15">
        <v>18.55236</v>
      </c>
      <c r="J68" s="15"/>
      <c r="K68" s="15"/>
      <c r="L68" s="15"/>
      <c r="M68" s="15">
        <v>18.55236</v>
      </c>
      <c r="N68" s="15"/>
      <c r="O68" s="13"/>
      <c r="P68" s="13"/>
      <c r="Q68" s="15"/>
      <c r="R68" s="15"/>
      <c r="S68" s="15"/>
      <c r="T68" s="15"/>
      <c r="U68" s="15"/>
      <c r="V68" s="15"/>
      <c r="W68" s="15"/>
      <c r="X68" s="15"/>
      <c r="Y68" s="15"/>
      <c r="Z68" s="15"/>
    </row>
    <row r="69" ht="23.25" customHeight="1" outlineLevel="1" spans="1:26">
      <c r="A69" s="136" t="s">
        <v>51</v>
      </c>
      <c r="B69" s="13" t="s">
        <v>359</v>
      </c>
      <c r="C69" s="13" t="s">
        <v>343</v>
      </c>
      <c r="D69" s="13" t="s">
        <v>114</v>
      </c>
      <c r="E69" s="13" t="s">
        <v>115</v>
      </c>
      <c r="F69" s="13" t="s">
        <v>344</v>
      </c>
      <c r="G69" s="13" t="s">
        <v>192</v>
      </c>
      <c r="H69" s="15">
        <v>16.1821</v>
      </c>
      <c r="I69" s="15">
        <v>16.1821</v>
      </c>
      <c r="J69" s="15"/>
      <c r="K69" s="15"/>
      <c r="L69" s="15"/>
      <c r="M69" s="15">
        <v>16.1821</v>
      </c>
      <c r="N69" s="15"/>
      <c r="O69" s="13"/>
      <c r="P69" s="13"/>
      <c r="Q69" s="15"/>
      <c r="R69" s="15"/>
      <c r="S69" s="15"/>
      <c r="T69" s="15"/>
      <c r="U69" s="15"/>
      <c r="V69" s="15"/>
      <c r="W69" s="15"/>
      <c r="X69" s="15"/>
      <c r="Y69" s="15"/>
      <c r="Z69" s="15"/>
    </row>
    <row r="70" ht="23.25" customHeight="1" outlineLevel="1" spans="1:26">
      <c r="A70" s="136" t="s">
        <v>51</v>
      </c>
      <c r="B70" s="13" t="s">
        <v>359</v>
      </c>
      <c r="C70" s="13" t="s">
        <v>343</v>
      </c>
      <c r="D70" s="13" t="s">
        <v>114</v>
      </c>
      <c r="E70" s="13" t="s">
        <v>115</v>
      </c>
      <c r="F70" s="13" t="s">
        <v>344</v>
      </c>
      <c r="G70" s="13" t="s">
        <v>192</v>
      </c>
      <c r="H70" s="15">
        <v>158.01</v>
      </c>
      <c r="I70" s="15">
        <v>158.01</v>
      </c>
      <c r="J70" s="15"/>
      <c r="K70" s="15"/>
      <c r="L70" s="15"/>
      <c r="M70" s="15">
        <v>158.01</v>
      </c>
      <c r="N70" s="15"/>
      <c r="O70" s="13"/>
      <c r="P70" s="13"/>
      <c r="Q70" s="15"/>
      <c r="R70" s="15"/>
      <c r="S70" s="15"/>
      <c r="T70" s="15"/>
      <c r="U70" s="15"/>
      <c r="V70" s="15"/>
      <c r="W70" s="15"/>
      <c r="X70" s="15"/>
      <c r="Y70" s="15"/>
      <c r="Z70" s="15"/>
    </row>
    <row r="71" ht="23.25" customHeight="1" outlineLevel="1" spans="1:26">
      <c r="A71" s="136" t="s">
        <v>51</v>
      </c>
      <c r="B71" s="13" t="s">
        <v>359</v>
      </c>
      <c r="C71" s="13" t="s">
        <v>343</v>
      </c>
      <c r="D71" s="13" t="s">
        <v>114</v>
      </c>
      <c r="E71" s="13" t="s">
        <v>115</v>
      </c>
      <c r="F71" s="13" t="s">
        <v>344</v>
      </c>
      <c r="G71" s="13" t="s">
        <v>192</v>
      </c>
      <c r="H71" s="15">
        <v>42.138</v>
      </c>
      <c r="I71" s="15">
        <v>42.138</v>
      </c>
      <c r="J71" s="15"/>
      <c r="K71" s="15"/>
      <c r="L71" s="15"/>
      <c r="M71" s="15">
        <v>42.138</v>
      </c>
      <c r="N71" s="15"/>
      <c r="O71" s="13"/>
      <c r="P71" s="13"/>
      <c r="Q71" s="15"/>
      <c r="R71" s="15"/>
      <c r="S71" s="15"/>
      <c r="T71" s="15"/>
      <c r="U71" s="15"/>
      <c r="V71" s="15"/>
      <c r="W71" s="15"/>
      <c r="X71" s="15"/>
      <c r="Y71" s="15"/>
      <c r="Z71" s="15"/>
    </row>
    <row r="72" ht="23.25" customHeight="1" outlineLevel="1" spans="1:26">
      <c r="A72" s="136" t="s">
        <v>51</v>
      </c>
      <c r="B72" s="13" t="s">
        <v>360</v>
      </c>
      <c r="C72" s="13" t="s">
        <v>346</v>
      </c>
      <c r="D72" s="13" t="s">
        <v>114</v>
      </c>
      <c r="E72" s="13" t="s">
        <v>115</v>
      </c>
      <c r="F72" s="13" t="s">
        <v>344</v>
      </c>
      <c r="G72" s="13" t="s">
        <v>192</v>
      </c>
      <c r="H72" s="15">
        <v>90</v>
      </c>
      <c r="I72" s="15">
        <v>90</v>
      </c>
      <c r="J72" s="15"/>
      <c r="K72" s="15"/>
      <c r="L72" s="15"/>
      <c r="M72" s="15">
        <v>90</v>
      </c>
      <c r="N72" s="15"/>
      <c r="O72" s="13"/>
      <c r="P72" s="13"/>
      <c r="Q72" s="15"/>
      <c r="R72" s="15"/>
      <c r="S72" s="15"/>
      <c r="T72" s="15"/>
      <c r="U72" s="15"/>
      <c r="V72" s="15"/>
      <c r="W72" s="15"/>
      <c r="X72" s="15"/>
      <c r="Y72" s="15"/>
      <c r="Z72" s="15"/>
    </row>
    <row r="73" ht="23.25" customHeight="1" outlineLevel="1" spans="1:26">
      <c r="A73" s="136" t="s">
        <v>51</v>
      </c>
      <c r="B73" s="13" t="s">
        <v>361</v>
      </c>
      <c r="C73" s="13" t="s">
        <v>289</v>
      </c>
      <c r="D73" s="13" t="s">
        <v>75</v>
      </c>
      <c r="E73" s="13" t="s">
        <v>76</v>
      </c>
      <c r="F73" s="13" t="s">
        <v>290</v>
      </c>
      <c r="G73" s="13" t="s">
        <v>196</v>
      </c>
      <c r="H73" s="15">
        <v>76.517967</v>
      </c>
      <c r="I73" s="15">
        <v>76.517967</v>
      </c>
      <c r="J73" s="15"/>
      <c r="K73" s="15"/>
      <c r="L73" s="15"/>
      <c r="M73" s="15">
        <v>76.517967</v>
      </c>
      <c r="N73" s="15"/>
      <c r="O73" s="13"/>
      <c r="P73" s="13"/>
      <c r="Q73" s="15"/>
      <c r="R73" s="15"/>
      <c r="S73" s="15"/>
      <c r="T73" s="15"/>
      <c r="U73" s="15"/>
      <c r="V73" s="15"/>
      <c r="W73" s="15"/>
      <c r="X73" s="15"/>
      <c r="Y73" s="15"/>
      <c r="Z73" s="15"/>
    </row>
    <row r="74" ht="23.25" customHeight="1" outlineLevel="1" spans="1:26">
      <c r="A74" s="136" t="s">
        <v>51</v>
      </c>
      <c r="B74" s="13" t="s">
        <v>362</v>
      </c>
      <c r="C74" s="13" t="s">
        <v>292</v>
      </c>
      <c r="D74" s="13" t="s">
        <v>92</v>
      </c>
      <c r="E74" s="13" t="s">
        <v>93</v>
      </c>
      <c r="F74" s="13" t="s">
        <v>293</v>
      </c>
      <c r="G74" s="13" t="s">
        <v>201</v>
      </c>
      <c r="H74" s="15">
        <v>27.747754</v>
      </c>
      <c r="I74" s="15">
        <v>27.747754</v>
      </c>
      <c r="J74" s="15"/>
      <c r="K74" s="15"/>
      <c r="L74" s="15"/>
      <c r="M74" s="15">
        <v>27.747754</v>
      </c>
      <c r="N74" s="15"/>
      <c r="O74" s="13"/>
      <c r="P74" s="13"/>
      <c r="Q74" s="15"/>
      <c r="R74" s="15"/>
      <c r="S74" s="15"/>
      <c r="T74" s="15"/>
      <c r="U74" s="15"/>
      <c r="V74" s="15"/>
      <c r="W74" s="15"/>
      <c r="X74" s="15"/>
      <c r="Y74" s="15"/>
      <c r="Z74" s="15"/>
    </row>
    <row r="75" ht="23.25" customHeight="1" outlineLevel="1" spans="1:26">
      <c r="A75" s="136" t="s">
        <v>51</v>
      </c>
      <c r="B75" s="13" t="s">
        <v>363</v>
      </c>
      <c r="C75" s="13" t="s">
        <v>295</v>
      </c>
      <c r="D75" s="13" t="s">
        <v>96</v>
      </c>
      <c r="E75" s="13" t="s">
        <v>97</v>
      </c>
      <c r="F75" s="13" t="s">
        <v>296</v>
      </c>
      <c r="G75" s="13" t="s">
        <v>206</v>
      </c>
      <c r="H75" s="15">
        <v>1.632221</v>
      </c>
      <c r="I75" s="15">
        <v>1.632221</v>
      </c>
      <c r="J75" s="15"/>
      <c r="K75" s="15"/>
      <c r="L75" s="15"/>
      <c r="M75" s="15">
        <v>1.632221</v>
      </c>
      <c r="N75" s="15"/>
      <c r="O75" s="13"/>
      <c r="P75" s="13"/>
      <c r="Q75" s="15"/>
      <c r="R75" s="15"/>
      <c r="S75" s="15"/>
      <c r="T75" s="15"/>
      <c r="U75" s="15"/>
      <c r="V75" s="15"/>
      <c r="W75" s="15"/>
      <c r="X75" s="15"/>
      <c r="Y75" s="15"/>
      <c r="Z75" s="15"/>
    </row>
    <row r="76" ht="23.25" customHeight="1" outlineLevel="1" spans="1:26">
      <c r="A76" s="136" t="s">
        <v>51</v>
      </c>
      <c r="B76" s="13" t="s">
        <v>364</v>
      </c>
      <c r="C76" s="13" t="s">
        <v>351</v>
      </c>
      <c r="D76" s="13" t="s">
        <v>85</v>
      </c>
      <c r="E76" s="13" t="s">
        <v>84</v>
      </c>
      <c r="F76" s="13" t="s">
        <v>296</v>
      </c>
      <c r="G76" s="13" t="s">
        <v>206</v>
      </c>
      <c r="H76" s="15">
        <v>2.856386</v>
      </c>
      <c r="I76" s="15">
        <v>2.856386</v>
      </c>
      <c r="J76" s="15"/>
      <c r="K76" s="15"/>
      <c r="L76" s="15"/>
      <c r="M76" s="15">
        <v>2.856386</v>
      </c>
      <c r="N76" s="15"/>
      <c r="O76" s="13"/>
      <c r="P76" s="13"/>
      <c r="Q76" s="15"/>
      <c r="R76" s="15"/>
      <c r="S76" s="15"/>
      <c r="T76" s="15"/>
      <c r="U76" s="15"/>
      <c r="V76" s="15"/>
      <c r="W76" s="15"/>
      <c r="X76" s="15"/>
      <c r="Y76" s="15"/>
      <c r="Z76" s="15"/>
    </row>
    <row r="77" ht="23.25" customHeight="1" outlineLevel="1" spans="1:26">
      <c r="A77" s="136" t="s">
        <v>51</v>
      </c>
      <c r="B77" s="13" t="s">
        <v>365</v>
      </c>
      <c r="C77" s="13" t="s">
        <v>300</v>
      </c>
      <c r="D77" s="13" t="s">
        <v>96</v>
      </c>
      <c r="E77" s="13" t="s">
        <v>97</v>
      </c>
      <c r="F77" s="13" t="s">
        <v>296</v>
      </c>
      <c r="G77" s="13" t="s">
        <v>206</v>
      </c>
      <c r="H77" s="15">
        <v>1.33</v>
      </c>
      <c r="I77" s="15">
        <v>1.33</v>
      </c>
      <c r="J77" s="15"/>
      <c r="K77" s="15"/>
      <c r="L77" s="15"/>
      <c r="M77" s="15">
        <v>1.33</v>
      </c>
      <c r="N77" s="15"/>
      <c r="O77" s="13"/>
      <c r="P77" s="13"/>
      <c r="Q77" s="15"/>
      <c r="R77" s="15"/>
      <c r="S77" s="15"/>
      <c r="T77" s="15"/>
      <c r="U77" s="15"/>
      <c r="V77" s="15"/>
      <c r="W77" s="15"/>
      <c r="X77" s="15"/>
      <c r="Y77" s="15"/>
      <c r="Z77" s="15"/>
    </row>
    <row r="78" ht="23.25" customHeight="1" outlineLevel="1" spans="1:26">
      <c r="A78" s="136" t="s">
        <v>51</v>
      </c>
      <c r="B78" s="13" t="s">
        <v>366</v>
      </c>
      <c r="C78" s="13" t="s">
        <v>302</v>
      </c>
      <c r="D78" s="13" t="s">
        <v>128</v>
      </c>
      <c r="E78" s="13" t="s">
        <v>129</v>
      </c>
      <c r="F78" s="13" t="s">
        <v>303</v>
      </c>
      <c r="G78" s="13" t="s">
        <v>129</v>
      </c>
      <c r="H78" s="15">
        <v>61.708476</v>
      </c>
      <c r="I78" s="15">
        <v>61.708476</v>
      </c>
      <c r="J78" s="15"/>
      <c r="K78" s="15"/>
      <c r="L78" s="15"/>
      <c r="M78" s="15">
        <v>61.708476</v>
      </c>
      <c r="N78" s="15"/>
      <c r="O78" s="13"/>
      <c r="P78" s="13"/>
      <c r="Q78" s="15"/>
      <c r="R78" s="15"/>
      <c r="S78" s="15"/>
      <c r="T78" s="15"/>
      <c r="U78" s="15"/>
      <c r="V78" s="15"/>
      <c r="W78" s="15"/>
      <c r="X78" s="15"/>
      <c r="Y78" s="15"/>
      <c r="Z78" s="15"/>
    </row>
    <row r="79" ht="23.25" customHeight="1" outlineLevel="1" spans="1:26">
      <c r="A79" s="136" t="s">
        <v>51</v>
      </c>
      <c r="B79" s="13" t="s">
        <v>367</v>
      </c>
      <c r="C79" s="13" t="s">
        <v>305</v>
      </c>
      <c r="D79" s="13" t="s">
        <v>114</v>
      </c>
      <c r="E79" s="13" t="s">
        <v>115</v>
      </c>
      <c r="F79" s="13" t="s">
        <v>368</v>
      </c>
      <c r="G79" s="13" t="s">
        <v>218</v>
      </c>
      <c r="H79" s="15">
        <v>5</v>
      </c>
      <c r="I79" s="15">
        <v>5</v>
      </c>
      <c r="J79" s="15"/>
      <c r="K79" s="15"/>
      <c r="L79" s="15"/>
      <c r="M79" s="15">
        <v>5</v>
      </c>
      <c r="N79" s="15"/>
      <c r="O79" s="13"/>
      <c r="P79" s="13"/>
      <c r="Q79" s="15"/>
      <c r="R79" s="15"/>
      <c r="S79" s="15"/>
      <c r="T79" s="15"/>
      <c r="U79" s="15"/>
      <c r="V79" s="15"/>
      <c r="W79" s="15"/>
      <c r="X79" s="15"/>
      <c r="Y79" s="15"/>
      <c r="Z79" s="15"/>
    </row>
    <row r="80" ht="23.25" customHeight="1" outlineLevel="1" spans="1:26">
      <c r="A80" s="136" t="s">
        <v>51</v>
      </c>
      <c r="B80" s="13" t="s">
        <v>367</v>
      </c>
      <c r="C80" s="13" t="s">
        <v>305</v>
      </c>
      <c r="D80" s="13" t="s">
        <v>114</v>
      </c>
      <c r="E80" s="13" t="s">
        <v>115</v>
      </c>
      <c r="F80" s="13" t="s">
        <v>369</v>
      </c>
      <c r="G80" s="13" t="s">
        <v>220</v>
      </c>
      <c r="H80" s="15">
        <v>5</v>
      </c>
      <c r="I80" s="15">
        <v>5</v>
      </c>
      <c r="J80" s="15"/>
      <c r="K80" s="15"/>
      <c r="L80" s="15"/>
      <c r="M80" s="15">
        <v>5</v>
      </c>
      <c r="N80" s="15"/>
      <c r="O80" s="13"/>
      <c r="P80" s="13"/>
      <c r="Q80" s="15"/>
      <c r="R80" s="15"/>
      <c r="S80" s="15"/>
      <c r="T80" s="15"/>
      <c r="U80" s="15"/>
      <c r="V80" s="15"/>
      <c r="W80" s="15"/>
      <c r="X80" s="15"/>
      <c r="Y80" s="15"/>
      <c r="Z80" s="15"/>
    </row>
    <row r="81" ht="23.25" customHeight="1" outlineLevel="1" spans="1:26">
      <c r="A81" s="136" t="s">
        <v>51</v>
      </c>
      <c r="B81" s="13" t="s">
        <v>367</v>
      </c>
      <c r="C81" s="13" t="s">
        <v>305</v>
      </c>
      <c r="D81" s="13" t="s">
        <v>114</v>
      </c>
      <c r="E81" s="13" t="s">
        <v>115</v>
      </c>
      <c r="F81" s="13" t="s">
        <v>308</v>
      </c>
      <c r="G81" s="13" t="s">
        <v>225</v>
      </c>
      <c r="H81" s="15">
        <v>0.5</v>
      </c>
      <c r="I81" s="15">
        <v>0.5</v>
      </c>
      <c r="J81" s="15"/>
      <c r="K81" s="15"/>
      <c r="L81" s="15"/>
      <c r="M81" s="15">
        <v>0.5</v>
      </c>
      <c r="N81" s="15"/>
      <c r="O81" s="13"/>
      <c r="P81" s="13"/>
      <c r="Q81" s="15"/>
      <c r="R81" s="15"/>
      <c r="S81" s="15"/>
      <c r="T81" s="15"/>
      <c r="U81" s="15"/>
      <c r="V81" s="15"/>
      <c r="W81" s="15"/>
      <c r="X81" s="15"/>
      <c r="Y81" s="15"/>
      <c r="Z81" s="15"/>
    </row>
    <row r="82" ht="23.25" customHeight="1" outlineLevel="1" spans="1:26">
      <c r="A82" s="136" t="s">
        <v>51</v>
      </c>
      <c r="B82" s="13" t="s">
        <v>367</v>
      </c>
      <c r="C82" s="13" t="s">
        <v>305</v>
      </c>
      <c r="D82" s="13" t="s">
        <v>114</v>
      </c>
      <c r="E82" s="13" t="s">
        <v>115</v>
      </c>
      <c r="F82" s="13" t="s">
        <v>307</v>
      </c>
      <c r="G82" s="13" t="s">
        <v>222</v>
      </c>
      <c r="H82" s="15">
        <v>6</v>
      </c>
      <c r="I82" s="15">
        <v>6</v>
      </c>
      <c r="J82" s="15"/>
      <c r="K82" s="15"/>
      <c r="L82" s="15"/>
      <c r="M82" s="15">
        <v>6</v>
      </c>
      <c r="N82" s="15"/>
      <c r="O82" s="13"/>
      <c r="P82" s="13"/>
      <c r="Q82" s="15"/>
      <c r="R82" s="15"/>
      <c r="S82" s="15"/>
      <c r="T82" s="15"/>
      <c r="U82" s="15"/>
      <c r="V82" s="15"/>
      <c r="W82" s="15"/>
      <c r="X82" s="15"/>
      <c r="Y82" s="15"/>
      <c r="Z82" s="15"/>
    </row>
    <row r="83" ht="23.25" customHeight="1" outlineLevel="1" spans="1:26">
      <c r="A83" s="136" t="s">
        <v>51</v>
      </c>
      <c r="B83" s="13" t="s">
        <v>367</v>
      </c>
      <c r="C83" s="13" t="s">
        <v>305</v>
      </c>
      <c r="D83" s="13" t="s">
        <v>114</v>
      </c>
      <c r="E83" s="13" t="s">
        <v>115</v>
      </c>
      <c r="F83" s="13" t="s">
        <v>306</v>
      </c>
      <c r="G83" s="13" t="s">
        <v>215</v>
      </c>
      <c r="H83" s="15">
        <v>22.081875</v>
      </c>
      <c r="I83" s="15">
        <v>22.081875</v>
      </c>
      <c r="J83" s="15"/>
      <c r="K83" s="15"/>
      <c r="L83" s="15"/>
      <c r="M83" s="15">
        <v>22.081875</v>
      </c>
      <c r="N83" s="15"/>
      <c r="O83" s="13"/>
      <c r="P83" s="13"/>
      <c r="Q83" s="15"/>
      <c r="R83" s="15"/>
      <c r="S83" s="15"/>
      <c r="T83" s="15"/>
      <c r="U83" s="15"/>
      <c r="V83" s="15"/>
      <c r="W83" s="15"/>
      <c r="X83" s="15"/>
      <c r="Y83" s="15"/>
      <c r="Z83" s="15"/>
    </row>
    <row r="84" ht="23.25" customHeight="1" outlineLevel="1" spans="1:26">
      <c r="A84" s="136" t="s">
        <v>51</v>
      </c>
      <c r="B84" s="13" t="s">
        <v>370</v>
      </c>
      <c r="C84" s="13" t="s">
        <v>202</v>
      </c>
      <c r="D84" s="13" t="s">
        <v>114</v>
      </c>
      <c r="E84" s="13" t="s">
        <v>115</v>
      </c>
      <c r="F84" s="13" t="s">
        <v>316</v>
      </c>
      <c r="G84" s="13" t="s">
        <v>202</v>
      </c>
      <c r="H84" s="15">
        <v>3.118608</v>
      </c>
      <c r="I84" s="15">
        <v>3.118608</v>
      </c>
      <c r="J84" s="15"/>
      <c r="K84" s="15"/>
      <c r="L84" s="15"/>
      <c r="M84" s="15">
        <v>3.118608</v>
      </c>
      <c r="N84" s="15"/>
      <c r="O84" s="13"/>
      <c r="P84" s="13"/>
      <c r="Q84" s="15"/>
      <c r="R84" s="15"/>
      <c r="S84" s="15"/>
      <c r="T84" s="15"/>
      <c r="U84" s="15"/>
      <c r="V84" s="15"/>
      <c r="W84" s="15"/>
      <c r="X84" s="15"/>
      <c r="Y84" s="15"/>
      <c r="Z84" s="15"/>
    </row>
    <row r="85" ht="23.25" customHeight="1" outlineLevel="1" spans="1:26">
      <c r="A85" s="136" t="s">
        <v>51</v>
      </c>
      <c r="B85" s="13" t="s">
        <v>371</v>
      </c>
      <c r="C85" s="13" t="s">
        <v>239</v>
      </c>
      <c r="D85" s="13" t="s">
        <v>114</v>
      </c>
      <c r="E85" s="13" t="s">
        <v>115</v>
      </c>
      <c r="F85" s="13" t="s">
        <v>318</v>
      </c>
      <c r="G85" s="13" t="s">
        <v>239</v>
      </c>
      <c r="H85" s="15">
        <v>8.257711</v>
      </c>
      <c r="I85" s="15">
        <v>8.257711</v>
      </c>
      <c r="J85" s="15"/>
      <c r="K85" s="15"/>
      <c r="L85" s="15"/>
      <c r="M85" s="15">
        <v>8.257711</v>
      </c>
      <c r="N85" s="15"/>
      <c r="O85" s="13"/>
      <c r="P85" s="13"/>
      <c r="Q85" s="15"/>
      <c r="R85" s="15"/>
      <c r="S85" s="15"/>
      <c r="T85" s="15"/>
      <c r="U85" s="15"/>
      <c r="V85" s="15"/>
      <c r="W85" s="15"/>
      <c r="X85" s="15"/>
      <c r="Y85" s="15"/>
      <c r="Z85" s="15"/>
    </row>
    <row r="86" ht="23.25" customHeight="1" outlineLevel="1" spans="1:26">
      <c r="A86" s="136" t="s">
        <v>51</v>
      </c>
      <c r="B86" s="13" t="s">
        <v>372</v>
      </c>
      <c r="C86" s="13" t="s">
        <v>241</v>
      </c>
      <c r="D86" s="13" t="s">
        <v>114</v>
      </c>
      <c r="E86" s="13" t="s">
        <v>115</v>
      </c>
      <c r="F86" s="13" t="s">
        <v>320</v>
      </c>
      <c r="G86" s="13" t="s">
        <v>241</v>
      </c>
      <c r="H86" s="15">
        <v>8.992139</v>
      </c>
      <c r="I86" s="15">
        <v>8.992139</v>
      </c>
      <c r="J86" s="15"/>
      <c r="K86" s="15"/>
      <c r="L86" s="15"/>
      <c r="M86" s="15">
        <v>8.992139</v>
      </c>
      <c r="N86" s="15"/>
      <c r="O86" s="13"/>
      <c r="P86" s="13"/>
      <c r="Q86" s="15"/>
      <c r="R86" s="15"/>
      <c r="S86" s="15"/>
      <c r="T86" s="15"/>
      <c r="U86" s="15"/>
      <c r="V86" s="15"/>
      <c r="W86" s="15"/>
      <c r="X86" s="15"/>
      <c r="Y86" s="15"/>
      <c r="Z86" s="15"/>
    </row>
    <row r="87" ht="23.25" customHeight="1" outlineLevel="1" spans="1:26">
      <c r="A87" s="135" t="s">
        <v>53</v>
      </c>
      <c r="B87" s="13"/>
      <c r="C87" s="13"/>
      <c r="D87" s="13"/>
      <c r="E87" s="13"/>
      <c r="F87" s="13"/>
      <c r="G87" s="13"/>
      <c r="H87" s="15">
        <v>6005.138155</v>
      </c>
      <c r="I87" s="15">
        <v>6005.138155</v>
      </c>
      <c r="J87" s="15"/>
      <c r="K87" s="15"/>
      <c r="L87" s="15"/>
      <c r="M87" s="15">
        <v>6005.138155</v>
      </c>
      <c r="N87" s="15"/>
      <c r="O87" s="13"/>
      <c r="P87" s="13"/>
      <c r="Q87" s="15"/>
      <c r="R87" s="15"/>
      <c r="S87" s="15"/>
      <c r="T87" s="15"/>
      <c r="U87" s="15"/>
      <c r="V87" s="15"/>
      <c r="W87" s="15"/>
      <c r="X87" s="15"/>
      <c r="Y87" s="15"/>
      <c r="Z87" s="15"/>
    </row>
    <row r="88" ht="23.25" customHeight="1" outlineLevel="1" spans="1:26">
      <c r="A88" s="136" t="s">
        <v>53</v>
      </c>
      <c r="B88" s="13" t="s">
        <v>373</v>
      </c>
      <c r="C88" s="13" t="s">
        <v>282</v>
      </c>
      <c r="D88" s="13" t="s">
        <v>112</v>
      </c>
      <c r="E88" s="13" t="s">
        <v>113</v>
      </c>
      <c r="F88" s="13" t="s">
        <v>283</v>
      </c>
      <c r="G88" s="13" t="s">
        <v>183</v>
      </c>
      <c r="H88" s="15">
        <v>1079.0316</v>
      </c>
      <c r="I88" s="15">
        <v>1079.0316</v>
      </c>
      <c r="J88" s="15"/>
      <c r="K88" s="15"/>
      <c r="L88" s="15"/>
      <c r="M88" s="15">
        <v>1079.0316</v>
      </c>
      <c r="N88" s="15"/>
      <c r="O88" s="13"/>
      <c r="P88" s="13"/>
      <c r="Q88" s="15"/>
      <c r="R88" s="15"/>
      <c r="S88" s="15"/>
      <c r="T88" s="15"/>
      <c r="U88" s="15"/>
      <c r="V88" s="15"/>
      <c r="W88" s="15"/>
      <c r="X88" s="15"/>
      <c r="Y88" s="15"/>
      <c r="Z88" s="15"/>
    </row>
    <row r="89" ht="23.25" customHeight="1" outlineLevel="1" spans="1:26">
      <c r="A89" s="136" t="s">
        <v>53</v>
      </c>
      <c r="B89" s="13" t="s">
        <v>373</v>
      </c>
      <c r="C89" s="13" t="s">
        <v>282</v>
      </c>
      <c r="D89" s="13" t="s">
        <v>112</v>
      </c>
      <c r="E89" s="13" t="s">
        <v>113</v>
      </c>
      <c r="F89" s="13" t="s">
        <v>284</v>
      </c>
      <c r="G89" s="13" t="s">
        <v>186</v>
      </c>
      <c r="H89" s="15">
        <v>1572.3012</v>
      </c>
      <c r="I89" s="15">
        <v>1572.3012</v>
      </c>
      <c r="J89" s="15"/>
      <c r="K89" s="15"/>
      <c r="L89" s="15"/>
      <c r="M89" s="15">
        <v>1572.3012</v>
      </c>
      <c r="N89" s="15"/>
      <c r="O89" s="13"/>
      <c r="P89" s="13"/>
      <c r="Q89" s="15"/>
      <c r="R89" s="15"/>
      <c r="S89" s="15"/>
      <c r="T89" s="15"/>
      <c r="U89" s="15"/>
      <c r="V89" s="15"/>
      <c r="W89" s="15"/>
      <c r="X89" s="15"/>
      <c r="Y89" s="15"/>
      <c r="Z89" s="15"/>
    </row>
    <row r="90" ht="23.25" customHeight="1" outlineLevel="1" spans="1:26">
      <c r="A90" s="136" t="s">
        <v>53</v>
      </c>
      <c r="B90" s="13" t="s">
        <v>374</v>
      </c>
      <c r="C90" s="13" t="s">
        <v>286</v>
      </c>
      <c r="D90" s="13" t="s">
        <v>112</v>
      </c>
      <c r="E90" s="13" t="s">
        <v>113</v>
      </c>
      <c r="F90" s="13" t="s">
        <v>287</v>
      </c>
      <c r="G90" s="13" t="s">
        <v>188</v>
      </c>
      <c r="H90" s="15">
        <v>400.074</v>
      </c>
      <c r="I90" s="15">
        <v>400.074</v>
      </c>
      <c r="J90" s="15"/>
      <c r="K90" s="15"/>
      <c r="L90" s="15"/>
      <c r="M90" s="15">
        <v>400.074</v>
      </c>
      <c r="N90" s="15"/>
      <c r="O90" s="13"/>
      <c r="P90" s="13"/>
      <c r="Q90" s="15"/>
      <c r="R90" s="15"/>
      <c r="S90" s="15"/>
      <c r="T90" s="15"/>
      <c r="U90" s="15"/>
      <c r="V90" s="15"/>
      <c r="W90" s="15"/>
      <c r="X90" s="15"/>
      <c r="Y90" s="15"/>
      <c r="Z90" s="15"/>
    </row>
    <row r="91" ht="23.25" customHeight="1" outlineLevel="1" spans="1:26">
      <c r="A91" s="136" t="s">
        <v>53</v>
      </c>
      <c r="B91" s="13" t="s">
        <v>373</v>
      </c>
      <c r="C91" s="13" t="s">
        <v>282</v>
      </c>
      <c r="D91" s="13" t="s">
        <v>112</v>
      </c>
      <c r="E91" s="13" t="s">
        <v>113</v>
      </c>
      <c r="F91" s="13" t="s">
        <v>287</v>
      </c>
      <c r="G91" s="13" t="s">
        <v>188</v>
      </c>
      <c r="H91" s="15">
        <v>89.9193</v>
      </c>
      <c r="I91" s="15">
        <v>89.9193</v>
      </c>
      <c r="J91" s="15"/>
      <c r="K91" s="15"/>
      <c r="L91" s="15"/>
      <c r="M91" s="15">
        <v>89.9193</v>
      </c>
      <c r="N91" s="15"/>
      <c r="O91" s="13"/>
      <c r="P91" s="13"/>
      <c r="Q91" s="15"/>
      <c r="R91" s="15"/>
      <c r="S91" s="15"/>
      <c r="T91" s="15"/>
      <c r="U91" s="15"/>
      <c r="V91" s="15"/>
      <c r="W91" s="15"/>
      <c r="X91" s="15"/>
      <c r="Y91" s="15"/>
      <c r="Z91" s="15"/>
    </row>
    <row r="92" ht="23.25" customHeight="1" outlineLevel="1" spans="1:26">
      <c r="A92" s="136" t="s">
        <v>53</v>
      </c>
      <c r="B92" s="13" t="s">
        <v>375</v>
      </c>
      <c r="C92" s="13" t="s">
        <v>289</v>
      </c>
      <c r="D92" s="13" t="s">
        <v>75</v>
      </c>
      <c r="E92" s="13" t="s">
        <v>76</v>
      </c>
      <c r="F92" s="13" t="s">
        <v>290</v>
      </c>
      <c r="G92" s="13" t="s">
        <v>196</v>
      </c>
      <c r="H92" s="15">
        <v>455.384016</v>
      </c>
      <c r="I92" s="15">
        <v>455.384016</v>
      </c>
      <c r="J92" s="15"/>
      <c r="K92" s="15"/>
      <c r="L92" s="15"/>
      <c r="M92" s="15">
        <v>455.384016</v>
      </c>
      <c r="N92" s="15"/>
      <c r="O92" s="13"/>
      <c r="P92" s="13"/>
      <c r="Q92" s="15"/>
      <c r="R92" s="15"/>
      <c r="S92" s="15"/>
      <c r="T92" s="15"/>
      <c r="U92" s="15"/>
      <c r="V92" s="15"/>
      <c r="W92" s="15"/>
      <c r="X92" s="15"/>
      <c r="Y92" s="15"/>
      <c r="Z92" s="15"/>
    </row>
    <row r="93" ht="23.25" customHeight="1" outlineLevel="1" spans="1:26">
      <c r="A93" s="136" t="s">
        <v>53</v>
      </c>
      <c r="B93" s="13" t="s">
        <v>376</v>
      </c>
      <c r="C93" s="13" t="s">
        <v>292</v>
      </c>
      <c r="D93" s="13" t="s">
        <v>90</v>
      </c>
      <c r="E93" s="13" t="s">
        <v>91</v>
      </c>
      <c r="F93" s="13" t="s">
        <v>293</v>
      </c>
      <c r="G93" s="13" t="s">
        <v>201</v>
      </c>
      <c r="H93" s="15">
        <v>160.218662</v>
      </c>
      <c r="I93" s="15">
        <v>160.218662</v>
      </c>
      <c r="J93" s="15"/>
      <c r="K93" s="15"/>
      <c r="L93" s="15"/>
      <c r="M93" s="15">
        <v>160.218662</v>
      </c>
      <c r="N93" s="15"/>
      <c r="O93" s="13"/>
      <c r="P93" s="13"/>
      <c r="Q93" s="15"/>
      <c r="R93" s="15"/>
      <c r="S93" s="15"/>
      <c r="T93" s="15"/>
      <c r="U93" s="15"/>
      <c r="V93" s="15"/>
      <c r="W93" s="15"/>
      <c r="X93" s="15"/>
      <c r="Y93" s="15"/>
      <c r="Z93" s="15"/>
    </row>
    <row r="94" ht="23.25" customHeight="1" outlineLevel="1" spans="1:26">
      <c r="A94" s="136" t="s">
        <v>53</v>
      </c>
      <c r="B94" s="13" t="s">
        <v>377</v>
      </c>
      <c r="C94" s="13" t="s">
        <v>295</v>
      </c>
      <c r="D94" s="13" t="s">
        <v>96</v>
      </c>
      <c r="E94" s="13" t="s">
        <v>97</v>
      </c>
      <c r="F94" s="13" t="s">
        <v>296</v>
      </c>
      <c r="G94" s="13" t="s">
        <v>206</v>
      </c>
      <c r="H94" s="15">
        <v>9.424627</v>
      </c>
      <c r="I94" s="15">
        <v>9.424627</v>
      </c>
      <c r="J94" s="15"/>
      <c r="K94" s="15"/>
      <c r="L94" s="15"/>
      <c r="M94" s="15">
        <v>9.424627</v>
      </c>
      <c r="N94" s="15"/>
      <c r="O94" s="13"/>
      <c r="P94" s="13"/>
      <c r="Q94" s="15"/>
      <c r="R94" s="15"/>
      <c r="S94" s="15"/>
      <c r="T94" s="15"/>
      <c r="U94" s="15"/>
      <c r="V94" s="15"/>
      <c r="W94" s="15"/>
      <c r="X94" s="15"/>
      <c r="Y94" s="15"/>
      <c r="Z94" s="15"/>
    </row>
    <row r="95" ht="23.25" customHeight="1" outlineLevel="1" spans="1:26">
      <c r="A95" s="136" t="s">
        <v>53</v>
      </c>
      <c r="B95" s="13" t="s">
        <v>378</v>
      </c>
      <c r="C95" s="13" t="s">
        <v>298</v>
      </c>
      <c r="D95" s="13" t="s">
        <v>96</v>
      </c>
      <c r="E95" s="13" t="s">
        <v>97</v>
      </c>
      <c r="F95" s="13" t="s">
        <v>296</v>
      </c>
      <c r="G95" s="13" t="s">
        <v>206</v>
      </c>
      <c r="H95" s="15">
        <v>11.780784</v>
      </c>
      <c r="I95" s="15">
        <v>11.780784</v>
      </c>
      <c r="J95" s="15"/>
      <c r="K95" s="15"/>
      <c r="L95" s="15"/>
      <c r="M95" s="15">
        <v>11.780784</v>
      </c>
      <c r="N95" s="15"/>
      <c r="O95" s="13"/>
      <c r="P95" s="13"/>
      <c r="Q95" s="15"/>
      <c r="R95" s="15"/>
      <c r="S95" s="15"/>
      <c r="T95" s="15"/>
      <c r="U95" s="15"/>
      <c r="V95" s="15"/>
      <c r="W95" s="15"/>
      <c r="X95" s="15"/>
      <c r="Y95" s="15"/>
      <c r="Z95" s="15"/>
    </row>
    <row r="96" ht="23.25" customHeight="1" outlineLevel="1" spans="1:26">
      <c r="A96" s="136" t="s">
        <v>53</v>
      </c>
      <c r="B96" s="13" t="s">
        <v>379</v>
      </c>
      <c r="C96" s="13" t="s">
        <v>300</v>
      </c>
      <c r="D96" s="13" t="s">
        <v>96</v>
      </c>
      <c r="E96" s="13" t="s">
        <v>97</v>
      </c>
      <c r="F96" s="13" t="s">
        <v>296</v>
      </c>
      <c r="G96" s="13" t="s">
        <v>206</v>
      </c>
      <c r="H96" s="15">
        <v>10.4538</v>
      </c>
      <c r="I96" s="15">
        <v>10.4538</v>
      </c>
      <c r="J96" s="15"/>
      <c r="K96" s="15"/>
      <c r="L96" s="15"/>
      <c r="M96" s="15">
        <v>10.4538</v>
      </c>
      <c r="N96" s="15"/>
      <c r="O96" s="13"/>
      <c r="P96" s="13"/>
      <c r="Q96" s="15"/>
      <c r="R96" s="15"/>
      <c r="S96" s="15"/>
      <c r="T96" s="15"/>
      <c r="U96" s="15"/>
      <c r="V96" s="15"/>
      <c r="W96" s="15"/>
      <c r="X96" s="15"/>
      <c r="Y96" s="15"/>
      <c r="Z96" s="15"/>
    </row>
    <row r="97" ht="23.25" customHeight="1" outlineLevel="1" spans="1:26">
      <c r="A97" s="136" t="s">
        <v>53</v>
      </c>
      <c r="B97" s="13" t="s">
        <v>380</v>
      </c>
      <c r="C97" s="13" t="s">
        <v>302</v>
      </c>
      <c r="D97" s="13" t="s">
        <v>128</v>
      </c>
      <c r="E97" s="13" t="s">
        <v>129</v>
      </c>
      <c r="F97" s="13" t="s">
        <v>303</v>
      </c>
      <c r="G97" s="13" t="s">
        <v>129</v>
      </c>
      <c r="H97" s="15">
        <v>419.215019</v>
      </c>
      <c r="I97" s="15">
        <v>419.215019</v>
      </c>
      <c r="J97" s="15"/>
      <c r="K97" s="15"/>
      <c r="L97" s="15"/>
      <c r="M97" s="15">
        <v>419.215019</v>
      </c>
      <c r="N97" s="15"/>
      <c r="O97" s="13"/>
      <c r="P97" s="13"/>
      <c r="Q97" s="15"/>
      <c r="R97" s="15"/>
      <c r="S97" s="15"/>
      <c r="T97" s="15"/>
      <c r="U97" s="15"/>
      <c r="V97" s="15"/>
      <c r="W97" s="15"/>
      <c r="X97" s="15"/>
      <c r="Y97" s="15"/>
      <c r="Z97" s="15"/>
    </row>
    <row r="98" ht="23.25" customHeight="1" outlineLevel="1" spans="1:26">
      <c r="A98" s="136" t="s">
        <v>53</v>
      </c>
      <c r="B98" s="13" t="s">
        <v>381</v>
      </c>
      <c r="C98" s="13" t="s">
        <v>305</v>
      </c>
      <c r="D98" s="13" t="s">
        <v>112</v>
      </c>
      <c r="E98" s="13" t="s">
        <v>113</v>
      </c>
      <c r="F98" s="13" t="s">
        <v>368</v>
      </c>
      <c r="G98" s="13" t="s">
        <v>218</v>
      </c>
      <c r="H98" s="15">
        <v>12.0196</v>
      </c>
      <c r="I98" s="15">
        <v>12.0196</v>
      </c>
      <c r="J98" s="15"/>
      <c r="K98" s="15"/>
      <c r="L98" s="15"/>
      <c r="M98" s="15">
        <v>12.0196</v>
      </c>
      <c r="N98" s="15"/>
      <c r="O98" s="13"/>
      <c r="P98" s="13"/>
      <c r="Q98" s="15"/>
      <c r="R98" s="15"/>
      <c r="S98" s="15"/>
      <c r="T98" s="15"/>
      <c r="U98" s="15"/>
      <c r="V98" s="15"/>
      <c r="W98" s="15"/>
      <c r="X98" s="15"/>
      <c r="Y98" s="15"/>
      <c r="Z98" s="15"/>
    </row>
    <row r="99" ht="23.25" customHeight="1" outlineLevel="1" spans="1:26">
      <c r="A99" s="136" t="s">
        <v>53</v>
      </c>
      <c r="B99" s="13" t="s">
        <v>381</v>
      </c>
      <c r="C99" s="13" t="s">
        <v>305</v>
      </c>
      <c r="D99" s="13" t="s">
        <v>112</v>
      </c>
      <c r="E99" s="13" t="s">
        <v>113</v>
      </c>
      <c r="F99" s="13" t="s">
        <v>369</v>
      </c>
      <c r="G99" s="13" t="s">
        <v>220</v>
      </c>
      <c r="H99" s="15">
        <v>23.6831</v>
      </c>
      <c r="I99" s="15">
        <v>23.6831</v>
      </c>
      <c r="J99" s="15"/>
      <c r="K99" s="15"/>
      <c r="L99" s="15"/>
      <c r="M99" s="15">
        <v>23.6831</v>
      </c>
      <c r="N99" s="15"/>
      <c r="O99" s="13"/>
      <c r="P99" s="13"/>
      <c r="Q99" s="15"/>
      <c r="R99" s="15"/>
      <c r="S99" s="15"/>
      <c r="T99" s="15"/>
      <c r="U99" s="15"/>
      <c r="V99" s="15"/>
      <c r="W99" s="15"/>
      <c r="X99" s="15"/>
      <c r="Y99" s="15"/>
      <c r="Z99" s="15"/>
    </row>
    <row r="100" ht="23.25" customHeight="1" outlineLevel="1" spans="1:26">
      <c r="A100" s="136" t="s">
        <v>53</v>
      </c>
      <c r="B100" s="13" t="s">
        <v>381</v>
      </c>
      <c r="C100" s="13" t="s">
        <v>305</v>
      </c>
      <c r="D100" s="13" t="s">
        <v>112</v>
      </c>
      <c r="E100" s="13" t="s">
        <v>113</v>
      </c>
      <c r="F100" s="13" t="s">
        <v>307</v>
      </c>
      <c r="G100" s="13" t="s">
        <v>222</v>
      </c>
      <c r="H100" s="15">
        <v>41.5716</v>
      </c>
      <c r="I100" s="15">
        <v>41.5716</v>
      </c>
      <c r="J100" s="15"/>
      <c r="K100" s="15"/>
      <c r="L100" s="15"/>
      <c r="M100" s="15">
        <v>41.5716</v>
      </c>
      <c r="N100" s="15"/>
      <c r="O100" s="13"/>
      <c r="P100" s="13"/>
      <c r="Q100" s="15"/>
      <c r="R100" s="15"/>
      <c r="S100" s="15"/>
      <c r="T100" s="15"/>
      <c r="U100" s="15"/>
      <c r="V100" s="15"/>
      <c r="W100" s="15"/>
      <c r="X100" s="15"/>
      <c r="Y100" s="15"/>
      <c r="Z100" s="15"/>
    </row>
    <row r="101" ht="23.25" customHeight="1" outlineLevel="1" spans="1:26">
      <c r="A101" s="136" t="s">
        <v>53</v>
      </c>
      <c r="B101" s="13" t="s">
        <v>381</v>
      </c>
      <c r="C101" s="13" t="s">
        <v>305</v>
      </c>
      <c r="D101" s="13" t="s">
        <v>112</v>
      </c>
      <c r="E101" s="13" t="s">
        <v>113</v>
      </c>
      <c r="F101" s="13" t="s">
        <v>308</v>
      </c>
      <c r="G101" s="13" t="s">
        <v>225</v>
      </c>
      <c r="H101" s="15">
        <v>38.482</v>
      </c>
      <c r="I101" s="15">
        <v>38.482</v>
      </c>
      <c r="J101" s="15"/>
      <c r="K101" s="15"/>
      <c r="L101" s="15"/>
      <c r="M101" s="15">
        <v>38.482</v>
      </c>
      <c r="N101" s="15"/>
      <c r="O101" s="13"/>
      <c r="P101" s="13"/>
      <c r="Q101" s="15"/>
      <c r="R101" s="15"/>
      <c r="S101" s="15"/>
      <c r="T101" s="15"/>
      <c r="U101" s="15"/>
      <c r="V101" s="15"/>
      <c r="W101" s="15"/>
      <c r="X101" s="15"/>
      <c r="Y101" s="15"/>
      <c r="Z101" s="15"/>
    </row>
    <row r="102" ht="23.25" customHeight="1" outlineLevel="1" spans="1:26">
      <c r="A102" s="136" t="s">
        <v>53</v>
      </c>
      <c r="B102" s="13" t="s">
        <v>381</v>
      </c>
      <c r="C102" s="13" t="s">
        <v>305</v>
      </c>
      <c r="D102" s="13" t="s">
        <v>112</v>
      </c>
      <c r="E102" s="13" t="s">
        <v>113</v>
      </c>
      <c r="F102" s="13" t="s">
        <v>382</v>
      </c>
      <c r="G102" s="13" t="s">
        <v>214</v>
      </c>
      <c r="H102" s="15">
        <v>7.8</v>
      </c>
      <c r="I102" s="15">
        <v>7.8</v>
      </c>
      <c r="J102" s="15"/>
      <c r="K102" s="15"/>
      <c r="L102" s="15"/>
      <c r="M102" s="15">
        <v>7.8</v>
      </c>
      <c r="N102" s="15"/>
      <c r="O102" s="13"/>
      <c r="P102" s="13"/>
      <c r="Q102" s="15"/>
      <c r="R102" s="15"/>
      <c r="S102" s="15"/>
      <c r="T102" s="15"/>
      <c r="U102" s="15"/>
      <c r="V102" s="15"/>
      <c r="W102" s="15"/>
      <c r="X102" s="15"/>
      <c r="Y102" s="15"/>
      <c r="Z102" s="15"/>
    </row>
    <row r="103" ht="23.25" customHeight="1" outlineLevel="1" spans="1:26">
      <c r="A103" s="136" t="s">
        <v>53</v>
      </c>
      <c r="B103" s="13" t="s">
        <v>381</v>
      </c>
      <c r="C103" s="13" t="s">
        <v>305</v>
      </c>
      <c r="D103" s="13" t="s">
        <v>112</v>
      </c>
      <c r="E103" s="13" t="s">
        <v>113</v>
      </c>
      <c r="F103" s="13" t="s">
        <v>314</v>
      </c>
      <c r="G103" s="13" t="s">
        <v>200</v>
      </c>
      <c r="H103" s="15">
        <v>1.408</v>
      </c>
      <c r="I103" s="15">
        <v>1.408</v>
      </c>
      <c r="J103" s="15"/>
      <c r="K103" s="15"/>
      <c r="L103" s="15"/>
      <c r="M103" s="15">
        <v>1.408</v>
      </c>
      <c r="N103" s="15"/>
      <c r="O103" s="13"/>
      <c r="P103" s="13"/>
      <c r="Q103" s="15"/>
      <c r="R103" s="15"/>
      <c r="S103" s="15"/>
      <c r="T103" s="15"/>
      <c r="U103" s="15"/>
      <c r="V103" s="15"/>
      <c r="W103" s="15"/>
      <c r="X103" s="15"/>
      <c r="Y103" s="15"/>
      <c r="Z103" s="15"/>
    </row>
    <row r="104" ht="23.25" customHeight="1" outlineLevel="1" spans="1:26">
      <c r="A104" s="136" t="s">
        <v>53</v>
      </c>
      <c r="B104" s="13" t="s">
        <v>383</v>
      </c>
      <c r="C104" s="13" t="s">
        <v>210</v>
      </c>
      <c r="D104" s="13" t="s">
        <v>112</v>
      </c>
      <c r="E104" s="13" t="s">
        <v>113</v>
      </c>
      <c r="F104" s="13" t="s">
        <v>310</v>
      </c>
      <c r="G104" s="13" t="s">
        <v>210</v>
      </c>
      <c r="H104" s="15">
        <v>2.996</v>
      </c>
      <c r="I104" s="15">
        <v>2.996</v>
      </c>
      <c r="J104" s="15"/>
      <c r="K104" s="15"/>
      <c r="L104" s="15"/>
      <c r="M104" s="15">
        <v>2.996</v>
      </c>
      <c r="N104" s="15"/>
      <c r="O104" s="13"/>
      <c r="P104" s="13"/>
      <c r="Q104" s="15"/>
      <c r="R104" s="15"/>
      <c r="S104" s="15"/>
      <c r="T104" s="15"/>
      <c r="U104" s="15"/>
      <c r="V104" s="15"/>
      <c r="W104" s="15"/>
      <c r="X104" s="15"/>
      <c r="Y104" s="15"/>
      <c r="Z104" s="15"/>
    </row>
    <row r="105" ht="23.25" customHeight="1" outlineLevel="1" spans="1:26">
      <c r="A105" s="136" t="s">
        <v>53</v>
      </c>
      <c r="B105" s="13" t="s">
        <v>381</v>
      </c>
      <c r="C105" s="13" t="s">
        <v>305</v>
      </c>
      <c r="D105" s="13" t="s">
        <v>112</v>
      </c>
      <c r="E105" s="13" t="s">
        <v>113</v>
      </c>
      <c r="F105" s="13" t="s">
        <v>384</v>
      </c>
      <c r="G105" s="13" t="s">
        <v>236</v>
      </c>
      <c r="H105" s="15">
        <v>14.58</v>
      </c>
      <c r="I105" s="15">
        <v>14.58</v>
      </c>
      <c r="J105" s="15"/>
      <c r="K105" s="15"/>
      <c r="L105" s="15"/>
      <c r="M105" s="15">
        <v>14.58</v>
      </c>
      <c r="N105" s="15"/>
      <c r="O105" s="13"/>
      <c r="P105" s="13"/>
      <c r="Q105" s="15"/>
      <c r="R105" s="15"/>
      <c r="S105" s="15"/>
      <c r="T105" s="15"/>
      <c r="U105" s="15"/>
      <c r="V105" s="15"/>
      <c r="W105" s="15"/>
      <c r="X105" s="15"/>
      <c r="Y105" s="15"/>
      <c r="Z105" s="15"/>
    </row>
    <row r="106" ht="23.25" customHeight="1" outlineLevel="1" spans="1:26">
      <c r="A106" s="136" t="s">
        <v>53</v>
      </c>
      <c r="B106" s="13" t="s">
        <v>381</v>
      </c>
      <c r="C106" s="13" t="s">
        <v>305</v>
      </c>
      <c r="D106" s="13" t="s">
        <v>112</v>
      </c>
      <c r="E106" s="13" t="s">
        <v>113</v>
      </c>
      <c r="F106" s="13" t="s">
        <v>306</v>
      </c>
      <c r="G106" s="13" t="s">
        <v>215</v>
      </c>
      <c r="H106" s="15">
        <v>51.140713</v>
      </c>
      <c r="I106" s="15">
        <v>51.140713</v>
      </c>
      <c r="J106" s="15"/>
      <c r="K106" s="15"/>
      <c r="L106" s="15"/>
      <c r="M106" s="15">
        <v>51.140713</v>
      </c>
      <c r="N106" s="15"/>
      <c r="O106" s="13"/>
      <c r="P106" s="13"/>
      <c r="Q106" s="15"/>
      <c r="R106" s="15"/>
      <c r="S106" s="15"/>
      <c r="T106" s="15"/>
      <c r="U106" s="15"/>
      <c r="V106" s="15"/>
      <c r="W106" s="15"/>
      <c r="X106" s="15"/>
      <c r="Y106" s="15"/>
      <c r="Z106" s="15"/>
    </row>
    <row r="107" ht="23.25" customHeight="1" outlineLevel="1" spans="1:26">
      <c r="A107" s="136" t="s">
        <v>53</v>
      </c>
      <c r="B107" s="13" t="s">
        <v>385</v>
      </c>
      <c r="C107" s="13" t="s">
        <v>335</v>
      </c>
      <c r="D107" s="13" t="s">
        <v>71</v>
      </c>
      <c r="E107" s="13" t="s">
        <v>72</v>
      </c>
      <c r="F107" s="13" t="s">
        <v>306</v>
      </c>
      <c r="G107" s="13" t="s">
        <v>215</v>
      </c>
      <c r="H107" s="15">
        <v>0.1</v>
      </c>
      <c r="I107" s="15">
        <v>0.1</v>
      </c>
      <c r="J107" s="15"/>
      <c r="K107" s="15"/>
      <c r="L107" s="15"/>
      <c r="M107" s="15">
        <v>0.1</v>
      </c>
      <c r="N107" s="15"/>
      <c r="O107" s="13"/>
      <c r="P107" s="13"/>
      <c r="Q107" s="15"/>
      <c r="R107" s="15"/>
      <c r="S107" s="15"/>
      <c r="T107" s="15"/>
      <c r="U107" s="15"/>
      <c r="V107" s="15"/>
      <c r="W107" s="15"/>
      <c r="X107" s="15"/>
      <c r="Y107" s="15"/>
      <c r="Z107" s="15"/>
    </row>
    <row r="108" ht="23.25" customHeight="1" outlineLevel="1" spans="1:26">
      <c r="A108" s="136" t="s">
        <v>53</v>
      </c>
      <c r="B108" s="13" t="s">
        <v>386</v>
      </c>
      <c r="C108" s="13" t="s">
        <v>312</v>
      </c>
      <c r="D108" s="13" t="s">
        <v>71</v>
      </c>
      <c r="E108" s="13" t="s">
        <v>72</v>
      </c>
      <c r="F108" s="13" t="s">
        <v>306</v>
      </c>
      <c r="G108" s="13" t="s">
        <v>215</v>
      </c>
      <c r="H108" s="15">
        <v>6.574352</v>
      </c>
      <c r="I108" s="15">
        <v>6.574352</v>
      </c>
      <c r="J108" s="15"/>
      <c r="K108" s="15"/>
      <c r="L108" s="15"/>
      <c r="M108" s="15">
        <v>6.574352</v>
      </c>
      <c r="N108" s="15"/>
      <c r="O108" s="13"/>
      <c r="P108" s="13"/>
      <c r="Q108" s="15"/>
      <c r="R108" s="15"/>
      <c r="S108" s="15"/>
      <c r="T108" s="15"/>
      <c r="U108" s="15"/>
      <c r="V108" s="15"/>
      <c r="W108" s="15"/>
      <c r="X108" s="15"/>
      <c r="Y108" s="15"/>
      <c r="Z108" s="15"/>
    </row>
    <row r="109" ht="23.25" customHeight="1" outlineLevel="1" spans="1:26">
      <c r="A109" s="136" t="s">
        <v>53</v>
      </c>
      <c r="B109" s="13" t="s">
        <v>387</v>
      </c>
      <c r="C109" s="13" t="s">
        <v>202</v>
      </c>
      <c r="D109" s="13" t="s">
        <v>112</v>
      </c>
      <c r="E109" s="13" t="s">
        <v>113</v>
      </c>
      <c r="F109" s="13" t="s">
        <v>316</v>
      </c>
      <c r="G109" s="13" t="s">
        <v>202</v>
      </c>
      <c r="H109" s="15">
        <v>17.697384</v>
      </c>
      <c r="I109" s="15">
        <v>17.697384</v>
      </c>
      <c r="J109" s="15"/>
      <c r="K109" s="15"/>
      <c r="L109" s="15"/>
      <c r="M109" s="15">
        <v>17.697384</v>
      </c>
      <c r="N109" s="15"/>
      <c r="O109" s="13"/>
      <c r="P109" s="13"/>
      <c r="Q109" s="15"/>
      <c r="R109" s="15"/>
      <c r="S109" s="15"/>
      <c r="T109" s="15"/>
      <c r="U109" s="15"/>
      <c r="V109" s="15"/>
      <c r="W109" s="15"/>
      <c r="X109" s="15"/>
      <c r="Y109" s="15"/>
      <c r="Z109" s="15"/>
    </row>
    <row r="110" ht="23.25" customHeight="1" outlineLevel="1" spans="1:26">
      <c r="A110" s="136" t="s">
        <v>53</v>
      </c>
      <c r="B110" s="13" t="s">
        <v>388</v>
      </c>
      <c r="C110" s="13" t="s">
        <v>239</v>
      </c>
      <c r="D110" s="13" t="s">
        <v>112</v>
      </c>
      <c r="E110" s="13" t="s">
        <v>113</v>
      </c>
      <c r="F110" s="13" t="s">
        <v>318</v>
      </c>
      <c r="G110" s="13" t="s">
        <v>239</v>
      </c>
      <c r="H110" s="15">
        <v>53.026656</v>
      </c>
      <c r="I110" s="15">
        <v>53.026656</v>
      </c>
      <c r="J110" s="15"/>
      <c r="K110" s="15"/>
      <c r="L110" s="15"/>
      <c r="M110" s="15">
        <v>53.026656</v>
      </c>
      <c r="N110" s="15"/>
      <c r="O110" s="13"/>
      <c r="P110" s="13"/>
      <c r="Q110" s="15"/>
      <c r="R110" s="15"/>
      <c r="S110" s="15"/>
      <c r="T110" s="15"/>
      <c r="U110" s="15"/>
      <c r="V110" s="15"/>
      <c r="W110" s="15"/>
      <c r="X110" s="15"/>
      <c r="Y110" s="15"/>
      <c r="Z110" s="15"/>
    </row>
    <row r="111" ht="23.25" customHeight="1" outlineLevel="1" spans="1:26">
      <c r="A111" s="136" t="s">
        <v>53</v>
      </c>
      <c r="B111" s="13" t="s">
        <v>388</v>
      </c>
      <c r="C111" s="13" t="s">
        <v>239</v>
      </c>
      <c r="D111" s="13" t="s">
        <v>71</v>
      </c>
      <c r="E111" s="13" t="s">
        <v>72</v>
      </c>
      <c r="F111" s="13" t="s">
        <v>318</v>
      </c>
      <c r="G111" s="13" t="s">
        <v>239</v>
      </c>
      <c r="H111" s="15">
        <v>18.791045</v>
      </c>
      <c r="I111" s="15">
        <v>18.791045</v>
      </c>
      <c r="J111" s="15"/>
      <c r="K111" s="15"/>
      <c r="L111" s="15"/>
      <c r="M111" s="15">
        <v>18.791045</v>
      </c>
      <c r="N111" s="15"/>
      <c r="O111" s="13"/>
      <c r="P111" s="13"/>
      <c r="Q111" s="15"/>
      <c r="R111" s="15"/>
      <c r="S111" s="15"/>
      <c r="T111" s="15"/>
      <c r="U111" s="15"/>
      <c r="V111" s="15"/>
      <c r="W111" s="15"/>
      <c r="X111" s="15"/>
      <c r="Y111" s="15"/>
      <c r="Z111" s="15"/>
    </row>
    <row r="112" ht="23.25" customHeight="1" outlineLevel="1" spans="1:26">
      <c r="A112" s="136" t="s">
        <v>53</v>
      </c>
      <c r="B112" s="13" t="s">
        <v>389</v>
      </c>
      <c r="C112" s="13" t="s">
        <v>241</v>
      </c>
      <c r="D112" s="13" t="s">
        <v>112</v>
      </c>
      <c r="E112" s="13" t="s">
        <v>113</v>
      </c>
      <c r="F112" s="13" t="s">
        <v>320</v>
      </c>
      <c r="G112" s="13" t="s">
        <v>241</v>
      </c>
      <c r="H112" s="15">
        <v>59.60672</v>
      </c>
      <c r="I112" s="15">
        <v>59.60672</v>
      </c>
      <c r="J112" s="15"/>
      <c r="K112" s="15"/>
      <c r="L112" s="15"/>
      <c r="M112" s="15">
        <v>59.60672</v>
      </c>
      <c r="N112" s="15"/>
      <c r="O112" s="13"/>
      <c r="P112" s="13"/>
      <c r="Q112" s="15"/>
      <c r="R112" s="15"/>
      <c r="S112" s="15"/>
      <c r="T112" s="15"/>
      <c r="U112" s="15"/>
      <c r="V112" s="15"/>
      <c r="W112" s="15"/>
      <c r="X112" s="15"/>
      <c r="Y112" s="15"/>
      <c r="Z112" s="15"/>
    </row>
    <row r="113" ht="23.25" customHeight="1" outlineLevel="1" spans="1:26">
      <c r="A113" s="136" t="s">
        <v>53</v>
      </c>
      <c r="B113" s="13" t="s">
        <v>389</v>
      </c>
      <c r="C113" s="13" t="s">
        <v>241</v>
      </c>
      <c r="D113" s="13" t="s">
        <v>71</v>
      </c>
      <c r="E113" s="13" t="s">
        <v>72</v>
      </c>
      <c r="F113" s="13" t="s">
        <v>320</v>
      </c>
      <c r="G113" s="13" t="s">
        <v>241</v>
      </c>
      <c r="H113" s="15">
        <v>0.35019</v>
      </c>
      <c r="I113" s="15">
        <v>0.35019</v>
      </c>
      <c r="J113" s="15"/>
      <c r="K113" s="15"/>
      <c r="L113" s="15"/>
      <c r="M113" s="15">
        <v>0.35019</v>
      </c>
      <c r="N113" s="15"/>
      <c r="O113" s="13"/>
      <c r="P113" s="13"/>
      <c r="Q113" s="15"/>
      <c r="R113" s="15"/>
      <c r="S113" s="15"/>
      <c r="T113" s="15"/>
      <c r="U113" s="15"/>
      <c r="V113" s="15"/>
      <c r="W113" s="15"/>
      <c r="X113" s="15"/>
      <c r="Y113" s="15"/>
      <c r="Z113" s="15"/>
    </row>
    <row r="114" ht="23.25" customHeight="1" outlineLevel="1" spans="1:26">
      <c r="A114" s="136" t="s">
        <v>53</v>
      </c>
      <c r="B114" s="13" t="s">
        <v>389</v>
      </c>
      <c r="C114" s="13" t="s">
        <v>241</v>
      </c>
      <c r="D114" s="13" t="s">
        <v>71</v>
      </c>
      <c r="E114" s="13" t="s">
        <v>72</v>
      </c>
      <c r="F114" s="13" t="s">
        <v>320</v>
      </c>
      <c r="G114" s="13" t="s">
        <v>241</v>
      </c>
      <c r="H114" s="15">
        <v>19.421416</v>
      </c>
      <c r="I114" s="15">
        <v>19.421416</v>
      </c>
      <c r="J114" s="15"/>
      <c r="K114" s="15"/>
      <c r="L114" s="15"/>
      <c r="M114" s="15">
        <v>19.421416</v>
      </c>
      <c r="N114" s="15"/>
      <c r="O114" s="13"/>
      <c r="P114" s="13"/>
      <c r="Q114" s="15"/>
      <c r="R114" s="15"/>
      <c r="S114" s="15"/>
      <c r="T114" s="15"/>
      <c r="U114" s="15"/>
      <c r="V114" s="15"/>
      <c r="W114" s="15"/>
      <c r="X114" s="15"/>
      <c r="Y114" s="15"/>
      <c r="Z114" s="15"/>
    </row>
    <row r="115" ht="23.25" customHeight="1" outlineLevel="1" spans="1:26">
      <c r="A115" s="136" t="s">
        <v>53</v>
      </c>
      <c r="B115" s="13" t="s">
        <v>390</v>
      </c>
      <c r="C115" s="13" t="s">
        <v>211</v>
      </c>
      <c r="D115" s="13" t="s">
        <v>112</v>
      </c>
      <c r="E115" s="13" t="s">
        <v>113</v>
      </c>
      <c r="F115" s="13" t="s">
        <v>322</v>
      </c>
      <c r="G115" s="13" t="s">
        <v>211</v>
      </c>
      <c r="H115" s="15">
        <v>4.244006</v>
      </c>
      <c r="I115" s="15">
        <v>4.244006</v>
      </c>
      <c r="J115" s="15"/>
      <c r="K115" s="15"/>
      <c r="L115" s="15"/>
      <c r="M115" s="15">
        <v>4.244006</v>
      </c>
      <c r="N115" s="15"/>
      <c r="O115" s="13"/>
      <c r="P115" s="13"/>
      <c r="Q115" s="15"/>
      <c r="R115" s="15"/>
      <c r="S115" s="15"/>
      <c r="T115" s="15"/>
      <c r="U115" s="15"/>
      <c r="V115" s="15"/>
      <c r="W115" s="15"/>
      <c r="X115" s="15"/>
      <c r="Y115" s="15"/>
      <c r="Z115" s="15"/>
    </row>
    <row r="116" ht="23.25" customHeight="1" outlineLevel="1" spans="1:26">
      <c r="A116" s="136" t="s">
        <v>53</v>
      </c>
      <c r="B116" s="13" t="s">
        <v>390</v>
      </c>
      <c r="C116" s="13" t="s">
        <v>211</v>
      </c>
      <c r="D116" s="13" t="s">
        <v>112</v>
      </c>
      <c r="E116" s="13" t="s">
        <v>113</v>
      </c>
      <c r="F116" s="13" t="s">
        <v>322</v>
      </c>
      <c r="G116" s="13" t="s">
        <v>211</v>
      </c>
      <c r="H116" s="15">
        <v>25.464038</v>
      </c>
      <c r="I116" s="15">
        <v>25.464038</v>
      </c>
      <c r="J116" s="15"/>
      <c r="K116" s="15"/>
      <c r="L116" s="15"/>
      <c r="M116" s="15">
        <v>25.464038</v>
      </c>
      <c r="N116" s="15"/>
      <c r="O116" s="13"/>
      <c r="P116" s="13"/>
      <c r="Q116" s="15"/>
      <c r="R116" s="15"/>
      <c r="S116" s="15"/>
      <c r="T116" s="15"/>
      <c r="U116" s="15"/>
      <c r="V116" s="15"/>
      <c r="W116" s="15"/>
      <c r="X116" s="15"/>
      <c r="Y116" s="15"/>
      <c r="Z116" s="15"/>
    </row>
    <row r="117" ht="23.25" customHeight="1" outlineLevel="1" spans="1:26">
      <c r="A117" s="136" t="s">
        <v>53</v>
      </c>
      <c r="B117" s="13" t="s">
        <v>391</v>
      </c>
      <c r="C117" s="13" t="s">
        <v>324</v>
      </c>
      <c r="D117" s="13" t="s">
        <v>112</v>
      </c>
      <c r="E117" s="13" t="s">
        <v>113</v>
      </c>
      <c r="F117" s="13" t="s">
        <v>325</v>
      </c>
      <c r="G117" s="13" t="s">
        <v>244</v>
      </c>
      <c r="H117" s="15">
        <v>22.266</v>
      </c>
      <c r="I117" s="15">
        <v>22.266</v>
      </c>
      <c r="J117" s="15"/>
      <c r="K117" s="15"/>
      <c r="L117" s="15"/>
      <c r="M117" s="15">
        <v>22.266</v>
      </c>
      <c r="N117" s="15"/>
      <c r="O117" s="13"/>
      <c r="P117" s="13"/>
      <c r="Q117" s="15"/>
      <c r="R117" s="15"/>
      <c r="S117" s="15"/>
      <c r="T117" s="15"/>
      <c r="U117" s="15"/>
      <c r="V117" s="15"/>
      <c r="W117" s="15"/>
      <c r="X117" s="15"/>
      <c r="Y117" s="15"/>
      <c r="Z117" s="15"/>
    </row>
    <row r="118" ht="23.25" customHeight="1" outlineLevel="1" spans="1:26">
      <c r="A118" s="136" t="s">
        <v>53</v>
      </c>
      <c r="B118" s="13" t="s">
        <v>392</v>
      </c>
      <c r="C118" s="13" t="s">
        <v>327</v>
      </c>
      <c r="D118" s="13" t="s">
        <v>112</v>
      </c>
      <c r="E118" s="13" t="s">
        <v>113</v>
      </c>
      <c r="F118" s="13" t="s">
        <v>325</v>
      </c>
      <c r="G118" s="13" t="s">
        <v>244</v>
      </c>
      <c r="H118" s="15">
        <v>222.66</v>
      </c>
      <c r="I118" s="15">
        <v>222.66</v>
      </c>
      <c r="J118" s="15"/>
      <c r="K118" s="15"/>
      <c r="L118" s="15"/>
      <c r="M118" s="15">
        <v>222.66</v>
      </c>
      <c r="N118" s="15"/>
      <c r="O118" s="13"/>
      <c r="P118" s="13"/>
      <c r="Q118" s="15"/>
      <c r="R118" s="15"/>
      <c r="S118" s="15"/>
      <c r="T118" s="15"/>
      <c r="U118" s="15"/>
      <c r="V118" s="15"/>
      <c r="W118" s="15"/>
      <c r="X118" s="15"/>
      <c r="Y118" s="15"/>
      <c r="Z118" s="15"/>
    </row>
    <row r="119" ht="23.25" customHeight="1" outlineLevel="1" spans="1:26">
      <c r="A119" s="136" t="s">
        <v>53</v>
      </c>
      <c r="B119" s="13" t="s">
        <v>393</v>
      </c>
      <c r="C119" s="13" t="s">
        <v>246</v>
      </c>
      <c r="D119" s="13" t="s">
        <v>71</v>
      </c>
      <c r="E119" s="13" t="s">
        <v>72</v>
      </c>
      <c r="F119" s="13" t="s">
        <v>338</v>
      </c>
      <c r="G119" s="13" t="s">
        <v>246</v>
      </c>
      <c r="H119" s="15">
        <v>11.6076</v>
      </c>
      <c r="I119" s="15">
        <v>11.6076</v>
      </c>
      <c r="J119" s="15"/>
      <c r="K119" s="15"/>
      <c r="L119" s="15"/>
      <c r="M119" s="15">
        <v>11.6076</v>
      </c>
      <c r="N119" s="15"/>
      <c r="O119" s="13"/>
      <c r="P119" s="13"/>
      <c r="Q119" s="15"/>
      <c r="R119" s="15"/>
      <c r="S119" s="15"/>
      <c r="T119" s="15"/>
      <c r="U119" s="15"/>
      <c r="V119" s="15"/>
      <c r="W119" s="15"/>
      <c r="X119" s="15"/>
      <c r="Y119" s="15"/>
      <c r="Z119" s="15"/>
    </row>
    <row r="120" ht="23.25" customHeight="1" outlineLevel="1" spans="1:26">
      <c r="A120" s="136" t="s">
        <v>53</v>
      </c>
      <c r="B120" s="13" t="s">
        <v>393</v>
      </c>
      <c r="C120" s="13" t="s">
        <v>246</v>
      </c>
      <c r="D120" s="13" t="s">
        <v>71</v>
      </c>
      <c r="E120" s="13" t="s">
        <v>72</v>
      </c>
      <c r="F120" s="13" t="s">
        <v>394</v>
      </c>
      <c r="G120" s="13" t="s">
        <v>248</v>
      </c>
      <c r="H120" s="15">
        <v>2.4</v>
      </c>
      <c r="I120" s="15">
        <v>2.4</v>
      </c>
      <c r="J120" s="15"/>
      <c r="K120" s="15"/>
      <c r="L120" s="15"/>
      <c r="M120" s="15">
        <v>2.4</v>
      </c>
      <c r="N120" s="15"/>
      <c r="O120" s="13"/>
      <c r="P120" s="13"/>
      <c r="Q120" s="15"/>
      <c r="R120" s="15"/>
      <c r="S120" s="15"/>
      <c r="T120" s="15"/>
      <c r="U120" s="15"/>
      <c r="V120" s="15"/>
      <c r="W120" s="15"/>
      <c r="X120" s="15"/>
      <c r="Y120" s="15"/>
      <c r="Z120" s="15"/>
    </row>
    <row r="121" ht="23.25" customHeight="1" outlineLevel="1" spans="1:26">
      <c r="A121" s="136" t="s">
        <v>53</v>
      </c>
      <c r="B121" s="13" t="s">
        <v>395</v>
      </c>
      <c r="C121" s="13" t="s">
        <v>396</v>
      </c>
      <c r="D121" s="13" t="s">
        <v>81</v>
      </c>
      <c r="E121" s="13" t="s">
        <v>82</v>
      </c>
      <c r="F121" s="13" t="s">
        <v>394</v>
      </c>
      <c r="G121" s="13" t="s">
        <v>248</v>
      </c>
      <c r="H121" s="15">
        <v>23.402202</v>
      </c>
      <c r="I121" s="15">
        <v>23.402202</v>
      </c>
      <c r="J121" s="15"/>
      <c r="K121" s="15"/>
      <c r="L121" s="15"/>
      <c r="M121" s="15">
        <v>23.402202</v>
      </c>
      <c r="N121" s="15"/>
      <c r="O121" s="13"/>
      <c r="P121" s="13"/>
      <c r="Q121" s="15"/>
      <c r="R121" s="15"/>
      <c r="S121" s="15"/>
      <c r="T121" s="15"/>
      <c r="U121" s="15"/>
      <c r="V121" s="15"/>
      <c r="W121" s="15"/>
      <c r="X121" s="15"/>
      <c r="Y121" s="15"/>
      <c r="Z121" s="15"/>
    </row>
    <row r="122" ht="23.25" customHeight="1" outlineLevel="1" spans="1:26">
      <c r="A122" s="136" t="s">
        <v>53</v>
      </c>
      <c r="B122" s="13" t="s">
        <v>397</v>
      </c>
      <c r="C122" s="13" t="s">
        <v>329</v>
      </c>
      <c r="D122" s="13" t="s">
        <v>94</v>
      </c>
      <c r="E122" s="13" t="s">
        <v>95</v>
      </c>
      <c r="F122" s="13" t="s">
        <v>330</v>
      </c>
      <c r="G122" s="13" t="s">
        <v>203</v>
      </c>
      <c r="H122" s="15">
        <v>106.027056</v>
      </c>
      <c r="I122" s="15">
        <v>106.027056</v>
      </c>
      <c r="J122" s="15"/>
      <c r="K122" s="15"/>
      <c r="L122" s="15"/>
      <c r="M122" s="15">
        <v>106.027056</v>
      </c>
      <c r="N122" s="15"/>
      <c r="O122" s="13"/>
      <c r="P122" s="13"/>
      <c r="Q122" s="15"/>
      <c r="R122" s="15"/>
      <c r="S122" s="15"/>
      <c r="T122" s="15"/>
      <c r="U122" s="15"/>
      <c r="V122" s="15"/>
      <c r="W122" s="15"/>
      <c r="X122" s="15"/>
      <c r="Y122" s="15"/>
      <c r="Z122" s="15"/>
    </row>
    <row r="123" ht="23.25" customHeight="1" outlineLevel="1" spans="1:26">
      <c r="A123" s="136" t="s">
        <v>53</v>
      </c>
      <c r="B123" s="13" t="s">
        <v>398</v>
      </c>
      <c r="C123" s="13" t="s">
        <v>340</v>
      </c>
      <c r="D123" s="13" t="s">
        <v>90</v>
      </c>
      <c r="E123" s="13" t="s">
        <v>91</v>
      </c>
      <c r="F123" s="13" t="s">
        <v>341</v>
      </c>
      <c r="G123" s="13" t="s">
        <v>249</v>
      </c>
      <c r="H123" s="15">
        <v>5</v>
      </c>
      <c r="I123" s="15">
        <v>5</v>
      </c>
      <c r="J123" s="15"/>
      <c r="K123" s="15"/>
      <c r="L123" s="15"/>
      <c r="M123" s="15">
        <v>5</v>
      </c>
      <c r="N123" s="15"/>
      <c r="O123" s="13"/>
      <c r="P123" s="13"/>
      <c r="Q123" s="15"/>
      <c r="R123" s="15"/>
      <c r="S123" s="15"/>
      <c r="T123" s="15"/>
      <c r="U123" s="15"/>
      <c r="V123" s="15"/>
      <c r="W123" s="15"/>
      <c r="X123" s="15"/>
      <c r="Y123" s="15"/>
      <c r="Z123" s="15"/>
    </row>
    <row r="124" ht="23.25" customHeight="1" outlineLevel="1" spans="1:26">
      <c r="A124" s="136" t="s">
        <v>53</v>
      </c>
      <c r="B124" s="13" t="s">
        <v>399</v>
      </c>
      <c r="C124" s="13" t="s">
        <v>332</v>
      </c>
      <c r="D124" s="13" t="s">
        <v>94</v>
      </c>
      <c r="E124" s="13" t="s">
        <v>95</v>
      </c>
      <c r="F124" s="13" t="s">
        <v>330</v>
      </c>
      <c r="G124" s="13" t="s">
        <v>203</v>
      </c>
      <c r="H124" s="15">
        <v>46.015469</v>
      </c>
      <c r="I124" s="15">
        <v>46.015469</v>
      </c>
      <c r="J124" s="15"/>
      <c r="K124" s="15"/>
      <c r="L124" s="15"/>
      <c r="M124" s="15">
        <v>46.015469</v>
      </c>
      <c r="N124" s="15"/>
      <c r="O124" s="13"/>
      <c r="P124" s="13"/>
      <c r="Q124" s="15"/>
      <c r="R124" s="15"/>
      <c r="S124" s="15"/>
      <c r="T124" s="15"/>
      <c r="U124" s="15"/>
      <c r="V124" s="15"/>
      <c r="W124" s="15"/>
      <c r="X124" s="15"/>
      <c r="Y124" s="15"/>
      <c r="Z124" s="15"/>
    </row>
    <row r="125" ht="23.25" customHeight="1" spans="1:26">
      <c r="A125" s="136" t="s">
        <v>53</v>
      </c>
      <c r="B125" s="13" t="s">
        <v>400</v>
      </c>
      <c r="C125" s="13" t="s">
        <v>401</v>
      </c>
      <c r="D125" s="13" t="s">
        <v>114</v>
      </c>
      <c r="E125" s="13" t="s">
        <v>115</v>
      </c>
      <c r="F125" s="13" t="s">
        <v>402</v>
      </c>
      <c r="G125" s="13" t="s">
        <v>190</v>
      </c>
      <c r="H125" s="15">
        <v>959</v>
      </c>
      <c r="I125" s="15">
        <v>959</v>
      </c>
      <c r="J125" s="15"/>
      <c r="K125" s="15"/>
      <c r="L125" s="15"/>
      <c r="M125" s="15">
        <v>959</v>
      </c>
      <c r="N125" s="15"/>
      <c r="O125" s="13"/>
      <c r="P125" s="13"/>
      <c r="Q125" s="15"/>
      <c r="R125" s="15"/>
      <c r="S125" s="15"/>
      <c r="T125" s="15"/>
      <c r="U125" s="15"/>
      <c r="V125" s="15"/>
      <c r="W125" s="15"/>
      <c r="X125" s="15"/>
      <c r="Y125" s="15"/>
      <c r="Z125" s="15"/>
    </row>
    <row r="126" ht="17.25" customHeight="1" spans="1:26">
      <c r="A126" s="178" t="s">
        <v>130</v>
      </c>
      <c r="B126" s="179"/>
      <c r="C126" s="179"/>
      <c r="D126" s="179"/>
      <c r="E126" s="179"/>
      <c r="F126" s="179"/>
      <c r="G126" s="180"/>
      <c r="H126" s="15">
        <v>7943.724543</v>
      </c>
      <c r="I126" s="15">
        <v>7943.724543</v>
      </c>
      <c r="J126" s="15"/>
      <c r="K126" s="15"/>
      <c r="L126" s="15"/>
      <c r="M126" s="15">
        <v>7943.724543</v>
      </c>
      <c r="N126" s="15"/>
      <c r="O126" s="15"/>
      <c r="P126" s="15"/>
      <c r="Q126" s="15"/>
      <c r="R126" s="15"/>
      <c r="S126" s="15"/>
      <c r="T126" s="15"/>
      <c r="U126" s="15"/>
      <c r="V126" s="15"/>
      <c r="W126" s="15"/>
      <c r="X126" s="15"/>
      <c r="Y126" s="15"/>
      <c r="Z126" s="15"/>
    </row>
  </sheetData>
  <mergeCells count="32">
    <mergeCell ref="A2:Z2"/>
    <mergeCell ref="A3:G3"/>
    <mergeCell ref="H4:Z4"/>
    <mergeCell ref="I5:P5"/>
    <mergeCell ref="Q5:S5"/>
    <mergeCell ref="U5:Z5"/>
    <mergeCell ref="I6:J6"/>
    <mergeCell ref="A126:G126"/>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6:R7"/>
    <mergeCell ref="S6:S7"/>
    <mergeCell ref="T5:T7"/>
    <mergeCell ref="U6:U7"/>
    <mergeCell ref="V6:V7"/>
    <mergeCell ref="W6:W7"/>
    <mergeCell ref="X6:X7"/>
    <mergeCell ref="Y6:Y7"/>
    <mergeCell ref="Z6:Z7"/>
  </mergeCells>
  <pageMargins left="0.75" right="0.75" top="1" bottom="1" header="0.5" footer="0.5"/>
  <pageSetup paperSize="9" fitToWidth="0"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49"/>
  <sheetViews>
    <sheetView workbookViewId="0">
      <selection activeCell="A3" sqref="A3:H3"/>
    </sheetView>
  </sheetViews>
  <sheetFormatPr defaultColWidth="9.14166666666667" defaultRowHeight="14.25" customHeight="1"/>
  <cols>
    <col min="1" max="1" width="10.2833333333333" customWidth="1"/>
    <col min="2" max="2" width="13.425" customWidth="1"/>
    <col min="3" max="3" width="32.8416666666667" customWidth="1"/>
    <col min="4" max="4" width="23.8583333333333" customWidth="1"/>
    <col min="5" max="5" width="11.1416666666667" customWidth="1"/>
    <col min="6" max="6" width="17.7083333333333" customWidth="1"/>
    <col min="7" max="7" width="9.85833333333333" customWidth="1"/>
    <col min="8" max="8" width="17.7083333333333" customWidth="1"/>
    <col min="9" max="10" width="10.7083333333333" customWidth="1"/>
    <col min="11" max="11" width="11" customWidth="1"/>
    <col min="12" max="14" width="12.2833333333333" customWidth="1"/>
    <col min="15" max="15" width="12.7083333333333" customWidth="1"/>
    <col min="16" max="17" width="11.1416666666667" customWidth="1"/>
    <col min="19" max="19" width="10.2833333333333" customWidth="1"/>
    <col min="20" max="21" width="11.8583333333333" customWidth="1"/>
    <col min="22" max="22" width="11.7083333333333" customWidth="1"/>
    <col min="23" max="23" width="10.2833333333333" customWidth="1"/>
  </cols>
  <sheetData>
    <row r="1" ht="13.5" customHeight="1" spans="2:23">
      <c r="B1" s="154"/>
      <c r="E1" s="1"/>
      <c r="F1" s="1"/>
      <c r="G1" s="1"/>
      <c r="H1" s="1"/>
      <c r="U1" s="154"/>
      <c r="W1" s="161" t="s">
        <v>403</v>
      </c>
    </row>
    <row r="2" ht="27.75" customHeight="1" spans="1:23">
      <c r="A2" s="3" t="s">
        <v>404</v>
      </c>
      <c r="B2" s="3"/>
      <c r="C2" s="3"/>
      <c r="D2" s="3"/>
      <c r="E2" s="3"/>
      <c r="F2" s="3"/>
      <c r="G2" s="3"/>
      <c r="H2" s="3"/>
      <c r="I2" s="3"/>
      <c r="J2" s="3"/>
      <c r="K2" s="3"/>
      <c r="L2" s="3"/>
      <c r="M2" s="3"/>
      <c r="N2" s="3"/>
      <c r="O2" s="3"/>
      <c r="P2" s="3"/>
      <c r="Q2" s="3"/>
      <c r="R2" s="3"/>
      <c r="S2" s="3"/>
      <c r="T2" s="3"/>
      <c r="U2" s="3"/>
      <c r="V2" s="3"/>
      <c r="W2" s="3"/>
    </row>
    <row r="3" ht="13.5" customHeight="1" spans="1:23">
      <c r="A3" s="4" t="s">
        <v>2</v>
      </c>
      <c r="B3" s="5"/>
      <c r="C3" s="5"/>
      <c r="D3" s="5"/>
      <c r="E3" s="5"/>
      <c r="F3" s="5"/>
      <c r="G3" s="5"/>
      <c r="H3" s="5"/>
      <c r="I3" s="6"/>
      <c r="J3" s="6"/>
      <c r="K3" s="6"/>
      <c r="L3" s="6"/>
      <c r="M3" s="6"/>
      <c r="N3" s="6"/>
      <c r="O3" s="6"/>
      <c r="P3" s="6"/>
      <c r="Q3" s="6"/>
      <c r="U3" s="154"/>
      <c r="W3" s="281" t="s">
        <v>3</v>
      </c>
    </row>
    <row r="4" ht="21.75" customHeight="1" spans="1:23">
      <c r="A4" s="8" t="s">
        <v>405</v>
      </c>
      <c r="B4" s="9" t="s">
        <v>264</v>
      </c>
      <c r="C4" s="8" t="s">
        <v>265</v>
      </c>
      <c r="D4" s="8" t="s">
        <v>263</v>
      </c>
      <c r="E4" s="9" t="s">
        <v>266</v>
      </c>
      <c r="F4" s="9" t="s">
        <v>267</v>
      </c>
      <c r="G4" s="9" t="s">
        <v>406</v>
      </c>
      <c r="H4" s="9" t="s">
        <v>407</v>
      </c>
      <c r="I4" s="10" t="s">
        <v>30</v>
      </c>
      <c r="J4" s="10" t="s">
        <v>408</v>
      </c>
      <c r="K4" s="10"/>
      <c r="L4" s="10"/>
      <c r="M4" s="10"/>
      <c r="N4" s="10" t="s">
        <v>272</v>
      </c>
      <c r="O4" s="10"/>
      <c r="P4" s="10"/>
      <c r="Q4" s="9" t="s">
        <v>36</v>
      </c>
      <c r="R4" s="10" t="s">
        <v>37</v>
      </c>
      <c r="S4" s="10"/>
      <c r="T4" s="10"/>
      <c r="U4" s="10"/>
      <c r="V4" s="10"/>
      <c r="W4" s="10"/>
    </row>
    <row r="5" ht="21.75" customHeight="1" spans="1:23">
      <c r="A5" s="8"/>
      <c r="B5" s="10"/>
      <c r="C5" s="8"/>
      <c r="D5" s="8"/>
      <c r="E5" s="155"/>
      <c r="F5" s="155"/>
      <c r="G5" s="155"/>
      <c r="H5" s="155"/>
      <c r="I5" s="10"/>
      <c r="J5" s="159" t="s">
        <v>33</v>
      </c>
      <c r="K5" s="10"/>
      <c r="L5" s="9" t="s">
        <v>34</v>
      </c>
      <c r="M5" s="9" t="s">
        <v>35</v>
      </c>
      <c r="N5" s="9" t="s">
        <v>33</v>
      </c>
      <c r="O5" s="9" t="s">
        <v>34</v>
      </c>
      <c r="P5" s="9" t="s">
        <v>35</v>
      </c>
      <c r="Q5" s="155"/>
      <c r="R5" s="9" t="s">
        <v>32</v>
      </c>
      <c r="S5" s="9" t="s">
        <v>38</v>
      </c>
      <c r="T5" s="9" t="s">
        <v>279</v>
      </c>
      <c r="U5" s="9" t="s">
        <v>40</v>
      </c>
      <c r="V5" s="9" t="s">
        <v>41</v>
      </c>
      <c r="W5" s="9" t="s">
        <v>42</v>
      </c>
    </row>
    <row r="6" ht="21" customHeight="1" spans="1:23">
      <c r="A6" s="10"/>
      <c r="B6" s="10"/>
      <c r="C6" s="10"/>
      <c r="D6" s="10"/>
      <c r="E6" s="10"/>
      <c r="F6" s="10"/>
      <c r="G6" s="10"/>
      <c r="H6" s="10"/>
      <c r="I6" s="10"/>
      <c r="J6" s="160" t="s">
        <v>32</v>
      </c>
      <c r="K6" s="10"/>
      <c r="L6" s="10"/>
      <c r="M6" s="10"/>
      <c r="N6" s="10"/>
      <c r="O6" s="10"/>
      <c r="P6" s="10"/>
      <c r="Q6" s="10"/>
      <c r="R6" s="10"/>
      <c r="S6" s="10"/>
      <c r="T6" s="10"/>
      <c r="U6" s="10"/>
      <c r="V6" s="10"/>
      <c r="W6" s="10"/>
    </row>
    <row r="7" ht="39.75" customHeight="1" spans="1:23">
      <c r="A7" s="8"/>
      <c r="B7" s="10"/>
      <c r="C7" s="8"/>
      <c r="D7" s="8"/>
      <c r="E7" s="9"/>
      <c r="F7" s="9"/>
      <c r="G7" s="9"/>
      <c r="H7" s="9"/>
      <c r="I7" s="10"/>
      <c r="J7" s="46" t="s">
        <v>32</v>
      </c>
      <c r="K7" s="46" t="s">
        <v>409</v>
      </c>
      <c r="L7" s="9"/>
      <c r="M7" s="9"/>
      <c r="N7" s="9"/>
      <c r="O7" s="9"/>
      <c r="P7" s="9"/>
      <c r="Q7" s="9"/>
      <c r="R7" s="9"/>
      <c r="S7" s="9"/>
      <c r="T7" s="9"/>
      <c r="U7" s="10"/>
      <c r="V7" s="9"/>
      <c r="W7" s="9"/>
    </row>
    <row r="8" ht="15" customHeight="1" spans="1:23">
      <c r="A8" s="11">
        <v>1</v>
      </c>
      <c r="B8" s="11">
        <v>2</v>
      </c>
      <c r="C8" s="11">
        <v>3</v>
      </c>
      <c r="D8" s="11">
        <v>4</v>
      </c>
      <c r="E8" s="11">
        <v>5</v>
      </c>
      <c r="F8" s="11">
        <v>6</v>
      </c>
      <c r="G8" s="11">
        <v>7</v>
      </c>
      <c r="H8" s="11">
        <v>8</v>
      </c>
      <c r="I8" s="11">
        <v>9</v>
      </c>
      <c r="J8" s="11">
        <v>10</v>
      </c>
      <c r="K8" s="11">
        <v>11</v>
      </c>
      <c r="L8" s="12">
        <v>12</v>
      </c>
      <c r="M8" s="12">
        <v>13</v>
      </c>
      <c r="N8" s="12">
        <v>14</v>
      </c>
      <c r="O8" s="12">
        <v>15</v>
      </c>
      <c r="P8" s="12">
        <v>16</v>
      </c>
      <c r="Q8" s="12">
        <v>17</v>
      </c>
      <c r="R8" s="12">
        <v>18</v>
      </c>
      <c r="S8" s="12">
        <v>19</v>
      </c>
      <c r="T8" s="12">
        <v>20</v>
      </c>
      <c r="U8" s="11">
        <v>21</v>
      </c>
      <c r="V8" s="11">
        <v>22</v>
      </c>
      <c r="W8" s="11">
        <v>23</v>
      </c>
    </row>
    <row r="9" ht="21" customHeight="1" spans="1:23">
      <c r="A9" s="14"/>
      <c r="B9" s="14"/>
      <c r="C9" s="13" t="s">
        <v>410</v>
      </c>
      <c r="D9" s="14"/>
      <c r="E9" s="14"/>
      <c r="F9" s="14"/>
      <c r="G9" s="14"/>
      <c r="H9" s="14"/>
      <c r="I9" s="15">
        <v>7000</v>
      </c>
      <c r="J9" s="15">
        <v>7000</v>
      </c>
      <c r="K9" s="15">
        <v>7000</v>
      </c>
      <c r="L9" s="15"/>
      <c r="M9" s="15"/>
      <c r="N9" s="15"/>
      <c r="O9" s="15"/>
      <c r="P9" s="15"/>
      <c r="Q9" s="15"/>
      <c r="R9" s="15"/>
      <c r="S9" s="15"/>
      <c r="T9" s="15"/>
      <c r="U9" s="15"/>
      <c r="V9" s="15"/>
      <c r="W9" s="15"/>
    </row>
    <row r="10" ht="23.25" customHeight="1" spans="1:23">
      <c r="A10" s="13" t="s">
        <v>411</v>
      </c>
      <c r="B10" s="13" t="s">
        <v>412</v>
      </c>
      <c r="C10" s="13" t="s">
        <v>410</v>
      </c>
      <c r="D10" s="13" t="s">
        <v>44</v>
      </c>
      <c r="E10" s="13" t="s">
        <v>122</v>
      </c>
      <c r="F10" s="13" t="s">
        <v>123</v>
      </c>
      <c r="G10" s="13" t="s">
        <v>413</v>
      </c>
      <c r="H10" s="13" t="s">
        <v>229</v>
      </c>
      <c r="I10" s="15">
        <v>20</v>
      </c>
      <c r="J10" s="15">
        <v>20</v>
      </c>
      <c r="K10" s="15">
        <v>20</v>
      </c>
      <c r="L10" s="15"/>
      <c r="M10" s="15"/>
      <c r="N10" s="15"/>
      <c r="O10" s="15"/>
      <c r="P10" s="15"/>
      <c r="Q10" s="15"/>
      <c r="R10" s="15"/>
      <c r="S10" s="15"/>
      <c r="T10" s="15"/>
      <c r="U10" s="15"/>
      <c r="V10" s="15"/>
      <c r="W10" s="15"/>
    </row>
    <row r="11" ht="23.25" customHeight="1" spans="1:23">
      <c r="A11" s="13" t="s">
        <v>411</v>
      </c>
      <c r="B11" s="13" t="s">
        <v>412</v>
      </c>
      <c r="C11" s="13" t="s">
        <v>410</v>
      </c>
      <c r="D11" s="13" t="s">
        <v>44</v>
      </c>
      <c r="E11" s="13" t="s">
        <v>122</v>
      </c>
      <c r="F11" s="13" t="s">
        <v>123</v>
      </c>
      <c r="G11" s="13" t="s">
        <v>413</v>
      </c>
      <c r="H11" s="13" t="s">
        <v>229</v>
      </c>
      <c r="I11" s="15">
        <v>6980</v>
      </c>
      <c r="J11" s="15">
        <v>6980</v>
      </c>
      <c r="K11" s="15">
        <v>6980</v>
      </c>
      <c r="L11" s="15"/>
      <c r="M11" s="15"/>
      <c r="N11" s="15"/>
      <c r="O11" s="15"/>
      <c r="P11" s="13"/>
      <c r="Q11" s="15"/>
      <c r="R11" s="15"/>
      <c r="S11" s="15"/>
      <c r="T11" s="15"/>
      <c r="U11" s="15"/>
      <c r="V11" s="15"/>
      <c r="W11" s="15"/>
    </row>
    <row r="12" ht="23.25" customHeight="1" spans="1:23">
      <c r="A12" s="13"/>
      <c r="B12" s="13"/>
      <c r="C12" s="13" t="s">
        <v>414</v>
      </c>
      <c r="D12" s="13"/>
      <c r="E12" s="13"/>
      <c r="F12" s="13"/>
      <c r="G12" s="13"/>
      <c r="H12" s="13"/>
      <c r="I12" s="15">
        <v>36156</v>
      </c>
      <c r="J12" s="15"/>
      <c r="K12" s="15"/>
      <c r="L12" s="15">
        <v>36156</v>
      </c>
      <c r="M12" s="15"/>
      <c r="N12" s="15"/>
      <c r="O12" s="15"/>
      <c r="P12" s="13"/>
      <c r="Q12" s="15"/>
      <c r="R12" s="15"/>
      <c r="S12" s="15"/>
      <c r="T12" s="15"/>
      <c r="U12" s="15"/>
      <c r="V12" s="15"/>
      <c r="W12" s="15"/>
    </row>
    <row r="13" ht="23.25" customHeight="1" spans="1:23">
      <c r="A13" s="13" t="s">
        <v>415</v>
      </c>
      <c r="B13" s="13" t="s">
        <v>416</v>
      </c>
      <c r="C13" s="13" t="s">
        <v>414</v>
      </c>
      <c r="D13" s="13" t="s">
        <v>44</v>
      </c>
      <c r="E13" s="13" t="s">
        <v>102</v>
      </c>
      <c r="F13" s="13" t="s">
        <v>103</v>
      </c>
      <c r="G13" s="13" t="s">
        <v>417</v>
      </c>
      <c r="H13" s="13" t="s">
        <v>219</v>
      </c>
      <c r="I13" s="15">
        <v>36156</v>
      </c>
      <c r="J13" s="15"/>
      <c r="K13" s="15"/>
      <c r="L13" s="15">
        <v>36156</v>
      </c>
      <c r="M13" s="15"/>
      <c r="N13" s="15"/>
      <c r="O13" s="15"/>
      <c r="P13" s="13"/>
      <c r="Q13" s="15"/>
      <c r="R13" s="15"/>
      <c r="S13" s="15"/>
      <c r="T13" s="15"/>
      <c r="U13" s="15"/>
      <c r="V13" s="15"/>
      <c r="W13" s="15"/>
    </row>
    <row r="14" ht="23.25" customHeight="1" spans="1:23">
      <c r="A14" s="13"/>
      <c r="B14" s="13"/>
      <c r="C14" s="13" t="s">
        <v>418</v>
      </c>
      <c r="D14" s="13"/>
      <c r="E14" s="13"/>
      <c r="F14" s="13"/>
      <c r="G14" s="13"/>
      <c r="H14" s="13"/>
      <c r="I14" s="15">
        <v>8972.888889</v>
      </c>
      <c r="J14" s="15">
        <v>8972.888889</v>
      </c>
      <c r="K14" s="15">
        <v>8972.888889</v>
      </c>
      <c r="L14" s="15"/>
      <c r="M14" s="15"/>
      <c r="N14" s="15"/>
      <c r="O14" s="15"/>
      <c r="P14" s="13"/>
      <c r="Q14" s="15"/>
      <c r="R14" s="15"/>
      <c r="S14" s="15"/>
      <c r="T14" s="15"/>
      <c r="U14" s="15"/>
      <c r="V14" s="15"/>
      <c r="W14" s="15"/>
    </row>
    <row r="15" ht="23.25" customHeight="1" spans="1:23">
      <c r="A15" s="13" t="s">
        <v>415</v>
      </c>
      <c r="B15" s="13" t="s">
        <v>419</v>
      </c>
      <c r="C15" s="13" t="s">
        <v>418</v>
      </c>
      <c r="D15" s="13" t="s">
        <v>44</v>
      </c>
      <c r="E15" s="13" t="s">
        <v>110</v>
      </c>
      <c r="F15" s="13" t="s">
        <v>111</v>
      </c>
      <c r="G15" s="13" t="s">
        <v>417</v>
      </c>
      <c r="H15" s="13" t="s">
        <v>219</v>
      </c>
      <c r="I15" s="15">
        <v>8972.888889</v>
      </c>
      <c r="J15" s="15">
        <v>8972.888889</v>
      </c>
      <c r="K15" s="15">
        <v>8972.888889</v>
      </c>
      <c r="L15" s="15"/>
      <c r="M15" s="15"/>
      <c r="N15" s="15"/>
      <c r="O15" s="15"/>
      <c r="P15" s="13"/>
      <c r="Q15" s="15"/>
      <c r="R15" s="15"/>
      <c r="S15" s="15"/>
      <c r="T15" s="15"/>
      <c r="U15" s="15"/>
      <c r="V15" s="15"/>
      <c r="W15" s="15"/>
    </row>
    <row r="16" ht="23.25" customHeight="1" spans="1:23">
      <c r="A16" s="13"/>
      <c r="B16" s="13"/>
      <c r="C16" s="13" t="s">
        <v>420</v>
      </c>
      <c r="D16" s="13"/>
      <c r="E16" s="13"/>
      <c r="F16" s="13"/>
      <c r="G16" s="13"/>
      <c r="H16" s="13"/>
      <c r="I16" s="15">
        <v>547</v>
      </c>
      <c r="J16" s="15">
        <v>547</v>
      </c>
      <c r="K16" s="15">
        <v>547</v>
      </c>
      <c r="L16" s="15"/>
      <c r="M16" s="15"/>
      <c r="N16" s="15"/>
      <c r="O16" s="15"/>
      <c r="P16" s="13"/>
      <c r="Q16" s="15"/>
      <c r="R16" s="15"/>
      <c r="S16" s="15"/>
      <c r="T16" s="15"/>
      <c r="U16" s="15"/>
      <c r="V16" s="15"/>
      <c r="W16" s="15"/>
    </row>
    <row r="17" ht="23.25" customHeight="1" spans="1:23">
      <c r="A17" s="13" t="s">
        <v>415</v>
      </c>
      <c r="B17" s="13" t="s">
        <v>421</v>
      </c>
      <c r="C17" s="13" t="s">
        <v>420</v>
      </c>
      <c r="D17" s="13" t="s">
        <v>44</v>
      </c>
      <c r="E17" s="13" t="s">
        <v>110</v>
      </c>
      <c r="F17" s="13" t="s">
        <v>111</v>
      </c>
      <c r="G17" s="13" t="s">
        <v>417</v>
      </c>
      <c r="H17" s="13" t="s">
        <v>219</v>
      </c>
      <c r="I17" s="15">
        <v>547</v>
      </c>
      <c r="J17" s="15">
        <v>547</v>
      </c>
      <c r="K17" s="15">
        <v>547</v>
      </c>
      <c r="L17" s="15"/>
      <c r="M17" s="15"/>
      <c r="N17" s="15"/>
      <c r="O17" s="15"/>
      <c r="P17" s="13"/>
      <c r="Q17" s="15"/>
      <c r="R17" s="15"/>
      <c r="S17" s="15"/>
      <c r="T17" s="15"/>
      <c r="U17" s="15"/>
      <c r="V17" s="15"/>
      <c r="W17" s="15"/>
    </row>
    <row r="18" ht="23.25" customHeight="1" spans="1:23">
      <c r="A18" s="13"/>
      <c r="B18" s="13"/>
      <c r="C18" s="13" t="s">
        <v>422</v>
      </c>
      <c r="D18" s="13"/>
      <c r="E18" s="13"/>
      <c r="F18" s="13"/>
      <c r="G18" s="13"/>
      <c r="H18" s="13"/>
      <c r="I18" s="15">
        <v>1567.54</v>
      </c>
      <c r="J18" s="15">
        <v>1567.54</v>
      </c>
      <c r="K18" s="15">
        <v>1567.54</v>
      </c>
      <c r="L18" s="15"/>
      <c r="M18" s="15"/>
      <c r="N18" s="15"/>
      <c r="O18" s="15"/>
      <c r="P18" s="13"/>
      <c r="Q18" s="15"/>
      <c r="R18" s="15"/>
      <c r="S18" s="15"/>
      <c r="T18" s="15"/>
      <c r="U18" s="15"/>
      <c r="V18" s="15"/>
      <c r="W18" s="15"/>
    </row>
    <row r="19" ht="23.25" customHeight="1" spans="1:23">
      <c r="A19" s="13" t="s">
        <v>415</v>
      </c>
      <c r="B19" s="13" t="s">
        <v>423</v>
      </c>
      <c r="C19" s="13" t="s">
        <v>422</v>
      </c>
      <c r="D19" s="13" t="s">
        <v>44</v>
      </c>
      <c r="E19" s="13" t="s">
        <v>110</v>
      </c>
      <c r="F19" s="13" t="s">
        <v>111</v>
      </c>
      <c r="G19" s="13" t="s">
        <v>417</v>
      </c>
      <c r="H19" s="13" t="s">
        <v>219</v>
      </c>
      <c r="I19" s="15">
        <v>1567.54</v>
      </c>
      <c r="J19" s="15">
        <v>1567.54</v>
      </c>
      <c r="K19" s="15">
        <v>1567.54</v>
      </c>
      <c r="L19" s="15"/>
      <c r="M19" s="15"/>
      <c r="N19" s="15"/>
      <c r="O19" s="15"/>
      <c r="P19" s="13"/>
      <c r="Q19" s="15"/>
      <c r="R19" s="15"/>
      <c r="S19" s="15"/>
      <c r="T19" s="15"/>
      <c r="U19" s="15"/>
      <c r="V19" s="15"/>
      <c r="W19" s="15"/>
    </row>
    <row r="20" ht="23.25" customHeight="1" spans="1:23">
      <c r="A20" s="13"/>
      <c r="B20" s="13"/>
      <c r="C20" s="13" t="s">
        <v>424</v>
      </c>
      <c r="D20" s="13"/>
      <c r="E20" s="13"/>
      <c r="F20" s="13"/>
      <c r="G20" s="13"/>
      <c r="H20" s="13"/>
      <c r="I20" s="15">
        <v>20</v>
      </c>
      <c r="J20" s="15">
        <v>20</v>
      </c>
      <c r="K20" s="15">
        <v>20</v>
      </c>
      <c r="L20" s="15"/>
      <c r="M20" s="15"/>
      <c r="N20" s="15"/>
      <c r="O20" s="15"/>
      <c r="P20" s="13"/>
      <c r="Q20" s="15"/>
      <c r="R20" s="15"/>
      <c r="S20" s="15"/>
      <c r="T20" s="15"/>
      <c r="U20" s="15"/>
      <c r="V20" s="15"/>
      <c r="W20" s="15"/>
    </row>
    <row r="21" ht="23.25" customHeight="1" spans="1:23">
      <c r="A21" s="13" t="s">
        <v>415</v>
      </c>
      <c r="B21" s="13" t="s">
        <v>425</v>
      </c>
      <c r="C21" s="13" t="s">
        <v>424</v>
      </c>
      <c r="D21" s="13" t="s">
        <v>44</v>
      </c>
      <c r="E21" s="13" t="s">
        <v>118</v>
      </c>
      <c r="F21" s="13" t="s">
        <v>119</v>
      </c>
      <c r="G21" s="13" t="s">
        <v>417</v>
      </c>
      <c r="H21" s="13" t="s">
        <v>219</v>
      </c>
      <c r="I21" s="15">
        <v>20</v>
      </c>
      <c r="J21" s="15">
        <v>20</v>
      </c>
      <c r="K21" s="15">
        <v>20</v>
      </c>
      <c r="L21" s="15"/>
      <c r="M21" s="15"/>
      <c r="N21" s="15"/>
      <c r="O21" s="15"/>
      <c r="P21" s="13"/>
      <c r="Q21" s="15"/>
      <c r="R21" s="15"/>
      <c r="S21" s="15"/>
      <c r="T21" s="15"/>
      <c r="U21" s="15"/>
      <c r="V21" s="15"/>
      <c r="W21" s="15"/>
    </row>
    <row r="22" ht="23.25" customHeight="1" spans="1:23">
      <c r="A22" s="13"/>
      <c r="B22" s="13"/>
      <c r="C22" s="13" t="s">
        <v>426</v>
      </c>
      <c r="D22" s="13"/>
      <c r="E22" s="13"/>
      <c r="F22" s="13"/>
      <c r="G22" s="13"/>
      <c r="H22" s="13"/>
      <c r="I22" s="15">
        <v>12040.03</v>
      </c>
      <c r="J22" s="15">
        <v>12040.03</v>
      </c>
      <c r="K22" s="15">
        <v>12040.03</v>
      </c>
      <c r="L22" s="15"/>
      <c r="M22" s="15"/>
      <c r="N22" s="15"/>
      <c r="O22" s="15"/>
      <c r="P22" s="13"/>
      <c r="Q22" s="15"/>
      <c r="R22" s="15"/>
      <c r="S22" s="15"/>
      <c r="T22" s="15"/>
      <c r="U22" s="15"/>
      <c r="V22" s="15"/>
      <c r="W22" s="15"/>
    </row>
    <row r="23" ht="23.25" customHeight="1" spans="1:23">
      <c r="A23" s="13" t="s">
        <v>415</v>
      </c>
      <c r="B23" s="13" t="s">
        <v>427</v>
      </c>
      <c r="C23" s="13" t="s">
        <v>426</v>
      </c>
      <c r="D23" s="13" t="s">
        <v>44</v>
      </c>
      <c r="E23" s="13" t="s">
        <v>110</v>
      </c>
      <c r="F23" s="13" t="s">
        <v>111</v>
      </c>
      <c r="G23" s="13" t="s">
        <v>417</v>
      </c>
      <c r="H23" s="13" t="s">
        <v>219</v>
      </c>
      <c r="I23" s="15">
        <v>12040.03</v>
      </c>
      <c r="J23" s="15">
        <v>12040.03</v>
      </c>
      <c r="K23" s="15">
        <v>12040.03</v>
      </c>
      <c r="L23" s="15"/>
      <c r="M23" s="15"/>
      <c r="N23" s="15"/>
      <c r="O23" s="15"/>
      <c r="P23" s="13"/>
      <c r="Q23" s="15"/>
      <c r="R23" s="15"/>
      <c r="S23" s="15"/>
      <c r="T23" s="15"/>
      <c r="U23" s="15"/>
      <c r="V23" s="15"/>
      <c r="W23" s="15"/>
    </row>
    <row r="24" ht="23.25" customHeight="1" spans="1:23">
      <c r="A24" s="13"/>
      <c r="B24" s="13"/>
      <c r="C24" s="13" t="s">
        <v>428</v>
      </c>
      <c r="D24" s="13"/>
      <c r="E24" s="13"/>
      <c r="F24" s="13"/>
      <c r="G24" s="13"/>
      <c r="H24" s="13"/>
      <c r="I24" s="15">
        <v>313.83267</v>
      </c>
      <c r="J24" s="15">
        <v>313.83267</v>
      </c>
      <c r="K24" s="15">
        <v>313.83267</v>
      </c>
      <c r="L24" s="15"/>
      <c r="M24" s="15"/>
      <c r="N24" s="15"/>
      <c r="O24" s="15"/>
      <c r="P24" s="13"/>
      <c r="Q24" s="15"/>
      <c r="R24" s="15"/>
      <c r="S24" s="15"/>
      <c r="T24" s="15"/>
      <c r="U24" s="15"/>
      <c r="V24" s="15"/>
      <c r="W24" s="15"/>
    </row>
    <row r="25" ht="23.25" customHeight="1" spans="1:23">
      <c r="A25" s="13" t="s">
        <v>415</v>
      </c>
      <c r="B25" s="13" t="s">
        <v>429</v>
      </c>
      <c r="C25" s="13" t="s">
        <v>428</v>
      </c>
      <c r="D25" s="13" t="s">
        <v>44</v>
      </c>
      <c r="E25" s="13" t="s">
        <v>110</v>
      </c>
      <c r="F25" s="13" t="s">
        <v>111</v>
      </c>
      <c r="G25" s="13" t="s">
        <v>417</v>
      </c>
      <c r="H25" s="13" t="s">
        <v>219</v>
      </c>
      <c r="I25" s="15">
        <v>313.83267</v>
      </c>
      <c r="J25" s="15">
        <v>313.83267</v>
      </c>
      <c r="K25" s="15">
        <v>313.83267</v>
      </c>
      <c r="L25" s="15"/>
      <c r="M25" s="15"/>
      <c r="N25" s="15"/>
      <c r="O25" s="15"/>
      <c r="P25" s="13"/>
      <c r="Q25" s="15"/>
      <c r="R25" s="15"/>
      <c r="S25" s="15"/>
      <c r="T25" s="15"/>
      <c r="U25" s="15"/>
      <c r="V25" s="15"/>
      <c r="W25" s="15"/>
    </row>
    <row r="26" ht="23.25" customHeight="1" spans="1:23">
      <c r="A26" s="13"/>
      <c r="B26" s="13"/>
      <c r="C26" s="13" t="s">
        <v>430</v>
      </c>
      <c r="D26" s="13"/>
      <c r="E26" s="13"/>
      <c r="F26" s="13"/>
      <c r="G26" s="13"/>
      <c r="H26" s="13"/>
      <c r="I26" s="15">
        <v>1006.242076</v>
      </c>
      <c r="J26" s="15">
        <v>1006.242076</v>
      </c>
      <c r="K26" s="15">
        <v>1006.242076</v>
      </c>
      <c r="L26" s="15"/>
      <c r="M26" s="15"/>
      <c r="N26" s="15"/>
      <c r="O26" s="15"/>
      <c r="P26" s="13"/>
      <c r="Q26" s="15"/>
      <c r="R26" s="15"/>
      <c r="S26" s="15"/>
      <c r="T26" s="15"/>
      <c r="U26" s="15"/>
      <c r="V26" s="15"/>
      <c r="W26" s="15"/>
    </row>
    <row r="27" ht="23.25" customHeight="1" spans="1:23">
      <c r="A27" s="13" t="s">
        <v>431</v>
      </c>
      <c r="B27" s="13" t="s">
        <v>432</v>
      </c>
      <c r="C27" s="13" t="s">
        <v>430</v>
      </c>
      <c r="D27" s="13" t="s">
        <v>44</v>
      </c>
      <c r="E27" s="13" t="s">
        <v>114</v>
      </c>
      <c r="F27" s="13" t="s">
        <v>115</v>
      </c>
      <c r="G27" s="13" t="s">
        <v>306</v>
      </c>
      <c r="H27" s="13" t="s">
        <v>215</v>
      </c>
      <c r="I27" s="15">
        <v>150</v>
      </c>
      <c r="J27" s="15">
        <v>150</v>
      </c>
      <c r="K27" s="15">
        <v>150</v>
      </c>
      <c r="L27" s="15"/>
      <c r="M27" s="15"/>
      <c r="N27" s="15"/>
      <c r="O27" s="15"/>
      <c r="P27" s="13"/>
      <c r="Q27" s="15"/>
      <c r="R27" s="15"/>
      <c r="S27" s="15"/>
      <c r="T27" s="15"/>
      <c r="U27" s="15"/>
      <c r="V27" s="15"/>
      <c r="W27" s="15"/>
    </row>
    <row r="28" ht="23.25" customHeight="1" spans="1:23">
      <c r="A28" s="13" t="s">
        <v>431</v>
      </c>
      <c r="B28" s="13" t="s">
        <v>432</v>
      </c>
      <c r="C28" s="13" t="s">
        <v>430</v>
      </c>
      <c r="D28" s="13" t="s">
        <v>44</v>
      </c>
      <c r="E28" s="13" t="s">
        <v>114</v>
      </c>
      <c r="F28" s="13" t="s">
        <v>115</v>
      </c>
      <c r="G28" s="13" t="s">
        <v>314</v>
      </c>
      <c r="H28" s="13" t="s">
        <v>200</v>
      </c>
      <c r="I28" s="15">
        <v>9</v>
      </c>
      <c r="J28" s="15">
        <v>9</v>
      </c>
      <c r="K28" s="15">
        <v>9</v>
      </c>
      <c r="L28" s="15"/>
      <c r="M28" s="15"/>
      <c r="N28" s="15"/>
      <c r="O28" s="15"/>
      <c r="P28" s="13"/>
      <c r="Q28" s="15"/>
      <c r="R28" s="15"/>
      <c r="S28" s="15"/>
      <c r="T28" s="15"/>
      <c r="U28" s="15"/>
      <c r="V28" s="15"/>
      <c r="W28" s="15"/>
    </row>
    <row r="29" ht="23.25" customHeight="1" spans="1:23">
      <c r="A29" s="13" t="s">
        <v>431</v>
      </c>
      <c r="B29" s="13" t="s">
        <v>432</v>
      </c>
      <c r="C29" s="13" t="s">
        <v>430</v>
      </c>
      <c r="D29" s="13" t="s">
        <v>44</v>
      </c>
      <c r="E29" s="13" t="s">
        <v>114</v>
      </c>
      <c r="F29" s="13" t="s">
        <v>115</v>
      </c>
      <c r="G29" s="13" t="s">
        <v>433</v>
      </c>
      <c r="H29" s="13" t="s">
        <v>208</v>
      </c>
      <c r="I29" s="15">
        <v>85</v>
      </c>
      <c r="J29" s="15">
        <v>85</v>
      </c>
      <c r="K29" s="15">
        <v>85</v>
      </c>
      <c r="L29" s="15"/>
      <c r="M29" s="15"/>
      <c r="N29" s="15"/>
      <c r="O29" s="15"/>
      <c r="P29" s="13"/>
      <c r="Q29" s="15"/>
      <c r="R29" s="15"/>
      <c r="S29" s="15"/>
      <c r="T29" s="15"/>
      <c r="U29" s="15"/>
      <c r="V29" s="15"/>
      <c r="W29" s="15"/>
    </row>
    <row r="30" ht="23.25" customHeight="1" spans="1:23">
      <c r="A30" s="13" t="s">
        <v>431</v>
      </c>
      <c r="B30" s="13" t="s">
        <v>432</v>
      </c>
      <c r="C30" s="13" t="s">
        <v>430</v>
      </c>
      <c r="D30" s="13" t="s">
        <v>44</v>
      </c>
      <c r="E30" s="13" t="s">
        <v>114</v>
      </c>
      <c r="F30" s="13" t="s">
        <v>115</v>
      </c>
      <c r="G30" s="13" t="s">
        <v>325</v>
      </c>
      <c r="H30" s="13" t="s">
        <v>244</v>
      </c>
      <c r="I30" s="15">
        <v>10</v>
      </c>
      <c r="J30" s="15">
        <v>10</v>
      </c>
      <c r="K30" s="15">
        <v>10</v>
      </c>
      <c r="L30" s="15"/>
      <c r="M30" s="15"/>
      <c r="N30" s="15"/>
      <c r="O30" s="15"/>
      <c r="P30" s="13"/>
      <c r="Q30" s="15"/>
      <c r="R30" s="15"/>
      <c r="S30" s="15"/>
      <c r="T30" s="15"/>
      <c r="U30" s="15"/>
      <c r="V30" s="15"/>
      <c r="W30" s="15"/>
    </row>
    <row r="31" ht="23.25" customHeight="1" spans="1:23">
      <c r="A31" s="13" t="s">
        <v>431</v>
      </c>
      <c r="B31" s="13" t="s">
        <v>432</v>
      </c>
      <c r="C31" s="13" t="s">
        <v>430</v>
      </c>
      <c r="D31" s="13" t="s">
        <v>44</v>
      </c>
      <c r="E31" s="13" t="s">
        <v>114</v>
      </c>
      <c r="F31" s="13" t="s">
        <v>115</v>
      </c>
      <c r="G31" s="13" t="s">
        <v>434</v>
      </c>
      <c r="H31" s="13" t="s">
        <v>252</v>
      </c>
      <c r="I31" s="15">
        <v>8.837</v>
      </c>
      <c r="J31" s="15">
        <v>8.837</v>
      </c>
      <c r="K31" s="15">
        <v>8.837</v>
      </c>
      <c r="L31" s="15"/>
      <c r="M31" s="15"/>
      <c r="N31" s="15"/>
      <c r="O31" s="15"/>
      <c r="P31" s="13"/>
      <c r="Q31" s="15"/>
      <c r="R31" s="15"/>
      <c r="S31" s="15"/>
      <c r="T31" s="15"/>
      <c r="U31" s="15"/>
      <c r="V31" s="15"/>
      <c r="W31" s="15"/>
    </row>
    <row r="32" ht="23.25" customHeight="1" spans="1:23">
      <c r="A32" s="13" t="s">
        <v>431</v>
      </c>
      <c r="B32" s="13" t="s">
        <v>432</v>
      </c>
      <c r="C32" s="13" t="s">
        <v>430</v>
      </c>
      <c r="D32" s="13" t="s">
        <v>44</v>
      </c>
      <c r="E32" s="13" t="s">
        <v>114</v>
      </c>
      <c r="F32" s="13" t="s">
        <v>115</v>
      </c>
      <c r="G32" s="13" t="s">
        <v>417</v>
      </c>
      <c r="H32" s="13" t="s">
        <v>219</v>
      </c>
      <c r="I32" s="15">
        <v>743.405076</v>
      </c>
      <c r="J32" s="15">
        <v>743.405076</v>
      </c>
      <c r="K32" s="15">
        <v>743.405076</v>
      </c>
      <c r="L32" s="15"/>
      <c r="M32" s="15"/>
      <c r="N32" s="15"/>
      <c r="O32" s="15"/>
      <c r="P32" s="13"/>
      <c r="Q32" s="15"/>
      <c r="R32" s="15"/>
      <c r="S32" s="15"/>
      <c r="T32" s="15"/>
      <c r="U32" s="15"/>
      <c r="V32" s="15"/>
      <c r="W32" s="15"/>
    </row>
    <row r="33" ht="23.25" customHeight="1" spans="1:23">
      <c r="A33" s="13"/>
      <c r="B33" s="13"/>
      <c r="C33" s="13" t="s">
        <v>435</v>
      </c>
      <c r="D33" s="13"/>
      <c r="E33" s="13"/>
      <c r="F33" s="13"/>
      <c r="G33" s="13"/>
      <c r="H33" s="13"/>
      <c r="I33" s="15">
        <v>59</v>
      </c>
      <c r="J33" s="15"/>
      <c r="K33" s="15"/>
      <c r="L33" s="15"/>
      <c r="M33" s="15"/>
      <c r="N33" s="15"/>
      <c r="O33" s="15"/>
      <c r="P33" s="13"/>
      <c r="Q33" s="15"/>
      <c r="R33" s="15">
        <v>59</v>
      </c>
      <c r="S33" s="15"/>
      <c r="T33" s="15"/>
      <c r="U33" s="15"/>
      <c r="V33" s="15"/>
      <c r="W33" s="15">
        <v>59</v>
      </c>
    </row>
    <row r="34" ht="23.25" customHeight="1" spans="1:23">
      <c r="A34" s="13" t="s">
        <v>415</v>
      </c>
      <c r="B34" s="13" t="s">
        <v>436</v>
      </c>
      <c r="C34" s="13" t="s">
        <v>435</v>
      </c>
      <c r="D34" s="13" t="s">
        <v>53</v>
      </c>
      <c r="E34" s="13" t="s">
        <v>114</v>
      </c>
      <c r="F34" s="13" t="s">
        <v>115</v>
      </c>
      <c r="G34" s="13" t="s">
        <v>306</v>
      </c>
      <c r="H34" s="13" t="s">
        <v>215</v>
      </c>
      <c r="I34" s="15">
        <v>9</v>
      </c>
      <c r="J34" s="15"/>
      <c r="K34" s="15"/>
      <c r="L34" s="15"/>
      <c r="M34" s="15"/>
      <c r="N34" s="15"/>
      <c r="O34" s="15"/>
      <c r="P34" s="13"/>
      <c r="Q34" s="15"/>
      <c r="R34" s="15">
        <v>9</v>
      </c>
      <c r="S34" s="15"/>
      <c r="T34" s="15"/>
      <c r="U34" s="15"/>
      <c r="V34" s="15"/>
      <c r="W34" s="15">
        <v>9</v>
      </c>
    </row>
    <row r="35" ht="23.25" customHeight="1" spans="1:23">
      <c r="A35" s="13" t="s">
        <v>415</v>
      </c>
      <c r="B35" s="13" t="s">
        <v>436</v>
      </c>
      <c r="C35" s="13" t="s">
        <v>435</v>
      </c>
      <c r="D35" s="13" t="s">
        <v>53</v>
      </c>
      <c r="E35" s="13" t="s">
        <v>114</v>
      </c>
      <c r="F35" s="13" t="s">
        <v>115</v>
      </c>
      <c r="G35" s="13" t="s">
        <v>434</v>
      </c>
      <c r="H35" s="13" t="s">
        <v>252</v>
      </c>
      <c r="I35" s="15">
        <v>50</v>
      </c>
      <c r="J35" s="15"/>
      <c r="K35" s="15"/>
      <c r="L35" s="15"/>
      <c r="M35" s="15"/>
      <c r="N35" s="15"/>
      <c r="O35" s="15"/>
      <c r="P35" s="13"/>
      <c r="Q35" s="15"/>
      <c r="R35" s="15">
        <v>50</v>
      </c>
      <c r="S35" s="15"/>
      <c r="T35" s="15"/>
      <c r="U35" s="15"/>
      <c r="V35" s="15"/>
      <c r="W35" s="15">
        <v>50</v>
      </c>
    </row>
    <row r="36" ht="23.25" customHeight="1" spans="1:23">
      <c r="A36" s="13"/>
      <c r="B36" s="13"/>
      <c r="C36" s="13" t="s">
        <v>437</v>
      </c>
      <c r="D36" s="13"/>
      <c r="E36" s="13"/>
      <c r="F36" s="13"/>
      <c r="G36" s="13"/>
      <c r="H36" s="13"/>
      <c r="I36" s="15">
        <v>41</v>
      </c>
      <c r="J36" s="15">
        <v>41</v>
      </c>
      <c r="K36" s="15">
        <v>41</v>
      </c>
      <c r="L36" s="15"/>
      <c r="M36" s="15"/>
      <c r="N36" s="15"/>
      <c r="O36" s="15"/>
      <c r="P36" s="13"/>
      <c r="Q36" s="15"/>
      <c r="R36" s="15"/>
      <c r="S36" s="15"/>
      <c r="T36" s="15"/>
      <c r="U36" s="15"/>
      <c r="V36" s="15"/>
      <c r="W36" s="15"/>
    </row>
    <row r="37" ht="23.25" customHeight="1" spans="1:23">
      <c r="A37" s="13" t="s">
        <v>431</v>
      </c>
      <c r="B37" s="13" t="s">
        <v>438</v>
      </c>
      <c r="C37" s="13" t="s">
        <v>437</v>
      </c>
      <c r="D37" s="13" t="s">
        <v>53</v>
      </c>
      <c r="E37" s="13" t="s">
        <v>114</v>
      </c>
      <c r="F37" s="13" t="s">
        <v>115</v>
      </c>
      <c r="G37" s="13" t="s">
        <v>306</v>
      </c>
      <c r="H37" s="13" t="s">
        <v>215</v>
      </c>
      <c r="I37" s="15">
        <v>11</v>
      </c>
      <c r="J37" s="15">
        <v>11</v>
      </c>
      <c r="K37" s="15">
        <v>11</v>
      </c>
      <c r="L37" s="15"/>
      <c r="M37" s="15"/>
      <c r="N37" s="15"/>
      <c r="O37" s="15"/>
      <c r="P37" s="13"/>
      <c r="Q37" s="15"/>
      <c r="R37" s="15"/>
      <c r="S37" s="15"/>
      <c r="T37" s="15"/>
      <c r="U37" s="15"/>
      <c r="V37" s="15"/>
      <c r="W37" s="15"/>
    </row>
    <row r="38" ht="23.25" customHeight="1" spans="1:23">
      <c r="A38" s="13" t="s">
        <v>431</v>
      </c>
      <c r="B38" s="13" t="s">
        <v>438</v>
      </c>
      <c r="C38" s="13" t="s">
        <v>437</v>
      </c>
      <c r="D38" s="13" t="s">
        <v>53</v>
      </c>
      <c r="E38" s="13" t="s">
        <v>114</v>
      </c>
      <c r="F38" s="13" t="s">
        <v>115</v>
      </c>
      <c r="G38" s="13" t="s">
        <v>325</v>
      </c>
      <c r="H38" s="13" t="s">
        <v>244</v>
      </c>
      <c r="I38" s="15">
        <v>30</v>
      </c>
      <c r="J38" s="15">
        <v>30</v>
      </c>
      <c r="K38" s="15">
        <v>30</v>
      </c>
      <c r="L38" s="15"/>
      <c r="M38" s="15"/>
      <c r="N38" s="15"/>
      <c r="O38" s="15"/>
      <c r="P38" s="13"/>
      <c r="Q38" s="15"/>
      <c r="R38" s="15"/>
      <c r="S38" s="15"/>
      <c r="T38" s="15"/>
      <c r="U38" s="15"/>
      <c r="V38" s="15"/>
      <c r="W38" s="15"/>
    </row>
    <row r="39" ht="23.25" customHeight="1" spans="1:23">
      <c r="A39" s="13"/>
      <c r="B39" s="13"/>
      <c r="C39" s="13" t="s">
        <v>439</v>
      </c>
      <c r="D39" s="13"/>
      <c r="E39" s="13"/>
      <c r="F39" s="13"/>
      <c r="G39" s="13"/>
      <c r="H39" s="13"/>
      <c r="I39" s="15">
        <v>114.29</v>
      </c>
      <c r="J39" s="15">
        <v>114.29</v>
      </c>
      <c r="K39" s="15">
        <v>114.29</v>
      </c>
      <c r="L39" s="15"/>
      <c r="M39" s="15"/>
      <c r="N39" s="15"/>
      <c r="O39" s="15"/>
      <c r="P39" s="13"/>
      <c r="Q39" s="15"/>
      <c r="R39" s="15"/>
      <c r="S39" s="15"/>
      <c r="T39" s="15"/>
      <c r="U39" s="15"/>
      <c r="V39" s="15"/>
      <c r="W39" s="15"/>
    </row>
    <row r="40" ht="23.25" customHeight="1" spans="1:23">
      <c r="A40" s="13" t="s">
        <v>415</v>
      </c>
      <c r="B40" s="13" t="s">
        <v>440</v>
      </c>
      <c r="C40" s="13" t="s">
        <v>439</v>
      </c>
      <c r="D40" s="13" t="s">
        <v>53</v>
      </c>
      <c r="E40" s="13" t="s">
        <v>114</v>
      </c>
      <c r="F40" s="13" t="s">
        <v>115</v>
      </c>
      <c r="G40" s="13" t="s">
        <v>306</v>
      </c>
      <c r="H40" s="13" t="s">
        <v>215</v>
      </c>
      <c r="I40" s="15">
        <v>43</v>
      </c>
      <c r="J40" s="15">
        <v>43</v>
      </c>
      <c r="K40" s="15">
        <v>43</v>
      </c>
      <c r="L40" s="15"/>
      <c r="M40" s="15"/>
      <c r="N40" s="15"/>
      <c r="O40" s="15"/>
      <c r="P40" s="13"/>
      <c r="Q40" s="15"/>
      <c r="R40" s="15"/>
      <c r="S40" s="15"/>
      <c r="T40" s="15"/>
      <c r="U40" s="15"/>
      <c r="V40" s="15"/>
      <c r="W40" s="15"/>
    </row>
    <row r="41" ht="23.25" customHeight="1" spans="1:23">
      <c r="A41" s="13" t="s">
        <v>415</v>
      </c>
      <c r="B41" s="13" t="s">
        <v>440</v>
      </c>
      <c r="C41" s="13" t="s">
        <v>439</v>
      </c>
      <c r="D41" s="13" t="s">
        <v>53</v>
      </c>
      <c r="E41" s="13" t="s">
        <v>114</v>
      </c>
      <c r="F41" s="13" t="s">
        <v>115</v>
      </c>
      <c r="G41" s="13" t="s">
        <v>441</v>
      </c>
      <c r="H41" s="13" t="s">
        <v>226</v>
      </c>
      <c r="I41" s="15">
        <v>12.77</v>
      </c>
      <c r="J41" s="15">
        <v>12.77</v>
      </c>
      <c r="K41" s="15">
        <v>12.77</v>
      </c>
      <c r="L41" s="15"/>
      <c r="M41" s="15"/>
      <c r="N41" s="15"/>
      <c r="O41" s="15"/>
      <c r="P41" s="13"/>
      <c r="Q41" s="15"/>
      <c r="R41" s="15"/>
      <c r="S41" s="15"/>
      <c r="T41" s="15"/>
      <c r="U41" s="15"/>
      <c r="V41" s="15"/>
      <c r="W41" s="15"/>
    </row>
    <row r="42" ht="23.25" customHeight="1" spans="1:23">
      <c r="A42" s="13" t="s">
        <v>415</v>
      </c>
      <c r="B42" s="13" t="s">
        <v>440</v>
      </c>
      <c r="C42" s="13" t="s">
        <v>439</v>
      </c>
      <c r="D42" s="13" t="s">
        <v>53</v>
      </c>
      <c r="E42" s="13" t="s">
        <v>114</v>
      </c>
      <c r="F42" s="13" t="s">
        <v>115</v>
      </c>
      <c r="G42" s="13" t="s">
        <v>384</v>
      </c>
      <c r="H42" s="13" t="s">
        <v>236</v>
      </c>
      <c r="I42" s="15">
        <v>26.876</v>
      </c>
      <c r="J42" s="15">
        <v>26.876</v>
      </c>
      <c r="K42" s="15">
        <v>26.876</v>
      </c>
      <c r="L42" s="15"/>
      <c r="M42" s="15"/>
      <c r="N42" s="15"/>
      <c r="O42" s="15"/>
      <c r="P42" s="13"/>
      <c r="Q42" s="15"/>
      <c r="R42" s="15"/>
      <c r="S42" s="15"/>
      <c r="T42" s="15"/>
      <c r="U42" s="15"/>
      <c r="V42" s="15"/>
      <c r="W42" s="15"/>
    </row>
    <row r="43" ht="23.25" customHeight="1" spans="1:23">
      <c r="A43" s="13" t="s">
        <v>415</v>
      </c>
      <c r="B43" s="13" t="s">
        <v>440</v>
      </c>
      <c r="C43" s="13" t="s">
        <v>439</v>
      </c>
      <c r="D43" s="13" t="s">
        <v>53</v>
      </c>
      <c r="E43" s="13" t="s">
        <v>114</v>
      </c>
      <c r="F43" s="13" t="s">
        <v>115</v>
      </c>
      <c r="G43" s="13" t="s">
        <v>325</v>
      </c>
      <c r="H43" s="13" t="s">
        <v>244</v>
      </c>
      <c r="I43" s="15">
        <v>20</v>
      </c>
      <c r="J43" s="15">
        <v>20</v>
      </c>
      <c r="K43" s="15">
        <v>20</v>
      </c>
      <c r="L43" s="15"/>
      <c r="M43" s="15"/>
      <c r="N43" s="15"/>
      <c r="O43" s="15"/>
      <c r="P43" s="13"/>
      <c r="Q43" s="15"/>
      <c r="R43" s="15"/>
      <c r="S43" s="15"/>
      <c r="T43" s="15"/>
      <c r="U43" s="15"/>
      <c r="V43" s="15"/>
      <c r="W43" s="15"/>
    </row>
    <row r="44" ht="23.25" customHeight="1" spans="1:23">
      <c r="A44" s="13" t="s">
        <v>415</v>
      </c>
      <c r="B44" s="13" t="s">
        <v>440</v>
      </c>
      <c r="C44" s="13" t="s">
        <v>439</v>
      </c>
      <c r="D44" s="13" t="s">
        <v>53</v>
      </c>
      <c r="E44" s="13" t="s">
        <v>114</v>
      </c>
      <c r="F44" s="13" t="s">
        <v>115</v>
      </c>
      <c r="G44" s="13" t="s">
        <v>434</v>
      </c>
      <c r="H44" s="13" t="s">
        <v>252</v>
      </c>
      <c r="I44" s="15">
        <v>11.644</v>
      </c>
      <c r="J44" s="15">
        <v>11.644</v>
      </c>
      <c r="K44" s="15">
        <v>11.644</v>
      </c>
      <c r="L44" s="15"/>
      <c r="M44" s="15"/>
      <c r="N44" s="15"/>
      <c r="O44" s="15"/>
      <c r="P44" s="13"/>
      <c r="Q44" s="15"/>
      <c r="R44" s="15"/>
      <c r="S44" s="15"/>
      <c r="T44" s="15"/>
      <c r="U44" s="15"/>
      <c r="V44" s="15"/>
      <c r="W44" s="15"/>
    </row>
    <row r="45" ht="23.25" customHeight="1" spans="1:23">
      <c r="A45" s="13"/>
      <c r="B45" s="13"/>
      <c r="C45" s="13" t="s">
        <v>442</v>
      </c>
      <c r="D45" s="13"/>
      <c r="E45" s="13"/>
      <c r="F45" s="13"/>
      <c r="G45" s="13"/>
      <c r="H45" s="13"/>
      <c r="I45" s="15">
        <v>529</v>
      </c>
      <c r="J45" s="15">
        <v>529</v>
      </c>
      <c r="K45" s="15">
        <v>529</v>
      </c>
      <c r="L45" s="15"/>
      <c r="M45" s="15"/>
      <c r="N45" s="15"/>
      <c r="O45" s="15"/>
      <c r="P45" s="13"/>
      <c r="Q45" s="15"/>
      <c r="R45" s="15"/>
      <c r="S45" s="15"/>
      <c r="T45" s="15"/>
      <c r="U45" s="15"/>
      <c r="V45" s="15"/>
      <c r="W45" s="15"/>
    </row>
    <row r="46" ht="23.25" customHeight="1" spans="1:23">
      <c r="A46" s="13" t="s">
        <v>415</v>
      </c>
      <c r="B46" s="13" t="s">
        <v>443</v>
      </c>
      <c r="C46" s="13" t="s">
        <v>442</v>
      </c>
      <c r="D46" s="13" t="s">
        <v>53</v>
      </c>
      <c r="E46" s="13" t="s">
        <v>114</v>
      </c>
      <c r="F46" s="13" t="s">
        <v>115</v>
      </c>
      <c r="G46" s="13" t="s">
        <v>306</v>
      </c>
      <c r="H46" s="13" t="s">
        <v>215</v>
      </c>
      <c r="I46" s="15">
        <v>12.4</v>
      </c>
      <c r="J46" s="15">
        <v>12.4</v>
      </c>
      <c r="K46" s="15">
        <v>12.4</v>
      </c>
      <c r="L46" s="15"/>
      <c r="M46" s="15"/>
      <c r="N46" s="15"/>
      <c r="O46" s="15"/>
      <c r="P46" s="13"/>
      <c r="Q46" s="15"/>
      <c r="R46" s="15"/>
      <c r="S46" s="15"/>
      <c r="T46" s="15"/>
      <c r="U46" s="15"/>
      <c r="V46" s="15"/>
      <c r="W46" s="15"/>
    </row>
    <row r="47" ht="23.25" customHeight="1" spans="1:23">
      <c r="A47" s="13" t="s">
        <v>415</v>
      </c>
      <c r="B47" s="13" t="s">
        <v>443</v>
      </c>
      <c r="C47" s="13" t="s">
        <v>442</v>
      </c>
      <c r="D47" s="13" t="s">
        <v>53</v>
      </c>
      <c r="E47" s="13" t="s">
        <v>114</v>
      </c>
      <c r="F47" s="13" t="s">
        <v>115</v>
      </c>
      <c r="G47" s="13" t="s">
        <v>382</v>
      </c>
      <c r="H47" s="13" t="s">
        <v>214</v>
      </c>
      <c r="I47" s="15">
        <v>377</v>
      </c>
      <c r="J47" s="15">
        <v>377</v>
      </c>
      <c r="K47" s="15">
        <v>377</v>
      </c>
      <c r="L47" s="15"/>
      <c r="M47" s="15"/>
      <c r="N47" s="15"/>
      <c r="O47" s="15"/>
      <c r="P47" s="13"/>
      <c r="Q47" s="15"/>
      <c r="R47" s="15"/>
      <c r="S47" s="15"/>
      <c r="T47" s="15"/>
      <c r="U47" s="15"/>
      <c r="V47" s="15"/>
      <c r="W47" s="15"/>
    </row>
    <row r="48" ht="23.25" customHeight="1" spans="1:23">
      <c r="A48" s="13" t="s">
        <v>415</v>
      </c>
      <c r="B48" s="13" t="s">
        <v>443</v>
      </c>
      <c r="C48" s="13" t="s">
        <v>442</v>
      </c>
      <c r="D48" s="13" t="s">
        <v>53</v>
      </c>
      <c r="E48" s="13" t="s">
        <v>114</v>
      </c>
      <c r="F48" s="13" t="s">
        <v>115</v>
      </c>
      <c r="G48" s="13" t="s">
        <v>444</v>
      </c>
      <c r="H48" s="13" t="s">
        <v>233</v>
      </c>
      <c r="I48" s="15">
        <v>139.6</v>
      </c>
      <c r="J48" s="15">
        <v>139.6</v>
      </c>
      <c r="K48" s="15">
        <v>139.6</v>
      </c>
      <c r="L48" s="15"/>
      <c r="M48" s="15"/>
      <c r="N48" s="15"/>
      <c r="O48" s="15"/>
      <c r="P48" s="13"/>
      <c r="Q48" s="15"/>
      <c r="R48" s="15"/>
      <c r="S48" s="15"/>
      <c r="T48" s="15"/>
      <c r="U48" s="15"/>
      <c r="V48" s="15"/>
      <c r="W48" s="15"/>
    </row>
    <row r="49" ht="18.75" customHeight="1" spans="1:23">
      <c r="A49" s="156" t="s">
        <v>130</v>
      </c>
      <c r="B49" s="157"/>
      <c r="C49" s="157"/>
      <c r="D49" s="157"/>
      <c r="E49" s="157"/>
      <c r="F49" s="157"/>
      <c r="G49" s="157"/>
      <c r="H49" s="158"/>
      <c r="I49" s="15">
        <v>68366.823635</v>
      </c>
      <c r="J49" s="15">
        <v>32151.823635</v>
      </c>
      <c r="K49" s="15">
        <v>32151.823635</v>
      </c>
      <c r="L49" s="15">
        <v>36156</v>
      </c>
      <c r="M49" s="15"/>
      <c r="N49" s="15"/>
      <c r="O49" s="15"/>
      <c r="P49" s="15"/>
      <c r="Q49" s="15"/>
      <c r="R49" s="15">
        <v>59</v>
      </c>
      <c r="S49" s="15"/>
      <c r="T49" s="15"/>
      <c r="U49" s="15"/>
      <c r="V49" s="15"/>
      <c r="W49" s="15">
        <v>59</v>
      </c>
    </row>
  </sheetData>
  <mergeCells count="28">
    <mergeCell ref="A2:W2"/>
    <mergeCell ref="A3:H3"/>
    <mergeCell ref="J4:M4"/>
    <mergeCell ref="N4:P4"/>
    <mergeCell ref="R4:W4"/>
    <mergeCell ref="A49:H4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pageSetup paperSize="9" fitToWidth="0"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0"/>
  <sheetViews>
    <sheetView topLeftCell="A93" workbookViewId="0">
      <selection activeCell="C117" sqref="C117:C120"/>
    </sheetView>
  </sheetViews>
  <sheetFormatPr defaultColWidth="9.14166666666667" defaultRowHeight="12" customHeight="1"/>
  <cols>
    <col min="1" max="1" width="30.025" customWidth="1"/>
    <col min="2" max="2" width="29" customWidth="1"/>
    <col min="3" max="3" width="23.8583333333333" customWidth="1"/>
    <col min="4" max="4" width="20.575" customWidth="1"/>
    <col min="5" max="5" width="20.1416666666667" customWidth="1"/>
    <col min="6" max="6" width="19.8583333333333" customWidth="1"/>
    <col min="7" max="7" width="9.85833333333333" customWidth="1"/>
    <col min="8" max="8" width="19" customWidth="1"/>
    <col min="9" max="9" width="12.575" customWidth="1"/>
    <col min="10" max="10" width="12.2833333333333" customWidth="1"/>
    <col min="11" max="11" width="15.7083333333333" customWidth="1"/>
  </cols>
  <sheetData>
    <row r="1" customHeight="1" spans="11:11">
      <c r="K1" s="56" t="s">
        <v>445</v>
      </c>
    </row>
    <row r="2" ht="28.5" customHeight="1" spans="2:11">
      <c r="B2" s="52" t="s">
        <v>446</v>
      </c>
      <c r="C2" s="3"/>
      <c r="D2" s="3"/>
      <c r="E2" s="3"/>
      <c r="F2" s="3"/>
      <c r="G2" s="53"/>
      <c r="H2" s="3"/>
      <c r="I2" s="53"/>
      <c r="J2" s="53"/>
      <c r="K2" s="3"/>
    </row>
    <row r="3" ht="17.25" customHeight="1" spans="1:2">
      <c r="A3" t="s">
        <v>2</v>
      </c>
      <c r="B3" s="4"/>
    </row>
    <row r="4" ht="44.25" customHeight="1" spans="1:11">
      <c r="A4" s="149" t="s">
        <v>264</v>
      </c>
      <c r="B4" s="46" t="s">
        <v>447</v>
      </c>
      <c r="C4" s="46" t="s">
        <v>448</v>
      </c>
      <c r="D4" s="46" t="s">
        <v>449</v>
      </c>
      <c r="E4" s="46" t="s">
        <v>450</v>
      </c>
      <c r="F4" s="46" t="s">
        <v>451</v>
      </c>
      <c r="G4" s="54" t="s">
        <v>452</v>
      </c>
      <c r="H4" s="46" t="s">
        <v>453</v>
      </c>
      <c r="I4" s="54" t="s">
        <v>454</v>
      </c>
      <c r="J4" s="54" t="s">
        <v>455</v>
      </c>
      <c r="K4" s="46" t="s">
        <v>456</v>
      </c>
    </row>
    <row r="5" ht="18.75" customHeight="1" spans="1:11">
      <c r="A5" s="150">
        <v>1</v>
      </c>
      <c r="B5" s="151">
        <v>2</v>
      </c>
      <c r="C5" s="151">
        <v>3</v>
      </c>
      <c r="D5" s="151">
        <v>4</v>
      </c>
      <c r="E5" s="151">
        <v>5</v>
      </c>
      <c r="F5" s="151">
        <v>6</v>
      </c>
      <c r="G5" s="152">
        <v>7</v>
      </c>
      <c r="H5" s="151">
        <v>8</v>
      </c>
      <c r="I5" s="152">
        <v>9</v>
      </c>
      <c r="J5" s="152">
        <v>10</v>
      </c>
      <c r="K5" s="151">
        <v>11</v>
      </c>
    </row>
    <row r="6" ht="21.75" customHeight="1" spans="1:11">
      <c r="A6" s="14"/>
      <c r="B6" s="13" t="s">
        <v>44</v>
      </c>
      <c r="C6" s="14"/>
      <c r="D6" s="14"/>
      <c r="E6" s="14"/>
      <c r="F6" s="14"/>
      <c r="G6" s="14"/>
      <c r="H6" s="14"/>
      <c r="I6" s="14"/>
      <c r="J6" s="14"/>
      <c r="K6" s="14"/>
    </row>
    <row r="7" ht="19.5" customHeight="1" spans="1:11">
      <c r="A7" s="153"/>
      <c r="B7" s="135" t="s">
        <v>44</v>
      </c>
      <c r="C7" s="13"/>
      <c r="D7" s="13"/>
      <c r="E7" s="13"/>
      <c r="F7" s="13"/>
      <c r="G7" s="13"/>
      <c r="H7" s="13"/>
      <c r="I7" s="13"/>
      <c r="J7" s="13"/>
      <c r="K7" s="13"/>
    </row>
    <row r="8" ht="19.5" customHeight="1" spans="1:11">
      <c r="A8" s="153" t="s">
        <v>416</v>
      </c>
      <c r="B8" s="13" t="s">
        <v>414</v>
      </c>
      <c r="C8" s="13" t="s">
        <v>457</v>
      </c>
      <c r="D8" s="13" t="s">
        <v>458</v>
      </c>
      <c r="E8" s="13" t="s">
        <v>459</v>
      </c>
      <c r="F8" s="13" t="s">
        <v>460</v>
      </c>
      <c r="G8" s="13" t="s">
        <v>461</v>
      </c>
      <c r="H8" s="13" t="s">
        <v>147</v>
      </c>
      <c r="I8" s="13" t="s">
        <v>462</v>
      </c>
      <c r="J8" s="13" t="s">
        <v>463</v>
      </c>
      <c r="K8" s="13" t="s">
        <v>464</v>
      </c>
    </row>
    <row r="9" ht="19.5" customHeight="1" spans="1:11">
      <c r="A9" s="153" t="s">
        <v>416</v>
      </c>
      <c r="B9" s="13" t="s">
        <v>414</v>
      </c>
      <c r="C9" s="13" t="s">
        <v>465</v>
      </c>
      <c r="D9" s="13" t="s">
        <v>458</v>
      </c>
      <c r="E9" s="13" t="s">
        <v>459</v>
      </c>
      <c r="F9" s="13" t="s">
        <v>466</v>
      </c>
      <c r="G9" s="13" t="s">
        <v>461</v>
      </c>
      <c r="H9" s="13" t="s">
        <v>164</v>
      </c>
      <c r="I9" s="13" t="s">
        <v>467</v>
      </c>
      <c r="J9" s="13" t="s">
        <v>463</v>
      </c>
      <c r="K9" s="13" t="s">
        <v>468</v>
      </c>
    </row>
    <row r="10" ht="19.5" customHeight="1" spans="1:11">
      <c r="A10" s="153" t="s">
        <v>416</v>
      </c>
      <c r="B10" s="13" t="s">
        <v>414</v>
      </c>
      <c r="C10" s="13" t="s">
        <v>465</v>
      </c>
      <c r="D10" s="13" t="s">
        <v>458</v>
      </c>
      <c r="E10" s="13" t="s">
        <v>469</v>
      </c>
      <c r="F10" s="13" t="s">
        <v>470</v>
      </c>
      <c r="G10" s="13" t="s">
        <v>461</v>
      </c>
      <c r="H10" s="13" t="s">
        <v>471</v>
      </c>
      <c r="I10" s="13" t="s">
        <v>472</v>
      </c>
      <c r="J10" s="13" t="s">
        <v>463</v>
      </c>
      <c r="K10" s="13" t="s">
        <v>473</v>
      </c>
    </row>
    <row r="11" ht="19.5" customHeight="1" spans="1:11">
      <c r="A11" s="153" t="s">
        <v>416</v>
      </c>
      <c r="B11" s="13" t="s">
        <v>414</v>
      </c>
      <c r="C11" s="13" t="s">
        <v>465</v>
      </c>
      <c r="D11" s="13" t="s">
        <v>458</v>
      </c>
      <c r="E11" s="13" t="s">
        <v>469</v>
      </c>
      <c r="F11" s="13" t="s">
        <v>474</v>
      </c>
      <c r="G11" s="13" t="s">
        <v>461</v>
      </c>
      <c r="H11" s="13" t="s">
        <v>471</v>
      </c>
      <c r="I11" s="13" t="s">
        <v>472</v>
      </c>
      <c r="J11" s="13" t="s">
        <v>463</v>
      </c>
      <c r="K11" s="13" t="s">
        <v>475</v>
      </c>
    </row>
    <row r="12" ht="19.5" customHeight="1" spans="1:11">
      <c r="A12" s="153" t="s">
        <v>416</v>
      </c>
      <c r="B12" s="13" t="s">
        <v>414</v>
      </c>
      <c r="C12" s="13" t="s">
        <v>465</v>
      </c>
      <c r="D12" s="13" t="s">
        <v>458</v>
      </c>
      <c r="E12" s="13" t="s">
        <v>476</v>
      </c>
      <c r="F12" s="13" t="s">
        <v>477</v>
      </c>
      <c r="G12" s="13" t="s">
        <v>461</v>
      </c>
      <c r="H12" s="13" t="s">
        <v>471</v>
      </c>
      <c r="I12" s="13" t="s">
        <v>472</v>
      </c>
      <c r="J12" s="13" t="s">
        <v>463</v>
      </c>
      <c r="K12" s="13" t="s">
        <v>478</v>
      </c>
    </row>
    <row r="13" ht="19.5" customHeight="1" spans="1:11">
      <c r="A13" s="153" t="s">
        <v>416</v>
      </c>
      <c r="B13" s="13" t="s">
        <v>414</v>
      </c>
      <c r="C13" s="13" t="s">
        <v>465</v>
      </c>
      <c r="D13" s="13" t="s">
        <v>479</v>
      </c>
      <c r="E13" s="13" t="s">
        <v>480</v>
      </c>
      <c r="F13" s="13" t="s">
        <v>481</v>
      </c>
      <c r="G13" s="13" t="s">
        <v>461</v>
      </c>
      <c r="H13" s="13" t="s">
        <v>482</v>
      </c>
      <c r="I13" s="13" t="s">
        <v>472</v>
      </c>
      <c r="J13" s="13" t="s">
        <v>483</v>
      </c>
      <c r="K13" s="13" t="s">
        <v>484</v>
      </c>
    </row>
    <row r="14" ht="19.5" customHeight="1" spans="1:11">
      <c r="A14" s="153" t="s">
        <v>416</v>
      </c>
      <c r="B14" s="13" t="s">
        <v>414</v>
      </c>
      <c r="C14" s="13" t="s">
        <v>465</v>
      </c>
      <c r="D14" s="13" t="s">
        <v>479</v>
      </c>
      <c r="E14" s="13" t="s">
        <v>485</v>
      </c>
      <c r="F14" s="13" t="s">
        <v>486</v>
      </c>
      <c r="G14" s="13" t="s">
        <v>461</v>
      </c>
      <c r="H14" s="13" t="s">
        <v>471</v>
      </c>
      <c r="I14" s="13" t="s">
        <v>472</v>
      </c>
      <c r="J14" s="13" t="s">
        <v>463</v>
      </c>
      <c r="K14" s="13" t="s">
        <v>487</v>
      </c>
    </row>
    <row r="15" ht="19.5" customHeight="1" spans="1:11">
      <c r="A15" s="153" t="s">
        <v>416</v>
      </c>
      <c r="B15" s="13" t="s">
        <v>414</v>
      </c>
      <c r="C15" s="13" t="s">
        <v>465</v>
      </c>
      <c r="D15" s="13" t="s">
        <v>479</v>
      </c>
      <c r="E15" s="13" t="s">
        <v>488</v>
      </c>
      <c r="F15" s="13" t="s">
        <v>489</v>
      </c>
      <c r="G15" s="13" t="s">
        <v>461</v>
      </c>
      <c r="H15" s="13" t="s">
        <v>471</v>
      </c>
      <c r="I15" s="13" t="s">
        <v>472</v>
      </c>
      <c r="J15" s="13" t="s">
        <v>463</v>
      </c>
      <c r="K15" s="13" t="s">
        <v>490</v>
      </c>
    </row>
    <row r="16" ht="97" customHeight="1" spans="1:11">
      <c r="A16" s="153" t="s">
        <v>416</v>
      </c>
      <c r="B16" s="13" t="s">
        <v>414</v>
      </c>
      <c r="C16" s="13" t="s">
        <v>465</v>
      </c>
      <c r="D16" s="13" t="s">
        <v>491</v>
      </c>
      <c r="E16" s="13" t="s">
        <v>492</v>
      </c>
      <c r="F16" s="13" t="s">
        <v>493</v>
      </c>
      <c r="G16" s="13" t="s">
        <v>494</v>
      </c>
      <c r="H16" s="13" t="s">
        <v>495</v>
      </c>
      <c r="I16" s="13" t="s">
        <v>472</v>
      </c>
      <c r="J16" s="13" t="s">
        <v>463</v>
      </c>
      <c r="K16" s="13" t="s">
        <v>496</v>
      </c>
    </row>
    <row r="17" ht="19.5" customHeight="1" spans="1:11">
      <c r="A17" s="153" t="s">
        <v>432</v>
      </c>
      <c r="B17" s="13" t="s">
        <v>430</v>
      </c>
      <c r="C17" s="13" t="s">
        <v>497</v>
      </c>
      <c r="D17" s="13" t="s">
        <v>458</v>
      </c>
      <c r="E17" s="13" t="s">
        <v>459</v>
      </c>
      <c r="F17" s="13" t="s">
        <v>498</v>
      </c>
      <c r="G17" s="13" t="s">
        <v>461</v>
      </c>
      <c r="H17" s="13" t="s">
        <v>499</v>
      </c>
      <c r="I17" s="13" t="s">
        <v>500</v>
      </c>
      <c r="J17" s="13" t="s">
        <v>463</v>
      </c>
      <c r="K17" s="13" t="s">
        <v>501</v>
      </c>
    </row>
    <row r="18" ht="19.5" customHeight="1" spans="1:11">
      <c r="A18" s="153" t="s">
        <v>432</v>
      </c>
      <c r="B18" s="13" t="s">
        <v>430</v>
      </c>
      <c r="C18" s="13" t="s">
        <v>497</v>
      </c>
      <c r="D18" s="13" t="s">
        <v>458</v>
      </c>
      <c r="E18" s="13" t="s">
        <v>469</v>
      </c>
      <c r="F18" s="13" t="s">
        <v>502</v>
      </c>
      <c r="G18" s="13" t="s">
        <v>461</v>
      </c>
      <c r="H18" s="13" t="s">
        <v>503</v>
      </c>
      <c r="I18" s="13" t="s">
        <v>472</v>
      </c>
      <c r="J18" s="13" t="s">
        <v>463</v>
      </c>
      <c r="K18" s="13" t="s">
        <v>504</v>
      </c>
    </row>
    <row r="19" ht="19.5" customHeight="1" spans="1:11">
      <c r="A19" s="153" t="s">
        <v>432</v>
      </c>
      <c r="B19" s="13" t="s">
        <v>430</v>
      </c>
      <c r="C19" s="13" t="s">
        <v>497</v>
      </c>
      <c r="D19" s="13" t="s">
        <v>458</v>
      </c>
      <c r="E19" s="13" t="s">
        <v>469</v>
      </c>
      <c r="F19" s="13" t="s">
        <v>505</v>
      </c>
      <c r="G19" s="13" t="s">
        <v>461</v>
      </c>
      <c r="H19" s="13" t="s">
        <v>503</v>
      </c>
      <c r="I19" s="13" t="s">
        <v>472</v>
      </c>
      <c r="J19" s="13" t="s">
        <v>463</v>
      </c>
      <c r="K19" s="13" t="s">
        <v>506</v>
      </c>
    </row>
    <row r="20" ht="19.5" customHeight="1" spans="1:11">
      <c r="A20" s="153" t="s">
        <v>432</v>
      </c>
      <c r="B20" s="13" t="s">
        <v>430</v>
      </c>
      <c r="C20" s="13" t="s">
        <v>497</v>
      </c>
      <c r="D20" s="13" t="s">
        <v>458</v>
      </c>
      <c r="E20" s="13" t="s">
        <v>476</v>
      </c>
      <c r="F20" s="13" t="s">
        <v>507</v>
      </c>
      <c r="G20" s="13" t="s">
        <v>461</v>
      </c>
      <c r="H20" s="13" t="s">
        <v>503</v>
      </c>
      <c r="I20" s="13" t="s">
        <v>472</v>
      </c>
      <c r="J20" s="13" t="s">
        <v>463</v>
      </c>
      <c r="K20" s="13" t="s">
        <v>508</v>
      </c>
    </row>
    <row r="21" ht="19.5" customHeight="1" spans="1:11">
      <c r="A21" s="153" t="s">
        <v>432</v>
      </c>
      <c r="B21" s="13" t="s">
        <v>430</v>
      </c>
      <c r="C21" s="13" t="s">
        <v>497</v>
      </c>
      <c r="D21" s="13" t="s">
        <v>479</v>
      </c>
      <c r="E21" s="13" t="s">
        <v>480</v>
      </c>
      <c r="F21" s="13" t="s">
        <v>509</v>
      </c>
      <c r="G21" s="13" t="s">
        <v>494</v>
      </c>
      <c r="H21" s="13" t="s">
        <v>510</v>
      </c>
      <c r="I21" s="13" t="s">
        <v>472</v>
      </c>
      <c r="J21" s="13" t="s">
        <v>463</v>
      </c>
      <c r="K21" s="13" t="s">
        <v>511</v>
      </c>
    </row>
    <row r="22" ht="19.5" customHeight="1" spans="1:11">
      <c r="A22" s="153" t="s">
        <v>432</v>
      </c>
      <c r="B22" s="13" t="s">
        <v>430</v>
      </c>
      <c r="C22" s="13" t="s">
        <v>497</v>
      </c>
      <c r="D22" s="13" t="s">
        <v>479</v>
      </c>
      <c r="E22" s="13" t="s">
        <v>485</v>
      </c>
      <c r="F22" s="13" t="s">
        <v>512</v>
      </c>
      <c r="G22" s="13" t="s">
        <v>494</v>
      </c>
      <c r="H22" s="13" t="s">
        <v>510</v>
      </c>
      <c r="I22" s="13" t="s">
        <v>472</v>
      </c>
      <c r="J22" s="13" t="s">
        <v>463</v>
      </c>
      <c r="K22" s="13" t="s">
        <v>513</v>
      </c>
    </row>
    <row r="23" ht="19.5" customHeight="1" spans="1:11">
      <c r="A23" s="153" t="s">
        <v>432</v>
      </c>
      <c r="B23" s="13" t="s">
        <v>430</v>
      </c>
      <c r="C23" s="13" t="s">
        <v>497</v>
      </c>
      <c r="D23" s="13" t="s">
        <v>479</v>
      </c>
      <c r="E23" s="13" t="s">
        <v>514</v>
      </c>
      <c r="F23" s="13" t="s">
        <v>515</v>
      </c>
      <c r="G23" s="13" t="s">
        <v>461</v>
      </c>
      <c r="H23" s="13" t="s">
        <v>503</v>
      </c>
      <c r="I23" s="13" t="s">
        <v>472</v>
      </c>
      <c r="J23" s="13" t="s">
        <v>463</v>
      </c>
      <c r="K23" s="13" t="s">
        <v>516</v>
      </c>
    </row>
    <row r="24" ht="19.5" customHeight="1" spans="1:11">
      <c r="A24" s="153" t="s">
        <v>432</v>
      </c>
      <c r="B24" s="13" t="s">
        <v>430</v>
      </c>
      <c r="C24" s="13" t="s">
        <v>497</v>
      </c>
      <c r="D24" s="13" t="s">
        <v>479</v>
      </c>
      <c r="E24" s="13" t="s">
        <v>488</v>
      </c>
      <c r="F24" s="13" t="s">
        <v>517</v>
      </c>
      <c r="G24" s="13" t="s">
        <v>461</v>
      </c>
      <c r="H24" s="13" t="s">
        <v>503</v>
      </c>
      <c r="I24" s="13" t="s">
        <v>472</v>
      </c>
      <c r="J24" s="13" t="s">
        <v>463</v>
      </c>
      <c r="K24" s="13" t="s">
        <v>518</v>
      </c>
    </row>
    <row r="25" ht="19.5" customHeight="1" spans="1:11">
      <c r="A25" s="153" t="s">
        <v>432</v>
      </c>
      <c r="B25" s="13" t="s">
        <v>430</v>
      </c>
      <c r="C25" s="13" t="s">
        <v>497</v>
      </c>
      <c r="D25" s="13" t="s">
        <v>491</v>
      </c>
      <c r="E25" s="13" t="s">
        <v>492</v>
      </c>
      <c r="F25" s="13" t="s">
        <v>519</v>
      </c>
      <c r="G25" s="13" t="s">
        <v>494</v>
      </c>
      <c r="H25" s="13" t="s">
        <v>520</v>
      </c>
      <c r="I25" s="13" t="s">
        <v>472</v>
      </c>
      <c r="J25" s="13" t="s">
        <v>463</v>
      </c>
      <c r="K25" s="13" t="s">
        <v>521</v>
      </c>
    </row>
    <row r="26" ht="19.5" customHeight="1" spans="1:11">
      <c r="A26" s="153" t="s">
        <v>429</v>
      </c>
      <c r="B26" s="13" t="s">
        <v>428</v>
      </c>
      <c r="C26" s="13" t="s">
        <v>522</v>
      </c>
      <c r="D26" s="13" t="s">
        <v>458</v>
      </c>
      <c r="E26" s="13" t="s">
        <v>459</v>
      </c>
      <c r="F26" s="13" t="s">
        <v>460</v>
      </c>
      <c r="G26" s="13" t="s">
        <v>461</v>
      </c>
      <c r="H26" s="13" t="s">
        <v>147</v>
      </c>
      <c r="I26" s="13" t="s">
        <v>462</v>
      </c>
      <c r="J26" s="13" t="s">
        <v>463</v>
      </c>
      <c r="K26" s="13" t="s">
        <v>464</v>
      </c>
    </row>
    <row r="27" ht="19.5" customHeight="1" spans="1:11">
      <c r="A27" s="153" t="s">
        <v>429</v>
      </c>
      <c r="B27" s="13" t="s">
        <v>428</v>
      </c>
      <c r="C27" s="13" t="s">
        <v>522</v>
      </c>
      <c r="D27" s="13" t="s">
        <v>458</v>
      </c>
      <c r="E27" s="13" t="s">
        <v>459</v>
      </c>
      <c r="F27" s="13" t="s">
        <v>523</v>
      </c>
      <c r="G27" s="13" t="s">
        <v>461</v>
      </c>
      <c r="H27" s="13" t="s">
        <v>471</v>
      </c>
      <c r="I27" s="13" t="s">
        <v>472</v>
      </c>
      <c r="J27" s="13" t="s">
        <v>463</v>
      </c>
      <c r="K27" s="13" t="s">
        <v>524</v>
      </c>
    </row>
    <row r="28" ht="19.5" customHeight="1" spans="1:11">
      <c r="A28" s="153" t="s">
        <v>429</v>
      </c>
      <c r="B28" s="13" t="s">
        <v>428</v>
      </c>
      <c r="C28" s="13" t="s">
        <v>522</v>
      </c>
      <c r="D28" s="13" t="s">
        <v>458</v>
      </c>
      <c r="E28" s="13" t="s">
        <v>459</v>
      </c>
      <c r="F28" s="13" t="s">
        <v>525</v>
      </c>
      <c r="G28" s="13" t="s">
        <v>461</v>
      </c>
      <c r="H28" s="13" t="s">
        <v>471</v>
      </c>
      <c r="I28" s="13" t="s">
        <v>472</v>
      </c>
      <c r="J28" s="13" t="s">
        <v>463</v>
      </c>
      <c r="K28" s="13" t="s">
        <v>526</v>
      </c>
    </row>
    <row r="29" ht="19.5" customHeight="1" spans="1:11">
      <c r="A29" s="153" t="s">
        <v>429</v>
      </c>
      <c r="B29" s="13" t="s">
        <v>428</v>
      </c>
      <c r="C29" s="13" t="s">
        <v>522</v>
      </c>
      <c r="D29" s="13" t="s">
        <v>458</v>
      </c>
      <c r="E29" s="13" t="s">
        <v>476</v>
      </c>
      <c r="F29" s="13" t="s">
        <v>527</v>
      </c>
      <c r="G29" s="13" t="s">
        <v>528</v>
      </c>
      <c r="H29" s="13" t="s">
        <v>529</v>
      </c>
      <c r="I29" s="13" t="s">
        <v>530</v>
      </c>
      <c r="J29" s="13" t="s">
        <v>463</v>
      </c>
      <c r="K29" s="13" t="s">
        <v>478</v>
      </c>
    </row>
    <row r="30" ht="19.5" customHeight="1" spans="1:11">
      <c r="A30" s="153" t="s">
        <v>429</v>
      </c>
      <c r="B30" s="13" t="s">
        <v>428</v>
      </c>
      <c r="C30" s="13" t="s">
        <v>522</v>
      </c>
      <c r="D30" s="13" t="s">
        <v>458</v>
      </c>
      <c r="E30" s="13" t="s">
        <v>476</v>
      </c>
      <c r="F30" s="13" t="s">
        <v>531</v>
      </c>
      <c r="G30" s="13" t="s">
        <v>461</v>
      </c>
      <c r="H30" s="13" t="s">
        <v>471</v>
      </c>
      <c r="I30" s="13" t="s">
        <v>472</v>
      </c>
      <c r="J30" s="13" t="s">
        <v>463</v>
      </c>
      <c r="K30" s="13" t="s">
        <v>532</v>
      </c>
    </row>
    <row r="31" ht="19.5" customHeight="1" spans="1:11">
      <c r="A31" s="153" t="s">
        <v>429</v>
      </c>
      <c r="B31" s="13" t="s">
        <v>428</v>
      </c>
      <c r="C31" s="13" t="s">
        <v>522</v>
      </c>
      <c r="D31" s="13" t="s">
        <v>458</v>
      </c>
      <c r="E31" s="13" t="s">
        <v>533</v>
      </c>
      <c r="F31" s="13" t="s">
        <v>534</v>
      </c>
      <c r="G31" s="13" t="s">
        <v>461</v>
      </c>
      <c r="H31" s="13" t="s">
        <v>535</v>
      </c>
      <c r="I31" s="13" t="s">
        <v>536</v>
      </c>
      <c r="J31" s="13" t="s">
        <v>463</v>
      </c>
      <c r="K31" s="13" t="s">
        <v>537</v>
      </c>
    </row>
    <row r="32" ht="19.5" customHeight="1" spans="1:11">
      <c r="A32" s="153" t="s">
        <v>429</v>
      </c>
      <c r="B32" s="13" t="s">
        <v>428</v>
      </c>
      <c r="C32" s="13" t="s">
        <v>522</v>
      </c>
      <c r="D32" s="13" t="s">
        <v>458</v>
      </c>
      <c r="E32" s="13" t="s">
        <v>533</v>
      </c>
      <c r="F32" s="13" t="s">
        <v>538</v>
      </c>
      <c r="G32" s="13" t="s">
        <v>461</v>
      </c>
      <c r="H32" s="13" t="s">
        <v>471</v>
      </c>
      <c r="I32" s="13" t="s">
        <v>472</v>
      </c>
      <c r="J32" s="13" t="s">
        <v>463</v>
      </c>
      <c r="K32" s="13" t="s">
        <v>539</v>
      </c>
    </row>
    <row r="33" ht="19.5" customHeight="1" spans="1:11">
      <c r="A33" s="153" t="s">
        <v>429</v>
      </c>
      <c r="B33" s="13" t="s">
        <v>428</v>
      </c>
      <c r="C33" s="13" t="s">
        <v>522</v>
      </c>
      <c r="D33" s="13" t="s">
        <v>479</v>
      </c>
      <c r="E33" s="13" t="s">
        <v>480</v>
      </c>
      <c r="F33" s="13" t="s">
        <v>540</v>
      </c>
      <c r="G33" s="13" t="s">
        <v>461</v>
      </c>
      <c r="H33" s="13" t="s">
        <v>482</v>
      </c>
      <c r="I33" s="13" t="s">
        <v>472</v>
      </c>
      <c r="J33" s="13" t="s">
        <v>483</v>
      </c>
      <c r="K33" s="13" t="s">
        <v>484</v>
      </c>
    </row>
    <row r="34" ht="19.5" customHeight="1" spans="1:11">
      <c r="A34" s="153" t="s">
        <v>429</v>
      </c>
      <c r="B34" s="13" t="s">
        <v>428</v>
      </c>
      <c r="C34" s="13" t="s">
        <v>522</v>
      </c>
      <c r="D34" s="13" t="s">
        <v>479</v>
      </c>
      <c r="E34" s="13" t="s">
        <v>485</v>
      </c>
      <c r="F34" s="13" t="s">
        <v>541</v>
      </c>
      <c r="G34" s="13" t="s">
        <v>461</v>
      </c>
      <c r="H34" s="13" t="s">
        <v>482</v>
      </c>
      <c r="I34" s="13" t="s">
        <v>472</v>
      </c>
      <c r="J34" s="13" t="s">
        <v>483</v>
      </c>
      <c r="K34" s="13" t="s">
        <v>542</v>
      </c>
    </row>
    <row r="35" ht="19.5" customHeight="1" spans="1:11">
      <c r="A35" s="153" t="s">
        <v>429</v>
      </c>
      <c r="B35" s="13" t="s">
        <v>428</v>
      </c>
      <c r="C35" s="13" t="s">
        <v>522</v>
      </c>
      <c r="D35" s="13" t="s">
        <v>479</v>
      </c>
      <c r="E35" s="13" t="s">
        <v>485</v>
      </c>
      <c r="F35" s="13" t="s">
        <v>486</v>
      </c>
      <c r="G35" s="13" t="s">
        <v>461</v>
      </c>
      <c r="H35" s="13" t="s">
        <v>471</v>
      </c>
      <c r="I35" s="13" t="s">
        <v>472</v>
      </c>
      <c r="J35" s="13" t="s">
        <v>463</v>
      </c>
      <c r="K35" s="13" t="s">
        <v>487</v>
      </c>
    </row>
    <row r="36" ht="19.5" customHeight="1" spans="1:11">
      <c r="A36" s="153" t="s">
        <v>429</v>
      </c>
      <c r="B36" s="13" t="s">
        <v>428</v>
      </c>
      <c r="C36" s="13" t="s">
        <v>522</v>
      </c>
      <c r="D36" s="13" t="s">
        <v>479</v>
      </c>
      <c r="E36" s="13" t="s">
        <v>488</v>
      </c>
      <c r="F36" s="13" t="s">
        <v>489</v>
      </c>
      <c r="G36" s="13" t="s">
        <v>461</v>
      </c>
      <c r="H36" s="13" t="s">
        <v>162</v>
      </c>
      <c r="I36" s="13" t="s">
        <v>543</v>
      </c>
      <c r="J36" s="13" t="s">
        <v>463</v>
      </c>
      <c r="K36" s="13" t="s">
        <v>490</v>
      </c>
    </row>
    <row r="37" ht="19.5" customHeight="1" spans="1:11">
      <c r="A37" s="153" t="s">
        <v>429</v>
      </c>
      <c r="B37" s="13" t="s">
        <v>428</v>
      </c>
      <c r="C37" s="13" t="s">
        <v>522</v>
      </c>
      <c r="D37" s="13" t="s">
        <v>491</v>
      </c>
      <c r="E37" s="13" t="s">
        <v>492</v>
      </c>
      <c r="F37" s="13" t="s">
        <v>493</v>
      </c>
      <c r="G37" s="13" t="s">
        <v>494</v>
      </c>
      <c r="H37" s="13" t="s">
        <v>495</v>
      </c>
      <c r="I37" s="13" t="s">
        <v>472</v>
      </c>
      <c r="J37" s="13" t="s">
        <v>463</v>
      </c>
      <c r="K37" s="13" t="s">
        <v>496</v>
      </c>
    </row>
    <row r="38" ht="19.5" customHeight="1" spans="1:11">
      <c r="A38" s="153" t="s">
        <v>429</v>
      </c>
      <c r="B38" s="13" t="s">
        <v>428</v>
      </c>
      <c r="C38" s="13" t="s">
        <v>522</v>
      </c>
      <c r="D38" s="13" t="s">
        <v>491</v>
      </c>
      <c r="E38" s="13" t="s">
        <v>492</v>
      </c>
      <c r="F38" s="13" t="s">
        <v>544</v>
      </c>
      <c r="G38" s="13" t="s">
        <v>494</v>
      </c>
      <c r="H38" s="13" t="s">
        <v>495</v>
      </c>
      <c r="I38" s="13" t="s">
        <v>472</v>
      </c>
      <c r="J38" s="13" t="s">
        <v>463</v>
      </c>
      <c r="K38" s="13" t="s">
        <v>545</v>
      </c>
    </row>
    <row r="39" ht="19.5" customHeight="1" spans="1:11">
      <c r="A39" s="153" t="s">
        <v>427</v>
      </c>
      <c r="B39" s="13" t="s">
        <v>426</v>
      </c>
      <c r="C39" s="13" t="s">
        <v>546</v>
      </c>
      <c r="D39" s="13" t="s">
        <v>458</v>
      </c>
      <c r="E39" s="13" t="s">
        <v>459</v>
      </c>
      <c r="F39" s="13" t="s">
        <v>547</v>
      </c>
      <c r="G39" s="13" t="s">
        <v>461</v>
      </c>
      <c r="H39" s="13" t="s">
        <v>147</v>
      </c>
      <c r="I39" s="13" t="s">
        <v>548</v>
      </c>
      <c r="J39" s="13" t="s">
        <v>463</v>
      </c>
      <c r="K39" s="13" t="s">
        <v>549</v>
      </c>
    </row>
    <row r="40" ht="19.5" customHeight="1" spans="1:11">
      <c r="A40" s="153" t="s">
        <v>427</v>
      </c>
      <c r="B40" s="13" t="s">
        <v>426</v>
      </c>
      <c r="C40" s="13" t="s">
        <v>546</v>
      </c>
      <c r="D40" s="13" t="s">
        <v>458</v>
      </c>
      <c r="E40" s="13" t="s">
        <v>469</v>
      </c>
      <c r="F40" s="13" t="s">
        <v>550</v>
      </c>
      <c r="G40" s="13" t="s">
        <v>461</v>
      </c>
      <c r="H40" s="13" t="s">
        <v>471</v>
      </c>
      <c r="I40" s="13" t="s">
        <v>472</v>
      </c>
      <c r="J40" s="13" t="s">
        <v>463</v>
      </c>
      <c r="K40" s="13" t="s">
        <v>551</v>
      </c>
    </row>
    <row r="41" ht="19.5" customHeight="1" spans="1:11">
      <c r="A41" s="153" t="s">
        <v>427</v>
      </c>
      <c r="B41" s="13" t="s">
        <v>426</v>
      </c>
      <c r="C41" s="13" t="s">
        <v>546</v>
      </c>
      <c r="D41" s="13" t="s">
        <v>458</v>
      </c>
      <c r="E41" s="13" t="s">
        <v>476</v>
      </c>
      <c r="F41" s="13" t="s">
        <v>552</v>
      </c>
      <c r="G41" s="13" t="s">
        <v>461</v>
      </c>
      <c r="H41" s="13" t="s">
        <v>471</v>
      </c>
      <c r="I41" s="13" t="s">
        <v>472</v>
      </c>
      <c r="J41" s="13" t="s">
        <v>463</v>
      </c>
      <c r="K41" s="13" t="s">
        <v>478</v>
      </c>
    </row>
    <row r="42" ht="19.5" customHeight="1" spans="1:11">
      <c r="A42" s="153" t="s">
        <v>427</v>
      </c>
      <c r="B42" s="13" t="s">
        <v>426</v>
      </c>
      <c r="C42" s="13" t="s">
        <v>546</v>
      </c>
      <c r="D42" s="13" t="s">
        <v>479</v>
      </c>
      <c r="E42" s="13" t="s">
        <v>480</v>
      </c>
      <c r="F42" s="13" t="s">
        <v>481</v>
      </c>
      <c r="G42" s="13" t="s">
        <v>461</v>
      </c>
      <c r="H42" s="13" t="s">
        <v>482</v>
      </c>
      <c r="I42" s="13" t="s">
        <v>472</v>
      </c>
      <c r="J42" s="13" t="s">
        <v>483</v>
      </c>
      <c r="K42" s="13" t="s">
        <v>484</v>
      </c>
    </row>
    <row r="43" ht="19.5" customHeight="1" spans="1:11">
      <c r="A43" s="153" t="s">
        <v>427</v>
      </c>
      <c r="B43" s="13" t="s">
        <v>426</v>
      </c>
      <c r="C43" s="13" t="s">
        <v>546</v>
      </c>
      <c r="D43" s="13" t="s">
        <v>479</v>
      </c>
      <c r="E43" s="13" t="s">
        <v>488</v>
      </c>
      <c r="F43" s="13" t="s">
        <v>489</v>
      </c>
      <c r="G43" s="13" t="s">
        <v>461</v>
      </c>
      <c r="H43" s="13" t="s">
        <v>471</v>
      </c>
      <c r="I43" s="13" t="s">
        <v>472</v>
      </c>
      <c r="J43" s="13" t="s">
        <v>463</v>
      </c>
      <c r="K43" s="13" t="s">
        <v>490</v>
      </c>
    </row>
    <row r="44" ht="19.5" customHeight="1" spans="1:11">
      <c r="A44" s="153" t="s">
        <v>427</v>
      </c>
      <c r="B44" s="13" t="s">
        <v>426</v>
      </c>
      <c r="C44" s="13" t="s">
        <v>546</v>
      </c>
      <c r="D44" s="13" t="s">
        <v>491</v>
      </c>
      <c r="E44" s="13" t="s">
        <v>492</v>
      </c>
      <c r="F44" s="13" t="s">
        <v>553</v>
      </c>
      <c r="G44" s="13" t="s">
        <v>461</v>
      </c>
      <c r="H44" s="13" t="s">
        <v>495</v>
      </c>
      <c r="I44" s="13" t="s">
        <v>472</v>
      </c>
      <c r="J44" s="13" t="s">
        <v>463</v>
      </c>
      <c r="K44" s="13" t="s">
        <v>554</v>
      </c>
    </row>
    <row r="45" ht="19.5" customHeight="1" spans="1:11">
      <c r="A45" s="153" t="s">
        <v>419</v>
      </c>
      <c r="B45" s="13" t="s">
        <v>418</v>
      </c>
      <c r="C45" s="13" t="s">
        <v>555</v>
      </c>
      <c r="D45" s="13" t="s">
        <v>458</v>
      </c>
      <c r="E45" s="13" t="s">
        <v>459</v>
      </c>
      <c r="F45" s="13" t="s">
        <v>460</v>
      </c>
      <c r="G45" s="13" t="s">
        <v>461</v>
      </c>
      <c r="H45" s="13" t="s">
        <v>147</v>
      </c>
      <c r="I45" s="13" t="s">
        <v>462</v>
      </c>
      <c r="J45" s="13" t="s">
        <v>463</v>
      </c>
      <c r="K45" s="13" t="s">
        <v>464</v>
      </c>
    </row>
    <row r="46" ht="19.5" customHeight="1" spans="1:11">
      <c r="A46" s="153" t="s">
        <v>419</v>
      </c>
      <c r="B46" s="13" t="s">
        <v>418</v>
      </c>
      <c r="C46" s="13" t="s">
        <v>556</v>
      </c>
      <c r="D46" s="13" t="s">
        <v>458</v>
      </c>
      <c r="E46" s="13" t="s">
        <v>459</v>
      </c>
      <c r="F46" s="13" t="s">
        <v>523</v>
      </c>
      <c r="G46" s="13" t="s">
        <v>461</v>
      </c>
      <c r="H46" s="13" t="s">
        <v>471</v>
      </c>
      <c r="I46" s="13" t="s">
        <v>472</v>
      </c>
      <c r="J46" s="13" t="s">
        <v>463</v>
      </c>
      <c r="K46" s="13" t="s">
        <v>524</v>
      </c>
    </row>
    <row r="47" ht="19.5" customHeight="1" spans="1:11">
      <c r="A47" s="153" t="s">
        <v>419</v>
      </c>
      <c r="B47" s="13" t="s">
        <v>418</v>
      </c>
      <c r="C47" s="13" t="s">
        <v>556</v>
      </c>
      <c r="D47" s="13" t="s">
        <v>458</v>
      </c>
      <c r="E47" s="13" t="s">
        <v>459</v>
      </c>
      <c r="F47" s="13" t="s">
        <v>525</v>
      </c>
      <c r="G47" s="13" t="s">
        <v>461</v>
      </c>
      <c r="H47" s="13" t="s">
        <v>471</v>
      </c>
      <c r="I47" s="13" t="s">
        <v>472</v>
      </c>
      <c r="J47" s="13" t="s">
        <v>463</v>
      </c>
      <c r="K47" s="13" t="s">
        <v>526</v>
      </c>
    </row>
    <row r="48" ht="19.5" customHeight="1" spans="1:11">
      <c r="A48" s="153" t="s">
        <v>419</v>
      </c>
      <c r="B48" s="13" t="s">
        <v>418</v>
      </c>
      <c r="C48" s="13" t="s">
        <v>556</v>
      </c>
      <c r="D48" s="13" t="s">
        <v>458</v>
      </c>
      <c r="E48" s="13" t="s">
        <v>476</v>
      </c>
      <c r="F48" s="13" t="s">
        <v>527</v>
      </c>
      <c r="G48" s="13" t="s">
        <v>528</v>
      </c>
      <c r="H48" s="13" t="s">
        <v>557</v>
      </c>
      <c r="I48" s="13" t="s">
        <v>530</v>
      </c>
      <c r="J48" s="13" t="s">
        <v>463</v>
      </c>
      <c r="K48" s="13" t="s">
        <v>478</v>
      </c>
    </row>
    <row r="49" ht="19.5" customHeight="1" spans="1:11">
      <c r="A49" s="153" t="s">
        <v>419</v>
      </c>
      <c r="B49" s="13" t="s">
        <v>418</v>
      </c>
      <c r="C49" s="13" t="s">
        <v>556</v>
      </c>
      <c r="D49" s="13" t="s">
        <v>458</v>
      </c>
      <c r="E49" s="13" t="s">
        <v>476</v>
      </c>
      <c r="F49" s="13" t="s">
        <v>531</v>
      </c>
      <c r="G49" s="13" t="s">
        <v>461</v>
      </c>
      <c r="H49" s="13" t="s">
        <v>471</v>
      </c>
      <c r="I49" s="13" t="s">
        <v>472</v>
      </c>
      <c r="J49" s="13" t="s">
        <v>463</v>
      </c>
      <c r="K49" s="13" t="s">
        <v>532</v>
      </c>
    </row>
    <row r="50" ht="19.5" customHeight="1" spans="1:11">
      <c r="A50" s="153" t="s">
        <v>419</v>
      </c>
      <c r="B50" s="13" t="s">
        <v>418</v>
      </c>
      <c r="C50" s="13" t="s">
        <v>556</v>
      </c>
      <c r="D50" s="13" t="s">
        <v>458</v>
      </c>
      <c r="E50" s="13" t="s">
        <v>533</v>
      </c>
      <c r="F50" s="13" t="s">
        <v>534</v>
      </c>
      <c r="G50" s="13" t="s">
        <v>461</v>
      </c>
      <c r="H50" s="13" t="s">
        <v>558</v>
      </c>
      <c r="I50" s="13" t="s">
        <v>536</v>
      </c>
      <c r="J50" s="13" t="s">
        <v>463</v>
      </c>
      <c r="K50" s="13" t="s">
        <v>537</v>
      </c>
    </row>
    <row r="51" ht="19.5" customHeight="1" spans="1:11">
      <c r="A51" s="153" t="s">
        <v>419</v>
      </c>
      <c r="B51" s="13" t="s">
        <v>418</v>
      </c>
      <c r="C51" s="13" t="s">
        <v>556</v>
      </c>
      <c r="D51" s="13" t="s">
        <v>458</v>
      </c>
      <c r="E51" s="13" t="s">
        <v>533</v>
      </c>
      <c r="F51" s="13" t="s">
        <v>559</v>
      </c>
      <c r="G51" s="13" t="s">
        <v>461</v>
      </c>
      <c r="H51" s="13" t="s">
        <v>560</v>
      </c>
      <c r="I51" s="13" t="s">
        <v>536</v>
      </c>
      <c r="J51" s="13" t="s">
        <v>463</v>
      </c>
      <c r="K51" s="13" t="s">
        <v>539</v>
      </c>
    </row>
    <row r="52" ht="19.5" customHeight="1" spans="1:11">
      <c r="A52" s="153" t="s">
        <v>419</v>
      </c>
      <c r="B52" s="13" t="s">
        <v>418</v>
      </c>
      <c r="C52" s="13" t="s">
        <v>556</v>
      </c>
      <c r="D52" s="13" t="s">
        <v>479</v>
      </c>
      <c r="E52" s="13" t="s">
        <v>480</v>
      </c>
      <c r="F52" s="13" t="s">
        <v>540</v>
      </c>
      <c r="G52" s="13" t="s">
        <v>494</v>
      </c>
      <c r="H52" s="13" t="s">
        <v>561</v>
      </c>
      <c r="I52" s="13" t="s">
        <v>472</v>
      </c>
      <c r="J52" s="13" t="s">
        <v>463</v>
      </c>
      <c r="K52" s="13" t="s">
        <v>484</v>
      </c>
    </row>
    <row r="53" ht="19.5" customHeight="1" spans="1:11">
      <c r="A53" s="153" t="s">
        <v>419</v>
      </c>
      <c r="B53" s="13" t="s">
        <v>418</v>
      </c>
      <c r="C53" s="13" t="s">
        <v>556</v>
      </c>
      <c r="D53" s="13" t="s">
        <v>479</v>
      </c>
      <c r="E53" s="13" t="s">
        <v>485</v>
      </c>
      <c r="F53" s="13" t="s">
        <v>541</v>
      </c>
      <c r="G53" s="13" t="s">
        <v>494</v>
      </c>
      <c r="H53" s="13" t="s">
        <v>561</v>
      </c>
      <c r="I53" s="13" t="s">
        <v>472</v>
      </c>
      <c r="J53" s="13" t="s">
        <v>463</v>
      </c>
      <c r="K53" s="13" t="s">
        <v>542</v>
      </c>
    </row>
    <row r="54" ht="19.5" customHeight="1" spans="1:11">
      <c r="A54" s="153" t="s">
        <v>419</v>
      </c>
      <c r="B54" s="13" t="s">
        <v>418</v>
      </c>
      <c r="C54" s="13" t="s">
        <v>556</v>
      </c>
      <c r="D54" s="13" t="s">
        <v>479</v>
      </c>
      <c r="E54" s="13" t="s">
        <v>485</v>
      </c>
      <c r="F54" s="13" t="s">
        <v>486</v>
      </c>
      <c r="G54" s="13" t="s">
        <v>461</v>
      </c>
      <c r="H54" s="13" t="s">
        <v>471</v>
      </c>
      <c r="I54" s="13" t="s">
        <v>472</v>
      </c>
      <c r="J54" s="13" t="s">
        <v>463</v>
      </c>
      <c r="K54" s="13" t="s">
        <v>487</v>
      </c>
    </row>
    <row r="55" ht="19.5" customHeight="1" spans="1:11">
      <c r="A55" s="153" t="s">
        <v>419</v>
      </c>
      <c r="B55" s="13" t="s">
        <v>418</v>
      </c>
      <c r="C55" s="13" t="s">
        <v>556</v>
      </c>
      <c r="D55" s="13" t="s">
        <v>479</v>
      </c>
      <c r="E55" s="13" t="s">
        <v>488</v>
      </c>
      <c r="F55" s="13" t="s">
        <v>489</v>
      </c>
      <c r="G55" s="13" t="s">
        <v>461</v>
      </c>
      <c r="H55" s="13" t="s">
        <v>162</v>
      </c>
      <c r="I55" s="13" t="s">
        <v>543</v>
      </c>
      <c r="J55" s="13" t="s">
        <v>463</v>
      </c>
      <c r="K55" s="13" t="s">
        <v>490</v>
      </c>
    </row>
    <row r="56" ht="19.5" customHeight="1" spans="1:11">
      <c r="A56" s="153" t="s">
        <v>419</v>
      </c>
      <c r="B56" s="13" t="s">
        <v>418</v>
      </c>
      <c r="C56" s="13" t="s">
        <v>556</v>
      </c>
      <c r="D56" s="13" t="s">
        <v>491</v>
      </c>
      <c r="E56" s="13" t="s">
        <v>492</v>
      </c>
      <c r="F56" s="13" t="s">
        <v>544</v>
      </c>
      <c r="G56" s="13" t="s">
        <v>494</v>
      </c>
      <c r="H56" s="13" t="s">
        <v>495</v>
      </c>
      <c r="I56" s="13" t="s">
        <v>472</v>
      </c>
      <c r="J56" s="13" t="s">
        <v>463</v>
      </c>
      <c r="K56" s="13" t="s">
        <v>545</v>
      </c>
    </row>
    <row r="57" ht="19.5" customHeight="1" spans="1:11">
      <c r="A57" s="153" t="s">
        <v>419</v>
      </c>
      <c r="B57" s="13" t="s">
        <v>418</v>
      </c>
      <c r="C57" s="13" t="s">
        <v>556</v>
      </c>
      <c r="D57" s="13" t="s">
        <v>491</v>
      </c>
      <c r="E57" s="13" t="s">
        <v>492</v>
      </c>
      <c r="F57" s="13" t="s">
        <v>493</v>
      </c>
      <c r="G57" s="13" t="s">
        <v>494</v>
      </c>
      <c r="H57" s="13" t="s">
        <v>495</v>
      </c>
      <c r="I57" s="13" t="s">
        <v>472</v>
      </c>
      <c r="J57" s="13" t="s">
        <v>463</v>
      </c>
      <c r="K57" s="13" t="s">
        <v>496</v>
      </c>
    </row>
    <row r="58" ht="19.5" customHeight="1" spans="1:11">
      <c r="A58" s="153" t="s">
        <v>423</v>
      </c>
      <c r="B58" s="13" t="s">
        <v>422</v>
      </c>
      <c r="C58" s="13" t="s">
        <v>562</v>
      </c>
      <c r="D58" s="13" t="s">
        <v>458</v>
      </c>
      <c r="E58" s="13" t="s">
        <v>459</v>
      </c>
      <c r="F58" s="13" t="s">
        <v>563</v>
      </c>
      <c r="G58" s="13" t="s">
        <v>461</v>
      </c>
      <c r="H58" s="13" t="s">
        <v>147</v>
      </c>
      <c r="I58" s="13" t="s">
        <v>467</v>
      </c>
      <c r="J58" s="13" t="s">
        <v>463</v>
      </c>
      <c r="K58" s="13" t="s">
        <v>564</v>
      </c>
    </row>
    <row r="59" ht="19.5" customHeight="1" spans="1:11">
      <c r="A59" s="153" t="s">
        <v>423</v>
      </c>
      <c r="B59" s="13" t="s">
        <v>422</v>
      </c>
      <c r="C59" s="13" t="s">
        <v>562</v>
      </c>
      <c r="D59" s="13" t="s">
        <v>458</v>
      </c>
      <c r="E59" s="13" t="s">
        <v>469</v>
      </c>
      <c r="F59" s="13" t="s">
        <v>565</v>
      </c>
      <c r="G59" s="13" t="s">
        <v>461</v>
      </c>
      <c r="H59" s="13" t="s">
        <v>471</v>
      </c>
      <c r="I59" s="13" t="s">
        <v>472</v>
      </c>
      <c r="J59" s="13" t="s">
        <v>463</v>
      </c>
      <c r="K59" s="13" t="s">
        <v>566</v>
      </c>
    </row>
    <row r="60" ht="19.5" customHeight="1" spans="1:11">
      <c r="A60" s="153" t="s">
        <v>423</v>
      </c>
      <c r="B60" s="13" t="s">
        <v>422</v>
      </c>
      <c r="C60" s="13" t="s">
        <v>562</v>
      </c>
      <c r="D60" s="13" t="s">
        <v>458</v>
      </c>
      <c r="E60" s="13" t="s">
        <v>476</v>
      </c>
      <c r="F60" s="13" t="s">
        <v>567</v>
      </c>
      <c r="G60" s="13" t="s">
        <v>461</v>
      </c>
      <c r="H60" s="13" t="s">
        <v>471</v>
      </c>
      <c r="I60" s="13" t="s">
        <v>472</v>
      </c>
      <c r="J60" s="13" t="s">
        <v>463</v>
      </c>
      <c r="K60" s="13" t="s">
        <v>568</v>
      </c>
    </row>
    <row r="61" ht="19.5" customHeight="1" spans="1:11">
      <c r="A61" s="153" t="s">
        <v>423</v>
      </c>
      <c r="B61" s="13" t="s">
        <v>422</v>
      </c>
      <c r="C61" s="13" t="s">
        <v>562</v>
      </c>
      <c r="D61" s="13" t="s">
        <v>479</v>
      </c>
      <c r="E61" s="13" t="s">
        <v>480</v>
      </c>
      <c r="F61" s="13" t="s">
        <v>481</v>
      </c>
      <c r="G61" s="13" t="s">
        <v>461</v>
      </c>
      <c r="H61" s="13" t="s">
        <v>482</v>
      </c>
      <c r="I61" s="13" t="s">
        <v>472</v>
      </c>
      <c r="J61" s="13" t="s">
        <v>483</v>
      </c>
      <c r="K61" s="13" t="s">
        <v>484</v>
      </c>
    </row>
    <row r="62" ht="19.5" customHeight="1" spans="1:11">
      <c r="A62" s="153" t="s">
        <v>423</v>
      </c>
      <c r="B62" s="13" t="s">
        <v>422</v>
      </c>
      <c r="C62" s="13" t="s">
        <v>562</v>
      </c>
      <c r="D62" s="13" t="s">
        <v>479</v>
      </c>
      <c r="E62" s="13" t="s">
        <v>488</v>
      </c>
      <c r="F62" s="13" t="s">
        <v>489</v>
      </c>
      <c r="G62" s="13" t="s">
        <v>461</v>
      </c>
      <c r="H62" s="13" t="s">
        <v>471</v>
      </c>
      <c r="I62" s="13" t="s">
        <v>472</v>
      </c>
      <c r="J62" s="13" t="s">
        <v>463</v>
      </c>
      <c r="K62" s="13" t="s">
        <v>490</v>
      </c>
    </row>
    <row r="63" ht="19.5" customHeight="1" spans="1:11">
      <c r="A63" s="153" t="s">
        <v>423</v>
      </c>
      <c r="B63" s="13" t="s">
        <v>422</v>
      </c>
      <c r="C63" s="13" t="s">
        <v>562</v>
      </c>
      <c r="D63" s="13" t="s">
        <v>491</v>
      </c>
      <c r="E63" s="13" t="s">
        <v>492</v>
      </c>
      <c r="F63" s="13" t="s">
        <v>553</v>
      </c>
      <c r="G63" s="13" t="s">
        <v>461</v>
      </c>
      <c r="H63" s="13" t="s">
        <v>495</v>
      </c>
      <c r="I63" s="13" t="s">
        <v>472</v>
      </c>
      <c r="J63" s="13" t="s">
        <v>463</v>
      </c>
      <c r="K63" s="13" t="s">
        <v>569</v>
      </c>
    </row>
    <row r="64" ht="19.5" customHeight="1" spans="1:11">
      <c r="A64" s="153" t="s">
        <v>425</v>
      </c>
      <c r="B64" s="13" t="s">
        <v>424</v>
      </c>
      <c r="C64" s="13" t="s">
        <v>570</v>
      </c>
      <c r="D64" s="13" t="s">
        <v>458</v>
      </c>
      <c r="E64" s="13" t="s">
        <v>459</v>
      </c>
      <c r="F64" s="13" t="s">
        <v>571</v>
      </c>
      <c r="G64" s="13" t="s">
        <v>494</v>
      </c>
      <c r="H64" s="13" t="s">
        <v>170</v>
      </c>
      <c r="I64" s="13" t="s">
        <v>500</v>
      </c>
      <c r="J64" s="13" t="s">
        <v>463</v>
      </c>
      <c r="K64" s="13" t="s">
        <v>572</v>
      </c>
    </row>
    <row r="65" ht="19.5" customHeight="1" spans="1:11">
      <c r="A65" s="153" t="s">
        <v>425</v>
      </c>
      <c r="B65" s="13" t="s">
        <v>424</v>
      </c>
      <c r="C65" s="13" t="s">
        <v>573</v>
      </c>
      <c r="D65" s="13" t="s">
        <v>458</v>
      </c>
      <c r="E65" s="13" t="s">
        <v>459</v>
      </c>
      <c r="F65" s="13" t="s">
        <v>574</v>
      </c>
      <c r="G65" s="13" t="s">
        <v>461</v>
      </c>
      <c r="H65" s="13" t="s">
        <v>471</v>
      </c>
      <c r="I65" s="13" t="s">
        <v>472</v>
      </c>
      <c r="J65" s="13" t="s">
        <v>463</v>
      </c>
      <c r="K65" s="13" t="s">
        <v>575</v>
      </c>
    </row>
    <row r="66" ht="19.5" customHeight="1" spans="1:11">
      <c r="A66" s="153" t="s">
        <v>425</v>
      </c>
      <c r="B66" s="13" t="s">
        <v>424</v>
      </c>
      <c r="C66" s="13" t="s">
        <v>573</v>
      </c>
      <c r="D66" s="13" t="s">
        <v>458</v>
      </c>
      <c r="E66" s="13" t="s">
        <v>459</v>
      </c>
      <c r="F66" s="13" t="s">
        <v>576</v>
      </c>
      <c r="G66" s="13" t="s">
        <v>461</v>
      </c>
      <c r="H66" s="13" t="s">
        <v>471</v>
      </c>
      <c r="I66" s="13" t="s">
        <v>472</v>
      </c>
      <c r="J66" s="13" t="s">
        <v>463</v>
      </c>
      <c r="K66" s="13" t="s">
        <v>577</v>
      </c>
    </row>
    <row r="67" ht="19.5" customHeight="1" spans="1:11">
      <c r="A67" s="153" t="s">
        <v>425</v>
      </c>
      <c r="B67" s="13" t="s">
        <v>424</v>
      </c>
      <c r="C67" s="13" t="s">
        <v>573</v>
      </c>
      <c r="D67" s="13" t="s">
        <v>458</v>
      </c>
      <c r="E67" s="13" t="s">
        <v>469</v>
      </c>
      <c r="F67" s="13" t="s">
        <v>578</v>
      </c>
      <c r="G67" s="13" t="s">
        <v>494</v>
      </c>
      <c r="H67" s="13" t="s">
        <v>165</v>
      </c>
      <c r="I67" s="13" t="s">
        <v>579</v>
      </c>
      <c r="J67" s="13" t="s">
        <v>463</v>
      </c>
      <c r="K67" s="13" t="s">
        <v>580</v>
      </c>
    </row>
    <row r="68" ht="19.5" customHeight="1" spans="1:11">
      <c r="A68" s="153" t="s">
        <v>425</v>
      </c>
      <c r="B68" s="13" t="s">
        <v>424</v>
      </c>
      <c r="C68" s="13" t="s">
        <v>573</v>
      </c>
      <c r="D68" s="13" t="s">
        <v>458</v>
      </c>
      <c r="E68" s="13" t="s">
        <v>476</v>
      </c>
      <c r="F68" s="13" t="s">
        <v>581</v>
      </c>
      <c r="G68" s="13" t="s">
        <v>461</v>
      </c>
      <c r="H68" s="13" t="s">
        <v>471</v>
      </c>
      <c r="I68" s="13" t="s">
        <v>472</v>
      </c>
      <c r="J68" s="13" t="s">
        <v>463</v>
      </c>
      <c r="K68" s="13" t="s">
        <v>582</v>
      </c>
    </row>
    <row r="69" ht="19.5" customHeight="1" spans="1:11">
      <c r="A69" s="153" t="s">
        <v>425</v>
      </c>
      <c r="B69" s="13" t="s">
        <v>424</v>
      </c>
      <c r="C69" s="13" t="s">
        <v>573</v>
      </c>
      <c r="D69" s="13" t="s">
        <v>479</v>
      </c>
      <c r="E69" s="13" t="s">
        <v>485</v>
      </c>
      <c r="F69" s="13" t="s">
        <v>583</v>
      </c>
      <c r="G69" s="13" t="s">
        <v>494</v>
      </c>
      <c r="H69" s="13" t="s">
        <v>584</v>
      </c>
      <c r="I69" s="13" t="s">
        <v>585</v>
      </c>
      <c r="J69" s="13" t="s">
        <v>463</v>
      </c>
      <c r="K69" s="13" t="s">
        <v>586</v>
      </c>
    </row>
    <row r="70" ht="19.5" customHeight="1" spans="1:11">
      <c r="A70" s="153" t="s">
        <v>425</v>
      </c>
      <c r="B70" s="13" t="s">
        <v>424</v>
      </c>
      <c r="C70" s="13" t="s">
        <v>573</v>
      </c>
      <c r="D70" s="13" t="s">
        <v>479</v>
      </c>
      <c r="E70" s="13" t="s">
        <v>514</v>
      </c>
      <c r="F70" s="13" t="s">
        <v>587</v>
      </c>
      <c r="G70" s="13" t="s">
        <v>461</v>
      </c>
      <c r="H70" s="13" t="s">
        <v>471</v>
      </c>
      <c r="I70" s="13" t="s">
        <v>472</v>
      </c>
      <c r="J70" s="13" t="s">
        <v>463</v>
      </c>
      <c r="K70" s="13" t="s">
        <v>588</v>
      </c>
    </row>
    <row r="71" ht="19.5" customHeight="1" spans="1:11">
      <c r="A71" s="153" t="s">
        <v>425</v>
      </c>
      <c r="B71" s="13" t="s">
        <v>424</v>
      </c>
      <c r="C71" s="13" t="s">
        <v>573</v>
      </c>
      <c r="D71" s="13" t="s">
        <v>479</v>
      </c>
      <c r="E71" s="13" t="s">
        <v>488</v>
      </c>
      <c r="F71" s="13" t="s">
        <v>589</v>
      </c>
      <c r="G71" s="13" t="s">
        <v>461</v>
      </c>
      <c r="H71" s="13" t="s">
        <v>590</v>
      </c>
      <c r="I71" s="13" t="s">
        <v>472</v>
      </c>
      <c r="J71" s="13" t="s">
        <v>463</v>
      </c>
      <c r="K71" s="13" t="s">
        <v>591</v>
      </c>
    </row>
    <row r="72" ht="19.5" customHeight="1" spans="1:11">
      <c r="A72" s="153" t="s">
        <v>425</v>
      </c>
      <c r="B72" s="13" t="s">
        <v>424</v>
      </c>
      <c r="C72" s="13" t="s">
        <v>573</v>
      </c>
      <c r="D72" s="13" t="s">
        <v>491</v>
      </c>
      <c r="E72" s="13" t="s">
        <v>492</v>
      </c>
      <c r="F72" s="13" t="s">
        <v>592</v>
      </c>
      <c r="G72" s="13" t="s">
        <v>494</v>
      </c>
      <c r="H72" s="13" t="s">
        <v>561</v>
      </c>
      <c r="I72" s="13" t="s">
        <v>472</v>
      </c>
      <c r="J72" s="13" t="s">
        <v>463</v>
      </c>
      <c r="K72" s="13" t="s">
        <v>593</v>
      </c>
    </row>
    <row r="73" ht="19.5" customHeight="1" spans="1:11">
      <c r="A73" s="153" t="s">
        <v>421</v>
      </c>
      <c r="B73" s="13" t="s">
        <v>420</v>
      </c>
      <c r="C73" s="13" t="s">
        <v>594</v>
      </c>
      <c r="D73" s="13" t="s">
        <v>458</v>
      </c>
      <c r="E73" s="13" t="s">
        <v>459</v>
      </c>
      <c r="F73" s="13" t="s">
        <v>595</v>
      </c>
      <c r="G73" s="13" t="s">
        <v>461</v>
      </c>
      <c r="H73" s="13" t="s">
        <v>148</v>
      </c>
      <c r="I73" s="13" t="s">
        <v>467</v>
      </c>
      <c r="J73" s="13" t="s">
        <v>463</v>
      </c>
      <c r="K73" s="13" t="s">
        <v>596</v>
      </c>
    </row>
    <row r="74" ht="19.5" customHeight="1" spans="1:11">
      <c r="A74" s="153" t="s">
        <v>421</v>
      </c>
      <c r="B74" s="13" t="s">
        <v>420</v>
      </c>
      <c r="C74" s="13" t="s">
        <v>594</v>
      </c>
      <c r="D74" s="13" t="s">
        <v>458</v>
      </c>
      <c r="E74" s="13" t="s">
        <v>459</v>
      </c>
      <c r="F74" s="13" t="s">
        <v>597</v>
      </c>
      <c r="G74" s="13" t="s">
        <v>461</v>
      </c>
      <c r="H74" s="13" t="s">
        <v>598</v>
      </c>
      <c r="I74" s="13" t="s">
        <v>536</v>
      </c>
      <c r="J74" s="13" t="s">
        <v>463</v>
      </c>
      <c r="K74" s="13" t="s">
        <v>599</v>
      </c>
    </row>
    <row r="75" ht="19.5" customHeight="1" spans="1:11">
      <c r="A75" s="153" t="s">
        <v>421</v>
      </c>
      <c r="B75" s="13" t="s">
        <v>420</v>
      </c>
      <c r="C75" s="13" t="s">
        <v>594</v>
      </c>
      <c r="D75" s="13" t="s">
        <v>458</v>
      </c>
      <c r="E75" s="13" t="s">
        <v>459</v>
      </c>
      <c r="F75" s="13" t="s">
        <v>600</v>
      </c>
      <c r="G75" s="13" t="s">
        <v>461</v>
      </c>
      <c r="H75" s="13" t="s">
        <v>601</v>
      </c>
      <c r="I75" s="13" t="s">
        <v>602</v>
      </c>
      <c r="J75" s="13" t="s">
        <v>463</v>
      </c>
      <c r="K75" s="13" t="s">
        <v>603</v>
      </c>
    </row>
    <row r="76" ht="19.5" customHeight="1" spans="1:11">
      <c r="A76" s="153" t="s">
        <v>421</v>
      </c>
      <c r="B76" s="13" t="s">
        <v>420</v>
      </c>
      <c r="C76" s="13" t="s">
        <v>594</v>
      </c>
      <c r="D76" s="13" t="s">
        <v>458</v>
      </c>
      <c r="E76" s="13" t="s">
        <v>469</v>
      </c>
      <c r="F76" s="13" t="s">
        <v>502</v>
      </c>
      <c r="G76" s="13" t="s">
        <v>461</v>
      </c>
      <c r="H76" s="13" t="s">
        <v>471</v>
      </c>
      <c r="I76" s="13" t="s">
        <v>472</v>
      </c>
      <c r="J76" s="13" t="s">
        <v>483</v>
      </c>
      <c r="K76" s="13" t="s">
        <v>504</v>
      </c>
    </row>
    <row r="77" ht="19.5" customHeight="1" spans="1:11">
      <c r="A77" s="153" t="s">
        <v>421</v>
      </c>
      <c r="B77" s="13" t="s">
        <v>420</v>
      </c>
      <c r="C77" s="13" t="s">
        <v>594</v>
      </c>
      <c r="D77" s="13" t="s">
        <v>458</v>
      </c>
      <c r="E77" s="13" t="s">
        <v>469</v>
      </c>
      <c r="F77" s="13" t="s">
        <v>505</v>
      </c>
      <c r="G77" s="13" t="s">
        <v>461</v>
      </c>
      <c r="H77" s="13" t="s">
        <v>471</v>
      </c>
      <c r="I77" s="13" t="s">
        <v>472</v>
      </c>
      <c r="J77" s="13" t="s">
        <v>463</v>
      </c>
      <c r="K77" s="13" t="s">
        <v>506</v>
      </c>
    </row>
    <row r="78" ht="19.5" customHeight="1" spans="1:11">
      <c r="A78" s="153" t="s">
        <v>421</v>
      </c>
      <c r="B78" s="13" t="s">
        <v>420</v>
      </c>
      <c r="C78" s="13" t="s">
        <v>594</v>
      </c>
      <c r="D78" s="13" t="s">
        <v>458</v>
      </c>
      <c r="E78" s="13" t="s">
        <v>476</v>
      </c>
      <c r="F78" s="13" t="s">
        <v>604</v>
      </c>
      <c r="G78" s="13" t="s">
        <v>461</v>
      </c>
      <c r="H78" s="13" t="s">
        <v>471</v>
      </c>
      <c r="I78" s="13" t="s">
        <v>472</v>
      </c>
      <c r="J78" s="13" t="s">
        <v>463</v>
      </c>
      <c r="K78" s="13" t="s">
        <v>524</v>
      </c>
    </row>
    <row r="79" ht="19.5" customHeight="1" spans="1:11">
      <c r="A79" s="153" t="s">
        <v>421</v>
      </c>
      <c r="B79" s="13" t="s">
        <v>420</v>
      </c>
      <c r="C79" s="13" t="s">
        <v>594</v>
      </c>
      <c r="D79" s="13" t="s">
        <v>479</v>
      </c>
      <c r="E79" s="13" t="s">
        <v>480</v>
      </c>
      <c r="F79" s="13" t="s">
        <v>481</v>
      </c>
      <c r="G79" s="13" t="s">
        <v>461</v>
      </c>
      <c r="H79" s="13" t="s">
        <v>482</v>
      </c>
      <c r="I79" s="13" t="s">
        <v>472</v>
      </c>
      <c r="J79" s="13" t="s">
        <v>483</v>
      </c>
      <c r="K79" s="13" t="s">
        <v>484</v>
      </c>
    </row>
    <row r="80" ht="19.5" customHeight="1" spans="1:11">
      <c r="A80" s="153" t="s">
        <v>421</v>
      </c>
      <c r="B80" s="13" t="s">
        <v>420</v>
      </c>
      <c r="C80" s="13" t="s">
        <v>594</v>
      </c>
      <c r="D80" s="13" t="s">
        <v>479</v>
      </c>
      <c r="E80" s="13" t="s">
        <v>488</v>
      </c>
      <c r="F80" s="13" t="s">
        <v>489</v>
      </c>
      <c r="G80" s="13" t="s">
        <v>461</v>
      </c>
      <c r="H80" s="13" t="s">
        <v>471</v>
      </c>
      <c r="I80" s="13" t="s">
        <v>472</v>
      </c>
      <c r="J80" s="13" t="s">
        <v>483</v>
      </c>
      <c r="K80" s="13" t="s">
        <v>490</v>
      </c>
    </row>
    <row r="81" ht="19.5" customHeight="1" spans="1:11">
      <c r="A81" s="153" t="s">
        <v>421</v>
      </c>
      <c r="B81" s="13" t="s">
        <v>420</v>
      </c>
      <c r="C81" s="13" t="s">
        <v>594</v>
      </c>
      <c r="D81" s="13" t="s">
        <v>491</v>
      </c>
      <c r="E81" s="13" t="s">
        <v>492</v>
      </c>
      <c r="F81" s="13" t="s">
        <v>493</v>
      </c>
      <c r="G81" s="13" t="s">
        <v>494</v>
      </c>
      <c r="H81" s="13" t="s">
        <v>495</v>
      </c>
      <c r="I81" s="13" t="s">
        <v>472</v>
      </c>
      <c r="J81" s="13" t="s">
        <v>483</v>
      </c>
      <c r="K81" s="13" t="s">
        <v>496</v>
      </c>
    </row>
    <row r="82" ht="19.5" customHeight="1" spans="1:11">
      <c r="A82" s="153" t="s">
        <v>412</v>
      </c>
      <c r="B82" s="13" t="s">
        <v>410</v>
      </c>
      <c r="C82" s="13" t="s">
        <v>605</v>
      </c>
      <c r="D82" s="13" t="s">
        <v>458</v>
      </c>
      <c r="E82" s="13" t="s">
        <v>459</v>
      </c>
      <c r="F82" s="13" t="s">
        <v>606</v>
      </c>
      <c r="G82" s="13" t="s">
        <v>461</v>
      </c>
      <c r="H82" s="13" t="s">
        <v>607</v>
      </c>
      <c r="I82" s="13" t="s">
        <v>608</v>
      </c>
      <c r="J82" s="13" t="s">
        <v>463</v>
      </c>
      <c r="K82" s="13" t="s">
        <v>609</v>
      </c>
    </row>
    <row r="83" ht="19.5" customHeight="1" spans="1:11">
      <c r="A83" s="153" t="s">
        <v>412</v>
      </c>
      <c r="B83" s="13" t="s">
        <v>410</v>
      </c>
      <c r="C83" s="13" t="s">
        <v>610</v>
      </c>
      <c r="D83" s="13" t="s">
        <v>458</v>
      </c>
      <c r="E83" s="13" t="s">
        <v>459</v>
      </c>
      <c r="F83" s="13" t="s">
        <v>611</v>
      </c>
      <c r="G83" s="13" t="s">
        <v>494</v>
      </c>
      <c r="H83" s="13" t="s">
        <v>612</v>
      </c>
      <c r="I83" s="13" t="s">
        <v>613</v>
      </c>
      <c r="J83" s="13" t="s">
        <v>463</v>
      </c>
      <c r="K83" s="13" t="s">
        <v>614</v>
      </c>
    </row>
    <row r="84" ht="19.5" customHeight="1" spans="1:11">
      <c r="A84" s="153" t="s">
        <v>412</v>
      </c>
      <c r="B84" s="13" t="s">
        <v>410</v>
      </c>
      <c r="C84" s="13" t="s">
        <v>610</v>
      </c>
      <c r="D84" s="13" t="s">
        <v>458</v>
      </c>
      <c r="E84" s="13" t="s">
        <v>459</v>
      </c>
      <c r="F84" s="13" t="s">
        <v>615</v>
      </c>
      <c r="G84" s="13" t="s">
        <v>461</v>
      </c>
      <c r="H84" s="13" t="s">
        <v>471</v>
      </c>
      <c r="I84" s="13" t="s">
        <v>472</v>
      </c>
      <c r="J84" s="13" t="s">
        <v>463</v>
      </c>
      <c r="K84" s="13" t="s">
        <v>616</v>
      </c>
    </row>
    <row r="85" ht="19.5" customHeight="1" spans="1:11">
      <c r="A85" s="153" t="s">
        <v>412</v>
      </c>
      <c r="B85" s="13" t="s">
        <v>410</v>
      </c>
      <c r="C85" s="13" t="s">
        <v>610</v>
      </c>
      <c r="D85" s="13" t="s">
        <v>458</v>
      </c>
      <c r="E85" s="13" t="s">
        <v>459</v>
      </c>
      <c r="F85" s="13" t="s">
        <v>617</v>
      </c>
      <c r="G85" s="13" t="s">
        <v>494</v>
      </c>
      <c r="H85" s="13" t="s">
        <v>172</v>
      </c>
      <c r="I85" s="13" t="s">
        <v>613</v>
      </c>
      <c r="J85" s="13" t="s">
        <v>463</v>
      </c>
      <c r="K85" s="13" t="s">
        <v>618</v>
      </c>
    </row>
    <row r="86" ht="19.5" customHeight="1" spans="1:11">
      <c r="A86" s="153" t="s">
        <v>412</v>
      </c>
      <c r="B86" s="13" t="s">
        <v>410</v>
      </c>
      <c r="C86" s="13" t="s">
        <v>610</v>
      </c>
      <c r="D86" s="13" t="s">
        <v>458</v>
      </c>
      <c r="E86" s="13" t="s">
        <v>469</v>
      </c>
      <c r="F86" s="13" t="s">
        <v>619</v>
      </c>
      <c r="G86" s="13" t="s">
        <v>494</v>
      </c>
      <c r="H86" s="13" t="s">
        <v>495</v>
      </c>
      <c r="I86" s="13" t="s">
        <v>472</v>
      </c>
      <c r="J86" s="13" t="s">
        <v>463</v>
      </c>
      <c r="K86" s="13" t="s">
        <v>620</v>
      </c>
    </row>
    <row r="87" ht="19.5" customHeight="1" spans="1:11">
      <c r="A87" s="153" t="s">
        <v>412</v>
      </c>
      <c r="B87" s="13" t="s">
        <v>410</v>
      </c>
      <c r="C87" s="13" t="s">
        <v>610</v>
      </c>
      <c r="D87" s="13" t="s">
        <v>458</v>
      </c>
      <c r="E87" s="13" t="s">
        <v>476</v>
      </c>
      <c r="F87" s="13" t="s">
        <v>621</v>
      </c>
      <c r="G87" s="13" t="s">
        <v>461</v>
      </c>
      <c r="H87" s="13" t="s">
        <v>622</v>
      </c>
      <c r="I87" s="13" t="s">
        <v>623</v>
      </c>
      <c r="J87" s="13" t="s">
        <v>463</v>
      </c>
      <c r="K87" s="13" t="s">
        <v>624</v>
      </c>
    </row>
    <row r="88" ht="19.5" customHeight="1" spans="1:11">
      <c r="A88" s="153" t="s">
        <v>412</v>
      </c>
      <c r="B88" s="13" t="s">
        <v>410</v>
      </c>
      <c r="C88" s="13" t="s">
        <v>610</v>
      </c>
      <c r="D88" s="13" t="s">
        <v>458</v>
      </c>
      <c r="E88" s="13" t="s">
        <v>476</v>
      </c>
      <c r="F88" s="13" t="s">
        <v>531</v>
      </c>
      <c r="G88" s="13" t="s">
        <v>461</v>
      </c>
      <c r="H88" s="13" t="s">
        <v>471</v>
      </c>
      <c r="I88" s="13" t="s">
        <v>472</v>
      </c>
      <c r="J88" s="13" t="s">
        <v>463</v>
      </c>
      <c r="K88" s="13" t="s">
        <v>625</v>
      </c>
    </row>
    <row r="89" ht="19.5" customHeight="1" spans="1:11">
      <c r="A89" s="153" t="s">
        <v>412</v>
      </c>
      <c r="B89" s="13" t="s">
        <v>410</v>
      </c>
      <c r="C89" s="13" t="s">
        <v>610</v>
      </c>
      <c r="D89" s="13" t="s">
        <v>458</v>
      </c>
      <c r="E89" s="13" t="s">
        <v>533</v>
      </c>
      <c r="F89" s="13" t="s">
        <v>626</v>
      </c>
      <c r="G89" s="13" t="s">
        <v>528</v>
      </c>
      <c r="H89" s="13" t="s">
        <v>627</v>
      </c>
      <c r="I89" s="13" t="s">
        <v>628</v>
      </c>
      <c r="J89" s="13" t="s">
        <v>463</v>
      </c>
      <c r="K89" s="13" t="s">
        <v>629</v>
      </c>
    </row>
    <row r="90" ht="19.5" customHeight="1" spans="1:11">
      <c r="A90" s="153" t="s">
        <v>412</v>
      </c>
      <c r="B90" s="13" t="s">
        <v>410</v>
      </c>
      <c r="C90" s="13" t="s">
        <v>610</v>
      </c>
      <c r="D90" s="13" t="s">
        <v>458</v>
      </c>
      <c r="E90" s="13" t="s">
        <v>533</v>
      </c>
      <c r="F90" s="13" t="s">
        <v>630</v>
      </c>
      <c r="G90" s="13" t="s">
        <v>461</v>
      </c>
      <c r="H90" s="13" t="s">
        <v>631</v>
      </c>
      <c r="I90" s="13" t="s">
        <v>632</v>
      </c>
      <c r="J90" s="13" t="s">
        <v>463</v>
      </c>
      <c r="K90" s="13" t="s">
        <v>633</v>
      </c>
    </row>
    <row r="91" ht="19.5" customHeight="1" spans="1:11">
      <c r="A91" s="153" t="s">
        <v>412</v>
      </c>
      <c r="B91" s="13" t="s">
        <v>410</v>
      </c>
      <c r="C91" s="13" t="s">
        <v>610</v>
      </c>
      <c r="D91" s="13" t="s">
        <v>479</v>
      </c>
      <c r="E91" s="13" t="s">
        <v>480</v>
      </c>
      <c r="F91" s="13" t="s">
        <v>634</v>
      </c>
      <c r="G91" s="13" t="s">
        <v>494</v>
      </c>
      <c r="H91" s="13" t="s">
        <v>635</v>
      </c>
      <c r="I91" s="13" t="s">
        <v>536</v>
      </c>
      <c r="J91" s="13" t="s">
        <v>463</v>
      </c>
      <c r="K91" s="13" t="s">
        <v>636</v>
      </c>
    </row>
    <row r="92" ht="19.5" customHeight="1" spans="1:11">
      <c r="A92" s="153" t="s">
        <v>412</v>
      </c>
      <c r="B92" s="13" t="s">
        <v>410</v>
      </c>
      <c r="C92" s="13" t="s">
        <v>610</v>
      </c>
      <c r="D92" s="13" t="s">
        <v>479</v>
      </c>
      <c r="E92" s="13" t="s">
        <v>485</v>
      </c>
      <c r="F92" s="13" t="s">
        <v>637</v>
      </c>
      <c r="G92" s="13" t="s">
        <v>494</v>
      </c>
      <c r="H92" s="13" t="s">
        <v>147</v>
      </c>
      <c r="I92" s="13" t="s">
        <v>472</v>
      </c>
      <c r="J92" s="13" t="s">
        <v>463</v>
      </c>
      <c r="K92" s="13" t="s">
        <v>638</v>
      </c>
    </row>
    <row r="93" ht="19.5" customHeight="1" spans="1:11">
      <c r="A93" s="153" t="s">
        <v>412</v>
      </c>
      <c r="B93" s="13" t="s">
        <v>410</v>
      </c>
      <c r="C93" s="13" t="s">
        <v>610</v>
      </c>
      <c r="D93" s="13" t="s">
        <v>479</v>
      </c>
      <c r="E93" s="13" t="s">
        <v>485</v>
      </c>
      <c r="F93" s="13" t="s">
        <v>639</v>
      </c>
      <c r="G93" s="13" t="s">
        <v>461</v>
      </c>
      <c r="H93" s="13" t="s">
        <v>495</v>
      </c>
      <c r="I93" s="13" t="s">
        <v>472</v>
      </c>
      <c r="J93" s="13" t="s">
        <v>463</v>
      </c>
      <c r="K93" s="13" t="s">
        <v>640</v>
      </c>
    </row>
    <row r="94" ht="19.5" customHeight="1" spans="1:11">
      <c r="A94" s="153" t="s">
        <v>412</v>
      </c>
      <c r="B94" s="13" t="s">
        <v>410</v>
      </c>
      <c r="C94" s="13" t="s">
        <v>610</v>
      </c>
      <c r="D94" s="13" t="s">
        <v>479</v>
      </c>
      <c r="E94" s="13" t="s">
        <v>485</v>
      </c>
      <c r="F94" s="13" t="s">
        <v>641</v>
      </c>
      <c r="G94" s="13" t="s">
        <v>461</v>
      </c>
      <c r="H94" s="13" t="s">
        <v>642</v>
      </c>
      <c r="I94" s="13" t="s">
        <v>472</v>
      </c>
      <c r="J94" s="13" t="s">
        <v>483</v>
      </c>
      <c r="K94" s="13" t="s">
        <v>643</v>
      </c>
    </row>
    <row r="95" ht="19.5" customHeight="1" spans="1:11">
      <c r="A95" s="153" t="s">
        <v>412</v>
      </c>
      <c r="B95" s="13" t="s">
        <v>410</v>
      </c>
      <c r="C95" s="13" t="s">
        <v>610</v>
      </c>
      <c r="D95" s="13" t="s">
        <v>479</v>
      </c>
      <c r="E95" s="13" t="s">
        <v>514</v>
      </c>
      <c r="F95" s="13" t="s">
        <v>644</v>
      </c>
      <c r="G95" s="13" t="s">
        <v>461</v>
      </c>
      <c r="H95" s="13" t="s">
        <v>642</v>
      </c>
      <c r="I95" s="13" t="s">
        <v>472</v>
      </c>
      <c r="J95" s="13" t="s">
        <v>483</v>
      </c>
      <c r="K95" s="13" t="s">
        <v>645</v>
      </c>
    </row>
    <row r="96" ht="19.5" customHeight="1" spans="1:11">
      <c r="A96" s="153" t="s">
        <v>412</v>
      </c>
      <c r="B96" s="13" t="s">
        <v>410</v>
      </c>
      <c r="C96" s="13" t="s">
        <v>610</v>
      </c>
      <c r="D96" s="13" t="s">
        <v>491</v>
      </c>
      <c r="E96" s="13" t="s">
        <v>492</v>
      </c>
      <c r="F96" s="13" t="s">
        <v>646</v>
      </c>
      <c r="G96" s="13" t="s">
        <v>494</v>
      </c>
      <c r="H96" s="13" t="s">
        <v>520</v>
      </c>
      <c r="I96" s="13" t="s">
        <v>472</v>
      </c>
      <c r="J96" s="13" t="s">
        <v>463</v>
      </c>
      <c r="K96" s="13" t="s">
        <v>647</v>
      </c>
    </row>
    <row r="97" ht="19.5" customHeight="1" spans="1:11">
      <c r="A97" s="13"/>
      <c r="B97" s="135" t="s">
        <v>53</v>
      </c>
      <c r="C97" s="13"/>
      <c r="D97" s="13"/>
      <c r="E97" s="13"/>
      <c r="F97" s="13"/>
      <c r="G97" s="13"/>
      <c r="H97" s="13"/>
      <c r="I97" s="13"/>
      <c r="J97" s="13"/>
      <c r="K97" s="13"/>
    </row>
    <row r="98" ht="19.5" customHeight="1" spans="1:11">
      <c r="A98" s="153" t="s">
        <v>436</v>
      </c>
      <c r="B98" s="13" t="s">
        <v>435</v>
      </c>
      <c r="C98" s="13" t="s">
        <v>648</v>
      </c>
      <c r="D98" s="13" t="s">
        <v>458</v>
      </c>
      <c r="E98" s="13" t="s">
        <v>459</v>
      </c>
      <c r="F98" s="13" t="s">
        <v>649</v>
      </c>
      <c r="G98" s="13" t="s">
        <v>494</v>
      </c>
      <c r="H98" s="13" t="s">
        <v>162</v>
      </c>
      <c r="I98" s="13" t="s">
        <v>500</v>
      </c>
      <c r="J98" s="13" t="s">
        <v>463</v>
      </c>
      <c r="K98" s="13" t="s">
        <v>650</v>
      </c>
    </row>
    <row r="99" ht="19.5" customHeight="1" spans="1:11">
      <c r="A99" s="153" t="s">
        <v>436</v>
      </c>
      <c r="B99" s="13" t="s">
        <v>435</v>
      </c>
      <c r="C99" s="13" t="s">
        <v>648</v>
      </c>
      <c r="D99" s="13" t="s">
        <v>458</v>
      </c>
      <c r="E99" s="13" t="s">
        <v>469</v>
      </c>
      <c r="F99" s="13" t="s">
        <v>651</v>
      </c>
      <c r="G99" s="13" t="s">
        <v>494</v>
      </c>
      <c r="H99" s="13" t="s">
        <v>561</v>
      </c>
      <c r="I99" s="13" t="s">
        <v>472</v>
      </c>
      <c r="J99" s="13" t="s">
        <v>463</v>
      </c>
      <c r="K99" s="13" t="s">
        <v>652</v>
      </c>
    </row>
    <row r="100" ht="19.5" customHeight="1" spans="1:11">
      <c r="A100" s="153" t="s">
        <v>436</v>
      </c>
      <c r="B100" s="13" t="s">
        <v>435</v>
      </c>
      <c r="C100" s="13" t="s">
        <v>648</v>
      </c>
      <c r="D100" s="13" t="s">
        <v>479</v>
      </c>
      <c r="E100" s="13" t="s">
        <v>480</v>
      </c>
      <c r="F100" s="13" t="s">
        <v>653</v>
      </c>
      <c r="G100" s="13" t="s">
        <v>461</v>
      </c>
      <c r="H100" s="13" t="s">
        <v>654</v>
      </c>
      <c r="I100" s="13" t="s">
        <v>655</v>
      </c>
      <c r="J100" s="13" t="s">
        <v>463</v>
      </c>
      <c r="K100" s="13" t="s">
        <v>656</v>
      </c>
    </row>
    <row r="101" ht="19.5" customHeight="1" spans="1:11">
      <c r="A101" s="153" t="s">
        <v>436</v>
      </c>
      <c r="B101" s="13" t="s">
        <v>435</v>
      </c>
      <c r="C101" s="13" t="s">
        <v>648</v>
      </c>
      <c r="D101" s="13" t="s">
        <v>491</v>
      </c>
      <c r="E101" s="13" t="s">
        <v>492</v>
      </c>
      <c r="F101" s="13" t="s">
        <v>657</v>
      </c>
      <c r="G101" s="13" t="s">
        <v>494</v>
      </c>
      <c r="H101" s="13" t="s">
        <v>561</v>
      </c>
      <c r="I101" s="13" t="s">
        <v>472</v>
      </c>
      <c r="J101" s="13" t="s">
        <v>463</v>
      </c>
      <c r="K101" s="13" t="s">
        <v>658</v>
      </c>
    </row>
    <row r="102" ht="19.5" customHeight="1" spans="1:11">
      <c r="A102" s="153" t="s">
        <v>440</v>
      </c>
      <c r="B102" s="13" t="s">
        <v>439</v>
      </c>
      <c r="C102" s="13" t="s">
        <v>659</v>
      </c>
      <c r="D102" s="13" t="s">
        <v>458</v>
      </c>
      <c r="E102" s="13" t="s">
        <v>459</v>
      </c>
      <c r="F102" s="13" t="s">
        <v>660</v>
      </c>
      <c r="G102" s="13" t="s">
        <v>494</v>
      </c>
      <c r="H102" s="13" t="s">
        <v>172</v>
      </c>
      <c r="I102" s="13" t="s">
        <v>585</v>
      </c>
      <c r="J102" s="13" t="s">
        <v>463</v>
      </c>
      <c r="K102" s="13" t="s">
        <v>661</v>
      </c>
    </row>
    <row r="103" ht="19.5" customHeight="1" spans="1:11">
      <c r="A103" s="153" t="s">
        <v>440</v>
      </c>
      <c r="B103" s="13" t="s">
        <v>439</v>
      </c>
      <c r="C103" s="13" t="s">
        <v>659</v>
      </c>
      <c r="D103" s="13" t="s">
        <v>458</v>
      </c>
      <c r="E103" s="13" t="s">
        <v>459</v>
      </c>
      <c r="F103" s="13" t="s">
        <v>662</v>
      </c>
      <c r="G103" s="13" t="s">
        <v>494</v>
      </c>
      <c r="H103" s="13" t="s">
        <v>495</v>
      </c>
      <c r="I103" s="13" t="s">
        <v>472</v>
      </c>
      <c r="J103" s="13" t="s">
        <v>463</v>
      </c>
      <c r="K103" s="13" t="s">
        <v>663</v>
      </c>
    </row>
    <row r="104" ht="19.5" customHeight="1" spans="1:11">
      <c r="A104" s="153" t="s">
        <v>440</v>
      </c>
      <c r="B104" s="13" t="s">
        <v>439</v>
      </c>
      <c r="C104" s="13" t="s">
        <v>659</v>
      </c>
      <c r="D104" s="13" t="s">
        <v>458</v>
      </c>
      <c r="E104" s="13" t="s">
        <v>469</v>
      </c>
      <c r="F104" s="13" t="s">
        <v>664</v>
      </c>
      <c r="G104" s="13" t="s">
        <v>494</v>
      </c>
      <c r="H104" s="13" t="s">
        <v>471</v>
      </c>
      <c r="I104" s="13" t="s">
        <v>472</v>
      </c>
      <c r="J104" s="13" t="s">
        <v>463</v>
      </c>
      <c r="K104" s="13" t="s">
        <v>665</v>
      </c>
    </row>
    <row r="105" ht="19.5" customHeight="1" spans="1:11">
      <c r="A105" s="153" t="s">
        <v>440</v>
      </c>
      <c r="B105" s="13" t="s">
        <v>439</v>
      </c>
      <c r="C105" s="13" t="s">
        <v>659</v>
      </c>
      <c r="D105" s="13" t="s">
        <v>479</v>
      </c>
      <c r="E105" s="13" t="s">
        <v>485</v>
      </c>
      <c r="F105" s="13" t="s">
        <v>666</v>
      </c>
      <c r="G105" s="13" t="s">
        <v>494</v>
      </c>
      <c r="H105" s="13" t="s">
        <v>495</v>
      </c>
      <c r="I105" s="13" t="s">
        <v>472</v>
      </c>
      <c r="J105" s="13" t="s">
        <v>463</v>
      </c>
      <c r="K105" s="13" t="s">
        <v>667</v>
      </c>
    </row>
    <row r="106" ht="19.5" customHeight="1" spans="1:11">
      <c r="A106" s="153" t="s">
        <v>440</v>
      </c>
      <c r="B106" s="13" t="s">
        <v>439</v>
      </c>
      <c r="C106" s="13" t="s">
        <v>659</v>
      </c>
      <c r="D106" s="13" t="s">
        <v>491</v>
      </c>
      <c r="E106" s="13" t="s">
        <v>492</v>
      </c>
      <c r="F106" s="13" t="s">
        <v>668</v>
      </c>
      <c r="G106" s="13" t="s">
        <v>528</v>
      </c>
      <c r="H106" s="13" t="s">
        <v>495</v>
      </c>
      <c r="I106" s="13" t="s">
        <v>500</v>
      </c>
      <c r="J106" s="13" t="s">
        <v>463</v>
      </c>
      <c r="K106" s="13" t="s">
        <v>669</v>
      </c>
    </row>
    <row r="107" ht="19.5" customHeight="1" spans="1:11">
      <c r="A107" s="153" t="s">
        <v>438</v>
      </c>
      <c r="B107" s="13" t="s">
        <v>437</v>
      </c>
      <c r="C107" s="13" t="s">
        <v>670</v>
      </c>
      <c r="D107" s="13" t="s">
        <v>458</v>
      </c>
      <c r="E107" s="13" t="s">
        <v>459</v>
      </c>
      <c r="F107" s="13" t="s">
        <v>671</v>
      </c>
      <c r="G107" s="13" t="s">
        <v>494</v>
      </c>
      <c r="H107" s="13" t="s">
        <v>672</v>
      </c>
      <c r="I107" s="13" t="s">
        <v>673</v>
      </c>
      <c r="J107" s="13" t="s">
        <v>463</v>
      </c>
      <c r="K107" s="13" t="s">
        <v>674</v>
      </c>
    </row>
    <row r="108" ht="19.5" customHeight="1" spans="1:11">
      <c r="A108" s="153" t="s">
        <v>438</v>
      </c>
      <c r="B108" s="13" t="s">
        <v>437</v>
      </c>
      <c r="C108" s="13" t="s">
        <v>670</v>
      </c>
      <c r="D108" s="13" t="s">
        <v>458</v>
      </c>
      <c r="E108" s="13" t="s">
        <v>459</v>
      </c>
      <c r="F108" s="13" t="s">
        <v>675</v>
      </c>
      <c r="G108" s="13" t="s">
        <v>494</v>
      </c>
      <c r="H108" s="13" t="s">
        <v>676</v>
      </c>
      <c r="I108" s="13" t="s">
        <v>677</v>
      </c>
      <c r="J108" s="13" t="s">
        <v>463</v>
      </c>
      <c r="K108" s="13" t="s">
        <v>678</v>
      </c>
    </row>
    <row r="109" ht="19.5" customHeight="1" spans="1:11">
      <c r="A109" s="153" t="s">
        <v>438</v>
      </c>
      <c r="B109" s="13" t="s">
        <v>437</v>
      </c>
      <c r="C109" s="13" t="s">
        <v>670</v>
      </c>
      <c r="D109" s="13" t="s">
        <v>458</v>
      </c>
      <c r="E109" s="13" t="s">
        <v>469</v>
      </c>
      <c r="F109" s="13" t="s">
        <v>664</v>
      </c>
      <c r="G109" s="13" t="s">
        <v>494</v>
      </c>
      <c r="H109" s="13" t="s">
        <v>471</v>
      </c>
      <c r="I109" s="13" t="s">
        <v>472</v>
      </c>
      <c r="J109" s="13" t="s">
        <v>463</v>
      </c>
      <c r="K109" s="13" t="s">
        <v>679</v>
      </c>
    </row>
    <row r="110" ht="19.5" customHeight="1" spans="1:11">
      <c r="A110" s="153" t="s">
        <v>438</v>
      </c>
      <c r="B110" s="13" t="s">
        <v>437</v>
      </c>
      <c r="C110" s="13" t="s">
        <v>670</v>
      </c>
      <c r="D110" s="13" t="s">
        <v>479</v>
      </c>
      <c r="E110" s="13" t="s">
        <v>485</v>
      </c>
      <c r="F110" s="13" t="s">
        <v>680</v>
      </c>
      <c r="G110" s="13" t="s">
        <v>494</v>
      </c>
      <c r="H110" s="13" t="s">
        <v>471</v>
      </c>
      <c r="I110" s="13" t="s">
        <v>472</v>
      </c>
      <c r="J110" s="13" t="s">
        <v>463</v>
      </c>
      <c r="K110" s="13" t="s">
        <v>681</v>
      </c>
    </row>
    <row r="111" ht="19.5" customHeight="1" spans="1:11">
      <c r="A111" s="153" t="s">
        <v>438</v>
      </c>
      <c r="B111" s="13" t="s">
        <v>437</v>
      </c>
      <c r="C111" s="13" t="s">
        <v>670</v>
      </c>
      <c r="D111" s="13" t="s">
        <v>491</v>
      </c>
      <c r="E111" s="13" t="s">
        <v>492</v>
      </c>
      <c r="F111" s="13" t="s">
        <v>682</v>
      </c>
      <c r="G111" s="13" t="s">
        <v>494</v>
      </c>
      <c r="H111" s="13" t="s">
        <v>561</v>
      </c>
      <c r="I111" s="13" t="s">
        <v>472</v>
      </c>
      <c r="J111" s="13" t="s">
        <v>463</v>
      </c>
      <c r="K111" s="13" t="s">
        <v>683</v>
      </c>
    </row>
    <row r="112" ht="19.5" customHeight="1" spans="1:11">
      <c r="A112" s="153" t="s">
        <v>443</v>
      </c>
      <c r="B112" s="13" t="s">
        <v>442</v>
      </c>
      <c r="C112" s="13" t="s">
        <v>684</v>
      </c>
      <c r="D112" s="13" t="s">
        <v>458</v>
      </c>
      <c r="E112" s="13" t="s">
        <v>459</v>
      </c>
      <c r="F112" s="13" t="s">
        <v>685</v>
      </c>
      <c r="G112" s="13" t="s">
        <v>461</v>
      </c>
      <c r="H112" s="13" t="s">
        <v>503</v>
      </c>
      <c r="I112" s="13" t="s">
        <v>686</v>
      </c>
      <c r="J112" s="13" t="s">
        <v>463</v>
      </c>
      <c r="K112" s="13" t="s">
        <v>687</v>
      </c>
    </row>
    <row r="113" ht="19.5" customHeight="1" spans="1:11">
      <c r="A113" s="153" t="s">
        <v>443</v>
      </c>
      <c r="B113" s="13" t="s">
        <v>442</v>
      </c>
      <c r="C113" s="13" t="s">
        <v>684</v>
      </c>
      <c r="D113" s="13" t="s">
        <v>458</v>
      </c>
      <c r="E113" s="13" t="s">
        <v>469</v>
      </c>
      <c r="F113" s="13" t="s">
        <v>688</v>
      </c>
      <c r="G113" s="13" t="s">
        <v>494</v>
      </c>
      <c r="H113" s="13" t="s">
        <v>520</v>
      </c>
      <c r="I113" s="13" t="s">
        <v>472</v>
      </c>
      <c r="J113" s="13" t="s">
        <v>463</v>
      </c>
      <c r="K113" s="13" t="s">
        <v>689</v>
      </c>
    </row>
    <row r="114" ht="19.5" customHeight="1" spans="1:11">
      <c r="A114" s="153" t="s">
        <v>443</v>
      </c>
      <c r="B114" s="13" t="s">
        <v>442</v>
      </c>
      <c r="C114" s="13" t="s">
        <v>684</v>
      </c>
      <c r="D114" s="13" t="s">
        <v>479</v>
      </c>
      <c r="E114" s="13" t="s">
        <v>485</v>
      </c>
      <c r="F114" s="13" t="s">
        <v>690</v>
      </c>
      <c r="G114" s="13" t="s">
        <v>494</v>
      </c>
      <c r="H114" s="13" t="s">
        <v>495</v>
      </c>
      <c r="I114" s="13" t="s">
        <v>472</v>
      </c>
      <c r="J114" s="13" t="s">
        <v>463</v>
      </c>
      <c r="K114" s="13" t="s">
        <v>680</v>
      </c>
    </row>
    <row r="115" ht="19.5" customHeight="1" spans="1:11">
      <c r="A115" s="153" t="s">
        <v>443</v>
      </c>
      <c r="B115" s="13" t="s">
        <v>442</v>
      </c>
      <c r="C115" s="13" t="s">
        <v>684</v>
      </c>
      <c r="D115" s="13" t="s">
        <v>479</v>
      </c>
      <c r="E115" s="13" t="s">
        <v>488</v>
      </c>
      <c r="F115" s="13" t="s">
        <v>691</v>
      </c>
      <c r="G115" s="13" t="s">
        <v>528</v>
      </c>
      <c r="H115" s="13" t="s">
        <v>692</v>
      </c>
      <c r="I115" s="13" t="s">
        <v>543</v>
      </c>
      <c r="J115" s="13" t="s">
        <v>463</v>
      </c>
      <c r="K115" s="13" t="s">
        <v>693</v>
      </c>
    </row>
    <row r="116" ht="19.5" customHeight="1" spans="1:11">
      <c r="A116" s="153" t="s">
        <v>443</v>
      </c>
      <c r="B116" s="13" t="s">
        <v>442</v>
      </c>
      <c r="C116" s="13" t="s">
        <v>684</v>
      </c>
      <c r="D116" s="13" t="s">
        <v>491</v>
      </c>
      <c r="E116" s="13" t="s">
        <v>492</v>
      </c>
      <c r="F116" s="13" t="s">
        <v>694</v>
      </c>
      <c r="G116" s="13" t="s">
        <v>494</v>
      </c>
      <c r="H116" s="13" t="s">
        <v>495</v>
      </c>
      <c r="I116" s="13" t="s">
        <v>472</v>
      </c>
      <c r="J116" s="13" t="s">
        <v>463</v>
      </c>
      <c r="K116" s="13" t="s">
        <v>695</v>
      </c>
    </row>
    <row r="117" ht="19.5" customHeight="1" spans="1:11">
      <c r="A117" s="153" t="s">
        <v>400</v>
      </c>
      <c r="B117" s="13" t="s">
        <v>401</v>
      </c>
      <c r="C117" s="13" t="s">
        <v>696</v>
      </c>
      <c r="D117" s="13" t="s">
        <v>458</v>
      </c>
      <c r="E117" s="13" t="s">
        <v>459</v>
      </c>
      <c r="F117" s="13" t="s">
        <v>697</v>
      </c>
      <c r="G117" s="13" t="s">
        <v>528</v>
      </c>
      <c r="H117" s="13" t="s">
        <v>698</v>
      </c>
      <c r="I117" s="13" t="s">
        <v>699</v>
      </c>
      <c r="J117" s="13" t="s">
        <v>463</v>
      </c>
      <c r="K117" s="13" t="s">
        <v>700</v>
      </c>
    </row>
    <row r="118" ht="19.5" customHeight="1" spans="1:11">
      <c r="A118" s="153" t="s">
        <v>400</v>
      </c>
      <c r="B118" s="13" t="s">
        <v>401</v>
      </c>
      <c r="C118" s="13" t="s">
        <v>696</v>
      </c>
      <c r="D118" s="13" t="s">
        <v>458</v>
      </c>
      <c r="E118" s="13" t="s">
        <v>476</v>
      </c>
      <c r="F118" s="13" t="s">
        <v>701</v>
      </c>
      <c r="G118" s="13" t="s">
        <v>461</v>
      </c>
      <c r="H118" s="13" t="s">
        <v>471</v>
      </c>
      <c r="I118" s="13" t="s">
        <v>472</v>
      </c>
      <c r="J118" s="13" t="s">
        <v>463</v>
      </c>
      <c r="K118" s="13" t="s">
        <v>702</v>
      </c>
    </row>
    <row r="119" ht="19.5" customHeight="1" spans="1:11">
      <c r="A119" s="153" t="s">
        <v>400</v>
      </c>
      <c r="B119" s="13" t="s">
        <v>401</v>
      </c>
      <c r="C119" s="13" t="s">
        <v>696</v>
      </c>
      <c r="D119" s="13" t="s">
        <v>479</v>
      </c>
      <c r="E119" s="13" t="s">
        <v>480</v>
      </c>
      <c r="F119" s="13" t="s">
        <v>703</v>
      </c>
      <c r="G119" s="13" t="s">
        <v>494</v>
      </c>
      <c r="H119" s="13" t="s">
        <v>704</v>
      </c>
      <c r="I119" s="13" t="s">
        <v>655</v>
      </c>
      <c r="J119" s="13" t="s">
        <v>463</v>
      </c>
      <c r="K119" s="13" t="s">
        <v>705</v>
      </c>
    </row>
    <row r="120" ht="36" customHeight="1" spans="1:11">
      <c r="A120" s="153" t="s">
        <v>400</v>
      </c>
      <c r="B120" s="13" t="s">
        <v>401</v>
      </c>
      <c r="C120" s="13" t="s">
        <v>696</v>
      </c>
      <c r="D120" s="13" t="s">
        <v>491</v>
      </c>
      <c r="E120" s="13" t="s">
        <v>492</v>
      </c>
      <c r="F120" s="13" t="s">
        <v>553</v>
      </c>
      <c r="G120" s="13" t="s">
        <v>494</v>
      </c>
      <c r="H120" s="13" t="s">
        <v>495</v>
      </c>
      <c r="I120" s="13" t="s">
        <v>472</v>
      </c>
      <c r="J120" s="13" t="s">
        <v>463</v>
      </c>
      <c r="K120" s="13" t="s">
        <v>706</v>
      </c>
    </row>
  </sheetData>
  <mergeCells count="43">
    <mergeCell ref="B2:K2"/>
    <mergeCell ref="A8:A16"/>
    <mergeCell ref="A17:A25"/>
    <mergeCell ref="A26:A38"/>
    <mergeCell ref="A39:A44"/>
    <mergeCell ref="A45:A57"/>
    <mergeCell ref="A58:A63"/>
    <mergeCell ref="A64:A72"/>
    <mergeCell ref="A73:A81"/>
    <mergeCell ref="A82:A96"/>
    <mergeCell ref="A98:A101"/>
    <mergeCell ref="A102:A106"/>
    <mergeCell ref="A107:A111"/>
    <mergeCell ref="A112:A116"/>
    <mergeCell ref="A117:A120"/>
    <mergeCell ref="B8:B16"/>
    <mergeCell ref="B17:B25"/>
    <mergeCell ref="B26:B38"/>
    <mergeCell ref="B39:B44"/>
    <mergeCell ref="B45:B57"/>
    <mergeCell ref="B58:B63"/>
    <mergeCell ref="B64:B72"/>
    <mergeCell ref="B73:B81"/>
    <mergeCell ref="B82:B96"/>
    <mergeCell ref="B98:B101"/>
    <mergeCell ref="B102:B106"/>
    <mergeCell ref="B107:B111"/>
    <mergeCell ref="B112:B116"/>
    <mergeCell ref="B117:B120"/>
    <mergeCell ref="C8:C16"/>
    <mergeCell ref="C17:C25"/>
    <mergeCell ref="C26:C38"/>
    <mergeCell ref="C39:C44"/>
    <mergeCell ref="C45:C57"/>
    <mergeCell ref="C58:C63"/>
    <mergeCell ref="C64:C72"/>
    <mergeCell ref="C73:C81"/>
    <mergeCell ref="C82:C96"/>
    <mergeCell ref="C98:C101"/>
    <mergeCell ref="C102:C106"/>
    <mergeCell ref="C107:C111"/>
    <mergeCell ref="C112:C116"/>
    <mergeCell ref="C117:C120"/>
  </mergeCells>
  <pageMargins left="0.75" right="0.75" top="1" bottom="1" header="0.5" footer="0.5"/>
  <pageSetup paperSize="9" fitToWidth="0" fitToHeight="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8"/>
  <sheetViews>
    <sheetView workbookViewId="0">
      <selection activeCell="B17" sqref="B17"/>
    </sheetView>
  </sheetViews>
  <sheetFormatPr defaultColWidth="9.14166666666667" defaultRowHeight="12" customHeight="1" outlineLevelRow="7"/>
  <cols>
    <col min="1" max="1" width="38.025" customWidth="1"/>
    <col min="2" max="2" width="22.7083333333333" customWidth="1"/>
    <col min="3" max="3" width="17.575" customWidth="1"/>
    <col min="4" max="7" width="23.575" customWidth="1"/>
    <col min="8" max="8" width="21.8583333333333" customWidth="1"/>
    <col min="9" max="11" width="23.575" customWidth="1"/>
  </cols>
  <sheetData>
    <row r="1" ht="17.25" customHeight="1" spans="11:11">
      <c r="K1" s="69" t="s">
        <v>707</v>
      </c>
    </row>
    <row r="2" ht="28.5" customHeight="1" spans="2:11">
      <c r="B2" s="139" t="s">
        <v>708</v>
      </c>
      <c r="C2" s="20"/>
      <c r="D2" s="20"/>
      <c r="E2" s="20"/>
      <c r="F2" s="20"/>
      <c r="G2" s="75"/>
      <c r="H2" s="20"/>
      <c r="I2" s="75"/>
      <c r="J2" s="75"/>
      <c r="K2" s="20"/>
    </row>
    <row r="3" ht="17.25" customHeight="1" spans="1:2">
      <c r="A3" t="s">
        <v>2</v>
      </c>
      <c r="B3" s="140"/>
    </row>
    <row r="4" ht="44.25" customHeight="1" spans="1:11">
      <c r="A4" s="141" t="s">
        <v>264</v>
      </c>
      <c r="B4" s="46" t="s">
        <v>447</v>
      </c>
      <c r="C4" s="46" t="s">
        <v>448</v>
      </c>
      <c r="D4" s="46" t="s">
        <v>449</v>
      </c>
      <c r="E4" s="46" t="s">
        <v>450</v>
      </c>
      <c r="F4" s="46" t="s">
        <v>451</v>
      </c>
      <c r="G4" s="54" t="s">
        <v>452</v>
      </c>
      <c r="H4" s="46" t="s">
        <v>453</v>
      </c>
      <c r="I4" s="54" t="s">
        <v>454</v>
      </c>
      <c r="J4" s="54" t="s">
        <v>455</v>
      </c>
      <c r="K4" s="46" t="s">
        <v>456</v>
      </c>
    </row>
    <row r="5" ht="14.25" customHeight="1" spans="1:11">
      <c r="A5" s="142">
        <v>1</v>
      </c>
      <c r="B5" s="143">
        <v>2</v>
      </c>
      <c r="C5" s="144">
        <v>3</v>
      </c>
      <c r="D5" s="145">
        <v>4</v>
      </c>
      <c r="E5" s="145">
        <v>5</v>
      </c>
      <c r="F5" s="145">
        <v>6</v>
      </c>
      <c r="G5" s="145">
        <v>7</v>
      </c>
      <c r="H5" s="144">
        <v>8</v>
      </c>
      <c r="I5" s="145">
        <v>8</v>
      </c>
      <c r="J5" s="144">
        <v>10</v>
      </c>
      <c r="K5" s="144">
        <v>11</v>
      </c>
    </row>
    <row r="6" ht="42" customHeight="1" spans="1:11">
      <c r="A6" s="14"/>
      <c r="B6" s="13"/>
      <c r="C6" s="146"/>
      <c r="D6" s="146"/>
      <c r="E6" s="146"/>
      <c r="F6" s="147"/>
      <c r="G6" s="148"/>
      <c r="H6" s="147"/>
      <c r="I6" s="148"/>
      <c r="J6" s="148"/>
      <c r="K6" s="147"/>
    </row>
    <row r="7" ht="51.75" customHeight="1" spans="1:11">
      <c r="A7" s="142"/>
      <c r="B7" s="13"/>
      <c r="C7" s="13"/>
      <c r="D7" s="13"/>
      <c r="E7" s="13"/>
      <c r="F7" s="13"/>
      <c r="G7" s="13"/>
      <c r="H7" s="13"/>
      <c r="I7" s="13"/>
      <c r="J7" s="13"/>
      <c r="K7" s="32"/>
    </row>
    <row r="8" customHeight="1" spans="1:1">
      <c r="A8" t="s">
        <v>709</v>
      </c>
    </row>
  </sheetData>
  <mergeCells count="1">
    <mergeCell ref="B2:K2"/>
  </mergeCells>
  <pageMargins left="0.75" right="0.75" top="1" bottom="1" header="0.5" footer="0.5"/>
  <pageSetup paperSize="9" fitToWidth="0"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workbookViewId="0">
      <selection activeCell="A3" sqref="A3:C3"/>
    </sheetView>
  </sheetViews>
  <sheetFormatPr defaultColWidth="9.14166666666667" defaultRowHeight="14.25" customHeight="1" outlineLevelCol="5"/>
  <cols>
    <col min="1" max="1" width="26.8583333333333" customWidth="1"/>
    <col min="2" max="2" width="34.2833333333333" customWidth="1"/>
    <col min="3" max="3" width="30.425" customWidth="1"/>
    <col min="4" max="4" width="28.7083333333333" customWidth="1"/>
    <col min="5" max="6" width="26.8583333333333" customWidth="1"/>
  </cols>
  <sheetData>
    <row r="1" ht="12" customHeight="1" spans="1:6">
      <c r="A1" s="115">
        <v>1</v>
      </c>
      <c r="B1" s="116">
        <v>0</v>
      </c>
      <c r="C1" s="115">
        <v>1</v>
      </c>
      <c r="D1" s="131"/>
      <c r="E1" s="131"/>
      <c r="F1" s="113" t="s">
        <v>710</v>
      </c>
    </row>
    <row r="2" ht="26.25" customHeight="1" spans="1:6">
      <c r="A2" s="119" t="s">
        <v>711</v>
      </c>
      <c r="B2" s="119" t="s">
        <v>711</v>
      </c>
      <c r="C2" s="120"/>
      <c r="D2" s="132"/>
      <c r="E2" s="132"/>
      <c r="F2" s="132"/>
    </row>
    <row r="3" ht="13.5" customHeight="1" spans="1:6">
      <c r="A3" s="4" t="s">
        <v>2</v>
      </c>
      <c r="B3" s="4" t="s">
        <v>712</v>
      </c>
      <c r="C3" s="115"/>
      <c r="D3" s="131"/>
      <c r="E3" s="131"/>
      <c r="F3" s="281" t="s">
        <v>3</v>
      </c>
    </row>
    <row r="4" ht="19.5" customHeight="1" spans="1:6">
      <c r="A4" s="67" t="s">
        <v>713</v>
      </c>
      <c r="B4" s="133" t="s">
        <v>56</v>
      </c>
      <c r="C4" s="67" t="s">
        <v>57</v>
      </c>
      <c r="D4" s="10" t="s">
        <v>714</v>
      </c>
      <c r="E4" s="10"/>
      <c r="F4" s="10"/>
    </row>
    <row r="5" ht="18.75" customHeight="1" spans="1:6">
      <c r="A5" s="67"/>
      <c r="B5" s="134"/>
      <c r="C5" s="67"/>
      <c r="D5" s="10" t="s">
        <v>30</v>
      </c>
      <c r="E5" s="10" t="s">
        <v>58</v>
      </c>
      <c r="F5" s="10" t="s">
        <v>59</v>
      </c>
    </row>
    <row r="6" ht="23.25" customHeight="1" spans="1:6">
      <c r="A6" s="54">
        <v>1</v>
      </c>
      <c r="B6" s="127" t="s">
        <v>148</v>
      </c>
      <c r="C6" s="54">
        <v>3</v>
      </c>
      <c r="D6" s="66">
        <v>4</v>
      </c>
      <c r="E6" s="66">
        <v>5</v>
      </c>
      <c r="F6" s="66">
        <v>6</v>
      </c>
    </row>
    <row r="7" ht="23.25" customHeight="1" spans="1:6">
      <c r="A7" s="13" t="s">
        <v>44</v>
      </c>
      <c r="B7" s="14"/>
      <c r="C7" s="14"/>
      <c r="D7" s="15">
        <v>36156</v>
      </c>
      <c r="E7" s="15"/>
      <c r="F7" s="15">
        <v>36156</v>
      </c>
    </row>
    <row r="8" ht="24" customHeight="1" spans="1:6">
      <c r="A8" s="14"/>
      <c r="B8" s="13" t="s">
        <v>98</v>
      </c>
      <c r="C8" s="13" t="s">
        <v>99</v>
      </c>
      <c r="D8" s="15">
        <v>36156</v>
      </c>
      <c r="E8" s="15"/>
      <c r="F8" s="15">
        <v>36156</v>
      </c>
    </row>
    <row r="9" ht="24" customHeight="1" spans="1:6">
      <c r="A9" s="13"/>
      <c r="B9" s="135" t="s">
        <v>100</v>
      </c>
      <c r="C9" s="135" t="s">
        <v>101</v>
      </c>
      <c r="D9" s="15">
        <v>36156</v>
      </c>
      <c r="E9" s="15"/>
      <c r="F9" s="15">
        <v>36156</v>
      </c>
    </row>
    <row r="10" ht="24" customHeight="1" spans="1:6">
      <c r="A10" s="13"/>
      <c r="B10" s="136" t="s">
        <v>102</v>
      </c>
      <c r="C10" s="136" t="s">
        <v>103</v>
      </c>
      <c r="D10" s="15">
        <v>36156</v>
      </c>
      <c r="E10" s="15"/>
      <c r="F10" s="15">
        <v>36156</v>
      </c>
    </row>
    <row r="11" ht="18.75" customHeight="1" spans="1:6">
      <c r="A11" s="137" t="s">
        <v>130</v>
      </c>
      <c r="B11" s="137" t="s">
        <v>130</v>
      </c>
      <c r="C11" s="138" t="s">
        <v>130</v>
      </c>
      <c r="D11" s="15">
        <v>36156</v>
      </c>
      <c r="E11" s="15"/>
      <c r="F11" s="15">
        <v>36156</v>
      </c>
    </row>
  </sheetData>
  <mergeCells count="7">
    <mergeCell ref="A2:F2"/>
    <mergeCell ref="A3:C3"/>
    <mergeCell ref="D4:F4"/>
    <mergeCell ref="A11:C11"/>
    <mergeCell ref="A4:A5"/>
    <mergeCell ref="B4:B5"/>
    <mergeCell ref="C4:C5"/>
  </mergeCells>
  <pageMargins left="0.75" right="0.75" top="1" bottom="1" header="0.5" footer="0.5"/>
  <pageSetup paperSize="9" fitToWidth="0" fitToHeight="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workbookViewId="0">
      <selection activeCell="A10" sqref="$A10:$XFD10"/>
    </sheetView>
  </sheetViews>
  <sheetFormatPr defaultColWidth="9.14166666666667" defaultRowHeight="14.25" customHeight="1" outlineLevelCol="5"/>
  <cols>
    <col min="1" max="1" width="23.575" customWidth="1"/>
    <col min="2" max="2" width="30.425" customWidth="1"/>
    <col min="3" max="3" width="26.1416666666667" customWidth="1"/>
    <col min="4" max="4" width="25.2833333333333" customWidth="1"/>
    <col min="5" max="6" width="23.575" customWidth="1"/>
  </cols>
  <sheetData>
    <row r="1" ht="12" customHeight="1" spans="1:6">
      <c r="A1" s="115">
        <v>1</v>
      </c>
      <c r="B1" s="116">
        <v>0</v>
      </c>
      <c r="C1" s="115">
        <v>1</v>
      </c>
      <c r="D1" s="117"/>
      <c r="E1" s="117"/>
      <c r="F1" s="118" t="s">
        <v>710</v>
      </c>
    </row>
    <row r="2" ht="26.25" customHeight="1" spans="1:6">
      <c r="A2" s="119" t="s">
        <v>715</v>
      </c>
      <c r="B2" s="119" t="s">
        <v>711</v>
      </c>
      <c r="C2" s="120"/>
      <c r="D2" s="121"/>
      <c r="E2" s="121"/>
      <c r="F2" s="121"/>
    </row>
    <row r="3" ht="13.5" customHeight="1" spans="1:6">
      <c r="A3" s="4" t="s">
        <v>2</v>
      </c>
      <c r="B3" s="122" t="s">
        <v>712</v>
      </c>
      <c r="C3" s="115"/>
      <c r="D3" s="117"/>
      <c r="E3" s="117"/>
      <c r="F3" s="281" t="s">
        <v>3</v>
      </c>
    </row>
    <row r="4" ht="19.5" customHeight="1" spans="1:6">
      <c r="A4" s="123" t="s">
        <v>713</v>
      </c>
      <c r="B4" s="124" t="s">
        <v>56</v>
      </c>
      <c r="C4" s="123" t="s">
        <v>57</v>
      </c>
      <c r="D4" s="37" t="s">
        <v>716</v>
      </c>
      <c r="E4" s="38"/>
      <c r="F4" s="39"/>
    </row>
    <row r="5" ht="18.75" customHeight="1" spans="1:6">
      <c r="A5" s="125"/>
      <c r="B5" s="126"/>
      <c r="C5" s="125"/>
      <c r="D5" s="25" t="s">
        <v>30</v>
      </c>
      <c r="E5" s="37" t="s">
        <v>58</v>
      </c>
      <c r="F5" s="25" t="s">
        <v>59</v>
      </c>
    </row>
    <row r="6" ht="18.75" customHeight="1" spans="1:6">
      <c r="A6" s="54">
        <v>1</v>
      </c>
      <c r="B6" s="127" t="s">
        <v>148</v>
      </c>
      <c r="C6" s="54">
        <v>3</v>
      </c>
      <c r="D6" s="66">
        <v>4</v>
      </c>
      <c r="E6" s="66">
        <v>5</v>
      </c>
      <c r="F6" s="66">
        <v>6</v>
      </c>
    </row>
    <row r="7" ht="21" customHeight="1" spans="1:6">
      <c r="A7" s="13"/>
      <c r="B7" s="128"/>
      <c r="C7" s="128"/>
      <c r="D7" s="15"/>
      <c r="E7" s="15"/>
      <c r="F7" s="15"/>
    </row>
    <row r="8" ht="21" customHeight="1" spans="1:6">
      <c r="A8" s="128"/>
      <c r="B8" s="13"/>
      <c r="C8" s="13"/>
      <c r="D8" s="15"/>
      <c r="E8" s="15"/>
      <c r="F8" s="15"/>
    </row>
    <row r="9" ht="18.75" customHeight="1" spans="1:6">
      <c r="A9" s="129" t="s">
        <v>130</v>
      </c>
      <c r="B9" s="129" t="s">
        <v>130</v>
      </c>
      <c r="C9" s="130" t="s">
        <v>130</v>
      </c>
      <c r="D9" s="15"/>
      <c r="E9" s="15"/>
      <c r="F9" s="15"/>
    </row>
    <row r="10" customHeight="1" spans="1:1">
      <c r="A10" t="s">
        <v>717</v>
      </c>
    </row>
  </sheetData>
  <mergeCells count="7">
    <mergeCell ref="A2:F2"/>
    <mergeCell ref="A3:C3"/>
    <mergeCell ref="D4:F4"/>
    <mergeCell ref="A9:C9"/>
    <mergeCell ref="A4:A5"/>
    <mergeCell ref="B4:B5"/>
    <mergeCell ref="C4:C5"/>
  </mergeCells>
  <pageMargins left="0.75" right="0.75" top="1" bottom="1" header="0.5" footer="0.5"/>
  <pageSetup paperSize="9" fitToWidth="0"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47"/>
  <sheetViews>
    <sheetView tabSelected="1" workbookViewId="0">
      <selection activeCell="F16" sqref="F16"/>
    </sheetView>
  </sheetViews>
  <sheetFormatPr defaultColWidth="9.14166666666667" defaultRowHeight="14.25" customHeight="1"/>
  <cols>
    <col min="1" max="2" width="23.575" customWidth="1"/>
    <col min="3" max="3" width="27" customWidth="1"/>
    <col min="4" max="4" width="23.575" style="100" customWidth="1"/>
    <col min="5" max="5" width="23.575" customWidth="1"/>
    <col min="6" max="6" width="33.8416666666667" customWidth="1"/>
    <col min="7" max="8" width="20.1416666666667" customWidth="1"/>
    <col min="9" max="9" width="25.2833333333333" customWidth="1"/>
    <col min="10" max="12" width="27" customWidth="1"/>
    <col min="13" max="13" width="23.575" customWidth="1"/>
    <col min="14" max="14" width="30.425" customWidth="1"/>
    <col min="15" max="15" width="27" customWidth="1"/>
    <col min="16" max="16" width="30.425" customWidth="1"/>
    <col min="17" max="17" width="23.575" customWidth="1"/>
  </cols>
  <sheetData>
    <row r="1" ht="13.5" customHeight="1" spans="15:17">
      <c r="O1" s="69"/>
      <c r="P1" s="69"/>
      <c r="Q1" s="40" t="s">
        <v>718</v>
      </c>
    </row>
    <row r="2" ht="27.75" customHeight="1" spans="1:17">
      <c r="A2" s="41" t="s">
        <v>719</v>
      </c>
      <c r="B2" s="20"/>
      <c r="C2" s="20"/>
      <c r="D2" s="101"/>
      <c r="E2" s="20"/>
      <c r="F2" s="20"/>
      <c r="G2" s="20"/>
      <c r="H2" s="20"/>
      <c r="I2" s="20"/>
      <c r="J2" s="20"/>
      <c r="K2" s="75"/>
      <c r="L2" s="20"/>
      <c r="M2" s="20"/>
      <c r="N2" s="20"/>
      <c r="O2" s="75"/>
      <c r="P2" s="75"/>
      <c r="Q2" s="20"/>
    </row>
    <row r="3" ht="18.75" customHeight="1" spans="1:17">
      <c r="A3" s="42" t="s">
        <v>2</v>
      </c>
      <c r="B3" s="22"/>
      <c r="C3" s="22"/>
      <c r="D3" s="102"/>
      <c r="E3" s="22"/>
      <c r="F3" s="22"/>
      <c r="G3" s="22"/>
      <c r="H3" s="22"/>
      <c r="I3" s="22"/>
      <c r="J3" s="22"/>
      <c r="O3" s="90"/>
      <c r="P3" s="90"/>
      <c r="Q3" s="281" t="s">
        <v>3</v>
      </c>
    </row>
    <row r="4" ht="15.75" customHeight="1" spans="1:17">
      <c r="A4" s="24" t="s">
        <v>720</v>
      </c>
      <c r="B4" s="77" t="s">
        <v>721</v>
      </c>
      <c r="C4" s="77" t="s">
        <v>722</v>
      </c>
      <c r="D4" s="103" t="s">
        <v>723</v>
      </c>
      <c r="E4" s="77" t="s">
        <v>724</v>
      </c>
      <c r="F4" s="77" t="s">
        <v>725</v>
      </c>
      <c r="G4" s="44" t="s">
        <v>270</v>
      </c>
      <c r="H4" s="44"/>
      <c r="I4" s="44"/>
      <c r="J4" s="44"/>
      <c r="K4" s="91"/>
      <c r="L4" s="44"/>
      <c r="M4" s="44"/>
      <c r="N4" s="44"/>
      <c r="O4" s="92"/>
      <c r="P4" s="91"/>
      <c r="Q4" s="45"/>
    </row>
    <row r="5" ht="17.25" customHeight="1" spans="1:17">
      <c r="A5" s="27"/>
      <c r="B5" s="79"/>
      <c r="C5" s="79"/>
      <c r="D5" s="104"/>
      <c r="E5" s="79"/>
      <c r="F5" s="79"/>
      <c r="G5" s="79" t="s">
        <v>30</v>
      </c>
      <c r="H5" s="79" t="s">
        <v>33</v>
      </c>
      <c r="I5" s="79" t="s">
        <v>726</v>
      </c>
      <c r="J5" s="79" t="s">
        <v>727</v>
      </c>
      <c r="K5" s="80" t="s">
        <v>728</v>
      </c>
      <c r="L5" s="93" t="s">
        <v>37</v>
      </c>
      <c r="M5" s="93"/>
      <c r="N5" s="93"/>
      <c r="O5" s="94"/>
      <c r="P5" s="99"/>
      <c r="Q5" s="81"/>
    </row>
    <row r="6" ht="54" customHeight="1" spans="1:17">
      <c r="A6" s="30"/>
      <c r="B6" s="81"/>
      <c r="C6" s="81"/>
      <c r="D6" s="105"/>
      <c r="E6" s="81"/>
      <c r="F6" s="81"/>
      <c r="G6" s="81"/>
      <c r="H6" s="81" t="s">
        <v>32</v>
      </c>
      <c r="I6" s="81"/>
      <c r="J6" s="81"/>
      <c r="K6" s="82"/>
      <c r="L6" s="81" t="s">
        <v>32</v>
      </c>
      <c r="M6" s="81" t="s">
        <v>38</v>
      </c>
      <c r="N6" s="81" t="s">
        <v>279</v>
      </c>
      <c r="O6" s="55" t="s">
        <v>40</v>
      </c>
      <c r="P6" s="82" t="s">
        <v>41</v>
      </c>
      <c r="Q6" s="81" t="s">
        <v>42</v>
      </c>
    </row>
    <row r="7" ht="15" customHeight="1" spans="1:17">
      <c r="A7" s="31">
        <v>1</v>
      </c>
      <c r="B7" s="106">
        <v>2</v>
      </c>
      <c r="C7" s="106">
        <v>3</v>
      </c>
      <c r="D7" s="107">
        <v>4</v>
      </c>
      <c r="E7" s="106">
        <v>5</v>
      </c>
      <c r="F7" s="106">
        <v>6</v>
      </c>
      <c r="G7" s="108">
        <v>7</v>
      </c>
      <c r="H7" s="108">
        <v>8</v>
      </c>
      <c r="I7" s="108">
        <v>9</v>
      </c>
      <c r="J7" s="108">
        <v>10</v>
      </c>
      <c r="K7" s="108">
        <v>11</v>
      </c>
      <c r="L7" s="108">
        <v>12</v>
      </c>
      <c r="M7" s="108">
        <v>13</v>
      </c>
      <c r="N7" s="108">
        <v>14</v>
      </c>
      <c r="O7" s="108">
        <v>15</v>
      </c>
      <c r="P7" s="108">
        <v>16</v>
      </c>
      <c r="Q7" s="108">
        <v>17</v>
      </c>
    </row>
    <row r="8" ht="21" customHeight="1" spans="1:17">
      <c r="A8" s="13" t="s">
        <v>729</v>
      </c>
      <c r="B8" s="83"/>
      <c r="C8" s="83"/>
      <c r="D8" s="109"/>
      <c r="E8" s="110"/>
      <c r="F8" s="15">
        <v>42.104994</v>
      </c>
      <c r="G8" s="15">
        <v>42.104994</v>
      </c>
      <c r="H8" s="15">
        <v>42.104994</v>
      </c>
      <c r="I8" s="15"/>
      <c r="J8" s="15"/>
      <c r="K8" s="15"/>
      <c r="L8" s="15"/>
      <c r="M8" s="15"/>
      <c r="N8" s="15"/>
      <c r="O8" s="15"/>
      <c r="P8" s="15"/>
      <c r="Q8" s="15"/>
    </row>
    <row r="9" ht="25.5" customHeight="1" spans="1:17">
      <c r="A9" s="13" t="s">
        <v>211</v>
      </c>
      <c r="B9" s="13" t="s">
        <v>730</v>
      </c>
      <c r="C9" s="13" t="s">
        <v>731</v>
      </c>
      <c r="D9" s="47" t="s">
        <v>543</v>
      </c>
      <c r="E9" s="13" t="s">
        <v>147</v>
      </c>
      <c r="F9" s="15">
        <v>6.602194</v>
      </c>
      <c r="G9" s="15">
        <v>6.602194</v>
      </c>
      <c r="H9" s="15">
        <v>6.602194</v>
      </c>
      <c r="I9" s="15"/>
      <c r="J9" s="15"/>
      <c r="K9" s="15"/>
      <c r="L9" s="15"/>
      <c r="M9" s="15"/>
      <c r="N9" s="15"/>
      <c r="O9" s="15"/>
      <c r="P9" s="15"/>
      <c r="Q9" s="15"/>
    </row>
    <row r="10" ht="25.5" customHeight="1" spans="1:17">
      <c r="A10" s="13" t="s">
        <v>430</v>
      </c>
      <c r="B10" s="13" t="s">
        <v>732</v>
      </c>
      <c r="C10" s="13" t="s">
        <v>733</v>
      </c>
      <c r="D10" s="47" t="s">
        <v>734</v>
      </c>
      <c r="E10" s="13" t="s">
        <v>147</v>
      </c>
      <c r="F10" s="15">
        <v>0.598</v>
      </c>
      <c r="G10" s="15">
        <v>0.598</v>
      </c>
      <c r="H10" s="15">
        <v>0.598</v>
      </c>
      <c r="I10" s="15"/>
      <c r="J10" s="15"/>
      <c r="K10" s="15"/>
      <c r="L10" s="15"/>
      <c r="M10" s="15"/>
      <c r="N10" s="15"/>
      <c r="O10" s="15"/>
      <c r="P10" s="15"/>
      <c r="Q10" s="15"/>
    </row>
    <row r="11" ht="25.5" customHeight="1" spans="1:17">
      <c r="A11" s="13" t="s">
        <v>430</v>
      </c>
      <c r="B11" s="13" t="s">
        <v>735</v>
      </c>
      <c r="C11" s="13" t="s">
        <v>736</v>
      </c>
      <c r="D11" s="47" t="s">
        <v>734</v>
      </c>
      <c r="E11" s="13" t="s">
        <v>147</v>
      </c>
      <c r="F11" s="15">
        <v>0.698</v>
      </c>
      <c r="G11" s="15">
        <v>0.698</v>
      </c>
      <c r="H11" s="15">
        <v>0.698</v>
      </c>
      <c r="I11" s="15"/>
      <c r="J11" s="15"/>
      <c r="K11" s="15"/>
      <c r="L11" s="15"/>
      <c r="M11" s="15"/>
      <c r="N11" s="15"/>
      <c r="O11" s="15"/>
      <c r="P11" s="15"/>
      <c r="Q11" s="15"/>
    </row>
    <row r="12" ht="25.5" customHeight="1" spans="1:17">
      <c r="A12" s="13" t="s">
        <v>430</v>
      </c>
      <c r="B12" s="13" t="s">
        <v>737</v>
      </c>
      <c r="C12" s="13" t="s">
        <v>738</v>
      </c>
      <c r="D12" s="47" t="s">
        <v>734</v>
      </c>
      <c r="E12" s="13" t="s">
        <v>149</v>
      </c>
      <c r="F12" s="15">
        <v>1.14</v>
      </c>
      <c r="G12" s="15">
        <v>1.14</v>
      </c>
      <c r="H12" s="15">
        <v>1.14</v>
      </c>
      <c r="I12" s="15"/>
      <c r="J12" s="15"/>
      <c r="K12" s="15"/>
      <c r="L12" s="15"/>
      <c r="M12" s="15"/>
      <c r="N12" s="15"/>
      <c r="O12" s="15"/>
      <c r="P12" s="15"/>
      <c r="Q12" s="15"/>
    </row>
    <row r="13" ht="25.5" customHeight="1" spans="1:17">
      <c r="A13" s="13" t="s">
        <v>430</v>
      </c>
      <c r="B13" s="13" t="s">
        <v>739</v>
      </c>
      <c r="C13" s="13" t="s">
        <v>740</v>
      </c>
      <c r="D13" s="47" t="s">
        <v>734</v>
      </c>
      <c r="E13" s="13" t="s">
        <v>149</v>
      </c>
      <c r="F13" s="15">
        <v>1.44</v>
      </c>
      <c r="G13" s="15">
        <v>1.44</v>
      </c>
      <c r="H13" s="15">
        <v>1.44</v>
      </c>
      <c r="I13" s="15"/>
      <c r="J13" s="15"/>
      <c r="K13" s="15"/>
      <c r="L13" s="15"/>
      <c r="M13" s="15"/>
      <c r="N13" s="15"/>
      <c r="O13" s="15"/>
      <c r="P13" s="15"/>
      <c r="Q13" s="15"/>
    </row>
    <row r="14" ht="25.5" customHeight="1" spans="1:17">
      <c r="A14" s="13" t="s">
        <v>430</v>
      </c>
      <c r="B14" s="13" t="s">
        <v>741</v>
      </c>
      <c r="C14" s="13" t="s">
        <v>742</v>
      </c>
      <c r="D14" s="47" t="s">
        <v>734</v>
      </c>
      <c r="E14" s="13" t="s">
        <v>147</v>
      </c>
      <c r="F14" s="15">
        <v>0.26</v>
      </c>
      <c r="G14" s="15">
        <v>0.26</v>
      </c>
      <c r="H14" s="15">
        <v>0.26</v>
      </c>
      <c r="I14" s="15"/>
      <c r="J14" s="15"/>
      <c r="K14" s="15"/>
      <c r="L14" s="15"/>
      <c r="M14" s="15"/>
      <c r="N14" s="15"/>
      <c r="O14" s="15"/>
      <c r="P14" s="15"/>
      <c r="Q14" s="15"/>
    </row>
    <row r="15" ht="25.5" customHeight="1" spans="1:17">
      <c r="A15" s="13" t="s">
        <v>430</v>
      </c>
      <c r="B15" s="13" t="s">
        <v>743</v>
      </c>
      <c r="C15" s="13" t="s">
        <v>744</v>
      </c>
      <c r="D15" s="47" t="s">
        <v>734</v>
      </c>
      <c r="E15" s="13" t="s">
        <v>147</v>
      </c>
      <c r="F15" s="15">
        <v>0.285</v>
      </c>
      <c r="G15" s="15">
        <v>0.285</v>
      </c>
      <c r="H15" s="15">
        <v>0.285</v>
      </c>
      <c r="I15" s="15"/>
      <c r="J15" s="15"/>
      <c r="K15" s="15"/>
      <c r="L15" s="15"/>
      <c r="M15" s="15"/>
      <c r="N15" s="15"/>
      <c r="O15" s="15"/>
      <c r="P15" s="15"/>
      <c r="Q15" s="15"/>
    </row>
    <row r="16" ht="25.5" customHeight="1" spans="1:17">
      <c r="A16" s="13" t="s">
        <v>430</v>
      </c>
      <c r="B16" s="13" t="s">
        <v>745</v>
      </c>
      <c r="C16" s="13" t="s">
        <v>746</v>
      </c>
      <c r="D16" s="47" t="s">
        <v>734</v>
      </c>
      <c r="E16" s="13" t="s">
        <v>147</v>
      </c>
      <c r="F16" s="15">
        <v>0.145</v>
      </c>
      <c r="G16" s="15">
        <v>0.145</v>
      </c>
      <c r="H16" s="15">
        <v>0.145</v>
      </c>
      <c r="I16" s="15"/>
      <c r="J16" s="15"/>
      <c r="K16" s="15"/>
      <c r="L16" s="15"/>
      <c r="M16" s="15"/>
      <c r="N16" s="15"/>
      <c r="O16" s="15"/>
      <c r="P16" s="15"/>
      <c r="Q16" s="15"/>
    </row>
    <row r="17" ht="25.5" customHeight="1" spans="1:17">
      <c r="A17" s="13" t="s">
        <v>430</v>
      </c>
      <c r="B17" s="13" t="s">
        <v>747</v>
      </c>
      <c r="C17" s="13" t="s">
        <v>746</v>
      </c>
      <c r="D17" s="47" t="s">
        <v>734</v>
      </c>
      <c r="E17" s="13" t="s">
        <v>147</v>
      </c>
      <c r="F17" s="15">
        <v>0.201</v>
      </c>
      <c r="G17" s="15">
        <v>0.201</v>
      </c>
      <c r="H17" s="15">
        <v>0.201</v>
      </c>
      <c r="I17" s="15"/>
      <c r="J17" s="15"/>
      <c r="K17" s="15"/>
      <c r="L17" s="15"/>
      <c r="M17" s="15"/>
      <c r="N17" s="15"/>
      <c r="O17" s="15"/>
      <c r="P17" s="15"/>
      <c r="Q17" s="15"/>
    </row>
    <row r="18" ht="25.5" customHeight="1" spans="1:17">
      <c r="A18" s="13" t="s">
        <v>430</v>
      </c>
      <c r="B18" s="13" t="s">
        <v>748</v>
      </c>
      <c r="C18" s="13" t="s">
        <v>749</v>
      </c>
      <c r="D18" s="47" t="s">
        <v>734</v>
      </c>
      <c r="E18" s="13" t="s">
        <v>147</v>
      </c>
      <c r="F18" s="15">
        <v>0.11</v>
      </c>
      <c r="G18" s="15">
        <v>0.11</v>
      </c>
      <c r="H18" s="15">
        <v>0.11</v>
      </c>
      <c r="I18" s="15"/>
      <c r="J18" s="15"/>
      <c r="K18" s="15"/>
      <c r="L18" s="15"/>
      <c r="M18" s="15"/>
      <c r="N18" s="15"/>
      <c r="O18" s="15"/>
      <c r="P18" s="15"/>
      <c r="Q18" s="15"/>
    </row>
    <row r="19" ht="25.5" customHeight="1" spans="1:17">
      <c r="A19" s="13" t="s">
        <v>430</v>
      </c>
      <c r="B19" s="13" t="s">
        <v>750</v>
      </c>
      <c r="C19" s="13" t="s">
        <v>751</v>
      </c>
      <c r="D19" s="47" t="s">
        <v>752</v>
      </c>
      <c r="E19" s="13" t="s">
        <v>147</v>
      </c>
      <c r="F19" s="15">
        <v>0.1658</v>
      </c>
      <c r="G19" s="15">
        <v>0.1658</v>
      </c>
      <c r="H19" s="15">
        <v>0.1658</v>
      </c>
      <c r="I19" s="15"/>
      <c r="J19" s="15"/>
      <c r="K19" s="15"/>
      <c r="L19" s="15"/>
      <c r="M19" s="15"/>
      <c r="N19" s="15"/>
      <c r="O19" s="15"/>
      <c r="P19" s="15"/>
      <c r="Q19" s="15"/>
    </row>
    <row r="20" ht="25.5" customHeight="1" spans="1:17">
      <c r="A20" s="13" t="s">
        <v>430</v>
      </c>
      <c r="B20" s="13" t="s">
        <v>753</v>
      </c>
      <c r="C20" s="13" t="s">
        <v>754</v>
      </c>
      <c r="D20" s="47" t="s">
        <v>734</v>
      </c>
      <c r="E20" s="13" t="s">
        <v>159</v>
      </c>
      <c r="F20" s="15">
        <v>4.2</v>
      </c>
      <c r="G20" s="15">
        <v>4.2</v>
      </c>
      <c r="H20" s="15">
        <v>4.2</v>
      </c>
      <c r="I20" s="15"/>
      <c r="J20" s="15"/>
      <c r="K20" s="15"/>
      <c r="L20" s="15"/>
      <c r="M20" s="15"/>
      <c r="N20" s="15"/>
      <c r="O20" s="15"/>
      <c r="P20" s="15"/>
      <c r="Q20" s="15"/>
    </row>
    <row r="21" ht="25.5" customHeight="1" spans="1:17">
      <c r="A21" s="13" t="s">
        <v>430</v>
      </c>
      <c r="B21" s="13" t="s">
        <v>755</v>
      </c>
      <c r="C21" s="13" t="s">
        <v>754</v>
      </c>
      <c r="D21" s="47" t="s">
        <v>734</v>
      </c>
      <c r="E21" s="13" t="s">
        <v>147</v>
      </c>
      <c r="F21" s="15">
        <v>0.26</v>
      </c>
      <c r="G21" s="15">
        <v>0.26</v>
      </c>
      <c r="H21" s="15">
        <v>0.26</v>
      </c>
      <c r="I21" s="15"/>
      <c r="J21" s="15"/>
      <c r="K21" s="15"/>
      <c r="L21" s="15"/>
      <c r="M21" s="15"/>
      <c r="N21" s="15"/>
      <c r="O21" s="15"/>
      <c r="P21" s="15"/>
      <c r="Q21" s="15"/>
    </row>
    <row r="22" ht="25.5" customHeight="1" spans="1:17">
      <c r="A22" s="13" t="s">
        <v>430</v>
      </c>
      <c r="B22" s="13" t="s">
        <v>756</v>
      </c>
      <c r="C22" s="13" t="s">
        <v>731</v>
      </c>
      <c r="D22" s="47" t="s">
        <v>543</v>
      </c>
      <c r="E22" s="13" t="s">
        <v>147</v>
      </c>
      <c r="F22" s="15">
        <v>26</v>
      </c>
      <c r="G22" s="15">
        <v>26</v>
      </c>
      <c r="H22" s="15">
        <v>26</v>
      </c>
      <c r="I22" s="15"/>
      <c r="J22" s="15"/>
      <c r="K22" s="15"/>
      <c r="L22" s="15"/>
      <c r="M22" s="15"/>
      <c r="N22" s="15"/>
      <c r="O22" s="15"/>
      <c r="P22" s="15"/>
      <c r="Q22" s="15"/>
    </row>
    <row r="23" ht="25.5" customHeight="1" spans="1:17">
      <c r="A23" s="13" t="s">
        <v>757</v>
      </c>
      <c r="B23" s="13"/>
      <c r="C23" s="13"/>
      <c r="D23" s="47"/>
      <c r="E23" s="13"/>
      <c r="F23" s="15">
        <f>G23+Q23</f>
        <v>465.325041</v>
      </c>
      <c r="G23" s="15">
        <v>413.425041</v>
      </c>
      <c r="H23" s="15">
        <v>413.425041</v>
      </c>
      <c r="I23" s="15"/>
      <c r="J23" s="15"/>
      <c r="K23" s="15"/>
      <c r="L23" s="15"/>
      <c r="M23" s="15"/>
      <c r="N23" s="15"/>
      <c r="O23" s="15"/>
      <c r="P23" s="15"/>
      <c r="Q23" s="15">
        <v>51.9</v>
      </c>
    </row>
    <row r="24" ht="25.5" customHeight="1" spans="1:17">
      <c r="A24" s="13" t="s">
        <v>211</v>
      </c>
      <c r="B24" s="13" t="s">
        <v>758</v>
      </c>
      <c r="C24" s="13" t="s">
        <v>731</v>
      </c>
      <c r="D24" s="47" t="s">
        <v>543</v>
      </c>
      <c r="E24" s="13" t="s">
        <v>147</v>
      </c>
      <c r="F24" s="15">
        <v>2.550731</v>
      </c>
      <c r="G24" s="15">
        <v>2.550731</v>
      </c>
      <c r="H24" s="15">
        <v>2.550731</v>
      </c>
      <c r="I24" s="15"/>
      <c r="J24" s="15"/>
      <c r="K24" s="15"/>
      <c r="L24" s="15"/>
      <c r="M24" s="15"/>
      <c r="N24" s="15"/>
      <c r="O24" s="15"/>
      <c r="P24" s="15"/>
      <c r="Q24" s="15"/>
    </row>
    <row r="25" ht="25.5" customHeight="1" spans="1:17">
      <c r="A25" s="13" t="s">
        <v>211</v>
      </c>
      <c r="B25" s="13" t="s">
        <v>759</v>
      </c>
      <c r="C25" s="13" t="s">
        <v>731</v>
      </c>
      <c r="D25" s="47" t="s">
        <v>543</v>
      </c>
      <c r="E25" s="13" t="s">
        <v>147</v>
      </c>
      <c r="F25" s="15">
        <v>2.600731</v>
      </c>
      <c r="G25" s="15">
        <v>2.600731</v>
      </c>
      <c r="H25" s="15">
        <v>2.600731</v>
      </c>
      <c r="I25" s="15"/>
      <c r="J25" s="15"/>
      <c r="K25" s="15"/>
      <c r="L25" s="15"/>
      <c r="M25" s="15"/>
      <c r="N25" s="15"/>
      <c r="O25" s="15"/>
      <c r="P25" s="15"/>
      <c r="Q25" s="15"/>
    </row>
    <row r="26" ht="25.5" customHeight="1" spans="1:17">
      <c r="A26" s="13" t="s">
        <v>211</v>
      </c>
      <c r="B26" s="13" t="s">
        <v>760</v>
      </c>
      <c r="C26" s="13" t="s">
        <v>731</v>
      </c>
      <c r="D26" s="47" t="s">
        <v>543</v>
      </c>
      <c r="E26" s="13" t="s">
        <v>147</v>
      </c>
      <c r="F26" s="15">
        <v>2.500731</v>
      </c>
      <c r="G26" s="15">
        <v>2.500731</v>
      </c>
      <c r="H26" s="15">
        <v>2.500731</v>
      </c>
      <c r="I26" s="15"/>
      <c r="J26" s="15"/>
      <c r="K26" s="15"/>
      <c r="L26" s="15"/>
      <c r="M26" s="15"/>
      <c r="N26" s="15"/>
      <c r="O26" s="15"/>
      <c r="P26" s="15"/>
      <c r="Q26" s="15"/>
    </row>
    <row r="27" ht="25.5" customHeight="1" spans="1:17">
      <c r="A27" s="13" t="s">
        <v>211</v>
      </c>
      <c r="B27" s="13" t="s">
        <v>761</v>
      </c>
      <c r="C27" s="13" t="s">
        <v>731</v>
      </c>
      <c r="D27" s="47" t="s">
        <v>543</v>
      </c>
      <c r="E27" s="13" t="s">
        <v>147</v>
      </c>
      <c r="F27" s="15">
        <v>2.400731</v>
      </c>
      <c r="G27" s="15">
        <v>2.400731</v>
      </c>
      <c r="H27" s="15">
        <v>2.400731</v>
      </c>
      <c r="I27" s="15"/>
      <c r="J27" s="15"/>
      <c r="K27" s="15"/>
      <c r="L27" s="15"/>
      <c r="M27" s="15"/>
      <c r="N27" s="15"/>
      <c r="O27" s="15"/>
      <c r="P27" s="15"/>
      <c r="Q27" s="15"/>
    </row>
    <row r="28" ht="25.5" customHeight="1" spans="1:17">
      <c r="A28" s="13" t="s">
        <v>211</v>
      </c>
      <c r="B28" s="13" t="s">
        <v>762</v>
      </c>
      <c r="C28" s="13" t="s">
        <v>731</v>
      </c>
      <c r="D28" s="47" t="s">
        <v>543</v>
      </c>
      <c r="E28" s="13" t="s">
        <v>147</v>
      </c>
      <c r="F28" s="15">
        <v>2.600731</v>
      </c>
      <c r="G28" s="15">
        <v>2.600731</v>
      </c>
      <c r="H28" s="15">
        <v>2.600731</v>
      </c>
      <c r="I28" s="15"/>
      <c r="J28" s="15"/>
      <c r="K28" s="15"/>
      <c r="L28" s="15"/>
      <c r="M28" s="15"/>
      <c r="N28" s="15"/>
      <c r="O28" s="15"/>
      <c r="P28" s="15"/>
      <c r="Q28" s="15"/>
    </row>
    <row r="29" ht="25.5" customHeight="1" spans="1:17">
      <c r="A29" s="13" t="s">
        <v>211</v>
      </c>
      <c r="B29" s="13" t="s">
        <v>763</v>
      </c>
      <c r="C29" s="13" t="s">
        <v>731</v>
      </c>
      <c r="D29" s="47" t="s">
        <v>543</v>
      </c>
      <c r="E29" s="13" t="s">
        <v>147</v>
      </c>
      <c r="F29" s="15">
        <v>2.263731</v>
      </c>
      <c r="G29" s="15">
        <v>2.263731</v>
      </c>
      <c r="H29" s="15">
        <v>2.263731</v>
      </c>
      <c r="I29" s="15"/>
      <c r="J29" s="15"/>
      <c r="K29" s="15"/>
      <c r="L29" s="15"/>
      <c r="M29" s="15"/>
      <c r="N29" s="15"/>
      <c r="O29" s="15"/>
      <c r="P29" s="15"/>
      <c r="Q29" s="15"/>
    </row>
    <row r="30" ht="25.5" customHeight="1" spans="1:17">
      <c r="A30" s="13" t="s">
        <v>211</v>
      </c>
      <c r="B30" s="13" t="s">
        <v>764</v>
      </c>
      <c r="C30" s="13" t="s">
        <v>731</v>
      </c>
      <c r="D30" s="47" t="s">
        <v>543</v>
      </c>
      <c r="E30" s="13" t="s">
        <v>147</v>
      </c>
      <c r="F30" s="15">
        <v>1.860731</v>
      </c>
      <c r="G30" s="15">
        <v>1.860731</v>
      </c>
      <c r="H30" s="15">
        <v>1.860731</v>
      </c>
      <c r="I30" s="15"/>
      <c r="J30" s="15"/>
      <c r="K30" s="15"/>
      <c r="L30" s="15"/>
      <c r="M30" s="15"/>
      <c r="N30" s="15"/>
      <c r="O30" s="15"/>
      <c r="P30" s="15"/>
      <c r="Q30" s="15"/>
    </row>
    <row r="31" ht="25.5" customHeight="1" spans="1:17">
      <c r="A31" s="13" t="s">
        <v>211</v>
      </c>
      <c r="B31" s="13" t="s">
        <v>765</v>
      </c>
      <c r="C31" s="13" t="s">
        <v>731</v>
      </c>
      <c r="D31" s="47" t="s">
        <v>543</v>
      </c>
      <c r="E31" s="13" t="s">
        <v>147</v>
      </c>
      <c r="F31" s="15">
        <v>2.500731</v>
      </c>
      <c r="G31" s="15">
        <v>2.500731</v>
      </c>
      <c r="H31" s="15">
        <v>2.500731</v>
      </c>
      <c r="I31" s="15"/>
      <c r="J31" s="15"/>
      <c r="K31" s="15"/>
      <c r="L31" s="15"/>
      <c r="M31" s="15"/>
      <c r="N31" s="15"/>
      <c r="O31" s="15"/>
      <c r="P31" s="15"/>
      <c r="Q31" s="15"/>
    </row>
    <row r="32" ht="25.5" customHeight="1" spans="1:17">
      <c r="A32" s="13" t="s">
        <v>211</v>
      </c>
      <c r="B32" s="13" t="s">
        <v>766</v>
      </c>
      <c r="C32" s="13" t="s">
        <v>731</v>
      </c>
      <c r="D32" s="47" t="s">
        <v>543</v>
      </c>
      <c r="E32" s="13" t="s">
        <v>147</v>
      </c>
      <c r="F32" s="15">
        <v>2.500731</v>
      </c>
      <c r="G32" s="15">
        <v>2.500731</v>
      </c>
      <c r="H32" s="15">
        <v>2.500731</v>
      </c>
      <c r="I32" s="15"/>
      <c r="J32" s="15"/>
      <c r="K32" s="15"/>
      <c r="L32" s="15"/>
      <c r="M32" s="15"/>
      <c r="N32" s="15"/>
      <c r="O32" s="15"/>
      <c r="P32" s="15"/>
      <c r="Q32" s="15"/>
    </row>
    <row r="33" ht="25.5" customHeight="1" spans="1:17">
      <c r="A33" s="13" t="s">
        <v>211</v>
      </c>
      <c r="B33" s="13" t="s">
        <v>767</v>
      </c>
      <c r="C33" s="13" t="s">
        <v>731</v>
      </c>
      <c r="D33" s="47" t="s">
        <v>543</v>
      </c>
      <c r="E33" s="13" t="s">
        <v>147</v>
      </c>
      <c r="F33" s="15">
        <v>5.401462</v>
      </c>
      <c r="G33" s="15">
        <v>5.401462</v>
      </c>
      <c r="H33" s="15">
        <v>5.401462</v>
      </c>
      <c r="I33" s="15"/>
      <c r="J33" s="15"/>
      <c r="K33" s="15"/>
      <c r="L33" s="15"/>
      <c r="M33" s="15"/>
      <c r="N33" s="15"/>
      <c r="O33" s="15"/>
      <c r="P33" s="15"/>
      <c r="Q33" s="15"/>
    </row>
    <row r="34" ht="25.5" customHeight="1" spans="1:17">
      <c r="A34" s="13" t="s">
        <v>435</v>
      </c>
      <c r="B34" s="13" t="s">
        <v>768</v>
      </c>
      <c r="C34" s="13" t="s">
        <v>769</v>
      </c>
      <c r="D34" s="47" t="s">
        <v>770</v>
      </c>
      <c r="E34" s="13" t="s">
        <v>147</v>
      </c>
      <c r="F34" s="111">
        <v>8.72</v>
      </c>
      <c r="G34" s="111">
        <v>8.72</v>
      </c>
      <c r="H34" s="111">
        <v>8.72</v>
      </c>
      <c r="I34" s="15"/>
      <c r="J34" s="15"/>
      <c r="K34" s="15"/>
      <c r="L34" s="15"/>
      <c r="M34" s="15"/>
      <c r="N34" s="15"/>
      <c r="O34" s="15"/>
      <c r="P34" s="15"/>
      <c r="Q34" s="114">
        <v>8.72</v>
      </c>
    </row>
    <row r="35" ht="25.5" customHeight="1" spans="1:17">
      <c r="A35" s="13" t="s">
        <v>435</v>
      </c>
      <c r="B35" s="13" t="s">
        <v>771</v>
      </c>
      <c r="C35" s="13" t="s">
        <v>769</v>
      </c>
      <c r="D35" s="47" t="s">
        <v>770</v>
      </c>
      <c r="E35" s="13" t="s">
        <v>147</v>
      </c>
      <c r="F35" s="111">
        <v>1.64</v>
      </c>
      <c r="G35" s="111">
        <v>1.64</v>
      </c>
      <c r="H35" s="111">
        <v>1.64</v>
      </c>
      <c r="I35" s="15"/>
      <c r="J35" s="15"/>
      <c r="K35" s="15"/>
      <c r="L35" s="15"/>
      <c r="M35" s="15"/>
      <c r="N35" s="15"/>
      <c r="O35" s="15"/>
      <c r="P35" s="15"/>
      <c r="Q35" s="114">
        <v>1.64</v>
      </c>
    </row>
    <row r="36" ht="25.5" customHeight="1" spans="1:17">
      <c r="A36" s="13" t="s">
        <v>435</v>
      </c>
      <c r="B36" s="13" t="s">
        <v>772</v>
      </c>
      <c r="C36" s="13" t="s">
        <v>769</v>
      </c>
      <c r="D36" s="47" t="s">
        <v>770</v>
      </c>
      <c r="E36" s="13" t="s">
        <v>147</v>
      </c>
      <c r="F36" s="111">
        <v>4.75</v>
      </c>
      <c r="G36" s="111">
        <v>4.75</v>
      </c>
      <c r="H36" s="111">
        <v>4.75</v>
      </c>
      <c r="I36" s="15"/>
      <c r="J36" s="15"/>
      <c r="K36" s="15"/>
      <c r="L36" s="15"/>
      <c r="M36" s="15"/>
      <c r="N36" s="15"/>
      <c r="O36" s="15"/>
      <c r="P36" s="15"/>
      <c r="Q36" s="114">
        <v>4.75</v>
      </c>
    </row>
    <row r="37" ht="25.5" customHeight="1" spans="1:17">
      <c r="A37" s="13" t="s">
        <v>435</v>
      </c>
      <c r="B37" s="13" t="s">
        <v>773</v>
      </c>
      <c r="C37" s="13" t="s">
        <v>769</v>
      </c>
      <c r="D37" s="47" t="s">
        <v>770</v>
      </c>
      <c r="E37" s="13" t="s">
        <v>147</v>
      </c>
      <c r="F37" s="111">
        <v>2.4</v>
      </c>
      <c r="G37" s="111">
        <v>2.4</v>
      </c>
      <c r="H37" s="111">
        <v>2.4</v>
      </c>
      <c r="I37" s="15"/>
      <c r="J37" s="15"/>
      <c r="K37" s="15"/>
      <c r="L37" s="15"/>
      <c r="M37" s="15"/>
      <c r="N37" s="15"/>
      <c r="O37" s="15"/>
      <c r="P37" s="15"/>
      <c r="Q37" s="114">
        <v>2.4</v>
      </c>
    </row>
    <row r="38" ht="25.5" customHeight="1" spans="1:17">
      <c r="A38" s="13" t="s">
        <v>435</v>
      </c>
      <c r="B38" s="13" t="s">
        <v>774</v>
      </c>
      <c r="C38" s="13" t="s">
        <v>769</v>
      </c>
      <c r="D38" s="47" t="s">
        <v>770</v>
      </c>
      <c r="E38" s="13" t="s">
        <v>147</v>
      </c>
      <c r="F38" s="111">
        <v>8.43</v>
      </c>
      <c r="G38" s="111">
        <v>8.43</v>
      </c>
      <c r="H38" s="111">
        <v>8.43</v>
      </c>
      <c r="I38" s="15"/>
      <c r="J38" s="15"/>
      <c r="K38" s="15"/>
      <c r="L38" s="15"/>
      <c r="M38" s="15"/>
      <c r="N38" s="15"/>
      <c r="O38" s="15"/>
      <c r="P38" s="15"/>
      <c r="Q38" s="114">
        <v>8.43</v>
      </c>
    </row>
    <row r="39" ht="25.5" customHeight="1" spans="1:17">
      <c r="A39" s="13" t="s">
        <v>435</v>
      </c>
      <c r="B39" s="13" t="s">
        <v>775</v>
      </c>
      <c r="C39" s="13" t="s">
        <v>769</v>
      </c>
      <c r="D39" s="47" t="s">
        <v>770</v>
      </c>
      <c r="E39" s="13" t="s">
        <v>147</v>
      </c>
      <c r="F39" s="111">
        <v>2.86</v>
      </c>
      <c r="G39" s="111">
        <v>2.86</v>
      </c>
      <c r="H39" s="111">
        <v>2.86</v>
      </c>
      <c r="I39" s="15"/>
      <c r="J39" s="15"/>
      <c r="K39" s="15"/>
      <c r="L39" s="15"/>
      <c r="M39" s="15"/>
      <c r="N39" s="15"/>
      <c r="O39" s="15"/>
      <c r="P39" s="15"/>
      <c r="Q39" s="114">
        <v>2.86</v>
      </c>
    </row>
    <row r="40" ht="25.5" customHeight="1" spans="1:17">
      <c r="A40" s="13" t="s">
        <v>435</v>
      </c>
      <c r="B40" s="13" t="s">
        <v>776</v>
      </c>
      <c r="C40" s="13" t="s">
        <v>769</v>
      </c>
      <c r="D40" s="47" t="s">
        <v>770</v>
      </c>
      <c r="E40" s="13" t="s">
        <v>147</v>
      </c>
      <c r="F40" s="111">
        <v>3.03</v>
      </c>
      <c r="G40" s="111">
        <v>3.03</v>
      </c>
      <c r="H40" s="111">
        <v>3.03</v>
      </c>
      <c r="I40" s="15"/>
      <c r="J40" s="15"/>
      <c r="K40" s="15"/>
      <c r="L40" s="15"/>
      <c r="M40" s="15"/>
      <c r="N40" s="15"/>
      <c r="O40" s="15"/>
      <c r="P40" s="15"/>
      <c r="Q40" s="114">
        <v>3.03</v>
      </c>
    </row>
    <row r="41" ht="25.5" customHeight="1" spans="1:17">
      <c r="A41" s="13" t="s">
        <v>435</v>
      </c>
      <c r="B41" s="13" t="s">
        <v>777</v>
      </c>
      <c r="C41" s="13" t="s">
        <v>769</v>
      </c>
      <c r="D41" s="47" t="s">
        <v>770</v>
      </c>
      <c r="E41" s="13" t="s">
        <v>147</v>
      </c>
      <c r="F41" s="111">
        <v>5.97</v>
      </c>
      <c r="G41" s="111">
        <v>5.97</v>
      </c>
      <c r="H41" s="111">
        <v>5.97</v>
      </c>
      <c r="I41" s="15"/>
      <c r="J41" s="15"/>
      <c r="K41" s="15"/>
      <c r="L41" s="15"/>
      <c r="M41" s="15"/>
      <c r="N41" s="15"/>
      <c r="O41" s="15"/>
      <c r="P41" s="15"/>
      <c r="Q41" s="114">
        <v>5.97</v>
      </c>
    </row>
    <row r="42" ht="25.5" customHeight="1" spans="1:17">
      <c r="A42" s="13" t="s">
        <v>435</v>
      </c>
      <c r="B42" s="13" t="s">
        <v>778</v>
      </c>
      <c r="C42" s="13" t="s">
        <v>769</v>
      </c>
      <c r="D42" s="47" t="s">
        <v>770</v>
      </c>
      <c r="E42" s="13" t="s">
        <v>147</v>
      </c>
      <c r="F42" s="111">
        <v>5.1</v>
      </c>
      <c r="G42" s="111">
        <v>5.1</v>
      </c>
      <c r="H42" s="111">
        <v>5.1</v>
      </c>
      <c r="I42" s="15"/>
      <c r="J42" s="15"/>
      <c r="K42" s="15"/>
      <c r="L42" s="15"/>
      <c r="M42" s="15"/>
      <c r="N42" s="15"/>
      <c r="O42" s="15"/>
      <c r="P42" s="15"/>
      <c r="Q42" s="114">
        <v>5.1</v>
      </c>
    </row>
    <row r="43" ht="25.5" customHeight="1" spans="1:17">
      <c r="A43" s="13" t="s">
        <v>435</v>
      </c>
      <c r="B43" s="13" t="s">
        <v>779</v>
      </c>
      <c r="C43" s="13" t="s">
        <v>731</v>
      </c>
      <c r="D43" s="47" t="s">
        <v>543</v>
      </c>
      <c r="E43" s="13" t="s">
        <v>147</v>
      </c>
      <c r="F43" s="111">
        <v>11.64</v>
      </c>
      <c r="G43" s="111">
        <v>11.64</v>
      </c>
      <c r="H43" s="111">
        <v>11.64</v>
      </c>
      <c r="I43" s="15"/>
      <c r="J43" s="15"/>
      <c r="K43" s="15"/>
      <c r="L43" s="15"/>
      <c r="M43" s="15"/>
      <c r="N43" s="15"/>
      <c r="O43" s="15"/>
      <c r="P43" s="15"/>
      <c r="Q43" s="114">
        <v>9</v>
      </c>
    </row>
    <row r="44" ht="25.5" customHeight="1" spans="1:17">
      <c r="A44" s="13" t="s">
        <v>442</v>
      </c>
      <c r="B44" s="13" t="s">
        <v>780</v>
      </c>
      <c r="C44" s="13" t="s">
        <v>769</v>
      </c>
      <c r="D44" s="47" t="s">
        <v>770</v>
      </c>
      <c r="E44" s="13" t="s">
        <v>147</v>
      </c>
      <c r="F44" s="15">
        <v>139.6</v>
      </c>
      <c r="G44" s="15">
        <v>139.6</v>
      </c>
      <c r="H44" s="15">
        <v>139.6</v>
      </c>
      <c r="I44" s="15"/>
      <c r="J44" s="15"/>
      <c r="K44" s="15"/>
      <c r="L44" s="15"/>
      <c r="M44" s="15"/>
      <c r="N44" s="15"/>
      <c r="O44" s="15"/>
      <c r="P44" s="15"/>
      <c r="Q44" s="15"/>
    </row>
    <row r="45" ht="25.5" customHeight="1" spans="1:17">
      <c r="A45" s="13" t="s">
        <v>442</v>
      </c>
      <c r="B45" s="13" t="s">
        <v>781</v>
      </c>
      <c r="C45" s="13" t="s">
        <v>782</v>
      </c>
      <c r="D45" s="47" t="s">
        <v>500</v>
      </c>
      <c r="E45" s="13" t="s">
        <v>147</v>
      </c>
      <c r="F45" s="15">
        <v>235</v>
      </c>
      <c r="G45" s="15">
        <v>235</v>
      </c>
      <c r="H45" s="15">
        <v>235</v>
      </c>
      <c r="I45" s="15"/>
      <c r="J45" s="15"/>
      <c r="K45" s="15"/>
      <c r="L45" s="15"/>
      <c r="M45" s="15"/>
      <c r="N45" s="15"/>
      <c r="O45" s="15"/>
      <c r="P45" s="15"/>
      <c r="Q45" s="15"/>
    </row>
    <row r="46" ht="25.5" customHeight="1" spans="1:17">
      <c r="A46" s="13" t="s">
        <v>439</v>
      </c>
      <c r="B46" s="13" t="s">
        <v>783</v>
      </c>
      <c r="C46" s="13" t="s">
        <v>769</v>
      </c>
      <c r="D46" s="47" t="s">
        <v>770</v>
      </c>
      <c r="E46" s="13" t="s">
        <v>147</v>
      </c>
      <c r="F46" s="15">
        <v>11.644</v>
      </c>
      <c r="G46" s="15">
        <v>11.644</v>
      </c>
      <c r="H46" s="15">
        <v>11.644</v>
      </c>
      <c r="I46" s="15"/>
      <c r="J46" s="15"/>
      <c r="K46" s="15"/>
      <c r="L46" s="15"/>
      <c r="M46" s="15"/>
      <c r="N46" s="15"/>
      <c r="O46" s="15"/>
      <c r="P46" s="15"/>
      <c r="Q46" s="15"/>
    </row>
    <row r="47" ht="21" customHeight="1" spans="1:17">
      <c r="A47" s="85" t="s">
        <v>130</v>
      </c>
      <c r="B47" s="86"/>
      <c r="C47" s="86"/>
      <c r="D47" s="112"/>
      <c r="E47" s="110"/>
      <c r="F47" s="15">
        <f>G47+Q47</f>
        <v>507.430035</v>
      </c>
      <c r="G47" s="15">
        <f>G8+G23</f>
        <v>455.530035</v>
      </c>
      <c r="H47" s="15">
        <v>455.530035</v>
      </c>
      <c r="I47" s="15"/>
      <c r="J47" s="15"/>
      <c r="K47" s="15"/>
      <c r="L47" s="15"/>
      <c r="M47" s="15"/>
      <c r="N47" s="15"/>
      <c r="O47" s="15"/>
      <c r="P47" s="15"/>
      <c r="Q47" s="15">
        <f>SUM(Q34:Q46)</f>
        <v>51.9</v>
      </c>
    </row>
  </sheetData>
  <mergeCells count="16">
    <mergeCell ref="A2:Q2"/>
    <mergeCell ref="A3:F3"/>
    <mergeCell ref="G4:Q4"/>
    <mergeCell ref="L5:Q5"/>
    <mergeCell ref="A47:E47"/>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fitToWidth="0"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R11"/>
  <sheetViews>
    <sheetView workbookViewId="0">
      <selection activeCell="B15" sqref="B15"/>
    </sheetView>
  </sheetViews>
  <sheetFormatPr defaultColWidth="9.14166666666667" defaultRowHeight="14.25" customHeight="1"/>
  <cols>
    <col min="1" max="1" width="23.575" customWidth="1"/>
    <col min="2" max="2" width="27" customWidth="1"/>
    <col min="3" max="3" width="28.2833333333333" customWidth="1"/>
    <col min="4" max="4" width="23.575" customWidth="1"/>
    <col min="5" max="7" width="27" customWidth="1"/>
    <col min="8" max="9" width="20.1416666666667" customWidth="1"/>
    <col min="10" max="10" width="25.2833333333333" customWidth="1"/>
    <col min="11" max="13" width="27" customWidth="1"/>
    <col min="14" max="14" width="23.575" customWidth="1"/>
    <col min="15" max="15" width="30.425" customWidth="1"/>
    <col min="16" max="16" width="27" customWidth="1"/>
    <col min="17" max="17" width="30.425" customWidth="1"/>
    <col min="18" max="18" width="23.575" customWidth="1"/>
  </cols>
  <sheetData>
    <row r="1" ht="13.5" customHeight="1" spans="1:18">
      <c r="A1" s="72"/>
      <c r="B1" s="72"/>
      <c r="C1" s="72"/>
      <c r="D1" s="73"/>
      <c r="E1" s="73"/>
      <c r="F1" s="73"/>
      <c r="G1" s="73"/>
      <c r="H1" s="72"/>
      <c r="I1" s="72"/>
      <c r="J1" s="72"/>
      <c r="K1" s="72"/>
      <c r="L1" s="88"/>
      <c r="M1" s="72"/>
      <c r="N1" s="72"/>
      <c r="O1" s="72"/>
      <c r="P1" s="69"/>
      <c r="Q1" s="95"/>
      <c r="R1" s="96" t="s">
        <v>784</v>
      </c>
    </row>
    <row r="2" ht="27.75" customHeight="1" spans="1:18">
      <c r="A2" s="41" t="s">
        <v>785</v>
      </c>
      <c r="B2" s="74"/>
      <c r="C2" s="74"/>
      <c r="D2" s="75"/>
      <c r="E2" s="75"/>
      <c r="F2" s="75"/>
      <c r="G2" s="75"/>
      <c r="H2" s="74"/>
      <c r="I2" s="74"/>
      <c r="J2" s="74"/>
      <c r="K2" s="74"/>
      <c r="L2" s="89"/>
      <c r="M2" s="74"/>
      <c r="N2" s="74"/>
      <c r="O2" s="74"/>
      <c r="P2" s="75"/>
      <c r="Q2" s="89"/>
      <c r="R2" s="74"/>
    </row>
    <row r="3" ht="18.75" customHeight="1" spans="1:18">
      <c r="A3" s="76" t="s">
        <v>2</v>
      </c>
      <c r="B3" s="62"/>
      <c r="C3" s="62"/>
      <c r="D3" s="64"/>
      <c r="E3" s="64"/>
      <c r="F3" s="64"/>
      <c r="G3" s="64"/>
      <c r="H3" s="62"/>
      <c r="I3" s="62"/>
      <c r="J3" s="62"/>
      <c r="K3" s="62"/>
      <c r="L3" s="88"/>
      <c r="M3" s="72"/>
      <c r="N3" s="72"/>
      <c r="O3" s="72"/>
      <c r="P3" s="90"/>
      <c r="Q3" s="97"/>
      <c r="R3" s="284" t="s">
        <v>3</v>
      </c>
    </row>
    <row r="4" ht="15.75" customHeight="1" spans="1:18">
      <c r="A4" s="24" t="s">
        <v>720</v>
      </c>
      <c r="B4" s="77" t="s">
        <v>786</v>
      </c>
      <c r="C4" s="77" t="s">
        <v>787</v>
      </c>
      <c r="D4" s="78" t="s">
        <v>788</v>
      </c>
      <c r="E4" s="78" t="s">
        <v>789</v>
      </c>
      <c r="F4" s="78" t="s">
        <v>790</v>
      </c>
      <c r="G4" s="78" t="s">
        <v>791</v>
      </c>
      <c r="H4" s="44" t="s">
        <v>270</v>
      </c>
      <c r="I4" s="44"/>
      <c r="J4" s="44"/>
      <c r="K4" s="44"/>
      <c r="L4" s="91"/>
      <c r="M4" s="44"/>
      <c r="N4" s="44"/>
      <c r="O4" s="44"/>
      <c r="P4" s="92"/>
      <c r="Q4" s="91"/>
      <c r="R4" s="45"/>
    </row>
    <row r="5" ht="17.25" customHeight="1" spans="1:18">
      <c r="A5" s="27"/>
      <c r="B5" s="79"/>
      <c r="C5" s="79"/>
      <c r="D5" s="80"/>
      <c r="E5" s="80"/>
      <c r="F5" s="80"/>
      <c r="G5" s="80"/>
      <c r="H5" s="79" t="s">
        <v>30</v>
      </c>
      <c r="I5" s="79" t="s">
        <v>33</v>
      </c>
      <c r="J5" s="79" t="s">
        <v>726</v>
      </c>
      <c r="K5" s="79" t="s">
        <v>727</v>
      </c>
      <c r="L5" s="80" t="s">
        <v>728</v>
      </c>
      <c r="M5" s="93" t="s">
        <v>792</v>
      </c>
      <c r="N5" s="93"/>
      <c r="O5" s="93"/>
      <c r="P5" s="94"/>
      <c r="Q5" s="99"/>
      <c r="R5" s="81"/>
    </row>
    <row r="6" ht="54" customHeight="1" spans="1:18">
      <c r="A6" s="30"/>
      <c r="B6" s="81"/>
      <c r="C6" s="81"/>
      <c r="D6" s="82"/>
      <c r="E6" s="82"/>
      <c r="F6" s="82"/>
      <c r="G6" s="82"/>
      <c r="H6" s="81"/>
      <c r="I6" s="81" t="s">
        <v>32</v>
      </c>
      <c r="J6" s="81"/>
      <c r="K6" s="81"/>
      <c r="L6" s="82"/>
      <c r="M6" s="81" t="s">
        <v>32</v>
      </c>
      <c r="N6" s="81" t="s">
        <v>38</v>
      </c>
      <c r="O6" s="81" t="s">
        <v>279</v>
      </c>
      <c r="P6" s="55" t="s">
        <v>40</v>
      </c>
      <c r="Q6" s="82" t="s">
        <v>41</v>
      </c>
      <c r="R6" s="81" t="s">
        <v>42</v>
      </c>
    </row>
    <row r="7" ht="15" customHeight="1" spans="1:18">
      <c r="A7" s="30">
        <v>1</v>
      </c>
      <c r="B7" s="81">
        <v>2</v>
      </c>
      <c r="C7" s="81">
        <v>3</v>
      </c>
      <c r="D7" s="82">
        <v>4</v>
      </c>
      <c r="E7" s="82">
        <v>5</v>
      </c>
      <c r="F7" s="82">
        <v>6</v>
      </c>
      <c r="G7" s="82">
        <v>7</v>
      </c>
      <c r="H7" s="82">
        <v>8</v>
      </c>
      <c r="I7" s="82">
        <v>9</v>
      </c>
      <c r="J7" s="82">
        <v>10</v>
      </c>
      <c r="K7" s="82">
        <v>11</v>
      </c>
      <c r="L7" s="82">
        <v>12</v>
      </c>
      <c r="M7" s="82">
        <v>13</v>
      </c>
      <c r="N7" s="82">
        <v>14</v>
      </c>
      <c r="O7" s="82">
        <v>15</v>
      </c>
      <c r="P7" s="82">
        <v>16</v>
      </c>
      <c r="Q7" s="82">
        <v>17</v>
      </c>
      <c r="R7" s="82">
        <v>18</v>
      </c>
    </row>
    <row r="8" ht="21" customHeight="1" spans="1:18">
      <c r="A8" s="13"/>
      <c r="B8" s="83"/>
      <c r="C8" s="83"/>
      <c r="D8" s="84"/>
      <c r="E8" s="84"/>
      <c r="F8" s="84"/>
      <c r="G8" s="84"/>
      <c r="H8" s="15"/>
      <c r="I8" s="15"/>
      <c r="J8" s="15"/>
      <c r="K8" s="15"/>
      <c r="L8" s="15"/>
      <c r="M8" s="15"/>
      <c r="N8" s="15"/>
      <c r="O8" s="15"/>
      <c r="P8" s="15"/>
      <c r="Q8" s="15"/>
      <c r="R8" s="15"/>
    </row>
    <row r="9" ht="21" customHeight="1" spans="1:18">
      <c r="A9" s="13"/>
      <c r="B9" s="13"/>
      <c r="C9" s="13"/>
      <c r="D9" s="13"/>
      <c r="E9" s="13"/>
      <c r="F9" s="13"/>
      <c r="G9" s="13"/>
      <c r="H9" s="15"/>
      <c r="I9" s="15"/>
      <c r="J9" s="15"/>
      <c r="K9" s="15"/>
      <c r="L9" s="15"/>
      <c r="M9" s="15"/>
      <c r="N9" s="15"/>
      <c r="O9" s="15"/>
      <c r="P9" s="15"/>
      <c r="Q9" s="15"/>
      <c r="R9" s="15"/>
    </row>
    <row r="10" ht="21" customHeight="1" spans="1:18">
      <c r="A10" s="85" t="s">
        <v>793</v>
      </c>
      <c r="B10" s="86"/>
      <c r="C10" s="87"/>
      <c r="D10" s="84"/>
      <c r="E10" s="84"/>
      <c r="F10" s="84"/>
      <c r="G10" s="84"/>
      <c r="H10" s="15"/>
      <c r="I10" s="15"/>
      <c r="J10" s="15"/>
      <c r="K10" s="15"/>
      <c r="L10" s="15"/>
      <c r="M10" s="15"/>
      <c r="N10" s="15"/>
      <c r="O10" s="15"/>
      <c r="P10" s="15"/>
      <c r="Q10" s="15"/>
      <c r="R10" s="15"/>
    </row>
    <row r="11" customHeight="1" spans="1:1">
      <c r="A11" t="s">
        <v>794</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9"/>
  <sheetViews>
    <sheetView workbookViewId="0">
      <selection activeCell="A9" sqref="A9"/>
    </sheetView>
  </sheetViews>
  <sheetFormatPr defaultColWidth="9.14166666666667" defaultRowHeight="14.25" customHeight="1"/>
  <cols>
    <col min="1" max="1" width="37.7083333333333" customWidth="1"/>
    <col min="2" max="4" width="13.425" customWidth="1"/>
    <col min="5" max="5" width="10.2833333333333" customWidth="1"/>
    <col min="7" max="14" width="10.2833333333333" customWidth="1"/>
  </cols>
  <sheetData>
    <row r="1" ht="13.5" customHeight="1" spans="4:14">
      <c r="D1" s="57"/>
      <c r="F1" s="58"/>
      <c r="N1" s="69" t="s">
        <v>795</v>
      </c>
    </row>
    <row r="2" ht="35.25" customHeight="1" spans="1:14">
      <c r="A2" s="59" t="s">
        <v>796</v>
      </c>
      <c r="B2" s="60"/>
      <c r="C2" s="60"/>
      <c r="D2" s="60"/>
      <c r="E2" s="60"/>
      <c r="F2" s="60"/>
      <c r="G2" s="60"/>
      <c r="H2" s="60"/>
      <c r="I2" s="60"/>
      <c r="J2" s="60"/>
      <c r="K2" s="60"/>
      <c r="L2" s="60"/>
      <c r="M2" s="60"/>
      <c r="N2" s="60"/>
    </row>
    <row r="3" ht="24" customHeight="1" spans="1:13">
      <c r="A3" s="61" t="s">
        <v>2</v>
      </c>
      <c r="B3" s="62"/>
      <c r="C3" s="62"/>
      <c r="D3" s="63"/>
      <c r="E3" s="62"/>
      <c r="F3" s="64"/>
      <c r="G3" s="62"/>
      <c r="H3" s="62"/>
      <c r="I3" s="62"/>
      <c r="J3" s="62"/>
      <c r="K3" s="22"/>
      <c r="L3" s="22"/>
      <c r="M3" s="285" t="s">
        <v>3</v>
      </c>
    </row>
    <row r="4" ht="19.5" customHeight="1" spans="1:14">
      <c r="A4" s="10" t="s">
        <v>797</v>
      </c>
      <c r="B4" s="10" t="s">
        <v>270</v>
      </c>
      <c r="C4" s="10"/>
      <c r="D4" s="10"/>
      <c r="E4" s="10" t="s">
        <v>798</v>
      </c>
      <c r="F4" s="10"/>
      <c r="G4" s="10"/>
      <c r="H4" s="10"/>
      <c r="I4" s="10"/>
      <c r="J4" s="10"/>
      <c r="K4" s="10"/>
      <c r="L4" s="10"/>
      <c r="M4" s="10"/>
      <c r="N4" s="10"/>
    </row>
    <row r="5" ht="40.5" customHeight="1" spans="1:14">
      <c r="A5" s="10"/>
      <c r="B5" s="10" t="s">
        <v>30</v>
      </c>
      <c r="C5" s="9" t="s">
        <v>33</v>
      </c>
      <c r="D5" s="65" t="s">
        <v>799</v>
      </c>
      <c r="E5" s="54" t="s">
        <v>800</v>
      </c>
      <c r="F5" s="54" t="s">
        <v>801</v>
      </c>
      <c r="G5" s="54" t="s">
        <v>802</v>
      </c>
      <c r="H5" s="54" t="s">
        <v>803</v>
      </c>
      <c r="I5" s="54" t="s">
        <v>804</v>
      </c>
      <c r="J5" s="54" t="s">
        <v>805</v>
      </c>
      <c r="K5" s="54" t="s">
        <v>806</v>
      </c>
      <c r="L5" s="54" t="s">
        <v>807</v>
      </c>
      <c r="M5" s="54" t="s">
        <v>808</v>
      </c>
      <c r="N5" s="54" t="s">
        <v>809</v>
      </c>
    </row>
    <row r="6" ht="19.5" customHeight="1" spans="1:14">
      <c r="A6" s="66">
        <v>1</v>
      </c>
      <c r="B6" s="66">
        <v>2</v>
      </c>
      <c r="C6" s="66">
        <v>3</v>
      </c>
      <c r="D6" s="10">
        <v>4</v>
      </c>
      <c r="E6" s="54">
        <v>5</v>
      </c>
      <c r="F6" s="66">
        <v>6</v>
      </c>
      <c r="G6" s="54">
        <v>7</v>
      </c>
      <c r="H6" s="67">
        <v>8</v>
      </c>
      <c r="I6" s="54">
        <v>9</v>
      </c>
      <c r="J6" s="54">
        <v>10</v>
      </c>
      <c r="K6" s="54">
        <v>11</v>
      </c>
      <c r="L6" s="67">
        <v>12</v>
      </c>
      <c r="M6" s="54">
        <v>13</v>
      </c>
      <c r="N6" s="71">
        <v>14</v>
      </c>
    </row>
    <row r="7" ht="18.75" customHeight="1" spans="1:14">
      <c r="A7" s="68"/>
      <c r="B7" s="15"/>
      <c r="C7" s="15"/>
      <c r="D7" s="15"/>
      <c r="E7" s="15"/>
      <c r="F7" s="15"/>
      <c r="G7" s="15"/>
      <c r="H7" s="15"/>
      <c r="I7" s="15"/>
      <c r="J7" s="15"/>
      <c r="K7" s="15"/>
      <c r="L7" s="15"/>
      <c r="M7" s="15"/>
      <c r="N7" s="15"/>
    </row>
    <row r="8" ht="18.75" customHeight="1" spans="1:14">
      <c r="A8" s="68"/>
      <c r="B8" s="15"/>
      <c r="C8" s="15"/>
      <c r="D8" s="15"/>
      <c r="E8" s="15"/>
      <c r="F8" s="15"/>
      <c r="G8" s="15"/>
      <c r="H8" s="15"/>
      <c r="I8" s="15"/>
      <c r="J8" s="15"/>
      <c r="K8" s="15"/>
      <c r="L8" s="15"/>
      <c r="M8" s="15"/>
      <c r="N8" s="15"/>
    </row>
    <row r="9" customHeight="1" spans="1:1">
      <c r="A9" t="s">
        <v>810</v>
      </c>
    </row>
  </sheetData>
  <mergeCells count="6">
    <mergeCell ref="A2:N2"/>
    <mergeCell ref="A3:J3"/>
    <mergeCell ref="M3:N3"/>
    <mergeCell ref="B4:D4"/>
    <mergeCell ref="E4:N4"/>
    <mergeCell ref="A4:A5"/>
  </mergeCells>
  <pageMargins left="0.75" right="0.75" top="1" bottom="1" header="0.5" footer="0.5"/>
  <pageSetup paperSize="9" fitToWidth="0"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workbookViewId="0">
      <selection activeCell="G29" sqref="G29"/>
    </sheetView>
  </sheetViews>
  <sheetFormatPr defaultColWidth="9.14166666666667" defaultRowHeight="12" customHeight="1" outlineLevelRow="7"/>
  <cols>
    <col min="1" max="1" width="26.425" customWidth="1"/>
    <col min="2" max="5" width="26.8583333333333" customWidth="1"/>
    <col min="6" max="6" width="23.575" customWidth="1"/>
    <col min="7" max="7" width="25" customWidth="1"/>
    <col min="8" max="9" width="23.575" customWidth="1"/>
    <col min="10" max="10" width="26.8583333333333" customWidth="1"/>
  </cols>
  <sheetData>
    <row r="1" customHeight="1" spans="10:10">
      <c r="J1" s="56" t="s">
        <v>811</v>
      </c>
    </row>
    <row r="2" ht="28.5" customHeight="1" spans="1:10">
      <c r="A2" s="52" t="s">
        <v>812</v>
      </c>
      <c r="B2" s="3"/>
      <c r="C2" s="3"/>
      <c r="D2" s="3"/>
      <c r="E2" s="3"/>
      <c r="F2" s="53"/>
      <c r="G2" s="3"/>
      <c r="H2" s="53"/>
      <c r="I2" s="53"/>
      <c r="J2" s="3"/>
    </row>
    <row r="3" ht="17.25" customHeight="1" spans="1:1">
      <c r="A3" s="4" t="s">
        <v>2</v>
      </c>
    </row>
    <row r="4" ht="44.25" customHeight="1" spans="1:10">
      <c r="A4" s="46" t="s">
        <v>447</v>
      </c>
      <c r="B4" s="46" t="s">
        <v>448</v>
      </c>
      <c r="C4" s="46" t="s">
        <v>449</v>
      </c>
      <c r="D4" s="46" t="s">
        <v>450</v>
      </c>
      <c r="E4" s="46" t="s">
        <v>451</v>
      </c>
      <c r="F4" s="54" t="s">
        <v>452</v>
      </c>
      <c r="G4" s="46" t="s">
        <v>453</v>
      </c>
      <c r="H4" s="54" t="s">
        <v>454</v>
      </c>
      <c r="I4" s="54" t="s">
        <v>455</v>
      </c>
      <c r="J4" s="46" t="s">
        <v>456</v>
      </c>
    </row>
    <row r="5" ht="14.25" customHeight="1" spans="1:10">
      <c r="A5" s="46">
        <v>1</v>
      </c>
      <c r="B5" s="54">
        <v>2</v>
      </c>
      <c r="C5" s="55">
        <v>3</v>
      </c>
      <c r="D5" s="55">
        <v>4</v>
      </c>
      <c r="E5" s="55">
        <v>5</v>
      </c>
      <c r="F5" s="55">
        <v>6</v>
      </c>
      <c r="G5" s="54">
        <v>7</v>
      </c>
      <c r="H5" s="55">
        <v>8</v>
      </c>
      <c r="I5" s="54">
        <v>9</v>
      </c>
      <c r="J5" s="54">
        <v>10</v>
      </c>
    </row>
    <row r="6" ht="27.75" customHeight="1" spans="1:10">
      <c r="A6" s="13"/>
      <c r="B6" s="14"/>
      <c r="C6" s="14"/>
      <c r="D6" s="14"/>
      <c r="E6" s="14"/>
      <c r="F6" s="14"/>
      <c r="G6" s="14"/>
      <c r="H6" s="14"/>
      <c r="I6" s="14"/>
      <c r="J6" s="14"/>
    </row>
    <row r="7" ht="26.25" customHeight="1" spans="1:10">
      <c r="A7" s="13"/>
      <c r="B7" s="13"/>
      <c r="C7" s="13"/>
      <c r="D7" s="13"/>
      <c r="E7" s="13"/>
      <c r="F7" s="13"/>
      <c r="G7" s="13"/>
      <c r="H7" s="13"/>
      <c r="I7" s="13"/>
      <c r="J7" s="13"/>
    </row>
    <row r="8" customHeight="1" spans="1:1">
      <c r="A8" t="s">
        <v>813</v>
      </c>
    </row>
  </sheetData>
  <mergeCells count="2">
    <mergeCell ref="A2:J2"/>
    <mergeCell ref="A3:H3"/>
  </mergeCells>
  <pageMargins left="0.75" right="0.75" top="1" bottom="1" header="0.5" footer="0.5"/>
  <pageSetup paperSize="9" fitToWidth="0" fitToHeight="0"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29"/>
  <sheetViews>
    <sheetView topLeftCell="A3" workbookViewId="0">
      <selection activeCell="G17" sqref="G17"/>
    </sheetView>
  </sheetViews>
  <sheetFormatPr defaultColWidth="9.14166666666667" defaultRowHeight="12" customHeight="1" outlineLevelCol="7"/>
  <cols>
    <col min="1" max="1" width="22.7083333333333" customWidth="1"/>
    <col min="2" max="2" width="24.575" customWidth="1"/>
    <col min="3" max="3" width="30.425" customWidth="1"/>
    <col min="4" max="5" width="23.575" customWidth="1"/>
    <col min="6" max="8" width="32.1416666666667" customWidth="1"/>
  </cols>
  <sheetData>
    <row r="1" ht="14.25" customHeight="1" spans="8:8">
      <c r="H1" s="40" t="s">
        <v>814</v>
      </c>
    </row>
    <row r="2" ht="28.5" customHeight="1" spans="1:8">
      <c r="A2" s="41" t="s">
        <v>815</v>
      </c>
      <c r="B2" s="20"/>
      <c r="C2" s="20"/>
      <c r="D2" s="20"/>
      <c r="E2" s="20"/>
      <c r="F2" s="20"/>
      <c r="G2" s="20"/>
      <c r="H2" s="20"/>
    </row>
    <row r="3" ht="13.5" customHeight="1" spans="1:2">
      <c r="A3" s="42" t="s">
        <v>2</v>
      </c>
      <c r="B3" s="21"/>
    </row>
    <row r="4" ht="18" customHeight="1" spans="1:8">
      <c r="A4" s="24" t="s">
        <v>713</v>
      </c>
      <c r="B4" s="24" t="s">
        <v>816</v>
      </c>
      <c r="C4" s="24" t="s">
        <v>817</v>
      </c>
      <c r="D4" s="24" t="s">
        <v>818</v>
      </c>
      <c r="E4" s="24" t="s">
        <v>819</v>
      </c>
      <c r="F4" s="43" t="s">
        <v>820</v>
      </c>
      <c r="G4" s="44"/>
      <c r="H4" s="45"/>
    </row>
    <row r="5" ht="18" customHeight="1" spans="1:8">
      <c r="A5" s="30"/>
      <c r="B5" s="30"/>
      <c r="C5" s="30"/>
      <c r="D5" s="30"/>
      <c r="E5" s="30"/>
      <c r="F5" s="46" t="s">
        <v>724</v>
      </c>
      <c r="G5" s="46" t="s">
        <v>821</v>
      </c>
      <c r="H5" s="46" t="s">
        <v>822</v>
      </c>
    </row>
    <row r="6" ht="21" customHeight="1" spans="1:8">
      <c r="A6" s="46">
        <v>1</v>
      </c>
      <c r="B6" s="46">
        <v>2</v>
      </c>
      <c r="C6" s="46">
        <v>3</v>
      </c>
      <c r="D6" s="46">
        <v>4</v>
      </c>
      <c r="E6" s="46">
        <v>5</v>
      </c>
      <c r="F6" s="46">
        <v>6</v>
      </c>
      <c r="G6" s="46">
        <v>7</v>
      </c>
      <c r="H6" s="46">
        <v>8</v>
      </c>
    </row>
    <row r="7" ht="21" customHeight="1" spans="1:8">
      <c r="A7" s="47" t="s">
        <v>44</v>
      </c>
      <c r="B7" s="47" t="s">
        <v>823</v>
      </c>
      <c r="C7" s="47" t="s">
        <v>733</v>
      </c>
      <c r="D7" s="47" t="s">
        <v>732</v>
      </c>
      <c r="E7" s="47" t="s">
        <v>734</v>
      </c>
      <c r="F7" s="47" t="s">
        <v>147</v>
      </c>
      <c r="G7" s="48">
        <v>0.598</v>
      </c>
      <c r="H7" s="48">
        <v>0.598</v>
      </c>
    </row>
    <row r="8" ht="21" customHeight="1" spans="1:8">
      <c r="A8" s="47" t="s">
        <v>44</v>
      </c>
      <c r="B8" s="47" t="s">
        <v>823</v>
      </c>
      <c r="C8" s="47" t="s">
        <v>736</v>
      </c>
      <c r="D8" s="47" t="s">
        <v>735</v>
      </c>
      <c r="E8" s="47" t="s">
        <v>734</v>
      </c>
      <c r="F8" s="47" t="s">
        <v>147</v>
      </c>
      <c r="G8" s="48">
        <v>0.7</v>
      </c>
      <c r="H8" s="48">
        <v>0.698</v>
      </c>
    </row>
    <row r="9" ht="21" customHeight="1" spans="1:8">
      <c r="A9" s="47" t="s">
        <v>44</v>
      </c>
      <c r="B9" s="47" t="s">
        <v>823</v>
      </c>
      <c r="C9" s="47" t="s">
        <v>738</v>
      </c>
      <c r="D9" s="47" t="s">
        <v>737</v>
      </c>
      <c r="E9" s="47" t="s">
        <v>734</v>
      </c>
      <c r="F9" s="47" t="s">
        <v>149</v>
      </c>
      <c r="G9" s="48">
        <v>0.38</v>
      </c>
      <c r="H9" s="48">
        <v>1.14</v>
      </c>
    </row>
    <row r="10" ht="21" customHeight="1" spans="1:8">
      <c r="A10" s="47" t="s">
        <v>44</v>
      </c>
      <c r="B10" s="47" t="s">
        <v>823</v>
      </c>
      <c r="C10" s="47" t="s">
        <v>740</v>
      </c>
      <c r="D10" s="47" t="s">
        <v>739</v>
      </c>
      <c r="E10" s="47" t="s">
        <v>734</v>
      </c>
      <c r="F10" s="47" t="s">
        <v>149</v>
      </c>
      <c r="G10" s="48">
        <v>0.48</v>
      </c>
      <c r="H10" s="48">
        <v>1.44</v>
      </c>
    </row>
    <row r="11" ht="21" customHeight="1" spans="1:8">
      <c r="A11" s="47" t="s">
        <v>44</v>
      </c>
      <c r="B11" s="47" t="s">
        <v>823</v>
      </c>
      <c r="C11" s="47" t="s">
        <v>742</v>
      </c>
      <c r="D11" s="47" t="s">
        <v>741</v>
      </c>
      <c r="E11" s="47" t="s">
        <v>734</v>
      </c>
      <c r="F11" s="47" t="s">
        <v>147</v>
      </c>
      <c r="G11" s="48">
        <v>0.26</v>
      </c>
      <c r="H11" s="48">
        <v>0.26</v>
      </c>
    </row>
    <row r="12" ht="21" customHeight="1" spans="1:8">
      <c r="A12" s="47" t="s">
        <v>44</v>
      </c>
      <c r="B12" s="47" t="s">
        <v>823</v>
      </c>
      <c r="C12" s="47" t="s">
        <v>744</v>
      </c>
      <c r="D12" s="47" t="s">
        <v>743</v>
      </c>
      <c r="E12" s="47" t="s">
        <v>734</v>
      </c>
      <c r="F12" s="47" t="s">
        <v>147</v>
      </c>
      <c r="G12" s="48">
        <v>0.285</v>
      </c>
      <c r="H12" s="48">
        <v>0.285</v>
      </c>
    </row>
    <row r="13" ht="21" customHeight="1" spans="1:8">
      <c r="A13" s="47" t="s">
        <v>44</v>
      </c>
      <c r="B13" s="47" t="s">
        <v>823</v>
      </c>
      <c r="C13" s="47" t="s">
        <v>746</v>
      </c>
      <c r="D13" s="47" t="s">
        <v>745</v>
      </c>
      <c r="E13" s="47" t="s">
        <v>734</v>
      </c>
      <c r="F13" s="47" t="s">
        <v>147</v>
      </c>
      <c r="G13" s="48">
        <v>0.145</v>
      </c>
      <c r="H13" s="48">
        <v>0.145</v>
      </c>
    </row>
    <row r="14" ht="21" customHeight="1" spans="1:8">
      <c r="A14" s="47" t="s">
        <v>44</v>
      </c>
      <c r="B14" s="47" t="s">
        <v>823</v>
      </c>
      <c r="C14" s="47" t="s">
        <v>746</v>
      </c>
      <c r="D14" s="47" t="s">
        <v>747</v>
      </c>
      <c r="E14" s="47" t="s">
        <v>734</v>
      </c>
      <c r="F14" s="47" t="s">
        <v>147</v>
      </c>
      <c r="G14" s="48">
        <v>0.201</v>
      </c>
      <c r="H14" s="48">
        <v>0.201</v>
      </c>
    </row>
    <row r="15" ht="21" customHeight="1" spans="1:8">
      <c r="A15" s="47" t="s">
        <v>44</v>
      </c>
      <c r="B15" s="47" t="s">
        <v>823</v>
      </c>
      <c r="C15" s="47" t="s">
        <v>749</v>
      </c>
      <c r="D15" s="47" t="s">
        <v>748</v>
      </c>
      <c r="E15" s="47" t="s">
        <v>734</v>
      </c>
      <c r="F15" s="47" t="s">
        <v>147</v>
      </c>
      <c r="G15" s="48">
        <v>0.11</v>
      </c>
      <c r="H15" s="48">
        <v>0.11</v>
      </c>
    </row>
    <row r="16" ht="21" customHeight="1" spans="1:8">
      <c r="A16" s="47" t="s">
        <v>44</v>
      </c>
      <c r="B16" s="47" t="s">
        <v>823</v>
      </c>
      <c r="C16" s="47" t="s">
        <v>751</v>
      </c>
      <c r="D16" s="47" t="s">
        <v>750</v>
      </c>
      <c r="E16" s="47" t="s">
        <v>752</v>
      </c>
      <c r="F16" s="47" t="s">
        <v>147</v>
      </c>
      <c r="G16" s="48">
        <v>0.1658</v>
      </c>
      <c r="H16" s="48">
        <v>0.1658</v>
      </c>
    </row>
    <row r="17" ht="21" customHeight="1" spans="1:8">
      <c r="A17" s="47" t="s">
        <v>44</v>
      </c>
      <c r="B17" s="47" t="s">
        <v>823</v>
      </c>
      <c r="C17" s="47" t="s">
        <v>754</v>
      </c>
      <c r="D17" s="47" t="s">
        <v>753</v>
      </c>
      <c r="E17" s="47" t="s">
        <v>734</v>
      </c>
      <c r="F17" s="47" t="s">
        <v>159</v>
      </c>
      <c r="G17" s="48">
        <v>0.6</v>
      </c>
      <c r="H17" s="48">
        <v>4.2</v>
      </c>
    </row>
    <row r="18" ht="21" customHeight="1" spans="1:8">
      <c r="A18" s="47" t="s">
        <v>44</v>
      </c>
      <c r="B18" s="47" t="s">
        <v>823</v>
      </c>
      <c r="C18" s="47" t="s">
        <v>754</v>
      </c>
      <c r="D18" s="47" t="s">
        <v>755</v>
      </c>
      <c r="E18" s="47" t="s">
        <v>734</v>
      </c>
      <c r="F18" s="47" t="s">
        <v>147</v>
      </c>
      <c r="G18" s="48">
        <v>0.26</v>
      </c>
      <c r="H18" s="48">
        <v>0.26</v>
      </c>
    </row>
    <row r="19" ht="21" customHeight="1" spans="1:8">
      <c r="A19" s="49" t="s">
        <v>53</v>
      </c>
      <c r="B19" s="49" t="s">
        <v>768</v>
      </c>
      <c r="C19" s="49" t="s">
        <v>769</v>
      </c>
      <c r="D19" s="49" t="s">
        <v>824</v>
      </c>
      <c r="E19" s="49" t="s">
        <v>770</v>
      </c>
      <c r="F19" s="49">
        <v>1</v>
      </c>
      <c r="G19" s="49">
        <v>8.72</v>
      </c>
      <c r="H19" s="49">
        <v>8.72</v>
      </c>
    </row>
    <row r="20" ht="21" customHeight="1" spans="1:8">
      <c r="A20" s="49" t="s">
        <v>53</v>
      </c>
      <c r="B20" s="49" t="s">
        <v>771</v>
      </c>
      <c r="C20" s="49" t="s">
        <v>769</v>
      </c>
      <c r="D20" s="49" t="s">
        <v>824</v>
      </c>
      <c r="E20" s="49" t="s">
        <v>770</v>
      </c>
      <c r="F20" s="49">
        <v>1</v>
      </c>
      <c r="G20" s="49">
        <v>1.64</v>
      </c>
      <c r="H20" s="49">
        <v>1.64</v>
      </c>
    </row>
    <row r="21" ht="21" customHeight="1" spans="1:8">
      <c r="A21" s="49" t="s">
        <v>53</v>
      </c>
      <c r="B21" s="49" t="s">
        <v>772</v>
      </c>
      <c r="C21" s="49" t="s">
        <v>769</v>
      </c>
      <c r="D21" s="49" t="s">
        <v>824</v>
      </c>
      <c r="E21" s="49" t="s">
        <v>770</v>
      </c>
      <c r="F21" s="49">
        <v>1</v>
      </c>
      <c r="G21" s="49">
        <v>4.75</v>
      </c>
      <c r="H21" s="49">
        <v>4.75</v>
      </c>
    </row>
    <row r="22" ht="21" customHeight="1" spans="1:8">
      <c r="A22" s="49" t="s">
        <v>53</v>
      </c>
      <c r="B22" s="49" t="s">
        <v>773</v>
      </c>
      <c r="C22" s="49" t="s">
        <v>769</v>
      </c>
      <c r="D22" s="49" t="s">
        <v>824</v>
      </c>
      <c r="E22" s="49" t="s">
        <v>770</v>
      </c>
      <c r="F22" s="49">
        <v>1</v>
      </c>
      <c r="G22" s="49">
        <v>2.4</v>
      </c>
      <c r="H22" s="49">
        <v>2.4</v>
      </c>
    </row>
    <row r="23" ht="21" customHeight="1" spans="1:8">
      <c r="A23" s="49" t="s">
        <v>53</v>
      </c>
      <c r="B23" s="49" t="s">
        <v>774</v>
      </c>
      <c r="C23" s="49" t="s">
        <v>769</v>
      </c>
      <c r="D23" s="49" t="s">
        <v>824</v>
      </c>
      <c r="E23" s="49" t="s">
        <v>770</v>
      </c>
      <c r="F23" s="49">
        <v>1</v>
      </c>
      <c r="G23" s="49">
        <v>8.43</v>
      </c>
      <c r="H23" s="49">
        <v>8.43</v>
      </c>
    </row>
    <row r="24" ht="21" customHeight="1" spans="1:8">
      <c r="A24" s="49" t="s">
        <v>53</v>
      </c>
      <c r="B24" s="49" t="s">
        <v>775</v>
      </c>
      <c r="C24" s="49" t="s">
        <v>769</v>
      </c>
      <c r="D24" s="49" t="s">
        <v>824</v>
      </c>
      <c r="E24" s="49" t="s">
        <v>770</v>
      </c>
      <c r="F24" s="49">
        <v>1</v>
      </c>
      <c r="G24" s="49">
        <v>2.86</v>
      </c>
      <c r="H24" s="49">
        <v>2.86</v>
      </c>
    </row>
    <row r="25" ht="21" customHeight="1" spans="1:8">
      <c r="A25" s="49" t="s">
        <v>53</v>
      </c>
      <c r="B25" s="49" t="s">
        <v>776</v>
      </c>
      <c r="C25" s="49" t="s">
        <v>769</v>
      </c>
      <c r="D25" s="49" t="s">
        <v>824</v>
      </c>
      <c r="E25" s="49" t="s">
        <v>770</v>
      </c>
      <c r="F25" s="49">
        <v>1</v>
      </c>
      <c r="G25" s="49">
        <v>3.03</v>
      </c>
      <c r="H25" s="49">
        <v>3.03</v>
      </c>
    </row>
    <row r="26" ht="21" customHeight="1" spans="1:8">
      <c r="A26" s="49" t="s">
        <v>53</v>
      </c>
      <c r="B26" s="49" t="s">
        <v>777</v>
      </c>
      <c r="C26" s="49" t="s">
        <v>769</v>
      </c>
      <c r="D26" s="49" t="s">
        <v>824</v>
      </c>
      <c r="E26" s="49" t="s">
        <v>770</v>
      </c>
      <c r="F26" s="49">
        <v>1</v>
      </c>
      <c r="G26" s="49">
        <v>5.97</v>
      </c>
      <c r="H26" s="49">
        <v>5.97</v>
      </c>
    </row>
    <row r="27" ht="21" customHeight="1" spans="1:8">
      <c r="A27" s="49" t="s">
        <v>53</v>
      </c>
      <c r="B27" s="49" t="s">
        <v>778</v>
      </c>
      <c r="C27" s="49" t="s">
        <v>769</v>
      </c>
      <c r="D27" s="49" t="s">
        <v>824</v>
      </c>
      <c r="E27" s="49" t="s">
        <v>770</v>
      </c>
      <c r="F27" s="49">
        <v>1</v>
      </c>
      <c r="G27" s="49">
        <v>5.1</v>
      </c>
      <c r="H27" s="49">
        <v>5.1</v>
      </c>
    </row>
    <row r="28" ht="21" customHeight="1" spans="1:8">
      <c r="A28" s="49" t="s">
        <v>53</v>
      </c>
      <c r="B28" s="49" t="s">
        <v>783</v>
      </c>
      <c r="C28" s="49" t="s">
        <v>769</v>
      </c>
      <c r="D28" s="49" t="s">
        <v>824</v>
      </c>
      <c r="E28" s="49" t="s">
        <v>770</v>
      </c>
      <c r="F28" s="49">
        <v>1</v>
      </c>
      <c r="G28" s="49">
        <v>11.64</v>
      </c>
      <c r="H28" s="49">
        <v>11.64</v>
      </c>
    </row>
    <row r="29" ht="24" customHeight="1" spans="1:8">
      <c r="A29" s="50" t="s">
        <v>30</v>
      </c>
      <c r="B29" s="51"/>
      <c r="C29" s="51"/>
      <c r="D29" s="51"/>
      <c r="E29" s="51"/>
      <c r="F29" s="13"/>
      <c r="G29" s="15"/>
      <c r="H29" s="48">
        <v>64.04</v>
      </c>
    </row>
  </sheetData>
  <mergeCells count="8">
    <mergeCell ref="A2:H2"/>
    <mergeCell ref="A3:C3"/>
    <mergeCell ref="F4:H4"/>
    <mergeCell ref="A4:A5"/>
    <mergeCell ref="B4:B5"/>
    <mergeCell ref="C4:C5"/>
    <mergeCell ref="D4:D5"/>
    <mergeCell ref="E4:E5"/>
  </mergeCells>
  <pageMargins left="0.75" right="0.75" top="1" bottom="1" header="0.5" footer="0.5"/>
  <pageSetup paperSize="9" fitToWidth="0"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workbookViewId="0">
      <selection activeCell="B18" sqref="B18"/>
    </sheetView>
  </sheetViews>
  <sheetFormatPr defaultColWidth="9.14166666666667" defaultRowHeight="14.25" customHeight="1"/>
  <cols>
    <col min="1" max="3" width="23.575" customWidth="1"/>
    <col min="4" max="7" width="27" customWidth="1"/>
    <col min="8" max="8" width="20.1416666666667" customWidth="1"/>
    <col min="9" max="9" width="33.8416666666667" customWidth="1"/>
    <col min="10" max="10" width="32.1416666666667" customWidth="1"/>
    <col min="11" max="11" width="17.575" customWidth="1"/>
  </cols>
  <sheetData>
    <row r="1" ht="13.5" customHeight="1" spans="4:11">
      <c r="D1" s="19"/>
      <c r="E1" s="19"/>
      <c r="F1" s="19"/>
      <c r="G1" s="19"/>
      <c r="K1" s="36" t="s">
        <v>825</v>
      </c>
    </row>
    <row r="2" ht="27.75" customHeight="1" spans="1:11">
      <c r="A2" s="20" t="s">
        <v>826</v>
      </c>
      <c r="B2" s="20"/>
      <c r="C2" s="20"/>
      <c r="D2" s="20"/>
      <c r="E2" s="20"/>
      <c r="F2" s="20"/>
      <c r="G2" s="20"/>
      <c r="H2" s="20"/>
      <c r="I2" s="20"/>
      <c r="J2" s="20"/>
      <c r="K2" s="20"/>
    </row>
    <row r="3" ht="13.5" customHeight="1" spans="1:11">
      <c r="A3" s="4" t="s">
        <v>2</v>
      </c>
      <c r="B3" s="21"/>
      <c r="C3" s="21"/>
      <c r="D3" s="21"/>
      <c r="E3" s="21"/>
      <c r="F3" s="21"/>
      <c r="G3" s="21"/>
      <c r="H3" s="22"/>
      <c r="I3" s="22"/>
      <c r="J3" s="22"/>
      <c r="K3" s="286" t="s">
        <v>3</v>
      </c>
    </row>
    <row r="4" ht="21.75" customHeight="1" spans="1:11">
      <c r="A4" s="23" t="s">
        <v>405</v>
      </c>
      <c r="B4" s="23" t="s">
        <v>265</v>
      </c>
      <c r="C4" s="23" t="s">
        <v>263</v>
      </c>
      <c r="D4" s="24" t="s">
        <v>266</v>
      </c>
      <c r="E4" s="24" t="s">
        <v>267</v>
      </c>
      <c r="F4" s="24" t="s">
        <v>406</v>
      </c>
      <c r="G4" s="24" t="s">
        <v>407</v>
      </c>
      <c r="H4" s="25" t="s">
        <v>30</v>
      </c>
      <c r="I4" s="37" t="s">
        <v>827</v>
      </c>
      <c r="J4" s="38"/>
      <c r="K4" s="39"/>
    </row>
    <row r="5" ht="21.75" customHeight="1" spans="1:11">
      <c r="A5" s="26"/>
      <c r="B5" s="26"/>
      <c r="C5" s="26"/>
      <c r="D5" s="27"/>
      <c r="E5" s="27"/>
      <c r="F5" s="27"/>
      <c r="G5" s="27"/>
      <c r="H5" s="28"/>
      <c r="I5" s="24" t="s">
        <v>33</v>
      </c>
      <c r="J5" s="24" t="s">
        <v>34</v>
      </c>
      <c r="K5" s="24" t="s">
        <v>35</v>
      </c>
    </row>
    <row r="6" ht="40.5" customHeight="1" spans="1:11">
      <c r="A6" s="29"/>
      <c r="B6" s="29"/>
      <c r="C6" s="29"/>
      <c r="D6" s="30"/>
      <c r="E6" s="30"/>
      <c r="F6" s="30"/>
      <c r="G6" s="30"/>
      <c r="H6" s="31"/>
      <c r="I6" s="30" t="s">
        <v>32</v>
      </c>
      <c r="J6" s="30"/>
      <c r="K6" s="30"/>
    </row>
    <row r="7" ht="15" customHeight="1" spans="1:11">
      <c r="A7" s="11">
        <v>1</v>
      </c>
      <c r="B7" s="11">
        <v>2</v>
      </c>
      <c r="C7" s="11">
        <v>3</v>
      </c>
      <c r="D7" s="11">
        <v>4</v>
      </c>
      <c r="E7" s="11">
        <v>5</v>
      </c>
      <c r="F7" s="11">
        <v>6</v>
      </c>
      <c r="G7" s="11">
        <v>7</v>
      </c>
      <c r="H7" s="11">
        <v>8</v>
      </c>
      <c r="I7" s="11">
        <v>9</v>
      </c>
      <c r="J7" s="12">
        <v>10</v>
      </c>
      <c r="K7" s="12">
        <v>11</v>
      </c>
    </row>
    <row r="8" ht="18.75" customHeight="1" spans="1:11">
      <c r="A8" s="32"/>
      <c r="B8" s="13"/>
      <c r="C8" s="32"/>
      <c r="D8" s="32"/>
      <c r="E8" s="32"/>
      <c r="F8" s="32"/>
      <c r="G8" s="32"/>
      <c r="H8" s="15"/>
      <c r="I8" s="15"/>
      <c r="J8" s="15"/>
      <c r="K8" s="15"/>
    </row>
    <row r="9" ht="18.75" customHeight="1" spans="1:11">
      <c r="A9" s="13"/>
      <c r="B9" s="13"/>
      <c r="C9" s="13"/>
      <c r="D9" s="13"/>
      <c r="E9" s="13"/>
      <c r="F9" s="13"/>
      <c r="G9" s="13"/>
      <c r="H9" s="15"/>
      <c r="I9" s="15"/>
      <c r="J9" s="15"/>
      <c r="K9" s="15"/>
    </row>
    <row r="10" ht="18.75" customHeight="1" spans="1:11">
      <c r="A10" s="33" t="s">
        <v>130</v>
      </c>
      <c r="B10" s="34"/>
      <c r="C10" s="34"/>
      <c r="D10" s="34"/>
      <c r="E10" s="34"/>
      <c r="F10" s="34"/>
      <c r="G10" s="35"/>
      <c r="H10" s="15"/>
      <c r="I10" s="15"/>
      <c r="J10" s="15"/>
      <c r="K10" s="15"/>
    </row>
    <row r="11" customHeight="1" spans="1:1">
      <c r="A11" t="s">
        <v>828</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fitToWidth="0" fitToHeight="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3"/>
  <sheetViews>
    <sheetView topLeftCell="A5" workbookViewId="0">
      <selection activeCell="F15" sqref="F15"/>
    </sheetView>
  </sheetViews>
  <sheetFormatPr defaultColWidth="9.14166666666667" defaultRowHeight="14.25" customHeight="1" outlineLevelCol="6"/>
  <cols>
    <col min="1" max="1" width="27.425" customWidth="1"/>
    <col min="2" max="2" width="30.7083333333333" customWidth="1"/>
    <col min="3" max="3" width="27.425" customWidth="1"/>
    <col min="4" max="4" width="26.8583333333333" customWidth="1"/>
    <col min="5" max="7" width="30.425" customWidth="1"/>
  </cols>
  <sheetData>
    <row r="1" ht="13.5" customHeight="1" spans="4:7">
      <c r="D1" s="1"/>
      <c r="G1" s="2" t="s">
        <v>829</v>
      </c>
    </row>
    <row r="2" ht="27.75" customHeight="1" spans="1:7">
      <c r="A2" s="3" t="s">
        <v>830</v>
      </c>
      <c r="B2" s="3"/>
      <c r="C2" s="3"/>
      <c r="D2" s="3"/>
      <c r="E2" s="3"/>
      <c r="F2" s="3"/>
      <c r="G2" s="3"/>
    </row>
    <row r="3" ht="13.5" customHeight="1" spans="1:7">
      <c r="A3" s="4" t="s">
        <v>2</v>
      </c>
      <c r="B3" s="5"/>
      <c r="C3" s="5"/>
      <c r="D3" s="5"/>
      <c r="E3" s="6"/>
      <c r="F3" s="6"/>
      <c r="G3" s="286" t="s">
        <v>3</v>
      </c>
    </row>
    <row r="4" ht="21.75" customHeight="1" spans="1:7">
      <c r="A4" s="8" t="s">
        <v>263</v>
      </c>
      <c r="B4" s="8" t="s">
        <v>405</v>
      </c>
      <c r="C4" s="8" t="s">
        <v>265</v>
      </c>
      <c r="D4" s="9" t="s">
        <v>831</v>
      </c>
      <c r="E4" s="10" t="s">
        <v>33</v>
      </c>
      <c r="F4" s="10"/>
      <c r="G4" s="10"/>
    </row>
    <row r="5" ht="21.75" customHeight="1" spans="1:7">
      <c r="A5" s="8"/>
      <c r="B5" s="8"/>
      <c r="C5" s="8"/>
      <c r="D5" s="9"/>
      <c r="E5" s="10" t="s">
        <v>832</v>
      </c>
      <c r="F5" s="9" t="s">
        <v>833</v>
      </c>
      <c r="G5" s="9" t="s">
        <v>834</v>
      </c>
    </row>
    <row r="6" ht="40.5" customHeight="1" spans="1:7">
      <c r="A6" s="8"/>
      <c r="B6" s="8"/>
      <c r="C6" s="8"/>
      <c r="D6" s="9"/>
      <c r="E6" s="10"/>
      <c r="F6" s="9" t="s">
        <v>32</v>
      </c>
      <c r="G6" s="9"/>
    </row>
    <row r="7" ht="15.75" customHeight="1" spans="1:7">
      <c r="A7" s="11">
        <v>1</v>
      </c>
      <c r="B7" s="11">
        <v>2</v>
      </c>
      <c r="C7" s="11">
        <v>3</v>
      </c>
      <c r="D7" s="11">
        <v>4</v>
      </c>
      <c r="E7" s="11">
        <v>8</v>
      </c>
      <c r="F7" s="11">
        <v>9</v>
      </c>
      <c r="G7" s="12">
        <v>10</v>
      </c>
    </row>
    <row r="8" ht="26.25" customHeight="1" spans="1:7">
      <c r="A8" s="13" t="s">
        <v>44</v>
      </c>
      <c r="B8" s="14"/>
      <c r="C8" s="14"/>
      <c r="D8" s="14"/>
      <c r="E8" s="15">
        <v>31467.533635</v>
      </c>
      <c r="F8" s="15"/>
      <c r="G8" s="15"/>
    </row>
    <row r="9" ht="24.75" customHeight="1" spans="1:7">
      <c r="A9" s="14"/>
      <c r="B9" s="13" t="s">
        <v>835</v>
      </c>
      <c r="C9" s="13" t="s">
        <v>430</v>
      </c>
      <c r="D9" s="13" t="s">
        <v>836</v>
      </c>
      <c r="E9" s="15">
        <v>1006.242076</v>
      </c>
      <c r="F9" s="15"/>
      <c r="G9" s="15"/>
    </row>
    <row r="10" ht="24.75" customHeight="1" spans="1:7">
      <c r="A10" s="13"/>
      <c r="B10" s="13" t="s">
        <v>837</v>
      </c>
      <c r="C10" s="13" t="s">
        <v>410</v>
      </c>
      <c r="D10" s="13" t="s">
        <v>836</v>
      </c>
      <c r="E10" s="15">
        <v>7000</v>
      </c>
      <c r="F10" s="15"/>
      <c r="G10" s="15"/>
    </row>
    <row r="11" ht="24.75" customHeight="1" spans="1:7">
      <c r="A11" s="13"/>
      <c r="B11" s="13" t="s">
        <v>838</v>
      </c>
      <c r="C11" s="13" t="s">
        <v>420</v>
      </c>
      <c r="D11" s="13" t="s">
        <v>836</v>
      </c>
      <c r="E11" s="15">
        <v>547</v>
      </c>
      <c r="F11" s="15"/>
      <c r="G11" s="15"/>
    </row>
    <row r="12" ht="24.75" customHeight="1" spans="1:7">
      <c r="A12" s="13"/>
      <c r="B12" s="13" t="s">
        <v>838</v>
      </c>
      <c r="C12" s="13" t="s">
        <v>418</v>
      </c>
      <c r="D12" s="13" t="s">
        <v>836</v>
      </c>
      <c r="E12" s="15">
        <v>8972.888889</v>
      </c>
      <c r="F12" s="15"/>
      <c r="G12" s="15"/>
    </row>
    <row r="13" ht="24.75" customHeight="1" spans="1:7">
      <c r="A13" s="13"/>
      <c r="B13" s="13" t="s">
        <v>838</v>
      </c>
      <c r="C13" s="13" t="s">
        <v>428</v>
      </c>
      <c r="D13" s="13" t="s">
        <v>836</v>
      </c>
      <c r="E13" s="15">
        <v>313.83267</v>
      </c>
      <c r="F13" s="15"/>
      <c r="G13" s="15"/>
    </row>
    <row r="14" ht="24.75" customHeight="1" spans="1:7">
      <c r="A14" s="13"/>
      <c r="B14" s="13" t="s">
        <v>838</v>
      </c>
      <c r="C14" s="13" t="s">
        <v>414</v>
      </c>
      <c r="D14" s="13" t="s">
        <v>836</v>
      </c>
      <c r="E14" s="15"/>
      <c r="F14" s="15"/>
      <c r="G14" s="15"/>
    </row>
    <row r="15" ht="24.75" customHeight="1" spans="1:7">
      <c r="A15" s="13"/>
      <c r="B15" s="13" t="s">
        <v>838</v>
      </c>
      <c r="C15" s="13" t="s">
        <v>424</v>
      </c>
      <c r="D15" s="13" t="s">
        <v>836</v>
      </c>
      <c r="E15" s="15">
        <v>20</v>
      </c>
      <c r="F15" s="15"/>
      <c r="G15" s="15"/>
    </row>
    <row r="16" ht="24.75" customHeight="1" spans="1:7">
      <c r="A16" s="13"/>
      <c r="B16" s="13" t="s">
        <v>838</v>
      </c>
      <c r="C16" s="13" t="s">
        <v>422</v>
      </c>
      <c r="D16" s="13" t="s">
        <v>836</v>
      </c>
      <c r="E16" s="15">
        <v>1567.54</v>
      </c>
      <c r="F16" s="15"/>
      <c r="G16" s="15"/>
    </row>
    <row r="17" ht="24.75" customHeight="1" spans="1:7">
      <c r="A17" s="13"/>
      <c r="B17" s="13" t="s">
        <v>838</v>
      </c>
      <c r="C17" s="13" t="s">
        <v>426</v>
      </c>
      <c r="D17" s="13" t="s">
        <v>836</v>
      </c>
      <c r="E17" s="15">
        <v>12040.03</v>
      </c>
      <c r="F17" s="15"/>
      <c r="G17" s="15"/>
    </row>
    <row r="18" ht="24.75" customHeight="1" spans="1:7">
      <c r="A18" s="13" t="s">
        <v>53</v>
      </c>
      <c r="B18" s="13"/>
      <c r="C18" s="13"/>
      <c r="D18" s="13"/>
      <c r="E18" s="15">
        <v>1643.29</v>
      </c>
      <c r="F18" s="15"/>
      <c r="G18" s="15"/>
    </row>
    <row r="19" ht="24.75" customHeight="1" spans="1:7">
      <c r="A19" s="13"/>
      <c r="B19" s="13" t="s">
        <v>839</v>
      </c>
      <c r="C19" s="13" t="s">
        <v>401</v>
      </c>
      <c r="D19" s="13" t="s">
        <v>836</v>
      </c>
      <c r="E19" s="15">
        <v>959</v>
      </c>
      <c r="F19" s="15"/>
      <c r="G19" s="15"/>
    </row>
    <row r="20" ht="24.75" customHeight="1" spans="1:7">
      <c r="A20" s="13"/>
      <c r="B20" s="13" t="s">
        <v>835</v>
      </c>
      <c r="C20" s="13" t="s">
        <v>437</v>
      </c>
      <c r="D20" s="13" t="s">
        <v>836</v>
      </c>
      <c r="E20" s="15">
        <v>41</v>
      </c>
      <c r="F20" s="15"/>
      <c r="G20" s="15"/>
    </row>
    <row r="21" ht="24.75" customHeight="1" spans="1:7">
      <c r="A21" s="13"/>
      <c r="B21" s="13" t="s">
        <v>838</v>
      </c>
      <c r="C21" s="13" t="s">
        <v>442</v>
      </c>
      <c r="D21" s="13" t="s">
        <v>836</v>
      </c>
      <c r="E21" s="15">
        <v>529</v>
      </c>
      <c r="F21" s="15"/>
      <c r="G21" s="15"/>
    </row>
    <row r="22" ht="24.75" customHeight="1" spans="1:7">
      <c r="A22" s="13"/>
      <c r="B22" s="13" t="s">
        <v>838</v>
      </c>
      <c r="C22" s="13" t="s">
        <v>439</v>
      </c>
      <c r="D22" s="13" t="s">
        <v>836</v>
      </c>
      <c r="E22" s="15">
        <v>114.29</v>
      </c>
      <c r="F22" s="15"/>
      <c r="G22" s="15"/>
    </row>
    <row r="23" ht="18.75" customHeight="1" spans="1:7">
      <c r="A23" s="16" t="s">
        <v>30</v>
      </c>
      <c r="B23" s="17" t="s">
        <v>840</v>
      </c>
      <c r="C23" s="17"/>
      <c r="D23" s="18"/>
      <c r="E23" s="15">
        <v>33110.823635</v>
      </c>
      <c r="F23" s="15"/>
      <c r="G23" s="15"/>
    </row>
  </sheetData>
  <mergeCells count="11">
    <mergeCell ref="A2:G2"/>
    <mergeCell ref="A3:D3"/>
    <mergeCell ref="E4:G4"/>
    <mergeCell ref="A23:D23"/>
    <mergeCell ref="A4:A6"/>
    <mergeCell ref="B4:B6"/>
    <mergeCell ref="C4:C6"/>
    <mergeCell ref="D4:D6"/>
    <mergeCell ref="E5:E6"/>
    <mergeCell ref="F5:F6"/>
    <mergeCell ref="G5:G6"/>
  </mergeCells>
  <pageMargins left="0.75" right="0.75" top="1" bottom="1" header="0.5" footer="0.5"/>
  <pageSetup paperSize="9" fitToWidth="0"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财务收支预算总表01-1</vt:lpstr>
      <vt:lpstr>部门收入预算表01-2</vt:lpstr>
      <vt:lpstr>部门支出预算表01-03</vt:lpstr>
      <vt:lpstr>财政拨款收支预算总表02-1</vt:lpstr>
      <vt:lpstr>一般公共预算支出预算表（按功能科目分类）02-2</vt:lpstr>
      <vt:lpstr>一般公共预算支出预算明细表（按经济科目分类）02-3</vt:lpstr>
      <vt:lpstr>一般公共预算“三公”经费支出预算表03</vt:lpstr>
      <vt:lpstr>基本支出预算表（人员类.运转类公用经费项目）04</vt:lpstr>
      <vt:lpstr>项目支出预算表（其他运转类.特定目标类项目）05-1</vt:lpstr>
      <vt:lpstr>项目支出绩效目标表（本次下达）05-2</vt:lpstr>
      <vt:lpstr>项目支出绩效目标表（另文下达）05-3</vt:lpstr>
      <vt:lpstr>政府性基金预算支出预算表06</vt:lpstr>
      <vt:lpstr>国有资本经营预算支出表07</vt:lpstr>
      <vt:lpstr>部门政府采购预算表08</vt:lpstr>
      <vt:lpstr>政府购买服务预算表09</vt:lpstr>
      <vt:lpstr>市对下转移支付预算表10-1</vt:lpstr>
      <vt:lpstr>市对下转移支付绩效目标表10-2</vt:lpstr>
      <vt:lpstr>新增资产配置表11</vt:lpstr>
      <vt:lpstr>上级补助项目支出预算表12</vt:lpstr>
      <vt:lpstr>部门项目中期规划预算表13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bgs112n</cp:lastModifiedBy>
  <dcterms:created xsi:type="dcterms:W3CDTF">2024-01-25T06:43:00Z</dcterms:created>
  <dcterms:modified xsi:type="dcterms:W3CDTF">2024-07-18T07:23:48Z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2B9E9A04609E44BBA190B6EB478D17E5</vt:lpwstr>
  </property>
  <property fmtid="{D5CDD505-2E9C-101B-9397-08002B2CF9AE}" pid="3" name="KSOProductBuildVer">
    <vt:lpwstr>2052-11.8.6.11825</vt:lpwstr>
  </property>
</Properties>
</file>