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55" windowHeight="13140" firstSheet="11" activeTab="14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" sheetId="15" r:id="rId15"/>
    <sheet name="市对下转移支付预算表09-1" sheetId="16" r:id="rId16"/>
    <sheet name="市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'部门政府采购预算表08-1'!$A:$A,'部门政府采购预算表08-1'!$1:$1</definedName>
    <definedName name="_xlnm.Print_Titles" localSheetId="14">'政府购买服务预算表08-2'!$A:$A,'政府购买服务预算表08-2'!$1:$1</definedName>
    <definedName name="_xlnm.Print_Titles" localSheetId="15">'市对下转移支付预算表09-1'!$A:$A,'市对下转移支付预算表09-1'!$1:$1</definedName>
    <definedName name="_xlnm.Print_Titles" localSheetId="16">'市对下转移支付绩效目标表09-2'!$A:$A,'市对下转移支付绩效目标表09-2'!$1:$1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<sst xmlns="http://schemas.openxmlformats.org/spreadsheetml/2006/main" count="1940" uniqueCount="586">
  <si>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</si>
  <si>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</si>
  <si>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</si>
  <si>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</si>
  <si>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</si>
  <si>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</si>
  <si>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</si>
  <si>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</si>
  <si>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</si>
  <si>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</si>
  <si>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</si>
  <si>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</si>
  <si>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</si>
  <si>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</si>
  <si>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</si>
  <si>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</si>
  <si>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</si>
  <si>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</si>
  <si>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</si>
  <si>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</si>
  <si>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</si>
  <si>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</si>
  <si>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</si>
  <si>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</si>
  <si>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</si>
  <si>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</si>
  <si>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</si>
  <si>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</si>
  <si>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</si>
  <si>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</si>
  <si>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</si>
  <si>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</si>
  <si>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</si>
  <si>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</si>
  <si>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</si>
  <si>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</si>
  <si>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</si>
  <si>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</si>
  <si>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</si>
  <si>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</si>
  <si>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</si>
  <si>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</si>
  <si>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143</t>
  </si>
  <si>
    <t>曲靖市统计局</t>
  </si>
  <si>
    <t>143001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</si>
  <si>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</si>
  <si>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</si>
  <si>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</si>
  <si>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</si>
  <si>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</si>
  <si>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</si>
  <si>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</si>
  <si>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</si>
  <si>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</si>
  <si>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</si>
  <si>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</si>
  <si>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</si>
  <si>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</si>
  <si>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</si>
  <si>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</si>
  <si>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20105</t>
  </si>
  <si>
    <t>统计信息事务</t>
  </si>
  <si>
    <t>2010501</t>
  </si>
  <si>
    <t>行政运行</t>
  </si>
  <si>
    <t>2010504</t>
  </si>
  <si>
    <t>信息事务</t>
  </si>
  <si>
    <t>2010507</t>
  </si>
  <si>
    <t>专项普查活动</t>
  </si>
  <si>
    <t>2010508</t>
  </si>
  <si>
    <t>统计抽样调查</t>
  </si>
  <si>
    <t>2010550</t>
  </si>
  <si>
    <t>事业运行</t>
  </si>
  <si>
    <t>2010599</t>
  </si>
  <si>
    <t>其他统计信息事务支出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</si>
  <si>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</si>
  <si>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</si>
  <si>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</si>
  <si>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</si>
  <si>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</si>
  <si>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</si>
  <si>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</si>
  <si>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</si>
  <si>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</si>
  <si>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</si>
  <si>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</si>
  <si>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</si>
  <si>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</si>
  <si>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</si>
  <si>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</si>
  <si>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</si>
  <si>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</si>
  <si>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</si>
  <si>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</si>
  <si>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</si>
  <si>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</si>
  <si>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</si>
  <si>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</si>
  <si>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</si>
  <si>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</si>
  <si>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</si>
  <si>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</si>
  <si>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</si>
  <si>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</si>
  <si>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</si>
  <si>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</si>
  <si>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</si>
  <si>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</si>
  <si>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</si>
  <si>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</si>
  <si>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（二）外交支出</t>
  </si>
  <si>
    <t>（三）国有资本经营预算拨款</t>
  </si>
  <si>
    <t>二、上年结转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</si>
  <si>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</si>
  <si>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</si>
  <si>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</si>
  <si>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</si>
  <si>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</si>
  <si>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</si>
  <si>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</si>
  <si>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</si>
  <si>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</si>
  <si>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</si>
  <si>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</si>
  <si>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</si>
  <si>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</si>
  <si>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</si>
  <si>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</si>
  <si>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</si>
  <si>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</si>
  <si>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</si>
  <si>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</si>
  <si>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</si>
  <si>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</si>
  <si>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</si>
  <si>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</si>
  <si>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</si>
  <si>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</si>
  <si>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</si>
  <si>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</si>
  <si>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</si>
  <si>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</si>
  <si>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</si>
  <si>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</si>
  <si>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</si>
  <si>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</si>
  <si>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</si>
  <si>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</si>
  <si>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</si>
  <si>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</si>
  <si>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</si>
  <si>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</si>
  <si>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</si>
  <si>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</si>
  <si>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</si>
  <si>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</si>
  <si>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</si>
  <si>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</si>
  <si>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</si>
  <si>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</si>
  <si>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</si>
  <si>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</si>
  <si>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</si>
  <si>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</si>
  <si>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</si>
  <si>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</si>
  <si>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</si>
  <si>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</si>
  <si>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</si>
  <si>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</si>
  <si>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</si>
  <si>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</si>
  <si>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</si>
  <si>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</si>
  <si>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</si>
  <si>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</si>
  <si>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</si>
  <si>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</si>
  <si>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</si>
  <si>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</si>
  <si>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</si>
  <si>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</si>
  <si>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</si>
  <si>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</si>
  <si>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</si>
  <si>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</si>
  <si>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</si>
  <si>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</si>
  <si>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</si>
  <si>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09</t>
  </si>
  <si>
    <t>职业年金缴费</t>
  </si>
  <si>
    <t>会议费</t>
  </si>
  <si>
    <t>职工基本医疗保险缴费</t>
  </si>
  <si>
    <t>培训费</t>
  </si>
  <si>
    <t>公务员医疗补助缴费</t>
  </si>
  <si>
    <t>05</t>
  </si>
  <si>
    <t>委托业务费</t>
  </si>
  <si>
    <t>其他社会保障缴费</t>
  </si>
  <si>
    <t>公务用车运行维护费</t>
  </si>
  <si>
    <t>维修（护）费</t>
  </si>
  <si>
    <t>其他商品和服务支出</t>
  </si>
  <si>
    <t>302</t>
  </si>
  <si>
    <t>商品和服务支出</t>
  </si>
  <si>
    <t>503</t>
  </si>
  <si>
    <t>机关资本性支出（一）</t>
  </si>
  <si>
    <t>办公费</t>
  </si>
  <si>
    <t>06</t>
  </si>
  <si>
    <t>设备购置</t>
  </si>
  <si>
    <t>印刷费</t>
  </si>
  <si>
    <t>505</t>
  </si>
  <si>
    <t>对事业单位经常性补助</t>
  </si>
  <si>
    <t>水费</t>
  </si>
  <si>
    <t>电费</t>
  </si>
  <si>
    <t>邮电费</t>
  </si>
  <si>
    <t>509</t>
  </si>
  <si>
    <t>对个人和家庭的补助</t>
  </si>
  <si>
    <t>物业管理费</t>
  </si>
  <si>
    <t>社会福利和救助</t>
  </si>
  <si>
    <t>差旅费</t>
  </si>
  <si>
    <t>离退休费</t>
  </si>
  <si>
    <t>513</t>
  </si>
  <si>
    <t>转移性支出</t>
  </si>
  <si>
    <t>租赁费</t>
  </si>
  <si>
    <t>上下级政府间转移性支出</t>
  </si>
  <si>
    <t>公务接待费</t>
  </si>
  <si>
    <t>26</t>
  </si>
  <si>
    <t>劳务费</t>
  </si>
  <si>
    <t>27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</si>
  <si>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</si>
  <si>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</si>
  <si>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</si>
  <si>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</si>
  <si>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</si>
  <si>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</si>
  <si>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</si>
  <si>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</si>
  <si>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退休费</t>
  </si>
  <si>
    <t>生活补助</t>
  </si>
  <si>
    <t>医疗费补助</t>
  </si>
  <si>
    <t>310</t>
  </si>
  <si>
    <t>资本性支出</t>
  </si>
  <si>
    <t>办公设备购置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</si>
  <si>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</si>
  <si>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</si>
  <si>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</si>
  <si>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</si>
  <si>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</si>
  <si>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</si>
  <si>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</si>
  <si>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</si>
  <si>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</si>
  <si>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</si>
  <si>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</si>
  <si>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</si>
  <si>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</si>
  <si>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</si>
  <si>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</si>
  <si>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</si>
  <si>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</si>
  <si>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</si>
  <si>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</si>
  <si>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</si>
  <si>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</si>
  <si>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</si>
  <si>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</si>
  <si>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</si>
  <si>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</si>
  <si>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</si>
  <si>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</si>
  <si>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</si>
  <si>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530300210000000022813</t>
  </si>
  <si>
    <t>行政人员支出工资</t>
  </si>
  <si>
    <t>30101</t>
  </si>
  <si>
    <t>530300221100000675919</t>
  </si>
  <si>
    <t>事业人员支出工资</t>
  </si>
  <si>
    <t>30102</t>
  </si>
  <si>
    <t>530300231100001517059</t>
  </si>
  <si>
    <t>公务员基础绩效奖</t>
  </si>
  <si>
    <t>30103</t>
  </si>
  <si>
    <t>530300231100001517060</t>
  </si>
  <si>
    <t>事业人员参照公务员规范后绩效奖</t>
  </si>
  <si>
    <t>30107</t>
  </si>
  <si>
    <t>530300210000000022988</t>
  </si>
  <si>
    <t>社会保障缴费（养老保险）</t>
  </si>
  <si>
    <t>30108</t>
  </si>
  <si>
    <t>530300210000000022982</t>
  </si>
  <si>
    <t>社会保障缴费（基本医疗保险）</t>
  </si>
  <si>
    <t>30110</t>
  </si>
  <si>
    <t>530300210000000022976</t>
  </si>
  <si>
    <t>社会保障缴费（工伤保险）</t>
  </si>
  <si>
    <t>30112</t>
  </si>
  <si>
    <t>530300210000000022984</t>
  </si>
  <si>
    <t>社会保障缴费（生育保险）</t>
  </si>
  <si>
    <t>530300210000000022986</t>
  </si>
  <si>
    <t>社会保障缴费（失业保险）</t>
  </si>
  <si>
    <t>530300210000000022973</t>
  </si>
  <si>
    <t>社会保障缴费（附加商业险）</t>
  </si>
  <si>
    <t>530300210000000022994</t>
  </si>
  <si>
    <t>社会保障缴费（住房公积金）</t>
  </si>
  <si>
    <t>30113</t>
  </si>
  <si>
    <t>530300210000000023006</t>
  </si>
  <si>
    <t>一般公用经费</t>
  </si>
  <si>
    <t>30201</t>
  </si>
  <si>
    <t>30211</t>
  </si>
  <si>
    <t>530300221100000675924</t>
  </si>
  <si>
    <t>30217</t>
  </si>
  <si>
    <t>30299</t>
  </si>
  <si>
    <t>530300210000000023005</t>
  </si>
  <si>
    <t>退休公用经费</t>
  </si>
  <si>
    <t>530300210000000023003</t>
  </si>
  <si>
    <t>30215</t>
  </si>
  <si>
    <t>530300210000000023004</t>
  </si>
  <si>
    <t>30216</t>
  </si>
  <si>
    <t>530300210000000023000</t>
  </si>
  <si>
    <t>30228</t>
  </si>
  <si>
    <t>530300210000000023001</t>
  </si>
  <si>
    <t>30229</t>
  </si>
  <si>
    <t>530300210000000022997</t>
  </si>
  <si>
    <t>30231</t>
  </si>
  <si>
    <t>530300210000000023002</t>
  </si>
  <si>
    <t>公务出行租车经费</t>
  </si>
  <si>
    <t>30239</t>
  </si>
  <si>
    <t>530300210000000022998</t>
  </si>
  <si>
    <t>行政人员公务交通补贴</t>
  </si>
  <si>
    <t>530300210000000022965</t>
  </si>
  <si>
    <t>公务员医疗费</t>
  </si>
  <si>
    <t>30111</t>
  </si>
  <si>
    <t>530300210000000022992</t>
  </si>
  <si>
    <t>退休公务员医疗费</t>
  </si>
  <si>
    <t>530300231100001530776</t>
  </si>
  <si>
    <t>其他人员支出</t>
  </si>
  <si>
    <t>30199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</si>
  <si>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</si>
  <si>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</si>
  <si>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</si>
  <si>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</si>
  <si>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</si>
  <si>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</si>
  <si>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</si>
  <si>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（对下）统计抽样调查经费</t>
  </si>
  <si>
    <t>专项业务类</t>
  </si>
  <si>
    <t>530300241100002274893</t>
  </si>
  <si>
    <t>39999</t>
  </si>
  <si>
    <t>经常性统计及企业一套表业务经费</t>
  </si>
  <si>
    <t>530300200000000000294</t>
  </si>
  <si>
    <t>30202</t>
  </si>
  <si>
    <t>30205</t>
  </si>
  <si>
    <t>30206</t>
  </si>
  <si>
    <t>30207</t>
  </si>
  <si>
    <t>30209</t>
  </si>
  <si>
    <t>30213</t>
  </si>
  <si>
    <t>30214</t>
  </si>
  <si>
    <t>30227</t>
  </si>
  <si>
    <t>31002</t>
  </si>
  <si>
    <t>农产品信息服务中心经费</t>
  </si>
  <si>
    <t>530300200000000000167</t>
  </si>
  <si>
    <t>30226</t>
  </si>
  <si>
    <t>曲靖市第五次全国经济普查经费</t>
  </si>
  <si>
    <t>530300231100001234816</t>
  </si>
  <si>
    <t>统计抽样调查经费</t>
  </si>
  <si>
    <t>530300200000000000291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</si>
  <si>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</si>
  <si>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</si>
  <si>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</si>
  <si>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</si>
  <si>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</si>
  <si>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</si>
  <si>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</si>
  <si>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</si>
  <si>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</si>
  <si>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</si>
  <si>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</si>
  <si>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</si>
  <si>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相关专业年报培训10次，完成《曲靖领导干部手册》印刷2500册，完成《曲靖统计年鉴》印刷350册，数据曲靖发布信息数量不少于350条，数据曲靖客户端新增用户不少于80人，数据使用部门、决策者满意度80%。完成常规统计工作是统计部门日常性工作，包括国民经济核算、基本单位统计、调查单位基本情况统计、农林牧渔业统计、工业统计、建筑业统计、运输邮电业统计、批发零售业统计、住宿和餐饮业统计，能源统计、环境综合统计、固定资产投资统计、科技综合统计、对外贸易和旅游统计、服务业统计、城市社会经济基本情况统计、房地产统计、县域经济园区经济民营经济三大战役、全面建设小康社会统计监测工作、统计执法建设、统计信息网络租用费用等方面，市统计局按照国家、省统计局制定的各项统计报表制度，准确、及时、全面完成各项专业统计年报和定报。加强统计分析研判，科学、准确地监测经济发展态势，围绕市委、市政府中心工作，积极开展统计预警、监测、分析及资料提供工作，服务好各级党委、政府的决策部署。</t>
  </si>
  <si>
    <t>产出指标</t>
  </si>
  <si>
    <t>数量指标</t>
  </si>
  <si>
    <t>完成业务相关年报会</t>
  </si>
  <si>
    <t>&gt;=</t>
  </si>
  <si>
    <t>次</t>
  </si>
  <si>
    <t>定量指标</t>
  </si>
  <si>
    <t>各业务科室每年需开展一次年报会，专业科室至少开10个年报会。</t>
  </si>
  <si>
    <t>完成《曲靖领导干部手册》印刷</t>
  </si>
  <si>
    <t>=</t>
  </si>
  <si>
    <t>2400</t>
  </si>
  <si>
    <t>册</t>
  </si>
  <si>
    <t>印制领导干部手册提供给各级管理部门，了解本年度曲靖经济发展情况，每年至少印刷2400册。</t>
  </si>
  <si>
    <t>完成《曲靖统计年鉴》印刷</t>
  </si>
  <si>
    <t>350</t>
  </si>
  <si>
    <t>印制曲靖统计年鉴提供给社会各界，了解本年度曲靖经济发展情况，每年至少印刷350册。</t>
  </si>
  <si>
    <t>质量指标</t>
  </si>
  <si>
    <t>报表专用网络稳定性</t>
  </si>
  <si>
    <t>90</t>
  </si>
  <si>
    <t>%</t>
  </si>
  <si>
    <t>评定结果分为优、良、中，评定为优则网络稳定性大于等于95%，评定为良则网络稳定性大于80%小于95%，评定为良则网络稳定性小于80%</t>
  </si>
  <si>
    <t>联网直报企业报送率</t>
  </si>
  <si>
    <t>100</t>
  </si>
  <si>
    <t>根据《国家统计局各专业统计报表制度规定》。完成报送报表企业数量，得5分；否则，不得分</t>
  </si>
  <si>
    <t>时效指标</t>
  </si>
  <si>
    <t>统计数据报送及时性</t>
  </si>
  <si>
    <t>规定上报数据是否存在逾期行为，存在则为不及时，不存在则为及时。</t>
  </si>
  <si>
    <t>效益指标</t>
  </si>
  <si>
    <t>社会效益指标</t>
  </si>
  <si>
    <t>数据曲靖客户端新增用户</t>
  </si>
  <si>
    <t>80</t>
  </si>
  <si>
    <t>人</t>
  </si>
  <si>
    <t>数据曲靖客户端新增注册人数不少于80人</t>
  </si>
  <si>
    <t>数据曲靖发布信息数量</t>
  </si>
  <si>
    <t>条</t>
  </si>
  <si>
    <t>每年发布信息不少于350条</t>
  </si>
  <si>
    <t>重要统计信息专报被批示、采纳统计数据</t>
  </si>
  <si>
    <t>被批示、采纳统计数据不少于5条</t>
  </si>
  <si>
    <t>满意度指标</t>
  </si>
  <si>
    <t>服务对象满意度指标</t>
  </si>
  <si>
    <t>数据使用部门、决策者满意度</t>
  </si>
  <si>
    <t>90%</t>
  </si>
  <si>
    <t>定性指标</t>
  </si>
  <si>
    <t>满意度询问，满意度大于等于90%。</t>
  </si>
  <si>
    <t>在全市农产品信息工作者的共同努力下，解放思想、开拓创新、锐意进取、扎实工作，使农产品信息工作不断取得新的成绩，农产品信息服务整体水平逐年迈上了新台阶，“珠江源农网”体系得到进一步完善，扩大了农产品信息服务范围，网站安全畅通运行，访问率节节攀升，信息量稳步增加，信息质量有较大提高，影响面逐渐扩大，信息涉及的农产品范围不断扩大，时效性不断增强。农产品信息服务工作为广大农民和农产品生产、加工、运输企业搭建起了农产品走向市场的桥梁，发挥了纽带作用，产生了显著的经济效益和社会效益。</t>
  </si>
  <si>
    <t>发布农产品信息量</t>
  </si>
  <si>
    <t>3000</t>
  </si>
  <si>
    <t>根据统计的珠江源农网信息发布量评定达3000条</t>
  </si>
  <si>
    <t>网上农产品交易量</t>
  </si>
  <si>
    <t>较上年成交量增长3%</t>
  </si>
  <si>
    <t>信息使用者满意度</t>
  </si>
  <si>
    <t>根据珠江源农网使用者满意度调查反馈，满意度达到80%</t>
  </si>
  <si>
    <t>按质按量完成相关统计工作</t>
  </si>
  <si>
    <t>编制外长聘人员人数</t>
  </si>
  <si>
    <t>&lt;=</t>
  </si>
  <si>
    <t>编制外长聘人员需要人数</t>
  </si>
  <si>
    <t>按时完成相关统计工作</t>
  </si>
  <si>
    <t>及时</t>
  </si>
  <si>
    <t>小时</t>
  </si>
  <si>
    <t>工作满意度</t>
  </si>
  <si>
    <t>工作满意度90%以上</t>
  </si>
  <si>
    <t>按季度完成国家局，省局、市委政府安排部署的规模以下工业调查各项统计调查任务，调查全市国家样本工业企业、非目录企业的基本情况、经济指标和企业问卷，样本村个体工业户的基本情况和经济指标；按季度完成国家局，省局、市委政府安排部署的限额以下零售业和餐饮业金样本调查任务；按季度完成国家局，省局、市委政府安排部署的限额以下行业抽样单位调查任务，调查全市国家样本行业企业的基本情况、经济指标和企业问卷。通过对10个县（市、区）开展抽样调查，了解公众对生态环境各个方面的主观满意程度，调查公众环境质量满意指数，为全市对绿色发展水平和生态文明建设评价考核提供参考。</t>
  </si>
  <si>
    <t>规下批零住餐企业样本数量</t>
  </si>
  <si>
    <t>44</t>
  </si>
  <si>
    <t>个</t>
  </si>
  <si>
    <t>抽样调查的规模以下批零住餐企业户44户</t>
  </si>
  <si>
    <t>规下工业企业样本数量</t>
  </si>
  <si>
    <t>300</t>
  </si>
  <si>
    <t>户</t>
  </si>
  <si>
    <t>抽样调查的规模以下工业企业户数300户</t>
  </si>
  <si>
    <t>1%人口抽样小区数量</t>
  </si>
  <si>
    <t>完成1%人口抽样小区数共300个</t>
  </si>
  <si>
    <t>抽样调查样本有效性</t>
  </si>
  <si>
    <t>抽样调查样本100%有效</t>
  </si>
  <si>
    <t>抽样调查数据完整性</t>
  </si>
  <si>
    <t>根据抽样调查要求，调查数据100%完整。</t>
  </si>
  <si>
    <t>　 在12月底完成抽样调查</t>
  </si>
  <si>
    <t>月</t>
  </si>
  <si>
    <t>　 完成抽样调查时间在12月底完成调查</t>
  </si>
  <si>
    <t>抽样调查结果运用</t>
  </si>
  <si>
    <t>得到运用</t>
  </si>
  <si>
    <t>抽样调查结果得到有效运用</t>
  </si>
  <si>
    <t>抽样调查结果满意程度</t>
  </si>
  <si>
    <t>抽样调查结果满意度达90%</t>
  </si>
  <si>
    <t>国务院令第702号、《全国经济普查条例》：经济普查每5年进行一次，标准时点为普查年份的12月31日。全国经济普查条例指出经济普查的目的，是为了全面掌握我国第二产业、第三产业的发展规模、结构和效益等情况，建立健全基本单位名录库及其数据库系统，为研究制定国民经济和社会发展规划，提高决策和管理水平奠定基础。曲靖市第五次全国经济普查将完成单位13万户左右，个体户47万户左右的单位清查和普查任务，全面调查全市第二产业和第三产业的发展规模、布局和效益，掌握曲靖国民经济行业间经济联系，反映创新驱动发展、绿色低碳发展和数字经济发展等新进展，为科学制定曲靖市中长期发展规划，推动经济高质量发展，全面建设社会主义现代化国家提供科学准确的统计信息支持。</t>
  </si>
  <si>
    <t>普查数据采集培训人数</t>
  </si>
  <si>
    <t>1000</t>
  </si>
  <si>
    <t>普查数据质量抽查培训人数</t>
  </si>
  <si>
    <t>普查实际登记数与清查数的比值</t>
  </si>
  <si>
    <t>97</t>
  </si>
  <si>
    <t>普查数据抽查差错率</t>
  </si>
  <si>
    <t>普查数据与实际数据的差错率</t>
  </si>
  <si>
    <t>普查报表及时报送</t>
  </si>
  <si>
    <t>按时</t>
  </si>
  <si>
    <t>按历年《全国经济普查方案》和工作流程安排，普查登记报送为2024年1月至4月，截止报日期为2024年4月31日。</t>
  </si>
  <si>
    <t>普查数据报送准确性</t>
  </si>
  <si>
    <t>清查普查业务培训人员满意度</t>
  </si>
  <si>
    <t>预算05-3表</t>
  </si>
  <si>
    <t>项目支出绩效目标表（另文下达）</t>
  </si>
  <si>
    <t>单位名称：曲靖市统计局</t>
  </si>
  <si>
    <t>说明：曲靖市统计局2024年无另文下达项目，故此表为空。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</si>
  <si>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</si>
  <si>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</si>
  <si>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</si>
  <si>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</si>
  <si>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</si>
  <si>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说明：曲靖市统计局2024年无政府性基金，故此表为空。</t>
  </si>
  <si>
    <t>国有资本经营预算支出预算表</t>
  </si>
  <si>
    <t>本年国有资本经营预算支出</t>
  </si>
  <si>
    <t>说明：曲靖市统计局2024年无国有资本经营，故此表为空。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</si>
  <si>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</si>
  <si>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</si>
  <si>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</si>
  <si>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</si>
  <si>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</si>
  <si>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</si>
  <si>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</si>
  <si>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</si>
  <si>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</si>
  <si>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</si>
  <si>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</si>
  <si>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80400064</t>
  </si>
  <si>
    <t>办公家具</t>
  </si>
  <si>
    <t>A05010000 家具</t>
  </si>
  <si>
    <t>批</t>
  </si>
  <si>
    <t>办公用纸</t>
  </si>
  <si>
    <t>A07100200 纸及纸板</t>
  </si>
  <si>
    <t>领导干部手册印刷</t>
  </si>
  <si>
    <t>C2309019901 公文用纸、资料汇编、信封印刷服务</t>
  </si>
  <si>
    <t>2500</t>
  </si>
  <si>
    <t>统计年鉴印刷</t>
  </si>
  <si>
    <t>本</t>
  </si>
  <si>
    <t>公务用车保险费</t>
  </si>
  <si>
    <t>C1804010201 机动车保险服务</t>
  </si>
  <si>
    <t>车辆维修和保养服务</t>
  </si>
  <si>
    <t>C23120301 车辆维修和保养服务</t>
  </si>
  <si>
    <t>车辆加油服务</t>
  </si>
  <si>
    <t>C23120302 车辆加油、添加燃料服务</t>
  </si>
  <si>
    <t>A02000000 设备</t>
  </si>
  <si>
    <t>网络接入服务费</t>
  </si>
  <si>
    <t>C17010200 网络接入服务</t>
  </si>
  <si>
    <t>项</t>
  </si>
  <si>
    <t>经济普查资料印刷费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</si>
  <si>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</si>
  <si>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</si>
  <si>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</si>
  <si>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</si>
  <si>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</si>
  <si>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</si>
  <si>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</si>
  <si>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</si>
  <si>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</si>
  <si>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</si>
  <si>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说明：曲靖市统计局2024年无政府购买服务，故此表为空。</t>
  </si>
  <si>
    <t>预算09-1表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</si>
  <si>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</si>
  <si>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</si>
  <si>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</si>
  <si>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</si>
  <si>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</si>
  <si>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</si>
  <si>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</si>
  <si>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</si>
  <si>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</si>
  <si>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</si>
  <si>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</si>
  <si>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</si>
  <si>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</si>
  <si>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</si>
  <si>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预算09-2表</t>
  </si>
  <si>
    <t>市对下转移支付绩效目标表</t>
  </si>
  <si>
    <t>按照国家局、省局及市委政府安排布置，完成规模以下工业企业、限额以下批发和零售企业、限额以下住宿和餐饮业企业、人口抽样等统计抽样调查工作，依法统计，保证数据质量真实可靠。为市委市政府决策提供统计依据。</t>
  </si>
  <si>
    <t xml:space="preserve">抽样调查的规模以下批零住餐企业户44户
</t>
  </si>
  <si>
    <t xml:space="preserve">抽样调查的规模以下工业企业户数300户
</t>
  </si>
  <si>
    <t xml:space="preserve">完成1%人口抽样小区数共300个
</t>
  </si>
  <si>
    <t>在12月底完成抽样调查</t>
  </si>
  <si>
    <t xml:space="preserve">在12月底完成抽样调查
</t>
  </si>
  <si>
    <t>抽样结果运用</t>
  </si>
  <si>
    <t xml:space="preserve">抽样调查结果得到有效运用
</t>
  </si>
  <si>
    <t>抽样结果满意度</t>
  </si>
  <si>
    <t xml:space="preserve">抽样调查结果满意度达90%
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</si>
  <si>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</si>
  <si>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</si>
  <si>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</si>
  <si>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</si>
  <si>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</si>
  <si>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</si>
  <si>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</si>
  <si>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</si>
  <si>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</si>
  <si>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家具、用具、装具</t>
  </si>
  <si>
    <t>A05010599其他柜类</t>
  </si>
  <si>
    <t>档案柜</t>
  </si>
  <si>
    <t>组</t>
  </si>
  <si>
    <t>30</t>
  </si>
  <si>
    <t>通用设备</t>
  </si>
  <si>
    <t>办公设备</t>
  </si>
  <si>
    <t>台</t>
  </si>
  <si>
    <t>预算11表</t>
  </si>
  <si>
    <t>上级补助项目支出预算表</t>
  </si>
  <si>
    <t>上级补助</t>
  </si>
  <si>
    <t>说明：曲靖市统计局2024年无上级补助项目支出，故此表为空。</t>
  </si>
  <si>
    <t>预算12表</t>
  </si>
  <si>
    <t>部门项目中期规划预算表</t>
  </si>
  <si>
    <t>项目级次</t>
  </si>
  <si>
    <t>2024年</t>
  </si>
  <si>
    <t>2025年</t>
  </si>
  <si>
    <t>2026年</t>
  </si>
  <si>
    <t>116 其他人员支出</t>
  </si>
  <si>
    <t>本级</t>
  </si>
  <si>
    <t>311 专项业务类</t>
  </si>
  <si>
    <t>321 专项业务类</t>
  </si>
  <si>
    <t>对下</t>
  </si>
  <si>
    <t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</si>
</sst>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0.00_);[Red]\-0.00\ "/>
    <numFmt numFmtId="179" formatCode="#,##0.00;\-#,##0.00;;@"/>
    <numFmt numFmtId="180" formatCode="#,##0;\-#,##0;;@"/>
    <numFmt numFmtId="181" formatCode="hh:mm:ss"/>
    <numFmt numFmtId="182" formatCode="#,##0.00_ "/>
  </numFmts>
  <fonts count="5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color theme="1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sz val="9"/>
      <color rgb="FF000000"/>
      <name val="Microsoft YaHei UI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7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32" fillId="0" borderId="0">
      <alignment vertical="top"/>
      <protection locked="0"/>
    </xf>
    <xf numFmtId="0" fontId="4" fillId="0" borderId="0"/>
    <xf numFmtId="0" fontId="33" fillId="2" borderId="14" applyNumberFormat="0" applyAlignment="0" applyProtection="0">
      <alignment vertical="center"/>
    </xf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1" fillId="0" borderId="0">
      <alignment horizontal="right" vertical="center"/>
      <protection locked="0"/>
    </xf>
    <xf numFmtId="0" fontId="4" fillId="0" borderId="9">
      <alignment horizontal="center" vertical="center" wrapText="1"/>
    </xf>
    <xf numFmtId="0" fontId="4" fillId="0" borderId="3">
      <alignment horizontal="center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30" fillId="0" borderId="0">
      <alignment horizontal="center" vertical="center"/>
    </xf>
    <xf numFmtId="0" fontId="34" fillId="3" borderId="0" applyNumberFormat="0" applyBorder="0" applyAlignment="0" applyProtection="0">
      <alignment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177" fontId="35" fillId="0" borderId="1">
      <alignment horizontal="right" vertical="center"/>
    </xf>
    <xf numFmtId="0" fontId="36" fillId="4" borderId="0" applyNumberFormat="0" applyBorder="0" applyAlignment="0" applyProtection="0">
      <alignment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1">
      <alignment horizontal="right" vertical="center"/>
      <protection locked="0"/>
    </xf>
    <xf numFmtId="0" fontId="3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1">
      <alignment horizontal="center" vertical="center"/>
    </xf>
    <xf numFmtId="0" fontId="37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1">
      <alignment horizontal="left" vertical="center"/>
    </xf>
    <xf numFmtId="9" fontId="0" fillId="0" borderId="0" applyFont="0" applyFill="0" applyBorder="0" applyAlignment="0" applyProtection="0">
      <alignment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39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2" fillId="0" borderId="0">
      <alignment vertical="top"/>
      <protection locked="0"/>
    </xf>
    <xf numFmtId="0" fontId="0" fillId="7" borderId="15" applyNumberFormat="0" applyFont="0" applyAlignment="0" applyProtection="0">
      <alignment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9">
      <alignment horizontal="center" vertical="center" wrapText="1"/>
      <protection locked="0"/>
    </xf>
    <xf numFmtId="0" fontId="3" fillId="0" borderId="0">
      <alignment horizontal="right" vertical="center"/>
    </xf>
    <xf numFmtId="0" fontId="4" fillId="0" borderId="1">
      <alignment vertical="center" wrapText="1"/>
    </xf>
    <xf numFmtId="0" fontId="3" fillId="0" borderId="11">
      <alignment horizontal="left" vertical="center" wrapText="1"/>
    </xf>
    <xf numFmtId="0" fontId="4" fillId="0" borderId="11">
      <alignment horizontal="center" vertical="center"/>
      <protection locked="0"/>
    </xf>
    <xf numFmtId="0" fontId="37" fillId="8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" fillId="0" borderId="0">
      <alignment vertical="top"/>
    </xf>
    <xf numFmtId="0" fontId="45" fillId="0" borderId="16" applyNumberFormat="0" applyFill="0" applyAlignment="0" applyProtection="0">
      <alignment vertical="center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37" fillId="9" borderId="0" applyNumberFormat="0" applyBorder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1" fillId="0" borderId="11">
      <alignment horizontal="center" vertical="center"/>
      <protection locked="0"/>
    </xf>
    <xf numFmtId="4" fontId="3" fillId="0" borderId="11">
      <alignment horizontal="right" vertical="center"/>
      <protection locked="0"/>
    </xf>
    <xf numFmtId="0" fontId="40" fillId="0" borderId="17" applyNumberFormat="0" applyFill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7" fillId="10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6" fillId="11" borderId="18" applyNumberFormat="0" applyAlignment="0" applyProtection="0">
      <alignment vertical="center"/>
    </xf>
    <xf numFmtId="0" fontId="47" fillId="11" borderId="14" applyNumberFormat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4" fillId="0" borderId="9">
      <alignment horizontal="center" vertical="center"/>
    </xf>
    <xf numFmtId="0" fontId="1" fillId="0" borderId="0">
      <alignment vertical="center"/>
    </xf>
    <xf numFmtId="0" fontId="1" fillId="0" borderId="0"/>
    <xf numFmtId="0" fontId="48" fillId="12" borderId="19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50" fillId="0" borderId="21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" fillId="0" borderId="0">
      <alignment horizontal="right" vertical="center"/>
      <protection locked="0"/>
    </xf>
    <xf numFmtId="0" fontId="32" fillId="0" borderId="0">
      <alignment vertical="top"/>
      <protection locked="0"/>
    </xf>
    <xf numFmtId="0" fontId="5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2" fillId="0" borderId="0">
      <alignment horizontal="center" vertical="center"/>
    </xf>
    <xf numFmtId="0" fontId="1" fillId="0" borderId="0"/>
    <xf numFmtId="0" fontId="37" fillId="23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7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4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7" fillId="30" borderId="0" applyNumberFormat="0" applyBorder="0" applyAlignment="0" applyProtection="0">
      <alignment vertical="center"/>
    </xf>
    <xf numFmtId="0" fontId="3" fillId="0" borderId="1">
      <alignment horizontal="left" vertical="center"/>
    </xf>
    <xf numFmtId="0" fontId="34" fillId="31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7" fillId="32" borderId="0" applyNumberFormat="0" applyBorder="0" applyAlignment="0" applyProtection="0">
      <alignment vertical="center"/>
    </xf>
    <xf numFmtId="176" fontId="35" fillId="0" borderId="1">
      <alignment horizontal="right" vertical="center"/>
    </xf>
    <xf numFmtId="4" fontId="53" fillId="0" borderId="12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9">
      <alignment horizontal="center" vertical="center" wrapText="1"/>
      <protection locked="0"/>
    </xf>
    <xf numFmtId="0" fontId="10" fillId="0" borderId="0">
      <alignment vertical="top"/>
    </xf>
    <xf numFmtId="0" fontId="10" fillId="0" borderId="0"/>
    <xf numFmtId="0" fontId="4" fillId="0" borderId="4">
      <alignment horizontal="center" vertical="center"/>
    </xf>
    <xf numFmtId="0" fontId="1" fillId="0" borderId="10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0" fontId="4" fillId="0" borderId="7">
      <alignment horizontal="center" vertical="center" wrapText="1"/>
    </xf>
    <xf numFmtId="10" fontId="35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49" fontId="13" fillId="0" borderId="0">
      <protection locked="0"/>
    </xf>
    <xf numFmtId="0" fontId="3" fillId="0" borderId="1">
      <alignment horizontal="left" vertical="center"/>
    </xf>
    <xf numFmtId="0" fontId="1" fillId="0" borderId="11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6" fillId="0" borderId="0">
      <alignment horizontal="center" vertical="center"/>
    </xf>
    <xf numFmtId="0" fontId="54" fillId="0" borderId="6">
      <alignment horizontal="center" vertical="center"/>
    </xf>
    <xf numFmtId="179" fontId="35" fillId="0" borderId="1">
      <alignment horizontal="right" vertical="center"/>
    </xf>
    <xf numFmtId="0" fontId="3" fillId="0" borderId="11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9">
      <alignment horizontal="center" vertical="center"/>
    </xf>
    <xf numFmtId="0" fontId="32" fillId="0" borderId="0">
      <alignment vertical="top"/>
      <protection locked="0"/>
    </xf>
    <xf numFmtId="49" fontId="35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179" fontId="35" fillId="0" borderId="1">
      <alignment horizontal="right" vertical="center"/>
    </xf>
    <xf numFmtId="49" fontId="1" fillId="0" borderId="0"/>
    <xf numFmtId="0" fontId="10" fillId="0" borderId="0">
      <alignment vertical="top"/>
    </xf>
    <xf numFmtId="0" fontId="4" fillId="0" borderId="0">
      <alignment horizontal="right" wrapText="1"/>
    </xf>
    <xf numFmtId="181" fontId="35" fillId="0" borderId="1">
      <alignment horizontal="right" vertical="center"/>
    </xf>
    <xf numFmtId="180" fontId="35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54" fillId="0" borderId="7">
      <alignment horizontal="center" vertical="center"/>
    </xf>
    <xf numFmtId="0" fontId="10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53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53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10" fillId="0" borderId="1">
      <alignment horizontal="center" vertical="center"/>
    </xf>
    <xf numFmtId="0" fontId="1" fillId="0" borderId="0"/>
    <xf numFmtId="0" fontId="30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53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2">
      <alignment horizontal="right" vertical="center"/>
      <protection locked="0"/>
    </xf>
    <xf numFmtId="4" fontId="53" fillId="0" borderId="1">
      <alignment horizontal="right" vertical="center"/>
    </xf>
    <xf numFmtId="0" fontId="32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2">
      <alignment horizontal="right" vertical="center"/>
    </xf>
    <xf numFmtId="4" fontId="53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32" fillId="0" borderId="0">
      <alignment vertical="top"/>
      <protection locked="0"/>
    </xf>
    <xf numFmtId="0" fontId="1" fillId="0" borderId="13">
      <alignment horizontal="center" vertical="center" wrapText="1"/>
    </xf>
    <xf numFmtId="0" fontId="3" fillId="0" borderId="12">
      <alignment horizontal="center" vertical="center"/>
    </xf>
    <xf numFmtId="0" fontId="1" fillId="0" borderId="0"/>
    <xf numFmtId="0" fontId="25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4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1">
      <alignment horizontal="center" vertical="center" wrapText="1"/>
      <protection locked="0"/>
    </xf>
    <xf numFmtId="0" fontId="1" fillId="0" borderId="0"/>
    <xf numFmtId="0" fontId="1" fillId="0" borderId="13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1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10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9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1">
      <alignment horizontal="center" vertical="center"/>
    </xf>
    <xf numFmtId="0" fontId="3" fillId="0" borderId="11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13" fillId="0" borderId="0">
      <alignment horizontal="right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14" fillId="0" borderId="0">
      <alignment horizontal="center" vertical="center" wrapText="1"/>
      <protection locked="0"/>
    </xf>
    <xf numFmtId="0" fontId="53" fillId="0" borderId="1">
      <alignment horizontal="center" vertical="center"/>
    </xf>
    <xf numFmtId="0" fontId="32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2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53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29" fillId="0" borderId="0">
      <alignment horizontal="center" vertical="center"/>
    </xf>
    <xf numFmtId="0" fontId="3" fillId="0" borderId="11">
      <alignment horizontal="left" vertical="center" wrapText="1"/>
    </xf>
    <xf numFmtId="0" fontId="1" fillId="0" borderId="11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1">
      <alignment horizontal="right" vertical="center"/>
    </xf>
    <xf numFmtId="3" fontId="4" fillId="0" borderId="11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1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9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1">
      <alignment horizontal="center" vertical="center"/>
      <protection locked="0"/>
    </xf>
    <xf numFmtId="0" fontId="1" fillId="0" borderId="9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1">
      <alignment horizontal="center" vertical="center" wrapText="1"/>
      <protection locked="0"/>
    </xf>
    <xf numFmtId="0" fontId="32" fillId="0" borderId="0">
      <alignment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1">
      <alignment horizontal="center" vertical="top"/>
      <protection locked="0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1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53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53" fillId="0" borderId="1">
      <alignment horizontal="right" vertical="center"/>
    </xf>
    <xf numFmtId="0" fontId="32" fillId="0" borderId="0">
      <alignment vertical="top"/>
      <protection locked="0"/>
    </xf>
    <xf numFmtId="49" fontId="1" fillId="0" borderId="0"/>
    <xf numFmtId="0" fontId="14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9">
      <alignment horizontal="center" vertical="center"/>
    </xf>
    <xf numFmtId="0" fontId="4" fillId="0" borderId="11">
      <alignment horizontal="center" vertical="center"/>
    </xf>
    <xf numFmtId="0" fontId="1" fillId="0" borderId="1">
      <alignment horizontal="center"/>
    </xf>
    <xf numFmtId="0" fontId="32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21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5" fillId="0" borderId="0">
      <alignment vertical="top"/>
      <protection locked="0"/>
    </xf>
    <xf numFmtId="0" fontId="22" fillId="0" borderId="1">
      <alignment horizontal="center" vertical="center" wrapText="1"/>
    </xf>
    <xf numFmtId="4" fontId="3" fillId="0" borderId="1">
      <alignment horizontal="right" vertical="center"/>
    </xf>
    <xf numFmtId="0" fontId="22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2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55" fillId="0" borderId="0">
      <alignment vertical="center"/>
    </xf>
    <xf numFmtId="0" fontId="22" fillId="0" borderId="0">
      <alignment wrapText="1"/>
    </xf>
    <xf numFmtId="0" fontId="3" fillId="0" borderId="0">
      <alignment horizontal="right" wrapText="1"/>
    </xf>
    <xf numFmtId="0" fontId="1" fillId="0" borderId="0"/>
    <xf numFmtId="0" fontId="32" fillId="0" borderId="0">
      <alignment vertical="top"/>
      <protection locked="0"/>
    </xf>
    <xf numFmtId="0" fontId="4" fillId="0" borderId="6">
      <alignment horizontal="center" vertical="center"/>
    </xf>
    <xf numFmtId="0" fontId="22" fillId="0" borderId="0">
      <alignment horizontal="center"/>
    </xf>
    <xf numFmtId="0" fontId="22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32" fillId="0" borderId="0">
      <alignment vertical="top"/>
      <protection locked="0"/>
    </xf>
    <xf numFmtId="49" fontId="13" fillId="0" borderId="0">
      <protection locked="0"/>
    </xf>
    <xf numFmtId="0" fontId="1" fillId="0" borderId="1">
      <alignment horizontal="center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2">
      <alignment horizontal="center" vertical="center" wrapText="1"/>
      <protection locked="0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1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3">
      <alignment horizontal="left" vertical="center"/>
    </xf>
    <xf numFmtId="0" fontId="4" fillId="0" borderId="9">
      <alignment horizontal="center" vertical="center" wrapText="1"/>
      <protection locked="0"/>
    </xf>
    <xf numFmtId="0" fontId="4" fillId="0" borderId="22">
      <alignment horizontal="center" vertical="center"/>
    </xf>
    <xf numFmtId="0" fontId="4" fillId="0" borderId="11">
      <alignment horizontal="center" vertical="center"/>
    </xf>
    <xf numFmtId="0" fontId="4" fillId="0" borderId="11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1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32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4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2" fillId="0" borderId="0">
      <alignment vertical="top"/>
      <protection locked="0"/>
    </xf>
    <xf numFmtId="0" fontId="4" fillId="0" borderId="7">
      <alignment horizontal="center" vertical="center"/>
    </xf>
    <xf numFmtId="0" fontId="13" fillId="0" borderId="0">
      <alignment horizontal="right"/>
      <protection locked="0"/>
    </xf>
    <xf numFmtId="0" fontId="14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14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14" fillId="0" borderId="0">
      <alignment horizontal="center" vertical="center"/>
      <protection locked="0"/>
    </xf>
    <xf numFmtId="0" fontId="4" fillId="0" borderId="2">
      <alignment horizontal="center" vertical="center"/>
    </xf>
    <xf numFmtId="0" fontId="32" fillId="0" borderId="0">
      <alignment vertical="top"/>
      <protection locked="0"/>
    </xf>
    <xf numFmtId="0" fontId="4" fillId="0" borderId="6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14" fillId="0" borderId="0">
      <alignment horizontal="center" vertical="center"/>
    </xf>
    <xf numFmtId="178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11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11">
      <alignment horizontal="center" vertical="center" wrapText="1"/>
    </xf>
    <xf numFmtId="0" fontId="4" fillId="0" borderId="1">
      <alignment horizontal="center" vertical="center"/>
    </xf>
    <xf numFmtId="0" fontId="4" fillId="0" borderId="11">
      <alignment horizontal="center" vertical="center"/>
    </xf>
    <xf numFmtId="0" fontId="4" fillId="0" borderId="6">
      <alignment horizontal="center" vertical="center" wrapText="1"/>
    </xf>
    <xf numFmtId="0" fontId="11" fillId="0" borderId="0">
      <alignment horizontal="center" vertical="center"/>
    </xf>
    <xf numFmtId="0" fontId="3" fillId="0" borderId="13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1">
      <alignment horizontal="right" vertical="center"/>
    </xf>
    <xf numFmtId="0" fontId="2" fillId="0" borderId="0">
      <alignment horizontal="center" vertical="center"/>
      <protection locked="0"/>
    </xf>
    <xf numFmtId="0" fontId="3" fillId="0" borderId="11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4" fillId="0" borderId="13">
      <alignment horizontal="center" vertical="center"/>
      <protection locked="0"/>
    </xf>
    <xf numFmtId="0" fontId="4" fillId="0" borderId="13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32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2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1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3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1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3">
      <alignment horizontal="center" vertical="center" wrapText="1"/>
      <protection locked="0"/>
    </xf>
    <xf numFmtId="0" fontId="4" fillId="0" borderId="13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32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2">
      <alignment horizontal="center" vertical="center" wrapText="1"/>
    </xf>
    <xf numFmtId="0" fontId="10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12" fillId="0" borderId="0"/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2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2" fillId="0" borderId="0">
      <alignment vertical="top"/>
      <protection locked="0"/>
    </xf>
    <xf numFmtId="0" fontId="55" fillId="0" borderId="0"/>
    <xf numFmtId="0" fontId="12" fillId="0" borderId="0"/>
  </cellStyleXfs>
  <cellXfs count="281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4" applyFont="1" applyBorder="1">
      <alignment horizontal="center" vertical="center"/>
    </xf>
    <xf numFmtId="0" fontId="1" fillId="0" borderId="1" xfId="666" applyFont="1" applyBorder="1">
      <alignment horizontal="center" vertical="center"/>
      <protection locked="0"/>
    </xf>
    <xf numFmtId="49" fontId="5" fillId="0" borderId="1" xfId="147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182" fontId="5" fillId="0" borderId="1" xfId="0" applyNumberFormat="1" applyFont="1" applyBorder="1" applyAlignment="1">
      <alignment horizontal="right" vertical="center"/>
    </xf>
    <xf numFmtId="0" fontId="3" fillId="0" borderId="1" xfId="566" applyFont="1" applyBorder="1">
      <alignment horizontal="center" vertical="center" wrapText="1"/>
      <protection locked="0"/>
    </xf>
    <xf numFmtId="0" fontId="3" fillId="0" borderId="1" xfId="652" applyFont="1" applyBorder="1">
      <alignment horizontal="left" vertical="center" wrapText="1"/>
      <protection locked="0"/>
    </xf>
    <xf numFmtId="0" fontId="3" fillId="0" borderId="1" xfId="661" applyFont="1" applyBorder="1">
      <alignment horizontal="left" vertical="center" wrapText="1"/>
      <protection locked="0"/>
    </xf>
    <xf numFmtId="49" fontId="1" fillId="0" borderId="0" xfId="653" applyNumberFormat="1" applyFont="1" applyBorder="1"/>
    <xf numFmtId="0" fontId="2" fillId="0" borderId="0" xfId="302" applyFont="1" applyBorder="1">
      <alignment horizontal="center" vertical="center"/>
    </xf>
    <xf numFmtId="0" fontId="4" fillId="0" borderId="0" xfId="650" applyFont="1" applyBorder="1">
      <alignment horizontal="left" vertical="center"/>
    </xf>
    <xf numFmtId="0" fontId="4" fillId="0" borderId="0" xfId="663" applyFont="1" applyBorder="1"/>
    <xf numFmtId="0" fontId="4" fillId="0" borderId="2" xfId="311" applyFont="1" applyBorder="1">
      <alignment horizontal="center" vertical="center" wrapText="1"/>
      <protection locked="0"/>
    </xf>
    <xf numFmtId="0" fontId="4" fillId="0" borderId="2" xfId="655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388" applyFont="1" applyBorder="1">
      <alignment horizontal="center" vertical="center" wrapText="1"/>
      <protection locked="0"/>
    </xf>
    <xf numFmtId="0" fontId="4" fillId="0" borderId="3" xfId="657" applyFont="1" applyBorder="1">
      <alignment horizontal="center" vertical="center" wrapText="1"/>
    </xf>
    <xf numFmtId="0" fontId="4" fillId="0" borderId="3" xfId="56" applyFont="1" applyBorder="1">
      <alignment horizontal="center" vertical="center"/>
    </xf>
    <xf numFmtId="0" fontId="4" fillId="0" borderId="4" xfId="391" applyFont="1" applyBorder="1">
      <alignment horizontal="center" vertical="center" wrapText="1"/>
      <protection locked="0"/>
    </xf>
    <xf numFmtId="0" fontId="4" fillId="0" borderId="4" xfId="659" applyFont="1" applyBorder="1">
      <alignment horizontal="center" vertical="center" wrapText="1"/>
    </xf>
    <xf numFmtId="0" fontId="4" fillId="0" borderId="4" xfId="658" applyFont="1" applyBorder="1">
      <alignment horizontal="center" vertical="center"/>
    </xf>
    <xf numFmtId="0" fontId="3" fillId="0" borderId="1" xfId="645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0" fontId="3" fillId="0" borderId="6" xfId="648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3" fillId="0" borderId="0" xfId="368" applyFont="1" applyFill="1" applyBorder="1" applyAlignment="1" applyProtection="1">
      <alignment horizontal="left" vertical="center" wrapText="1"/>
    </xf>
    <xf numFmtId="0" fontId="3" fillId="0" borderId="0" xfId="368" applyFont="1" applyFill="1" applyBorder="1" applyAlignment="1" applyProtection="1">
      <alignment wrapText="1"/>
    </xf>
    <xf numFmtId="0" fontId="3" fillId="0" borderId="0" xfId="368" applyFont="1" applyFill="1" applyBorder="1" applyAlignment="1" applyProtection="1">
      <alignment horizontal="right" wrapText="1"/>
    </xf>
    <xf numFmtId="0" fontId="1" fillId="0" borderId="0" xfId="83" applyFont="1" applyBorder="1">
      <alignment horizontal="right" vertical="center"/>
      <protection locked="0"/>
    </xf>
    <xf numFmtId="0" fontId="4" fillId="0" borderId="5" xfId="654" applyFont="1" applyBorder="1">
      <alignment horizontal="center" vertical="center"/>
    </xf>
    <xf numFmtId="0" fontId="4" fillId="0" borderId="6" xfId="662" applyFont="1" applyBorder="1">
      <alignment horizontal="center" vertical="center"/>
    </xf>
    <xf numFmtId="0" fontId="4" fillId="0" borderId="7" xfId="665" applyFont="1" applyBorder="1">
      <alignment horizontal="center" vertical="center"/>
    </xf>
    <xf numFmtId="0" fontId="3" fillId="0" borderId="0" xfId="94" applyFont="1" applyBorder="1">
      <alignment horizontal="right" vertical="center"/>
    </xf>
    <xf numFmtId="0" fontId="6" fillId="0" borderId="0" xfId="411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5" applyFont="1" applyBorder="1">
      <alignment horizontal="center" vertical="center" wrapText="1"/>
    </xf>
    <xf numFmtId="0" fontId="4" fillId="0" borderId="6" xfId="523" applyFont="1" applyBorder="1">
      <alignment horizontal="center" vertical="center" wrapText="1"/>
    </xf>
    <xf numFmtId="0" fontId="4" fillId="0" borderId="7" xfId="127" applyFont="1" applyBorder="1">
      <alignment horizontal="center" vertical="center" wrapText="1"/>
    </xf>
    <xf numFmtId="0" fontId="4" fillId="0" borderId="1" xfId="636" applyFont="1" applyBorder="1">
      <alignment horizontal="center" vertical="center" wrapText="1"/>
    </xf>
    <xf numFmtId="0" fontId="4" fillId="0" borderId="2" xfId="636" applyFont="1" applyBorder="1">
      <alignment horizontal="center" vertical="center" wrapText="1"/>
    </xf>
    <xf numFmtId="0" fontId="7" fillId="0" borderId="8" xfId="380" applyFont="1" applyFill="1" applyBorder="1" applyAlignment="1">
      <alignment vertical="center" wrapText="1"/>
    </xf>
    <xf numFmtId="49" fontId="8" fillId="0" borderId="8" xfId="625" applyNumberFormat="1" applyFont="1" applyFill="1" applyBorder="1" applyAlignment="1">
      <alignment vertical="center" wrapText="1"/>
    </xf>
    <xf numFmtId="49" fontId="8" fillId="0" borderId="8" xfId="668" applyNumberFormat="1" applyFont="1" applyFill="1" applyBorder="1" applyAlignment="1">
      <alignment horizontal="left" vertical="center" wrapText="1"/>
    </xf>
    <xf numFmtId="0" fontId="9" fillId="0" borderId="8" xfId="380" applyFont="1" applyFill="1" applyBorder="1" applyAlignment="1">
      <alignment vertical="center" wrapText="1"/>
    </xf>
    <xf numFmtId="49" fontId="5" fillId="0" borderId="8" xfId="147" applyNumberFormat="1" applyFont="1" applyBorder="1">
      <alignment horizontal="left" vertical="center" wrapText="1"/>
    </xf>
    <xf numFmtId="179" fontId="5" fillId="0" borderId="8" xfId="0" applyNumberFormat="1" applyFont="1" applyBorder="1" applyAlignment="1">
      <alignment horizontal="right" vertical="center"/>
    </xf>
    <xf numFmtId="0" fontId="7" fillId="0" borderId="8" xfId="380" applyFont="1" applyFill="1" applyBorder="1" applyAlignment="1">
      <alignment horizontal="left" vertical="center" wrapText="1" indent="1"/>
    </xf>
    <xf numFmtId="0" fontId="0" fillId="0" borderId="8" xfId="0" applyFont="1" applyBorder="1"/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2" applyFont="1" applyBorder="1">
      <alignment horizontal="center" vertical="center"/>
      <protection locked="0"/>
    </xf>
    <xf numFmtId="0" fontId="4" fillId="0" borderId="1" xfId="626" applyFont="1" applyBorder="1">
      <alignment horizontal="center" vertical="center" wrapText="1"/>
      <protection locked="0"/>
    </xf>
    <xf numFmtId="49" fontId="5" fillId="0" borderId="1" xfId="147" applyNumberFormat="1" applyFont="1" applyBorder="1" applyAlignment="1">
      <alignment horizontal="left" vertical="center" wrapText="1" indent="1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2" applyFont="1" applyBorder="1">
      <alignment horizontal="right" vertical="center"/>
    </xf>
    <xf numFmtId="0" fontId="10" fillId="0" borderId="0" xfId="152" applyFont="1" applyBorder="1">
      <alignment vertical="top"/>
    </xf>
    <xf numFmtId="0" fontId="11" fillId="0" borderId="0" xfId="534" applyFont="1" applyBorder="1">
      <alignment horizontal="center" vertical="center" wrapText="1"/>
    </xf>
    <xf numFmtId="0" fontId="11" fillId="0" borderId="0" xfId="545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8" applyFont="1" applyBorder="1">
      <alignment wrapText="1"/>
    </xf>
    <xf numFmtId="0" fontId="4" fillId="0" borderId="0" xfId="153" applyFont="1" applyBorder="1">
      <alignment horizontal="right" wrapText="1"/>
    </xf>
    <xf numFmtId="0" fontId="4" fillId="0" borderId="0" xfId="613" applyFont="1" applyBorder="1">
      <protection locked="0"/>
    </xf>
    <xf numFmtId="0" fontId="4" fillId="0" borderId="1" xfId="614" applyFont="1" applyBorder="1">
      <alignment horizontal="center" vertical="center" wrapText="1"/>
    </xf>
    <xf numFmtId="0" fontId="4" fillId="0" borderId="1" xfId="542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43" applyFont="1" applyBorder="1">
      <alignment vertical="center" wrapText="1"/>
    </xf>
    <xf numFmtId="0" fontId="4" fillId="0" borderId="1" xfId="0" applyFont="1" applyBorder="1" applyAlignment="1">
      <alignment horizontal="left" vertical="center" wrapText="1" indent="1"/>
    </xf>
    <xf numFmtId="0" fontId="3" fillId="0" borderId="0" xfId="631" applyFont="1" applyBorder="1">
      <alignment horizontal="right" vertical="center"/>
      <protection locked="0"/>
    </xf>
    <xf numFmtId="0" fontId="4" fillId="0" borderId="0" xfId="619" applyFont="1" applyBorder="1">
      <alignment horizontal="right" vertical="center"/>
      <protection locked="0"/>
    </xf>
    <xf numFmtId="0" fontId="1" fillId="0" borderId="1" xfId="617" applyFont="1" applyBorder="1">
      <alignment horizontal="center"/>
    </xf>
    <xf numFmtId="0" fontId="1" fillId="0" borderId="0" xfId="568" applyFont="1" applyBorder="1">
      <alignment wrapText="1"/>
    </xf>
    <xf numFmtId="0" fontId="1" fillId="0" borderId="0" xfId="451" applyFont="1" applyBorder="1">
      <protection locked="0"/>
    </xf>
    <xf numFmtId="0" fontId="2" fillId="0" borderId="0" xfId="431" applyFont="1" applyBorder="1">
      <alignment horizontal="center" vertical="center" wrapText="1"/>
    </xf>
    <xf numFmtId="0" fontId="2" fillId="0" borderId="0" xfId="629" applyFont="1" applyBorder="1">
      <alignment horizontal="center" vertical="center"/>
      <protection locked="0"/>
    </xf>
    <xf numFmtId="0" fontId="3" fillId="0" borderId="0" xfId="570" applyFont="1" applyBorder="1">
      <alignment horizontal="left" vertical="center" wrapText="1"/>
    </xf>
    <xf numFmtId="0" fontId="4" fillId="0" borderId="9" xfId="437" applyFont="1" applyBorder="1">
      <alignment horizontal="center" vertical="center" wrapText="1"/>
    </xf>
    <xf numFmtId="0" fontId="4" fillId="0" borderId="9" xfId="447" applyFont="1" applyBorder="1">
      <alignment horizontal="center" vertical="center" wrapText="1"/>
      <protection locked="0"/>
    </xf>
    <xf numFmtId="0" fontId="4" fillId="0" borderId="10" xfId="440" applyFont="1" applyBorder="1">
      <alignment horizontal="center" vertical="center" wrapText="1"/>
    </xf>
    <xf numFmtId="0" fontId="4" fillId="0" borderId="10" xfId="29" applyFont="1" applyBorder="1">
      <alignment horizontal="center" vertical="center" wrapText="1"/>
      <protection locked="0"/>
    </xf>
    <xf numFmtId="0" fontId="4" fillId="0" borderId="11" xfId="443" applyFont="1" applyBorder="1">
      <alignment horizontal="center" vertical="center" wrapText="1"/>
    </xf>
    <xf numFmtId="0" fontId="4" fillId="0" borderId="11" xfId="450" applyFont="1" applyBorder="1">
      <alignment horizontal="center" vertical="center" wrapText="1"/>
      <protection locked="0"/>
    </xf>
    <xf numFmtId="0" fontId="3" fillId="0" borderId="11" xfId="142" applyFont="1" applyBorder="1">
      <alignment horizontal="left" vertical="center" wrapText="1"/>
    </xf>
    <xf numFmtId="0" fontId="3" fillId="0" borderId="11" xfId="454" applyFont="1" applyBorder="1">
      <alignment horizontal="right" vertical="center"/>
      <protection locked="0"/>
    </xf>
    <xf numFmtId="0" fontId="3" fillId="0" borderId="12" xfId="574" applyFont="1" applyBorder="1">
      <alignment horizontal="center" vertical="center"/>
    </xf>
    <xf numFmtId="0" fontId="3" fillId="0" borderId="13" xfId="446" applyFont="1" applyBorder="1">
      <alignment horizontal="left" vertical="center"/>
    </xf>
    <xf numFmtId="0" fontId="3" fillId="0" borderId="11" xfId="30" applyFont="1" applyBorder="1">
      <alignment horizontal="left" vertical="center"/>
    </xf>
    <xf numFmtId="49" fontId="12" fillId="0" borderId="0" xfId="368" applyNumberFormat="1" applyFont="1" applyFill="1" applyAlignment="1" applyProtection="1">
      <alignment horizontal="left"/>
    </xf>
    <xf numFmtId="0" fontId="3" fillId="0" borderId="0" xfId="587" applyFont="1" applyBorder="1">
      <alignment vertical="top" wrapText="1"/>
      <protection locked="0"/>
    </xf>
    <xf numFmtId="0" fontId="2" fillId="0" borderId="0" xfId="575" applyFont="1" applyBorder="1">
      <alignment horizontal="center" vertical="center" wrapText="1"/>
      <protection locked="0"/>
    </xf>
    <xf numFmtId="0" fontId="3" fillId="0" borderId="0" xfId="586" applyFont="1" applyBorder="1">
      <alignment horizontal="right"/>
      <protection locked="0"/>
    </xf>
    <xf numFmtId="0" fontId="4" fillId="0" borderId="6" xfId="577" applyFont="1" applyBorder="1">
      <alignment horizontal="center" vertical="center" wrapText="1"/>
      <protection locked="0"/>
    </xf>
    <xf numFmtId="0" fontId="4" fillId="0" borderId="6" xfId="590" applyFont="1" applyBorder="1">
      <alignment horizontal="center" vertical="center"/>
      <protection locked="0"/>
    </xf>
    <xf numFmtId="0" fontId="4" fillId="0" borderId="13" xfId="580" applyFont="1" applyBorder="1">
      <alignment horizontal="center" vertical="center" wrapText="1"/>
    </xf>
    <xf numFmtId="0" fontId="4" fillId="0" borderId="13" xfId="593" applyFont="1" applyBorder="1">
      <alignment horizontal="center" vertical="center"/>
      <protection locked="0"/>
    </xf>
    <xf numFmtId="0" fontId="3" fillId="0" borderId="0" xfId="602" applyFont="1" applyBorder="1">
      <alignment horizontal="right" vertical="center" wrapText="1"/>
      <protection locked="0"/>
    </xf>
    <xf numFmtId="0" fontId="3" fillId="0" borderId="0" xfId="595" applyFont="1" applyBorder="1">
      <alignment horizontal="right" vertical="center" wrapText="1"/>
    </xf>
    <xf numFmtId="0" fontId="3" fillId="0" borderId="0" xfId="589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3" xfId="592" applyFont="1" applyBorder="1">
      <alignment horizontal="center" vertical="center" wrapText="1"/>
      <protection locked="0"/>
    </xf>
    <xf numFmtId="0" fontId="4" fillId="0" borderId="11" xfId="543" applyFont="1" applyBorder="1">
      <alignment horizontal="center" vertical="center"/>
    </xf>
    <xf numFmtId="0" fontId="4" fillId="0" borderId="11" xfId="45" applyFont="1" applyBorder="1">
      <alignment horizontal="center" vertical="center"/>
      <protection locked="0"/>
    </xf>
    <xf numFmtId="0" fontId="3" fillId="0" borderId="11" xfId="584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3" fillId="0" borderId="0" xfId="264" applyFont="1" applyBorder="1">
      <alignment horizontal="right"/>
      <protection locked="0"/>
    </xf>
    <xf numFmtId="49" fontId="13" fillId="0" borderId="0" xfId="403" applyNumberFormat="1" applyFont="1" applyBorder="1">
      <protection locked="0"/>
    </xf>
    <xf numFmtId="0" fontId="1" fillId="0" borderId="0" xfId="527" applyFont="1" applyBorder="1">
      <alignment horizontal="right"/>
    </xf>
    <xf numFmtId="0" fontId="3" fillId="0" borderId="0" xfId="564" applyFont="1" applyBorder="1">
      <alignment horizontal="right"/>
    </xf>
    <xf numFmtId="0" fontId="14" fillId="0" borderId="0" xfId="268" applyFont="1" applyBorder="1">
      <alignment horizontal="center" vertical="center" wrapText="1"/>
      <protection locked="0"/>
    </xf>
    <xf numFmtId="0" fontId="14" fillId="0" borderId="0" xfId="520" applyFont="1" applyBorder="1">
      <alignment horizontal="center" vertical="center"/>
      <protection locked="0"/>
    </xf>
    <xf numFmtId="0" fontId="14" fillId="0" borderId="0" xfId="530" applyFont="1" applyBorder="1">
      <alignment horizontal="center" vertical="center"/>
    </xf>
    <xf numFmtId="0" fontId="3" fillId="0" borderId="0" xfId="307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6" applyNumberFormat="1" applyFont="1" applyBorder="1">
      <alignment horizontal="center" vertical="center" wrapText="1"/>
      <protection locked="0"/>
    </xf>
    <xf numFmtId="0" fontId="4" fillId="0" borderId="3" xfId="11" applyFont="1" applyBorder="1">
      <alignment horizontal="center" vertical="center"/>
      <protection locked="0"/>
    </xf>
    <xf numFmtId="49" fontId="4" fillId="0" borderId="3" xfId="410" applyNumberFormat="1" applyFont="1" applyBorder="1">
      <alignment horizontal="center" vertical="center" wrapText="1"/>
      <protection locked="0"/>
    </xf>
    <xf numFmtId="49" fontId="4" fillId="0" borderId="1" xfId="516" applyNumberFormat="1" applyFont="1" applyBorder="1">
      <alignment horizontal="center" vertical="center"/>
      <protection locked="0"/>
    </xf>
    <xf numFmtId="0" fontId="3" fillId="0" borderId="1" xfId="397" applyFont="1" applyBorder="1">
      <alignment horizontal="left" vertical="center" wrapText="1"/>
      <protection locked="0"/>
    </xf>
    <xf numFmtId="0" fontId="1" fillId="0" borderId="6" xfId="329" applyFont="1" applyBorder="1">
      <alignment horizontal="center" vertical="center"/>
      <protection locked="0"/>
    </xf>
    <xf numFmtId="0" fontId="1" fillId="0" borderId="7" xfId="524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 vertical="center"/>
    </xf>
    <xf numFmtId="49" fontId="4" fillId="0" borderId="1" xfId="406" applyNumberFormat="1" applyFont="1" applyBorder="1">
      <alignment horizontal="center" vertical="center" wrapText="1"/>
      <protection locked="0"/>
    </xf>
    <xf numFmtId="49" fontId="4" fillId="0" borderId="1" xfId="410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4" applyFont="1" applyBorder="1">
      <alignment horizontal="center" vertical="center"/>
      <protection locked="0"/>
    </xf>
    <xf numFmtId="49" fontId="12" fillId="0" borderId="0" xfId="368" applyNumberFormat="1" applyFont="1" applyFill="1" applyBorder="1" applyAlignment="1" applyProtection="1"/>
    <xf numFmtId="0" fontId="6" fillId="0" borderId="0" xfId="582" applyFont="1" applyBorder="1">
      <alignment horizontal="center" vertical="center"/>
    </xf>
    <xf numFmtId="0" fontId="15" fillId="0" borderId="0" xfId="0" applyFont="1" applyBorder="1"/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7" applyFont="1" applyBorder="1">
      <alignment vertical="center" wrapText="1"/>
    </xf>
    <xf numFmtId="0" fontId="3" fillId="0" borderId="1" xfId="627" applyFont="1" applyBorder="1">
      <alignment horizontal="center" vertical="center" wrapText="1"/>
    </xf>
    <xf numFmtId="0" fontId="3" fillId="0" borderId="1" xfId="630" applyFont="1" applyBorder="1">
      <alignment horizontal="center" vertical="center"/>
      <protection locked="0"/>
    </xf>
    <xf numFmtId="0" fontId="12" fillId="0" borderId="0" xfId="368" applyFont="1" applyFill="1" applyBorder="1" applyAlignment="1" applyProtection="1">
      <alignment vertical="center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7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8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8" applyFont="1" applyBorder="1">
      <alignment horizontal="center" vertical="center"/>
    </xf>
    <xf numFmtId="0" fontId="4" fillId="0" borderId="1" xfId="439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0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1" applyFont="1" applyBorder="1">
      <alignment horizontal="center" vertical="center" wrapText="1"/>
      <protection locked="0"/>
    </xf>
    <xf numFmtId="0" fontId="4" fillId="0" borderId="1" xfId="388" applyFont="1" applyBorder="1">
      <alignment horizontal="center" vertical="center" wrapText="1"/>
      <protection locked="0"/>
    </xf>
    <xf numFmtId="0" fontId="4" fillId="0" borderId="1" xfId="11" applyFont="1" applyBorder="1">
      <alignment horizontal="center" vertical="center"/>
      <protection locked="0"/>
    </xf>
    <xf numFmtId="0" fontId="4" fillId="0" borderId="1" xfId="56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0" fontId="3" fillId="0" borderId="1" xfId="248" applyFont="1" applyBorder="1">
      <alignment horizontal="left" vertical="center"/>
    </xf>
    <xf numFmtId="49" fontId="5" fillId="0" borderId="1" xfId="147" applyNumberFormat="1" applyFont="1" applyBorder="1" applyAlignment="1">
      <alignment horizontal="left" vertical="center" wrapText="1" indent="2"/>
    </xf>
    <xf numFmtId="0" fontId="1" fillId="0" borderId="1" xfId="28" applyFont="1" applyBorder="1">
      <alignment horizontal="center" vertical="center" wrapText="1"/>
      <protection locked="0"/>
    </xf>
    <xf numFmtId="0" fontId="3" fillId="0" borderId="1" xfId="289" applyFont="1" applyBorder="1">
      <alignment horizontal="left" vertical="center"/>
      <protection locked="0"/>
    </xf>
    <xf numFmtId="0" fontId="3" fillId="0" borderId="1" xfId="39" applyFont="1" applyBorder="1">
      <alignment horizontal="left" vertical="center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395" applyFont="1" applyBorder="1">
      <alignment horizontal="center" vertical="center" wrapText="1"/>
      <protection locked="0"/>
    </xf>
    <xf numFmtId="0" fontId="4" fillId="0" borderId="1" xfId="391" applyFont="1" applyBorder="1">
      <alignment horizontal="center" vertical="center" wrapText="1"/>
      <protection locked="0"/>
    </xf>
    <xf numFmtId="0" fontId="4" fillId="0" borderId="1" xfId="577" applyFont="1" applyBorder="1">
      <alignment horizontal="center" vertical="center" wrapText="1"/>
      <protection locked="0"/>
    </xf>
    <xf numFmtId="0" fontId="1" fillId="0" borderId="1" xfId="399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8" applyFont="1" applyBorder="1">
      <alignment horizontal="right" wrapText="1"/>
    </xf>
    <xf numFmtId="0" fontId="21" fillId="0" borderId="0" xfId="364" applyFont="1" applyBorder="1">
      <alignment horizontal="center" vertical="center" wrapText="1"/>
    </xf>
    <xf numFmtId="0" fontId="22" fillId="0" borderId="1" xfId="369" applyFont="1" applyBorder="1">
      <alignment horizontal="center" vertical="center" wrapText="1"/>
    </xf>
    <xf numFmtId="0" fontId="22" fillId="0" borderId="1" xfId="377" applyFont="1" applyBorder="1">
      <alignment horizontal="center" vertical="center" wrapText="1"/>
    </xf>
    <xf numFmtId="179" fontId="23" fillId="0" borderId="0" xfId="0" applyNumberFormat="1" applyFont="1" applyBorder="1" applyAlignment="1">
      <alignment horizontal="right" vertical="center"/>
    </xf>
    <xf numFmtId="0" fontId="24" fillId="0" borderId="0" xfId="211" applyFont="1" applyBorder="1">
      <alignment horizontal="center" vertical="center"/>
    </xf>
    <xf numFmtId="0" fontId="25" fillId="0" borderId="0" xfId="211" applyFont="1" applyBorder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362" applyNumberFormat="1" applyFont="1" applyBorder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/>
    <xf numFmtId="0" fontId="26" fillId="0" borderId="1" xfId="0" applyFont="1" applyBorder="1" applyAlignment="1">
      <alignment horizontal="left" indent="1"/>
    </xf>
    <xf numFmtId="0" fontId="26" fillId="0" borderId="1" xfId="223" applyFont="1" applyBorder="1">
      <alignment horizontal="center" vertical="center"/>
    </xf>
    <xf numFmtId="0" fontId="26" fillId="0" borderId="1" xfId="140" applyFont="1" applyBorder="1">
      <alignment horizontal="center" vertical="center"/>
    </xf>
    <xf numFmtId="0" fontId="26" fillId="0" borderId="1" xfId="158" applyFont="1" applyBorder="1">
      <alignment horizontal="center" vertical="center"/>
    </xf>
    <xf numFmtId="179" fontId="28" fillId="0" borderId="1" xfId="0" applyNumberFormat="1" applyFont="1" applyBorder="1" applyAlignment="1">
      <alignment horizontal="right" vertical="center"/>
    </xf>
    <xf numFmtId="179" fontId="28" fillId="0" borderId="1" xfId="0" applyNumberFormat="1" applyFont="1" applyBorder="1" applyAlignment="1">
      <alignment horizontal="right" vertical="center" indent="1"/>
    </xf>
    <xf numFmtId="179" fontId="28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590" applyFont="1" applyBorder="1">
      <alignment horizontal="center" vertical="center"/>
      <protection locked="0"/>
    </xf>
    <xf numFmtId="0" fontId="26" fillId="0" borderId="1" xfId="393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6" fillId="0" borderId="1" xfId="622" applyFont="1" applyBorder="1">
      <alignment horizontal="center" vertical="center"/>
      <protection locked="0"/>
    </xf>
    <xf numFmtId="0" fontId="27" fillId="0" borderId="1" xfId="180" applyFont="1" applyBorder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" fillId="0" borderId="0" xfId="54" applyFont="1" applyBorder="1">
      <alignment vertical="top"/>
    </xf>
    <xf numFmtId="49" fontId="4" fillId="0" borderId="1" xfId="8" applyNumberFormat="1" applyFont="1" applyBorder="1">
      <alignment horizontal="center" vertical="center" wrapText="1"/>
    </xf>
    <xf numFmtId="49" fontId="4" fillId="0" borderId="1" xfId="137" applyNumberFormat="1" applyFont="1" applyBorder="1">
      <alignment horizontal="center" vertical="center" wrapText="1"/>
    </xf>
    <xf numFmtId="0" fontId="4" fillId="0" borderId="1" xfId="618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49" fontId="5" fillId="0" borderId="0" xfId="147" applyNumberFormat="1" applyFont="1" applyBorder="1">
      <alignment horizontal="left" vertical="center" wrapText="1"/>
    </xf>
    <xf numFmtId="0" fontId="29" fillId="0" borderId="0" xfId="278" applyFont="1" applyBorder="1">
      <alignment horizontal="center" vertical="center"/>
    </xf>
    <xf numFmtId="0" fontId="30" fillId="0" borderId="0" xfId="0" applyFont="1" applyBorder="1" applyAlignment="1">
      <alignment horizontal="center" vertical="center"/>
    </xf>
    <xf numFmtId="49" fontId="31" fillId="0" borderId="1" xfId="147" applyNumberFormat="1" applyFont="1" applyBorder="1" applyAlignment="1">
      <alignment horizontal="center" vertical="center" wrapText="1"/>
    </xf>
    <xf numFmtId="0" fontId="4" fillId="0" borderId="1" xfId="277" applyFont="1" applyBorder="1">
      <alignment horizontal="center" vertical="center"/>
      <protection locked="0"/>
    </xf>
    <xf numFmtId="49" fontId="5" fillId="0" borderId="1" xfId="147" applyNumberFormat="1" applyFont="1" applyBorder="1" applyAlignment="1">
      <alignment horizontal="center" vertical="center" wrapText="1"/>
    </xf>
    <xf numFmtId="0" fontId="4" fillId="0" borderId="1" xfId="659" applyFont="1" applyBorder="1">
      <alignment horizontal="center" vertical="center" wrapText="1"/>
    </xf>
    <xf numFmtId="0" fontId="3" fillId="0" borderId="1" xfId="368" applyFont="1" applyFill="1" applyBorder="1" applyAlignment="1" applyProtection="1">
      <alignment horizontal="left" vertical="center"/>
      <protection locked="0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6" applyFont="1" applyBorder="1">
      <alignment horizontal="left" vertical="center" wrapText="1"/>
    </xf>
    <xf numFmtId="0" fontId="4" fillId="0" borderId="1" xfId="655" applyFont="1" applyBorder="1">
      <alignment horizontal="center" vertical="center" wrapText="1"/>
    </xf>
    <xf numFmtId="0" fontId="4" fillId="0" borderId="1" xfId="437" applyFont="1" applyBorder="1">
      <alignment horizontal="center" vertical="center" wrapText="1"/>
    </xf>
    <xf numFmtId="0" fontId="4" fillId="0" borderId="1" xfId="145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3" applyFont="1" applyBorder="1">
      <alignment horizontal="center" vertical="center"/>
    </xf>
    <xf numFmtId="0" fontId="4" fillId="0" borderId="1" xfId="45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7" applyFont="1" applyBorder="1">
      <alignment horizontal="center" vertical="center" wrapText="1"/>
      <protection locked="0"/>
    </xf>
    <xf numFmtId="0" fontId="4" fillId="0" borderId="1" xfId="523" applyFont="1" applyBorder="1">
      <alignment horizontal="center" vertical="center" wrapText="1"/>
    </xf>
    <xf numFmtId="0" fontId="4" fillId="0" borderId="1" xfId="450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27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7" applyFont="1" applyBorder="1">
      <alignment horizontal="center" vertical="center" wrapText="1"/>
      <protection locked="0"/>
    </xf>
    <xf numFmtId="0" fontId="1" fillId="0" borderId="1" xfId="120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4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2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61" applyFont="1" applyBorder="1">
      <alignment horizontal="center" vertical="center"/>
      <protection locked="0"/>
    </xf>
    <xf numFmtId="0" fontId="1" fillId="0" borderId="0" xfId="664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3" applyFont="1" applyBorder="1">
      <alignment horizontal="left" vertical="center"/>
    </xf>
    <xf numFmtId="0" fontId="30" fillId="0" borderId="0" xfId="13" applyFont="1" applyBorder="1">
      <alignment horizontal="center" vertical="center"/>
    </xf>
    <xf numFmtId="0" fontId="4" fillId="0" borderId="1" xfId="654" applyFont="1" applyBorder="1">
      <alignment horizontal="center" vertical="center"/>
    </xf>
    <xf numFmtId="0" fontId="4" fillId="0" borderId="1" xfId="665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4" fillId="0" borderId="1" xfId="658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564" applyFont="1" applyBorder="1" quotePrefix="1">
      <alignment horizontal="right"/>
    </xf>
    <xf numFmtId="0" fontId="3" fillId="0" borderId="0" xfId="589" applyFont="1" applyBorder="1" quotePrefix="1">
      <alignment horizontal="right" wrapText="1"/>
      <protection locked="0"/>
    </xf>
    <xf numFmtId="0" fontId="3" fillId="0" borderId="0" xfId="94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8" applyFont="1" applyBorder="1" quotePrefix="1">
      <alignment horizontal="right" wrapText="1"/>
    </xf>
    <xf numFmtId="0" fontId="3" fillId="0" borderId="0" xfId="586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9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70">
    <cellStyle name="常规" xfId="0" builtinId="0"/>
    <cellStyle name="货币[0]" xfId="1" builtinId="7"/>
    <cellStyle name="一般公共预算支出预算表（按功能科目分类）02-2 __b-16-0" xfId="2"/>
    <cellStyle name="一般公共预算支出预算表（按功能科目分类）02-2 __b-21-0" xfId="3"/>
    <cellStyle name="市对下转移支付预算表10-1 __b-31-0" xfId="4"/>
    <cellStyle name="市对下转移支付预算表10-1 __b-26-0" xfId="5"/>
    <cellStyle name="输入" xfId="6" builtinId="20"/>
    <cellStyle name="部门收入预算表01-2 __b-4-0" xfId="7"/>
    <cellStyle name="一般公共预算支出预算表（按经济科目分类）02-3 __b-5-0" xfId="8"/>
    <cellStyle name="上级补助项目支出预算表12 __b-27-0" xfId="9"/>
    <cellStyle name="部门支出预算表01-03 __b-9-0" xfId="10"/>
    <cellStyle name="国有资本经营预算支出表07 __b-5-0" xfId="11"/>
    <cellStyle name="货币" xfId="12" builtinId="4"/>
    <cellStyle name="财政拨款收支预算总表02-1 __b-13-0" xfId="13"/>
    <cellStyle name="20% - 强调文字颜色 3" xfId="14" builtinId="38"/>
    <cellStyle name="政府性基金预算支出预算表06 __b-17-0" xfId="15"/>
    <cellStyle name="政府性基金预算支出预算表06 __b-22-0" xfId="16"/>
    <cellStyle name="千位分隔[0]" xfId="17" builtinId="6"/>
    <cellStyle name="DateTimeStyle" xfId="18"/>
    <cellStyle name="差" xfId="19" builtinId="27"/>
    <cellStyle name="基本支出预算表（人员类.运转类公用经费项目）04 __b-13-0" xfId="20"/>
    <cellStyle name="部门支出预算表01-03 __b-16-0" xfId="21"/>
    <cellStyle name="部门支出预算表01-03 __b-21-0" xfId="22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政府购买服务预算表09 __b-22-0" xfId="29"/>
    <cellStyle name="政府购买服务预算表09 __b-17-0" xfId="30"/>
    <cellStyle name="百分比" xfId="31" builtinId="5"/>
    <cellStyle name="项目支出预算表（其他运转类.特定目标类项目）05-1 __b-35-0" xfId="32"/>
    <cellStyle name="项目支出预算表（其他运转类.特定目标类项目）05-1 __b-40-0" xfId="33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注释" xfId="38" builtinId="10"/>
    <cellStyle name="基本支出预算表（人员类.运转类公用经费项目）04 __b-17-0" xfId="39"/>
    <cellStyle name="基本支出预算表（人员类.运转类公用经费项目）04 __b-22-0" xfId="40"/>
    <cellStyle name="部门支出预算表01-03 __b-25-0" xfId="41"/>
    <cellStyle name="部门支出预算表01-03 __b-30-0" xfId="42"/>
    <cellStyle name="市对下转移支付预算表10-1 __b-7-0" xfId="43"/>
    <cellStyle name="部门政府采购预算表08 __b-16-0" xfId="44"/>
    <cellStyle name="部门政府采购预算表08 __b-21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标题 2" xfId="55" builtinId="17"/>
    <cellStyle name="上级补助项目支出预算表12 __b-20-0" xfId="56"/>
    <cellStyle name="上级补助项目支出预算表12 __b-15-0" xfId="57"/>
    <cellStyle name="部门支出预算表01-03 __b-2-0" xfId="58"/>
    <cellStyle name="60% - 强调文字颜色 1" xfId="59" builtinId="32"/>
    <cellStyle name="基本支出预算表（人员类.运转类公用经费项目）04 __b-4-0" xfId="60"/>
    <cellStyle name="__b-35-0" xfId="61"/>
    <cellStyle name="__b-40-0" xfId="62"/>
    <cellStyle name="标题 3" xfId="63" builtinId="18"/>
    <cellStyle name="一般公共预算支出预算表（按功能科目分类）02-2 __b-18-0" xfId="64"/>
    <cellStyle name="一般公共预算支出预算表（按功能科目分类）02-2 __b-23-0" xfId="65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计算" xfId="71" builtinId="22"/>
    <cellStyle name="基本支出预算表（人员类.运转类公用经费项目）04 __b-11-0" xfId="72"/>
    <cellStyle name="部门支出预算表01-03 __b-14-0" xfId="73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好" xfId="82" builtinId="26"/>
    <cellStyle name="部门项目中期规划预算表13 __b-25-0" xfId="83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40% - 强调文字颜色 1" xfId="90" builtinId="31"/>
    <cellStyle name="一般公共预算支出预算表（按功能科目分类）02-2 __b-3-0" xfId="91"/>
    <cellStyle name="20% - 强调文字颜色 2" xfId="92" builtinId="34"/>
    <cellStyle name="40% - 强调文字颜色 2" xfId="93" builtinId="35"/>
    <cellStyle name="新增资产配置表11 __b-18-0" xfId="94"/>
    <cellStyle name="国有资本经营预算支出表07 __b-19-0" xfId="95"/>
    <cellStyle name="国有资本经营预算支出表07 __b-24-0" xfId="96"/>
    <cellStyle name="新增资产配置表11 __b-9-0" xfId="97"/>
    <cellStyle name="政府性基金预算支出预算表06 __b-10-0" xfId="98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财政拨款收支预算总表02-1 __b-9-0" xfId="111"/>
    <cellStyle name="40% - 强调文字颜色 6" xfId="112" builtinId="51"/>
    <cellStyle name="市对下转移支付预算表10-1 __b-10-0" xfId="113"/>
    <cellStyle name="60% - 强调文字颜色 6" xfId="114" builtinId="52"/>
    <cellStyle name="DateStyle" xfId="115"/>
    <cellStyle name="__b-18-0" xfId="116"/>
    <cellStyle name="__b-23-0" xfId="117"/>
    <cellStyle name="部门政府采购预算表08 __b-7-0" xfId="118"/>
    <cellStyle name="__b-5-0" xfId="119"/>
    <cellStyle name="部门收入预算表01-2 __b-12-0" xfId="120"/>
    <cellStyle name="一般公共预算支出预算表（按经济科目分类）02-3 __b-17-0" xfId="121"/>
    <cellStyle name="一般公共预算支出预算表（按经济科目分类）02-3 __b-22-0" xfId="122"/>
    <cellStyle name="__b-6-0" xfId="123"/>
    <cellStyle name="部门收入预算表01-2 __b-13-0" xfId="124"/>
    <cellStyle name="一般公共预算支出预算表（按经济科目分类）02-3 __b-18-0" xfId="125"/>
    <cellStyle name="一般公共预算支出预算表（按经济科目分类）02-3 __b-23-0" xfId="126"/>
    <cellStyle name="新增资产配置表11 __b-19-0" xfId="127"/>
    <cellStyle name="PercentStyle" xfId="128"/>
    <cellStyle name="国有资本经营预算支出表07 __b-25-0" xfId="129"/>
    <cellStyle name="政府性基金预算支出预算表06 __b-11-0" xfId="130"/>
    <cellStyle name="__b-7-0" xfId="131"/>
    <cellStyle name="部门收入预算表01-2 __b-14-0" xfId="132"/>
    <cellStyle name="一般公共预算支出预算表（按经济科目分类）02-3 __b-19-0" xfId="133"/>
    <cellStyle name="一般公共预算支出预算表（按经济科目分类）02-3 __b-24-0" xfId="134"/>
    <cellStyle name="__b-3-0" xfId="135"/>
    <cellStyle name="部门收入预算表01-2 __b-10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TextStyle" xfId="147"/>
    <cellStyle name="政府性基金预算支出预算表06 __b-15-0" xfId="148"/>
    <cellStyle name="政府性基金预算支出预算表06 __b-20-0" xfId="149"/>
    <cellStyle name="MoneyStyle" xfId="150"/>
    <cellStyle name="一般公共预算支出预算表（按经济科目分类）02-3 __b-1-0" xfId="151"/>
    <cellStyle name="市对下转移支付预算表10-1 __b-22-0" xfId="152"/>
    <cellStyle name="市对下转移支付预算表10-1 __b-17-0" xfId="153"/>
    <cellStyle name="TimeStyle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上级补助项目支出预算表12 __b-24-0" xfId="265"/>
    <cellStyle name="上级补助项目支出预算表12 __b-19-0" xfId="266"/>
    <cellStyle name="部门支出预算表01-03 __b-6-0" xfId="267"/>
    <cellStyle name="国有资本经营预算支出表07 __b-2-0" xfId="268"/>
    <cellStyle name="财政拨款收支预算总表02-1 __b-10-0" xfId="269"/>
    <cellStyle name="上级补助项目支出预算表12 __b-30-0" xfId="270"/>
    <cellStyle name="上级补助项目支出预算表12 __b-25-0" xfId="271"/>
    <cellStyle name="部门支出预算表01-03 __b-7-0" xfId="272"/>
    <cellStyle name="国有资本经营预算支出表07 __b-3-0" xfId="273"/>
    <cellStyle name="财政拨款收支预算总表02-1 __b-11-0" xfId="274"/>
    <cellStyle name="上级补助项目支出预算表12 __b-26-0" xfId="275"/>
    <cellStyle name="部门支出预算表01-03 __b-8-0" xfId="276"/>
    <cellStyle name="国有资本经营预算支出表07 __b-4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部门项目中期规划预算表13 __b-1-0" xfId="297"/>
    <cellStyle name="基本支出预算表（人员类.运转类公用经费项目）04 __b-18-0" xfId="298"/>
    <cellStyle name="基本支出预算表（人员类.运转类公用经费项目）04 __b-23-0" xfId="299"/>
    <cellStyle name="部门支出预算表01-03 __b-26-0" xfId="300"/>
    <cellStyle name="部门支出预算表01-03 __b-31-0" xfId="301"/>
    <cellStyle name="部门项目中期规划预算表13 __b-2-0" xfId="302"/>
    <cellStyle name="基本支出预算表（人员类.运转类公用经费项目）04 __b-19-0" xfId="303"/>
    <cellStyle name="基本支出预算表（人员类.运转类公用经费项目）04 __b-24-0" xfId="304"/>
    <cellStyle name="部门支出预算表01-03 __b-27-0" xfId="305"/>
    <cellStyle name="部门支出预算表01-03 __b-32-0" xfId="306"/>
    <cellStyle name="部门项目中期规划预算表13 __b-3-0" xfId="307"/>
    <cellStyle name="基本支出预算表（人员类.运转类公用经费项目）04 __b-25-0" xfId="308"/>
    <cellStyle name="基本支出预算表（人员类.运转类公用经费项目）04 __b-30-0" xfId="309"/>
    <cellStyle name="部门支出预算表01-03 __b-28-0" xfId="310"/>
    <cellStyle name="部门项目中期规划预算表13 __b-4-0" xfId="311"/>
    <cellStyle name="基本支出预算表（人员类.运转类公用经费项目）04 __b-26-0" xfId="312"/>
    <cellStyle name="基本支出预算表（人员类.运转类公用经费项目）04 __b-31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常规 3 3" xfId="380"/>
    <cellStyle name="一般公共预算“三公”经费支出预算表03 __b-16-0" xfId="381"/>
    <cellStyle name="一般公共预算“三公”经费支出预算表03 __b-21-0" xfId="382"/>
    <cellStyle name="一般公共预算“三公”经费支出预算表03 __b-17-0" xfId="383"/>
    <cellStyle name="一般公共预算“三公”经费支出预算表03 __b-22-0" xfId="384"/>
    <cellStyle name="一般公共预算“三公”经费支出预算表03 __b-18-0" xfId="385"/>
    <cellStyle name="一般公共预算“三公”经费支出预算表03 __b-23-0" xfId="386"/>
    <cellStyle name="一般公共预算“三公”经费支出预算表03 __b-19-0" xfId="387"/>
    <cellStyle name="部门项目中期规划预算表13 __b-5-0" xfId="388"/>
    <cellStyle name="基本支出预算表（人员类.运转类公用经费项目）04 __b-27-0" xfId="389"/>
    <cellStyle name="基本支出预算表（人员类.运转类公用经费项目）04 __b-32-0" xfId="390"/>
    <cellStyle name="部门项目中期规划预算表13 __b-6-0" xfId="391"/>
    <cellStyle name="基本支出预算表（人员类.运转类公用经费项目）04 __b-28-0" xfId="392"/>
    <cellStyle name="基本支出预算表（人员类.运转类公用经费项目）04 __b-33-0" xfId="393"/>
    <cellStyle name="部门项目中期规划预算表13 __b-7-0" xfId="394"/>
    <cellStyle name="基本支出预算表（人员类.运转类公用经费项目）04 __b-29-0" xfId="395"/>
    <cellStyle name="基本支出预算表（人员类.运转类公用经费项目）04 __b-34-0" xfId="396"/>
    <cellStyle name="部门项目中期规划预算表13 __b-8-0" xfId="397"/>
    <cellStyle name="基本支出预算表（人员类.运转类公用经费项目）04 __b-35-0" xfId="398"/>
    <cellStyle name="基本支出预算表（人员类.运转类公用经费项目）04 __b-40-0" xfId="399"/>
    <cellStyle name="部门项目中期规划预算表13 __b-9-0" xfId="400"/>
    <cellStyle name="基本支出预算表（人员类.运转类公用经费项目）04 __b-36-0" xfId="401"/>
    <cellStyle name="基本支出预算表（人员类.运转类公用经费项目）04 __b-41-0" xfId="402"/>
    <cellStyle name="国有资本经营预算支出表07 __b-10-0" xfId="403"/>
    <cellStyle name="基本支出预算表（人员类.运转类公用经费项目）04 __b-37-0" xfId="404"/>
    <cellStyle name="新增资产配置表11 __b-10-0" xfId="405"/>
    <cellStyle name="国有资本经营预算支出表07 __b-11-0" xfId="406"/>
    <cellStyle name="新增资产配置表11 __b-1-0" xfId="407"/>
    <cellStyle name="基本支出预算表（人员类.运转类公用经费项目）04 __b-38-0" xfId="408"/>
    <cellStyle name="新增资产配置表11 __b-11-0" xfId="409"/>
    <cellStyle name="国有资本经营预算支出表07 __b-12-0" xfId="410"/>
    <cellStyle name="新增资产配置表11 __b-2-0" xfId="411"/>
    <cellStyle name="基本支出预算表（人员类.运转类公用经费项目）04 __b-39-0" xfId="412"/>
    <cellStyle name="项目支出预算表（其他运转类.特定目标类项目）05-1 __b-1-0" xfId="413"/>
    <cellStyle name="项目支出预算表（其他运转类.特定目标类项目）05-1 __b-2-0" xfId="414"/>
    <cellStyle name="项目支出预算表（其他运转类.特定目标类项目）05-1 __b-3-0" xfId="415"/>
    <cellStyle name="项目支出预算表（其他运转类.特定目标类项目）05-1 __b-4-0" xfId="416"/>
    <cellStyle name="项目支出预算表（其他运转类.特定目标类项目）05-1 __b-5-0" xfId="417"/>
    <cellStyle name="项目支出预算表（其他运转类.特定目标类项目）05-1 __b-6-0" xfId="418"/>
    <cellStyle name="项目支出预算表（其他运转类.特定目标类项目）05-1 __b-7-0" xfId="419"/>
    <cellStyle name="项目支出预算表（其他运转类.特定目标类项目）05-1 __b-8-0" xfId="420"/>
    <cellStyle name="项目支出预算表（其他运转类.特定目标类项目）05-1 __b-9-0" xfId="421"/>
    <cellStyle name="项目支出预算表（其他运转类.特定目标类项目）05-1 __b-11-0" xfId="422"/>
    <cellStyle name="项目支出预算表（其他运转类.特定目标类项目）05-1 __b-12-0" xfId="423"/>
    <cellStyle name="项目支出预算表（其他运转类.特定目标类项目）05-1 __b-14-0" xfId="424"/>
    <cellStyle name="项目支出预算表（其他运转类.特定目标类项目）05-1 __b-15-0" xfId="425"/>
    <cellStyle name="项目支出预算表（其他运转类.特定目标类项目）05-1 __b-20-0" xfId="426"/>
    <cellStyle name="项目支出预算表（其他运转类.特定目标类项目）05-1 __b-16-0" xfId="427"/>
    <cellStyle name="项目支出预算表（其他运转类.特定目标类项目）05-1 __b-21-0" xfId="428"/>
    <cellStyle name="项目支出预算表（其他运转类.特定目标类项目）05-1 __b-17-0" xfId="429"/>
    <cellStyle name="项目支出预算表（其他运转类.特定目标类项目）05-1 __b-22-0" xfId="430"/>
    <cellStyle name="政府购买服务预算表09 __b-10-0" xfId="431"/>
    <cellStyle name="项目支出预算表（其他运转类.特定目标类项目）05-1 __b-18-0" xfId="432"/>
    <cellStyle name="项目支出预算表（其他运转类.特定目标类项目）05-1 __b-23-0" xfId="433"/>
    <cellStyle name="政府购买服务预算表09 __b-11-0" xfId="434"/>
    <cellStyle name="项目支出预算表（其他运转类.特定目标类项目）05-1 __b-19-0" xfId="435"/>
    <cellStyle name="项目支出预算表（其他运转类.特定目标类项目）05-1 __b-24-0" xfId="436"/>
    <cellStyle name="政府购买服务预算表09 __b-12-0" xfId="437"/>
    <cellStyle name="项目支出预算表（其他运转类.特定目标类项目）05-1 __b-25-0" xfId="438"/>
    <cellStyle name="项目支出预算表（其他运转类.特定目标类项目）05-1 __b-30-0" xfId="439"/>
    <cellStyle name="政府购买服务预算表09 __b-13-0" xfId="440"/>
    <cellStyle name="项目支出预算表（其他运转类.特定目标类项目）05-1 __b-26-0" xfId="441"/>
    <cellStyle name="项目支出预算表（其他运转类.特定目标类项目）05-1 __b-31-0" xfId="442"/>
    <cellStyle name="政府购买服务预算表09 __b-14-0" xfId="443"/>
    <cellStyle name="项目支出预算表（其他运转类.特定目标类项目）05-1 __b-27-0" xfId="444"/>
    <cellStyle name="项目支出预算表（其他运转类.特定目标类项目）05-1 __b-32-0" xfId="445"/>
    <cellStyle name="政府购买服务预算表09 __b-16-0" xfId="446"/>
    <cellStyle name="政府购买服务预算表09 __b-21-0" xfId="447"/>
    <cellStyle name="项目支出预算表（其他运转类.特定目标类项目）05-1 __b-29-0" xfId="448"/>
    <cellStyle name="项目支出预算表（其他运转类.特定目标类项目）05-1 __b-34-0" xfId="449"/>
    <cellStyle name="政府购买服务预算表09 __b-23-0" xfId="450"/>
    <cellStyle name="政府购买服务预算表09 __b-18-0" xfId="451"/>
    <cellStyle name="项目支出预算表（其他运转类.特定目标类项目）05-1 __b-36-0" xfId="452"/>
    <cellStyle name="项目支出预算表（其他运转类.特定目标类项目）05-1 __b-41-0" xfId="453"/>
    <cellStyle name="政府购买服务预算表09 __b-24-0" xfId="454"/>
    <cellStyle name="政府购买服务预算表09 __b-19-0" xfId="455"/>
    <cellStyle name="项目支出预算表（其他运转类.特定目标类项目）05-1 __b-37-0" xfId="456"/>
    <cellStyle name="项目支出预算表（其他运转类.特定目标类项目）05-1 __b-42-0" xfId="457"/>
    <cellStyle name="项目支出预算表（其他运转类.特定目标类项目）05-1 __b-38-0" xfId="458"/>
    <cellStyle name="项目支出预算表（其他运转类.特定目标类项目）05-1 __b-43-0" xfId="459"/>
    <cellStyle name="项目支出预算表（其他运转类.特定目标类项目）05-1 __b-39-0" xfId="460"/>
    <cellStyle name="项目支出绩效目标表（本级下达）05-2 __b-1-0" xfId="461"/>
    <cellStyle name="项目支出绩效目标表（本级下达）05-2 __b-2-0" xfId="462"/>
    <cellStyle name="项目支出绩效目标表（本级下达）05-2 __b-3-0" xfId="463"/>
    <cellStyle name="项目支出绩效目标表（本级下达）05-2 __b-4-0" xfId="464"/>
    <cellStyle name="项目支出绩效目标表（本级下达）05-2 __b-5-0" xfId="465"/>
    <cellStyle name="项目支出绩效目标表（本级下达）05-2 __b-6-0" xfId="466"/>
    <cellStyle name="项目支出绩效目标表（本级下达）05-2 __b-7-0" xfId="467"/>
    <cellStyle name="项目支出绩效目标表（本级下达）05-2 __b-8-0" xfId="468"/>
    <cellStyle name="项目支出绩效目标表（本级下达）05-2 __b-10-0" xfId="469"/>
    <cellStyle name="项目支出绩效目标表（本级下达）05-2 __b-11-0" xfId="470"/>
    <cellStyle name="项目支出绩效目标表（本级下达）05-2 __b-12-0" xfId="471"/>
    <cellStyle name="项目支出绩效目标表（本级下达）05-2 __b-14-0" xfId="472"/>
    <cellStyle name="项目支出绩效目标表（本级下达）05-2 __b-15-0" xfId="473"/>
    <cellStyle name="项目支出绩效目标表（本级下达）05-2 __b-16-0" xfId="474"/>
    <cellStyle name="项目支出绩效目标表（本级下达）05-2 __b-17-0" xfId="475"/>
    <cellStyle name="项目支出绩效目标表（本级下达）05-2 __b-18-0" xfId="476"/>
    <cellStyle name="项目支出绩效目标表（另文下达）05-3 __b-1-0" xfId="477"/>
    <cellStyle name="项目支出绩效目标表（另文下达）05-3 __b-2-0" xfId="478"/>
    <cellStyle name="项目支出绩效目标表（另文下达）05-3 __b-3-0" xfId="479"/>
    <cellStyle name="项目支出绩效目标表（另文下达）05-3 __b-4-0" xfId="480"/>
    <cellStyle name="项目支出绩效目标表（另文下达）05-3 __b-5-0" xfId="481"/>
    <cellStyle name="项目支出绩效目标表（另文下达）05-3 __b-6-0" xfId="482"/>
    <cellStyle name="项目支出绩效目标表（另文下达）05-3 __b-7-0" xfId="483"/>
    <cellStyle name="项目支出绩效目标表（另文下达）05-3 __b-8-0" xfId="484"/>
    <cellStyle name="项目支出绩效目标表（另文下达）05-3 __b-9-0" xfId="485"/>
    <cellStyle name="项目支出绩效目标表（另文下达）05-3 __b-10-0" xfId="486"/>
    <cellStyle name="政府性基金预算支出预算表06 __b-18-0" xfId="487"/>
    <cellStyle name="政府性基金预算支出预算表06 __b-23-0" xfId="488"/>
    <cellStyle name="项目支出绩效目标表（另文下达）05-3 __b-11-0" xfId="489"/>
    <cellStyle name="政府性基金预算支出预算表06 __b-19-0" xfId="490"/>
    <cellStyle name="政府性基金预算支出预算表06 __b-24-0" xfId="491"/>
    <cellStyle name="项目支出绩效目标表（另文下达）05-3 __b-13-0" xfId="492"/>
    <cellStyle name="政府性基金预算支出预算表06 __b-26-0" xfId="493"/>
    <cellStyle name="项目支出绩效目标表（另文下达）05-3 __b-15-0" xfId="494"/>
    <cellStyle name="政府性基金预算支出预算表06 __b-28-0" xfId="495"/>
    <cellStyle name="项目支出绩效目标表（另文下达）05-3 __b-16-0" xfId="496"/>
    <cellStyle name="政府性基金预算支出预算表06 __b-29-0" xfId="497"/>
    <cellStyle name="政府性基金预算支出预算表06 __b-1-0" xfId="498"/>
    <cellStyle name="政府性基金预算支出预算表06 __b-2-0" xfId="499"/>
    <cellStyle name="政府性基金预算支出预算表06 __b-3-0" xfId="500"/>
    <cellStyle name="政府性基金预算支出预算表06 __b-4-0" xfId="501"/>
    <cellStyle name="政府性基金预算支出预算表06 __b-5-0" xfId="502"/>
    <cellStyle name="政府性基金预算支出预算表06 __b-6-0" xfId="503"/>
    <cellStyle name="政府性基金预算支出预算表06 __b-7-0" xfId="504"/>
    <cellStyle name="政府性基金预算支出预算表06 __b-8-0" xfId="505"/>
    <cellStyle name="政府性基金预算支出预算表06 __b-9-0" xfId="506"/>
    <cellStyle name="国有资本经营预算支出表07 __b-26-0" xfId="507"/>
    <cellStyle name="政府性基金预算支出预算表06 __b-12-0" xfId="508"/>
    <cellStyle name="国有资本经营预算支出表07 __b-27-0" xfId="509"/>
    <cellStyle name="政府性基金预算支出预算表06 __b-13-0" xfId="510"/>
    <cellStyle name="政府性基金预算支出预算表06 __b-14-0" xfId="511"/>
    <cellStyle name="国有资本经营预算支出表07 __b-28-0" xfId="512"/>
    <cellStyle name="政府性基金预算支出预算表06 __b-16-0" xfId="513"/>
    <cellStyle name="政府性基金预算支出预算表06 __b-21-0" xfId="514"/>
    <cellStyle name="新增资产配置表11 __b-12-0" xfId="515"/>
    <cellStyle name="国有资本经营预算支出表07 __b-13-0" xfId="516"/>
    <cellStyle name="新增资产配置表11 __b-13-0" xfId="517"/>
    <cellStyle name="国有资本经营预算支出表07 __b-14-0" xfId="518"/>
    <cellStyle name="新增资产配置表11 __b-14-0" xfId="519"/>
    <cellStyle name="国有资本经营预算支出表07 __b-15-0" xfId="520"/>
    <cellStyle name="国有资本经营预算支出表07 __b-20-0" xfId="521"/>
    <cellStyle name="新增资产配置表11 __b-20-0" xfId="522"/>
    <cellStyle name="新增资产配置表11 __b-15-0" xfId="523"/>
    <cellStyle name="国有资本经营预算支出表07 __b-16-0" xfId="524"/>
    <cellStyle name="国有资本经营预算支出表07 __b-21-0" xfId="525"/>
    <cellStyle name="新增资产配置表11 __b-16-0" xfId="526"/>
    <cellStyle name="国有资本经营预算支出表07 __b-17-0" xfId="527"/>
    <cellStyle name="国有资本经营预算支出表07 __b-22-0" xfId="528"/>
    <cellStyle name="新增资产配置表11 __b-17-0" xfId="529"/>
    <cellStyle name="国有资本经营预算支出表07 __b-18-0" xfId="530"/>
    <cellStyle name="国有资本经营预算支出表07 __b-23-0" xfId="531"/>
    <cellStyle name="市对下转移支付预算表10-1 __b-1-0" xfId="532"/>
    <cellStyle name="部门政府采购预算表08 __b-10-0" xfId="533"/>
    <cellStyle name="市对下转移支付预算表10-1 __b-2-0" xfId="534"/>
    <cellStyle name="部门政府采购预算表08 __b-11-0" xfId="535"/>
    <cellStyle name="市对下转移支付预算表10-1 __b-3-0" xfId="536"/>
    <cellStyle name="部门政府采购预算表08 __b-12-0" xfId="537"/>
    <cellStyle name="市对下转移支付预算表10-1 __b-4-0" xfId="538"/>
    <cellStyle name="部门政府采购预算表08 __b-13-0" xfId="539"/>
    <cellStyle name="市对下转移支付预算表10-1 __b-5-0" xfId="540"/>
    <cellStyle name="部门政府采购预算表08 __b-14-0" xfId="541"/>
    <cellStyle name="市对下转移支付预算表10-1 __b-6-0" xfId="542"/>
    <cellStyle name="部门政府采购预算表08 __b-15-0" xfId="543"/>
    <cellStyle name="部门政府采购预算表08 __b-20-0" xfId="544"/>
    <cellStyle name="市对下转移支付预算表10-1 __b-8-0" xfId="545"/>
    <cellStyle name="部门政府采购预算表08 __b-17-0" xfId="546"/>
    <cellStyle name="部门政府采购预算表08 __b-22-0" xfId="547"/>
    <cellStyle name="市对下转移支付预算表10-1 __b-9-0" xfId="548"/>
    <cellStyle name="部门政府采购预算表08 __b-18-0" xfId="549"/>
    <cellStyle name="部门政府采购预算表08 __b-23-0" xfId="550"/>
    <cellStyle name="部门政府采购预算表08 __b-19-0" xfId="551"/>
    <cellStyle name="部门政府采购预算表08 __b-24-0" xfId="552"/>
    <cellStyle name="部门政府采购预算表08 __b-25-0" xfId="553"/>
    <cellStyle name="部门政府采购预算表08 __b-30-0" xfId="554"/>
    <cellStyle name="部门政府采购预算表08 __b-26-0" xfId="555"/>
    <cellStyle name="部门政府采购预算表08 __b-31-0" xfId="556"/>
    <cellStyle name="部门政府采购预算表08 __b-27-0" xfId="557"/>
    <cellStyle name="部门政府采购预算表08 __b-32-0" xfId="558"/>
    <cellStyle name="部门政府采购预算表08 __b-28-0" xfId="559"/>
    <cellStyle name="部门政府采购预算表08 __b-33-0" xfId="560"/>
    <cellStyle name="部门政府采购预算表08 __b-29-0" xfId="561"/>
    <cellStyle name="部门政府采购预算表08 __b-34-0" xfId="562"/>
    <cellStyle name="部门政府采购预算表08 __b-35-0" xfId="563"/>
    <cellStyle name="部门政府采购预算表08 __b-36-0" xfId="564"/>
    <cellStyle name="部门政府采购预算表08 __b-37-0" xfId="565"/>
    <cellStyle name="部门项目中期规划预算表13 __b-10-0" xfId="566"/>
    <cellStyle name="部门政府采购预算表08 __b-38-0" xfId="567"/>
    <cellStyle name="政府购买服务预算表09 __b-1-0" xfId="568"/>
    <cellStyle name="政府购买服务预算表09 __b-2-0" xfId="569"/>
    <cellStyle name="政府购买服务预算表09 __b-3-0" xfId="570"/>
    <cellStyle name="政府购买服务预算表09 __b-4-0" xfId="571"/>
    <cellStyle name="政府购买服务预算表09 __b-6-0" xfId="572"/>
    <cellStyle name="政府购买服务预算表09 __b-7-0" xfId="573"/>
    <cellStyle name="政府购买服务预算表09 __b-8-0" xfId="574"/>
    <cellStyle name="政府购买服务预算表09 __b-30-0" xfId="575"/>
    <cellStyle name="政府购买服务预算表09 __b-25-0" xfId="576"/>
    <cellStyle name="政府购买服务预算表09 __b-31-0" xfId="577"/>
    <cellStyle name="政府购买服务预算表09 __b-26-0" xfId="578"/>
    <cellStyle name="市对下转移支付绩效目标表10-2 __b-1-0" xfId="579"/>
    <cellStyle name="政府购买服务预算表09 __b-32-0" xfId="580"/>
    <cellStyle name="政府购买服务预算表09 __b-27-0" xfId="581"/>
    <cellStyle name="市对下转移支付绩效目标表10-2 __b-2-0" xfId="582"/>
    <cellStyle name="政府购买服务预算表09 __b-33-0" xfId="583"/>
    <cellStyle name="政府购买服务预算表09 __b-28-0" xfId="584"/>
    <cellStyle name="市对下转移支付绩效目标表10-2 __b-3-0" xfId="585"/>
    <cellStyle name="政府购买服务预算表09 __b-34-0" xfId="586"/>
    <cellStyle name="政府购买服务预算表09 __b-29-0" xfId="587"/>
    <cellStyle name="市对下转移支付绩效目标表10-2 __b-4-0" xfId="588"/>
    <cellStyle name="政府购买服务预算表09 __b-40-0" xfId="589"/>
    <cellStyle name="政府购买服务预算表09 __b-35-0" xfId="590"/>
    <cellStyle name="市对下转移支付绩效目标表10-2 __b-5-0" xfId="591"/>
    <cellStyle name="政府购买服务预算表09 __b-41-0" xfId="592"/>
    <cellStyle name="政府购买服务预算表09 __b-36-0" xfId="593"/>
    <cellStyle name="市对下转移支付绩效目标表10-2 __b-6-0" xfId="594"/>
    <cellStyle name="政府购买服务预算表09 __b-42-0" xfId="595"/>
    <cellStyle name="政府购买服务预算表09 __b-37-0" xfId="596"/>
    <cellStyle name="市对下转移支付绩效目标表10-2 __b-7-0" xfId="597"/>
    <cellStyle name="政府购买服务预算表09 __b-43-0" xfId="598"/>
    <cellStyle name="政府购买服务预算表09 __b-38-0" xfId="599"/>
    <cellStyle name="市对下转移支付绩效目标表10-2 __b-8-0" xfId="600"/>
    <cellStyle name="政府购买服务预算表09 __b-44-0" xfId="601"/>
    <cellStyle name="政府购买服务预算表09 __b-39-0" xfId="602"/>
    <cellStyle name="市对下转移支付绩效目标表10-2 __b-9-0" xfId="603"/>
    <cellStyle name="政府购买服务预算表09 __b-45-0" xfId="604"/>
    <cellStyle name="市对下转移支付预算表10-1 __b-11-0" xfId="605"/>
    <cellStyle name="市对下转移支付预算表10-1 __b-12-0" xfId="606"/>
    <cellStyle name="市对下转移支付预算表10-1 __b-13-0" xfId="607"/>
    <cellStyle name="市对下转移支付预算表10-1 __b-14-0" xfId="608"/>
    <cellStyle name="市对下转移支付预算表10-1 __b-20-0" xfId="609"/>
    <cellStyle name="市对下转移支付预算表10-1 __b-15-0" xfId="610"/>
    <cellStyle name="市对下转移支付预算表10-1 __b-21-0" xfId="611"/>
    <cellStyle name="市对下转移支付预算表10-1 __b-16-0" xfId="612"/>
    <cellStyle name="市对下转移支付预算表10-1 __b-23-0" xfId="613"/>
    <cellStyle name="市对下转移支付预算表10-1 __b-18-0" xfId="614"/>
    <cellStyle name="市对下转移支付预算表10-1 __b-24-0" xfId="615"/>
    <cellStyle name="市对下转移支付预算表10-1 __b-19-0" xfId="616"/>
    <cellStyle name="市对下转移支付预算表10-1 __b-30-0" xfId="617"/>
    <cellStyle name="市对下转移支付预算表10-1 __b-25-0" xfId="618"/>
    <cellStyle name="市对下转移支付预算表10-1 __b-27-0" xfId="619"/>
    <cellStyle name="市对下转移支付预算表10-1 __b-28-0" xfId="620"/>
    <cellStyle name="市对下转移支付预算表10-1 __b-29-0" xfId="621"/>
    <cellStyle name="市对下转移支付绩效目标表10-2 __b-10-0" xfId="622"/>
    <cellStyle name="市对下转移支付绩效目标表10-2 __b-11-0" xfId="623"/>
    <cellStyle name="市对下转移支付绩效目标表10-2 __b-12-0" xfId="624"/>
    <cellStyle name="常规 3" xfId="625"/>
    <cellStyle name="市对下转移支付绩效目标表10-2 __b-13-0" xfId="626"/>
    <cellStyle name="市对下转移支付绩效目标表10-2 __b-14-0" xfId="627"/>
    <cellStyle name="市对下转移支付绩效目标表10-2 __b-15-0" xfId="628"/>
    <cellStyle name="市对下转移支付绩效目标表10-2 __b-16-0" xfId="629"/>
    <cellStyle name="市对下转移支付绩效目标表10-2 __b-17-0" xfId="630"/>
    <cellStyle name="市对下转移支付绩效目标表10-2 __b-18-0" xfId="631"/>
    <cellStyle name="市对下转移支付绩效目标表10-2 __b-19-0" xfId="632"/>
    <cellStyle name="新增资产配置表11 __b-3-0" xfId="633"/>
    <cellStyle name="新增资产配置表11 __b-4-0" xfId="634"/>
    <cellStyle name="新增资产配置表11 __b-5-0" xfId="635"/>
    <cellStyle name="新增资产配置表11 __b-6-0" xfId="636"/>
    <cellStyle name="新增资产配置表11 __b-7-0" xfId="637"/>
    <cellStyle name="新增资产配置表11 __b-8-0" xfId="638"/>
    <cellStyle name="上级补助项目支出预算表12 __b-1-0" xfId="639"/>
    <cellStyle name="上级补助项目支出预算表12 __b-2-0" xfId="640"/>
    <cellStyle name="上级补助项目支出预算表12 __b-3-0" xfId="641"/>
    <cellStyle name="上级补助项目支出预算表12 __b-5-0" xfId="642"/>
    <cellStyle name="上级补助项目支出预算表12 __b-6-0" xfId="643"/>
    <cellStyle name="上级补助项目支出预算表12 __b-7-0" xfId="644"/>
    <cellStyle name="上级补助项目支出预算表12 __b-8-0" xfId="645"/>
    <cellStyle name="上级补助项目支出预算表12 __b-9-0" xfId="646"/>
    <cellStyle name="上级补助项目支出预算表12 __b-11-0" xfId="647"/>
    <cellStyle name="上级补助项目支出预算表12 __b-12-0" xfId="648"/>
    <cellStyle name="上级补助项目支出预算表12 __b-13-0" xfId="649"/>
    <cellStyle name="部门项目中期规划预算表13 __b-11-0" xfId="650"/>
    <cellStyle name="部门项目中期规划预算表13 __b-12-0" xfId="651"/>
    <cellStyle name="部门项目中期规划预算表13 __b-13-0" xfId="652"/>
    <cellStyle name="部门项目中期规划预算表13 __b-14-0" xfId="653"/>
    <cellStyle name="部门项目中期规划预算表13 __b-20-0" xfId="654"/>
    <cellStyle name="部门项目中期规划预算表13 __b-15-0" xfId="655"/>
    <cellStyle name="部门项目中期规划预算表13 __b-21-0" xfId="656"/>
    <cellStyle name="部门项目中期规划预算表13 __b-16-0" xfId="657"/>
    <cellStyle name="部门项目中期规划预算表13 __b-22-0" xfId="658"/>
    <cellStyle name="部门项目中期规划预算表13 __b-17-0" xfId="659"/>
    <cellStyle name="部门项目中期规划预算表13 __b-23-0" xfId="660"/>
    <cellStyle name="部门项目中期规划预算表13 __b-18-0" xfId="661"/>
    <cellStyle name="部门项目中期规划预算表13 __b-24-0" xfId="662"/>
    <cellStyle name="部门项目中期规划预算表13 __b-19-0" xfId="663"/>
    <cellStyle name="部门项目中期规划预算表13 __b-26-0" xfId="664"/>
    <cellStyle name="部门项目中期规划预算表13 __b-27-0" xfId="665"/>
    <cellStyle name="部门项目中期规划预算表13 __b-28-0" xfId="666"/>
    <cellStyle name="部门项目中期规划预算表13 __b-29-0" xfId="667"/>
    <cellStyle name="常规 2 2" xfId="668"/>
    <cellStyle name="常规 5" xfId="6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topLeftCell="A26" workbookViewId="0">
      <selection activeCell="B38" sqref="B38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" customWidth="1"/>
    <col min="4" max="4" width="42.7" customWidth="1"/>
  </cols>
  <sheetData>
    <row r="1" ht="13.5" customHeight="1" spans="4:4">
      <c r="D1" s="118" t="s">
        <v>0</v>
      </c>
    </row>
    <row r="2" ht="36" customHeight="1" spans="1:4">
      <c r="A2" s="138" t="s">
        <v>1</v>
      </c>
      <c r="B2" s="273"/>
      <c r="C2" s="273"/>
      <c r="D2" s="273"/>
    </row>
    <row r="3" ht="21" customHeight="1" spans="1:4">
      <c r="A3" s="274" t="str">
        <f>"单位名称："&amp;"曲靖市统计局"</f>
        <v>单位名称：曲靖市统计局</v>
      </c>
      <c r="B3" s="275"/>
      <c r="C3" s="275"/>
      <c r="D3" s="281" t="s">
        <v>2</v>
      </c>
    </row>
    <row r="4" ht="19.5" customHeight="1" spans="1:4">
      <c r="A4" s="276" t="s">
        <v>3</v>
      </c>
      <c r="B4" s="277"/>
      <c r="C4" s="276" t="s">
        <v>4</v>
      </c>
      <c r="D4" s="277"/>
    </row>
    <row r="5" ht="19.5" customHeight="1" spans="1:4">
      <c r="A5" s="278" t="s">
        <v>5</v>
      </c>
      <c r="B5" s="278" t="s">
        <v>6</v>
      </c>
      <c r="C5" s="278" t="s">
        <v>7</v>
      </c>
      <c r="D5" s="278" t="s">
        <v>6</v>
      </c>
    </row>
    <row r="6" ht="19.5" customHeight="1" spans="1:4">
      <c r="A6" s="279"/>
      <c r="B6" s="279"/>
      <c r="C6" s="279"/>
      <c r="D6" s="279"/>
    </row>
    <row r="7" ht="20.25" customHeight="1" spans="1:4">
      <c r="A7" s="13" t="s">
        <v>8</v>
      </c>
      <c r="B7" s="15">
        <v>1538.431681</v>
      </c>
      <c r="C7" s="280" t="str">
        <f>"一"&amp;"、"&amp;"一般公共服务支出"</f>
        <v>一、一般公共服务支出</v>
      </c>
      <c r="D7" s="15">
        <v>1308.357993</v>
      </c>
    </row>
    <row r="8" ht="20.25" customHeight="1" spans="1:4">
      <c r="A8" s="13" t="s">
        <v>9</v>
      </c>
      <c r="B8" s="15"/>
      <c r="C8" s="280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80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80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280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80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80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80" t="str">
        <f>"八"&amp;"、"&amp;"社会保障和就业支出"</f>
        <v>八、社会保障和就业支出</v>
      </c>
      <c r="D14" s="15">
        <v>96.253661</v>
      </c>
    </row>
    <row r="15" ht="20.25" customHeight="1" spans="1:4">
      <c r="A15" s="13" t="s">
        <v>16</v>
      </c>
      <c r="B15" s="15"/>
      <c r="C15" s="280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280" t="str">
        <f>"十"&amp;"、"&amp;"卫生健康支出"</f>
        <v>十、卫生健康支出</v>
      </c>
      <c r="D16" s="15">
        <v>58.210751</v>
      </c>
    </row>
    <row r="17" ht="20.25" customHeight="1" spans="1:4">
      <c r="A17" s="13"/>
      <c r="B17" s="15"/>
      <c r="C17" s="280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80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80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80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80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80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80" t="str">
        <f>"十七"&amp;"、"&amp;"金融支出"</f>
        <v>十七、金融支出</v>
      </c>
      <c r="D23" s="15"/>
    </row>
    <row r="24" ht="20.25" customHeight="1" spans="1:4">
      <c r="A24" s="13"/>
      <c r="B24" s="13"/>
      <c r="C24" s="280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80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80" t="str">
        <f>"二十"&amp;"、"&amp;"住房保障支出"</f>
        <v>二十、住房保障支出</v>
      </c>
      <c r="D26" s="15">
        <v>75.609276</v>
      </c>
    </row>
    <row r="27" ht="20.25" customHeight="1" spans="1:4">
      <c r="A27" s="13"/>
      <c r="B27" s="13"/>
      <c r="C27" s="280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80" t="str">
        <f>"二十二"&amp;"、"&amp;"灾害防治及应急管理支出"</f>
        <v>二十二、灾害防治及应急管理支出</v>
      </c>
      <c r="D28" s="15"/>
    </row>
    <row r="29" ht="20.25" customHeight="1" spans="1:4">
      <c r="A29" s="13"/>
      <c r="B29" s="13"/>
      <c r="C29" s="280" t="str">
        <f>"二十三"&amp;"、"&amp;"预备费"</f>
        <v>二十三、预备费</v>
      </c>
      <c r="D29" s="15"/>
    </row>
    <row r="30" ht="20.25" customHeight="1" spans="1:4">
      <c r="A30" s="13"/>
      <c r="B30" s="13"/>
      <c r="C30" s="280" t="str">
        <f>"二十四"&amp;"、"&amp;"其他支出"</f>
        <v>二十四、其他支出</v>
      </c>
      <c r="D30" s="15"/>
    </row>
    <row r="31" ht="20.25" customHeight="1" spans="1:4">
      <c r="A31" s="13"/>
      <c r="B31" s="13"/>
      <c r="C31" s="280" t="str">
        <f>"二十五"&amp;"、"&amp;"转移性支出"</f>
        <v>二十五、转移性支出</v>
      </c>
      <c r="D31" s="15"/>
    </row>
    <row r="32" ht="20.25" customHeight="1" spans="1:4">
      <c r="A32" s="13"/>
      <c r="B32" s="13"/>
      <c r="C32" s="280" t="str">
        <f>"二十六"&amp;"、"&amp;"债务还本支出"</f>
        <v>二十六、债务还本支出</v>
      </c>
      <c r="D32" s="15"/>
    </row>
    <row r="33" ht="20.25" customHeight="1" spans="1:4">
      <c r="A33" s="13"/>
      <c r="B33" s="13"/>
      <c r="C33" s="280" t="str">
        <f>"二十七"&amp;"、"&amp;"债务付息支出"</f>
        <v>二十七、债务付息支出</v>
      </c>
      <c r="D33" s="15"/>
    </row>
    <row r="34" ht="20.25" customHeight="1" spans="1:4">
      <c r="A34" s="13"/>
      <c r="B34" s="13"/>
      <c r="C34" s="280" t="str">
        <f>"二十八"&amp;"、"&amp;"债务发行费用支出"</f>
        <v>二十八、债务发行费用支出</v>
      </c>
      <c r="D34" s="15"/>
    </row>
    <row r="35" ht="20.25" customHeight="1" spans="1:4">
      <c r="A35" s="13"/>
      <c r="B35" s="13"/>
      <c r="C35" s="280" t="str">
        <f>"二十九"&amp;"、"&amp;"抗疫特别国债安排的支出"</f>
        <v>二十九、抗疫特别国债安排的支出</v>
      </c>
      <c r="D35" s="15"/>
    </row>
    <row r="36" ht="20.25" customHeight="1" spans="1:4">
      <c r="A36" s="223" t="s">
        <v>18</v>
      </c>
      <c r="B36" s="15">
        <v>1538.431681</v>
      </c>
      <c r="C36" s="223" t="s">
        <v>19</v>
      </c>
      <c r="D36" s="15">
        <v>1538.431681</v>
      </c>
    </row>
    <row r="37" ht="20.25" customHeight="1" spans="1:4">
      <c r="A37" s="13" t="s">
        <v>20</v>
      </c>
      <c r="B37" s="15"/>
      <c r="C37" s="13" t="s">
        <v>21</v>
      </c>
      <c r="D37" s="15"/>
    </row>
    <row r="38" ht="20.25" customHeight="1" spans="1:4">
      <c r="A38" s="223" t="s">
        <v>22</v>
      </c>
      <c r="B38" s="15">
        <v>1538.431681</v>
      </c>
      <c r="C38" s="223" t="s">
        <v>23</v>
      </c>
      <c r="D38" s="15">
        <v>1538.431681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41"/>
  <sheetViews>
    <sheetView topLeftCell="B6" workbookViewId="0">
      <selection activeCell="B2" sqref="B2:K2"/>
    </sheetView>
  </sheetViews>
  <sheetFormatPr defaultColWidth="9.14166666666667" defaultRowHeight="12" customHeight="1"/>
  <cols>
    <col min="1" max="1" width="30.025" customWidth="1"/>
    <col min="2" max="2" width="29" customWidth="1"/>
    <col min="3" max="3" width="23.85" customWidth="1"/>
    <col min="4" max="4" width="20.575" customWidth="1"/>
    <col min="5" max="5" width="20.1416666666667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833333333333" customWidth="1"/>
    <col min="11" max="11" width="15.7" customWidth="1"/>
  </cols>
  <sheetData>
    <row r="1" customHeight="1" spans="11:11">
      <c r="K1" s="65" t="s">
        <v>360</v>
      </c>
    </row>
    <row r="2" ht="28.5" customHeight="1" spans="2:11">
      <c r="B2" s="60" t="s">
        <v>361</v>
      </c>
      <c r="C2" s="3"/>
      <c r="D2" s="3"/>
      <c r="E2" s="3"/>
      <c r="F2" s="3"/>
      <c r="G2" s="61"/>
      <c r="H2" s="3"/>
      <c r="I2" s="61"/>
      <c r="J2" s="61"/>
      <c r="K2" s="3"/>
    </row>
    <row r="3" ht="17.25" customHeight="1" spans="1:2">
      <c r="A3" t="str">
        <f>"单位名称："&amp;"曲靖市统计局"</f>
        <v>单位名称：曲靖市统计局</v>
      </c>
      <c r="B3" s="4"/>
    </row>
    <row r="4" ht="44.25" customHeight="1" spans="1:11">
      <c r="A4" s="149" t="s">
        <v>252</v>
      </c>
      <c r="B4" s="50" t="s">
        <v>362</v>
      </c>
      <c r="C4" s="50" t="s">
        <v>363</v>
      </c>
      <c r="D4" s="50" t="s">
        <v>364</v>
      </c>
      <c r="E4" s="50" t="s">
        <v>365</v>
      </c>
      <c r="F4" s="50" t="s">
        <v>366</v>
      </c>
      <c r="G4" s="62" t="s">
        <v>367</v>
      </c>
      <c r="H4" s="50" t="s">
        <v>368</v>
      </c>
      <c r="I4" s="62" t="s">
        <v>369</v>
      </c>
      <c r="J4" s="62" t="s">
        <v>370</v>
      </c>
      <c r="K4" s="50" t="s">
        <v>371</v>
      </c>
    </row>
    <row r="5" ht="18.75" customHeight="1" spans="1:11">
      <c r="A5" s="150">
        <v>1</v>
      </c>
      <c r="B5" s="151">
        <v>2</v>
      </c>
      <c r="C5" s="151">
        <v>3</v>
      </c>
      <c r="D5" s="151">
        <v>4</v>
      </c>
      <c r="E5" s="151">
        <v>5</v>
      </c>
      <c r="F5" s="151">
        <v>6</v>
      </c>
      <c r="G5" s="152">
        <v>7</v>
      </c>
      <c r="H5" s="151">
        <v>8</v>
      </c>
      <c r="I5" s="152">
        <v>9</v>
      </c>
      <c r="J5" s="152">
        <v>10</v>
      </c>
      <c r="K5" s="151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53"/>
      <c r="B7" s="64" t="s">
        <v>43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53" t="s">
        <v>343</v>
      </c>
      <c r="B8" s="13" t="s">
        <v>342</v>
      </c>
      <c r="C8" s="13" t="s">
        <v>372</v>
      </c>
      <c r="D8" s="13" t="s">
        <v>373</v>
      </c>
      <c r="E8" s="13" t="s">
        <v>374</v>
      </c>
      <c r="F8" s="13" t="s">
        <v>375</v>
      </c>
      <c r="G8" s="13" t="s">
        <v>376</v>
      </c>
      <c r="H8" s="13" t="s">
        <v>152</v>
      </c>
      <c r="I8" s="13" t="s">
        <v>377</v>
      </c>
      <c r="J8" s="13" t="s">
        <v>378</v>
      </c>
      <c r="K8" s="13" t="s">
        <v>379</v>
      </c>
    </row>
    <row r="9" ht="19.5" customHeight="1" spans="1:11">
      <c r="A9" s="153" t="s">
        <v>343</v>
      </c>
      <c r="B9" s="13" t="s">
        <v>342</v>
      </c>
      <c r="C9" s="13" t="s">
        <v>372</v>
      </c>
      <c r="D9" s="13" t="s">
        <v>373</v>
      </c>
      <c r="E9" s="13" t="s">
        <v>374</v>
      </c>
      <c r="F9" s="13" t="s">
        <v>380</v>
      </c>
      <c r="G9" s="13" t="s">
        <v>381</v>
      </c>
      <c r="H9" s="13" t="s">
        <v>382</v>
      </c>
      <c r="I9" s="13" t="s">
        <v>383</v>
      </c>
      <c r="J9" s="13" t="s">
        <v>378</v>
      </c>
      <c r="K9" s="13" t="s">
        <v>384</v>
      </c>
    </row>
    <row r="10" ht="19.5" customHeight="1" spans="1:11">
      <c r="A10" s="153" t="s">
        <v>343</v>
      </c>
      <c r="B10" s="13" t="s">
        <v>342</v>
      </c>
      <c r="C10" s="13" t="s">
        <v>372</v>
      </c>
      <c r="D10" s="13" t="s">
        <v>373</v>
      </c>
      <c r="E10" s="13" t="s">
        <v>374</v>
      </c>
      <c r="F10" s="13" t="s">
        <v>385</v>
      </c>
      <c r="G10" s="13" t="s">
        <v>381</v>
      </c>
      <c r="H10" s="13" t="s">
        <v>386</v>
      </c>
      <c r="I10" s="13" t="s">
        <v>383</v>
      </c>
      <c r="J10" s="13" t="s">
        <v>378</v>
      </c>
      <c r="K10" s="13" t="s">
        <v>387</v>
      </c>
    </row>
    <row r="11" ht="19.5" customHeight="1" spans="1:11">
      <c r="A11" s="153" t="s">
        <v>343</v>
      </c>
      <c r="B11" s="13" t="s">
        <v>342</v>
      </c>
      <c r="C11" s="13" t="s">
        <v>372</v>
      </c>
      <c r="D11" s="13" t="s">
        <v>373</v>
      </c>
      <c r="E11" s="13" t="s">
        <v>388</v>
      </c>
      <c r="F11" s="13" t="s">
        <v>389</v>
      </c>
      <c r="G11" s="13" t="s">
        <v>376</v>
      </c>
      <c r="H11" s="13" t="s">
        <v>390</v>
      </c>
      <c r="I11" s="13" t="s">
        <v>391</v>
      </c>
      <c r="J11" s="13" t="s">
        <v>378</v>
      </c>
      <c r="K11" s="13" t="s">
        <v>392</v>
      </c>
    </row>
    <row r="12" ht="19.5" customHeight="1" spans="1:11">
      <c r="A12" s="153" t="s">
        <v>343</v>
      </c>
      <c r="B12" s="13" t="s">
        <v>342</v>
      </c>
      <c r="C12" s="13" t="s">
        <v>372</v>
      </c>
      <c r="D12" s="13" t="s">
        <v>373</v>
      </c>
      <c r="E12" s="13" t="s">
        <v>388</v>
      </c>
      <c r="F12" s="13" t="s">
        <v>393</v>
      </c>
      <c r="G12" s="13" t="s">
        <v>381</v>
      </c>
      <c r="H12" s="13" t="s">
        <v>394</v>
      </c>
      <c r="I12" s="13" t="s">
        <v>391</v>
      </c>
      <c r="J12" s="13" t="s">
        <v>378</v>
      </c>
      <c r="K12" s="13" t="s">
        <v>395</v>
      </c>
    </row>
    <row r="13" ht="19.5" customHeight="1" spans="1:11">
      <c r="A13" s="153" t="s">
        <v>343</v>
      </c>
      <c r="B13" s="13" t="s">
        <v>342</v>
      </c>
      <c r="C13" s="13" t="s">
        <v>372</v>
      </c>
      <c r="D13" s="13" t="s">
        <v>373</v>
      </c>
      <c r="E13" s="13" t="s">
        <v>396</v>
      </c>
      <c r="F13" s="13" t="s">
        <v>397</v>
      </c>
      <c r="G13" s="13" t="s">
        <v>381</v>
      </c>
      <c r="H13" s="13" t="s">
        <v>394</v>
      </c>
      <c r="I13" s="13" t="s">
        <v>391</v>
      </c>
      <c r="J13" s="13" t="s">
        <v>378</v>
      </c>
      <c r="K13" s="13" t="s">
        <v>398</v>
      </c>
    </row>
    <row r="14" ht="19.5" customHeight="1" spans="1:11">
      <c r="A14" s="153" t="s">
        <v>343</v>
      </c>
      <c r="B14" s="13" t="s">
        <v>342</v>
      </c>
      <c r="C14" s="13" t="s">
        <v>372</v>
      </c>
      <c r="D14" s="13" t="s">
        <v>399</v>
      </c>
      <c r="E14" s="13" t="s">
        <v>400</v>
      </c>
      <c r="F14" s="13" t="s">
        <v>401</v>
      </c>
      <c r="G14" s="13" t="s">
        <v>381</v>
      </c>
      <c r="H14" s="13" t="s">
        <v>402</v>
      </c>
      <c r="I14" s="13" t="s">
        <v>403</v>
      </c>
      <c r="J14" s="13" t="s">
        <v>378</v>
      </c>
      <c r="K14" s="13" t="s">
        <v>404</v>
      </c>
    </row>
    <row r="15" ht="19.5" customHeight="1" spans="1:11">
      <c r="A15" s="153" t="s">
        <v>343</v>
      </c>
      <c r="B15" s="13" t="s">
        <v>342</v>
      </c>
      <c r="C15" s="13" t="s">
        <v>372</v>
      </c>
      <c r="D15" s="13" t="s">
        <v>399</v>
      </c>
      <c r="E15" s="13" t="s">
        <v>400</v>
      </c>
      <c r="F15" s="13" t="s">
        <v>405</v>
      </c>
      <c r="G15" s="13" t="s">
        <v>376</v>
      </c>
      <c r="H15" s="13" t="s">
        <v>386</v>
      </c>
      <c r="I15" s="13" t="s">
        <v>406</v>
      </c>
      <c r="J15" s="13" t="s">
        <v>378</v>
      </c>
      <c r="K15" s="13" t="s">
        <v>407</v>
      </c>
    </row>
    <row r="16" ht="19.5" customHeight="1" spans="1:11">
      <c r="A16" s="153" t="s">
        <v>343</v>
      </c>
      <c r="B16" s="13" t="s">
        <v>342</v>
      </c>
      <c r="C16" s="13" t="s">
        <v>372</v>
      </c>
      <c r="D16" s="13" t="s">
        <v>399</v>
      </c>
      <c r="E16" s="13" t="s">
        <v>400</v>
      </c>
      <c r="F16" s="13" t="s">
        <v>408</v>
      </c>
      <c r="G16" s="13" t="s">
        <v>376</v>
      </c>
      <c r="H16" s="13" t="s">
        <v>141</v>
      </c>
      <c r="I16" s="13" t="s">
        <v>406</v>
      </c>
      <c r="J16" s="13" t="s">
        <v>378</v>
      </c>
      <c r="K16" s="13" t="s">
        <v>409</v>
      </c>
    </row>
    <row r="17" ht="153" customHeight="1" spans="1:11">
      <c r="A17" s="153" t="s">
        <v>343</v>
      </c>
      <c r="B17" s="13" t="s">
        <v>342</v>
      </c>
      <c r="C17" s="13" t="s">
        <v>372</v>
      </c>
      <c r="D17" s="13" t="s">
        <v>410</v>
      </c>
      <c r="E17" s="13" t="s">
        <v>411</v>
      </c>
      <c r="F17" s="13" t="s">
        <v>412</v>
      </c>
      <c r="G17" s="13" t="s">
        <v>381</v>
      </c>
      <c r="H17" s="13" t="s">
        <v>413</v>
      </c>
      <c r="I17" s="13" t="s">
        <v>391</v>
      </c>
      <c r="J17" s="13" t="s">
        <v>414</v>
      </c>
      <c r="K17" s="13" t="s">
        <v>415</v>
      </c>
    </row>
    <row r="18" ht="19.5" customHeight="1" spans="1:11">
      <c r="A18" s="153" t="s">
        <v>354</v>
      </c>
      <c r="B18" s="13" t="s">
        <v>353</v>
      </c>
      <c r="C18" s="13" t="s">
        <v>416</v>
      </c>
      <c r="D18" s="13" t="s">
        <v>373</v>
      </c>
      <c r="E18" s="13" t="s">
        <v>374</v>
      </c>
      <c r="F18" s="13" t="s">
        <v>417</v>
      </c>
      <c r="G18" s="13" t="s">
        <v>381</v>
      </c>
      <c r="H18" s="13" t="s">
        <v>418</v>
      </c>
      <c r="I18" s="13" t="s">
        <v>406</v>
      </c>
      <c r="J18" s="13" t="s">
        <v>378</v>
      </c>
      <c r="K18" s="13" t="s">
        <v>419</v>
      </c>
    </row>
    <row r="19" ht="19.5" customHeight="1" spans="1:11">
      <c r="A19" s="153" t="s">
        <v>354</v>
      </c>
      <c r="B19" s="13" t="s">
        <v>353</v>
      </c>
      <c r="C19" s="13" t="s">
        <v>416</v>
      </c>
      <c r="D19" s="13" t="s">
        <v>399</v>
      </c>
      <c r="E19" s="13" t="s">
        <v>400</v>
      </c>
      <c r="F19" s="13" t="s">
        <v>420</v>
      </c>
      <c r="G19" s="13" t="s">
        <v>376</v>
      </c>
      <c r="H19" s="13" t="s">
        <v>139</v>
      </c>
      <c r="I19" s="13" t="s">
        <v>391</v>
      </c>
      <c r="J19" s="13" t="s">
        <v>378</v>
      </c>
      <c r="K19" s="13" t="s">
        <v>421</v>
      </c>
    </row>
    <row r="20" ht="159" customHeight="1" spans="1:11">
      <c r="A20" s="153" t="s">
        <v>354</v>
      </c>
      <c r="B20" s="13" t="s">
        <v>353</v>
      </c>
      <c r="C20" s="13" t="s">
        <v>416</v>
      </c>
      <c r="D20" s="13" t="s">
        <v>410</v>
      </c>
      <c r="E20" s="13" t="s">
        <v>411</v>
      </c>
      <c r="F20" s="13" t="s">
        <v>422</v>
      </c>
      <c r="G20" s="13" t="s">
        <v>381</v>
      </c>
      <c r="H20" s="13" t="s">
        <v>402</v>
      </c>
      <c r="I20" s="13" t="s">
        <v>391</v>
      </c>
      <c r="J20" s="13" t="s">
        <v>378</v>
      </c>
      <c r="K20" s="13" t="s">
        <v>423</v>
      </c>
    </row>
    <row r="21" ht="19.5" customHeight="1" spans="1:11">
      <c r="A21" s="153" t="s">
        <v>328</v>
      </c>
      <c r="B21" s="13" t="s">
        <v>329</v>
      </c>
      <c r="C21" s="13" t="s">
        <v>424</v>
      </c>
      <c r="D21" s="13" t="s">
        <v>373</v>
      </c>
      <c r="E21" s="13" t="s">
        <v>374</v>
      </c>
      <c r="F21" s="13" t="s">
        <v>425</v>
      </c>
      <c r="G21" s="13" t="s">
        <v>426</v>
      </c>
      <c r="H21" s="13" t="s">
        <v>142</v>
      </c>
      <c r="I21" s="13" t="s">
        <v>403</v>
      </c>
      <c r="J21" s="13" t="s">
        <v>378</v>
      </c>
      <c r="K21" s="13" t="s">
        <v>427</v>
      </c>
    </row>
    <row r="22" ht="19.5" customHeight="1" spans="1:11">
      <c r="A22" s="153" t="s">
        <v>328</v>
      </c>
      <c r="B22" s="13" t="s">
        <v>329</v>
      </c>
      <c r="C22" s="13" t="s">
        <v>424</v>
      </c>
      <c r="D22" s="13" t="s">
        <v>373</v>
      </c>
      <c r="E22" s="13" t="s">
        <v>374</v>
      </c>
      <c r="F22" s="13" t="s">
        <v>425</v>
      </c>
      <c r="G22" s="13" t="s">
        <v>426</v>
      </c>
      <c r="H22" s="13" t="s">
        <v>142</v>
      </c>
      <c r="I22" s="13" t="s">
        <v>403</v>
      </c>
      <c r="J22" s="13" t="s">
        <v>378</v>
      </c>
      <c r="K22" s="13" t="s">
        <v>427</v>
      </c>
    </row>
    <row r="23" ht="19.5" customHeight="1" spans="1:11">
      <c r="A23" s="153" t="s">
        <v>328</v>
      </c>
      <c r="B23" s="13" t="s">
        <v>329</v>
      </c>
      <c r="C23" s="13" t="s">
        <v>424</v>
      </c>
      <c r="D23" s="13" t="s">
        <v>399</v>
      </c>
      <c r="E23" s="13" t="s">
        <v>400</v>
      </c>
      <c r="F23" s="13" t="s">
        <v>428</v>
      </c>
      <c r="G23" s="13" t="s">
        <v>381</v>
      </c>
      <c r="H23" s="13" t="s">
        <v>429</v>
      </c>
      <c r="I23" s="13" t="s">
        <v>430</v>
      </c>
      <c r="J23" s="13" t="s">
        <v>378</v>
      </c>
      <c r="K23" s="13" t="s">
        <v>428</v>
      </c>
    </row>
    <row r="24" ht="19.5" customHeight="1" spans="1:11">
      <c r="A24" s="153" t="s">
        <v>328</v>
      </c>
      <c r="B24" s="13" t="s">
        <v>329</v>
      </c>
      <c r="C24" s="13" t="s">
        <v>424</v>
      </c>
      <c r="D24" s="13" t="s">
        <v>399</v>
      </c>
      <c r="E24" s="13" t="s">
        <v>400</v>
      </c>
      <c r="F24" s="13" t="s">
        <v>428</v>
      </c>
      <c r="G24" s="13" t="s">
        <v>381</v>
      </c>
      <c r="H24" s="13" t="s">
        <v>429</v>
      </c>
      <c r="I24" s="13" t="s">
        <v>430</v>
      </c>
      <c r="J24" s="13" t="s">
        <v>378</v>
      </c>
      <c r="K24" s="13" t="s">
        <v>428</v>
      </c>
    </row>
    <row r="25" ht="19.5" customHeight="1" spans="1:11">
      <c r="A25" s="153" t="s">
        <v>328</v>
      </c>
      <c r="B25" s="13" t="s">
        <v>329</v>
      </c>
      <c r="C25" s="13" t="s">
        <v>424</v>
      </c>
      <c r="D25" s="13" t="s">
        <v>410</v>
      </c>
      <c r="E25" s="13" t="s">
        <v>411</v>
      </c>
      <c r="F25" s="13" t="s">
        <v>431</v>
      </c>
      <c r="G25" s="13" t="s">
        <v>376</v>
      </c>
      <c r="H25" s="13" t="s">
        <v>390</v>
      </c>
      <c r="I25" s="13" t="s">
        <v>391</v>
      </c>
      <c r="J25" s="13" t="s">
        <v>378</v>
      </c>
      <c r="K25" s="13" t="s">
        <v>432</v>
      </c>
    </row>
    <row r="26" ht="19.5" customHeight="1" spans="1:11">
      <c r="A26" s="153" t="s">
        <v>328</v>
      </c>
      <c r="B26" s="13" t="s">
        <v>329</v>
      </c>
      <c r="C26" s="13" t="s">
        <v>424</v>
      </c>
      <c r="D26" s="13" t="s">
        <v>410</v>
      </c>
      <c r="E26" s="13" t="s">
        <v>411</v>
      </c>
      <c r="F26" s="13" t="s">
        <v>431</v>
      </c>
      <c r="G26" s="13" t="s">
        <v>376</v>
      </c>
      <c r="H26" s="13" t="s">
        <v>390</v>
      </c>
      <c r="I26" s="13" t="s">
        <v>391</v>
      </c>
      <c r="J26" s="13" t="s">
        <v>378</v>
      </c>
      <c r="K26" s="13" t="s">
        <v>432</v>
      </c>
    </row>
    <row r="27" ht="19.5" customHeight="1" spans="1:11">
      <c r="A27" s="153" t="s">
        <v>359</v>
      </c>
      <c r="B27" s="13" t="s">
        <v>358</v>
      </c>
      <c r="C27" s="13" t="s">
        <v>433</v>
      </c>
      <c r="D27" s="13" t="s">
        <v>373</v>
      </c>
      <c r="E27" s="13" t="s">
        <v>374</v>
      </c>
      <c r="F27" s="13" t="s">
        <v>434</v>
      </c>
      <c r="G27" s="13" t="s">
        <v>381</v>
      </c>
      <c r="H27" s="13" t="s">
        <v>435</v>
      </c>
      <c r="I27" s="13" t="s">
        <v>436</v>
      </c>
      <c r="J27" s="13" t="s">
        <v>378</v>
      </c>
      <c r="K27" s="13" t="s">
        <v>437</v>
      </c>
    </row>
    <row r="28" ht="19.5" customHeight="1" spans="1:11">
      <c r="A28" s="153" t="s">
        <v>359</v>
      </c>
      <c r="B28" s="13" t="s">
        <v>358</v>
      </c>
      <c r="C28" s="13" t="s">
        <v>433</v>
      </c>
      <c r="D28" s="13" t="s">
        <v>373</v>
      </c>
      <c r="E28" s="13" t="s">
        <v>374</v>
      </c>
      <c r="F28" s="13" t="s">
        <v>438</v>
      </c>
      <c r="G28" s="13" t="s">
        <v>381</v>
      </c>
      <c r="H28" s="13" t="s">
        <v>439</v>
      </c>
      <c r="I28" s="13" t="s">
        <v>440</v>
      </c>
      <c r="J28" s="13" t="s">
        <v>378</v>
      </c>
      <c r="K28" s="13" t="s">
        <v>441</v>
      </c>
    </row>
    <row r="29" ht="19.5" customHeight="1" spans="1:11">
      <c r="A29" s="153" t="s">
        <v>359</v>
      </c>
      <c r="B29" s="13" t="s">
        <v>358</v>
      </c>
      <c r="C29" s="13" t="s">
        <v>433</v>
      </c>
      <c r="D29" s="13" t="s">
        <v>373</v>
      </c>
      <c r="E29" s="13" t="s">
        <v>374</v>
      </c>
      <c r="F29" s="13" t="s">
        <v>442</v>
      </c>
      <c r="G29" s="13" t="s">
        <v>381</v>
      </c>
      <c r="H29" s="13" t="s">
        <v>439</v>
      </c>
      <c r="I29" s="13" t="s">
        <v>436</v>
      </c>
      <c r="J29" s="13" t="s">
        <v>378</v>
      </c>
      <c r="K29" s="13" t="s">
        <v>443</v>
      </c>
    </row>
    <row r="30" ht="19.5" customHeight="1" spans="1:11">
      <c r="A30" s="153" t="s">
        <v>359</v>
      </c>
      <c r="B30" s="13" t="s">
        <v>358</v>
      </c>
      <c r="C30" s="13" t="s">
        <v>433</v>
      </c>
      <c r="D30" s="13" t="s">
        <v>373</v>
      </c>
      <c r="E30" s="13" t="s">
        <v>388</v>
      </c>
      <c r="F30" s="13" t="s">
        <v>444</v>
      </c>
      <c r="G30" s="13" t="s">
        <v>381</v>
      </c>
      <c r="H30" s="13" t="s">
        <v>394</v>
      </c>
      <c r="I30" s="13" t="s">
        <v>391</v>
      </c>
      <c r="J30" s="13" t="s">
        <v>378</v>
      </c>
      <c r="K30" s="13" t="s">
        <v>445</v>
      </c>
    </row>
    <row r="31" ht="19.5" customHeight="1" spans="1:11">
      <c r="A31" s="153" t="s">
        <v>359</v>
      </c>
      <c r="B31" s="13" t="s">
        <v>358</v>
      </c>
      <c r="C31" s="13" t="s">
        <v>433</v>
      </c>
      <c r="D31" s="13" t="s">
        <v>373</v>
      </c>
      <c r="E31" s="13" t="s">
        <v>388</v>
      </c>
      <c r="F31" s="13" t="s">
        <v>446</v>
      </c>
      <c r="G31" s="13" t="s">
        <v>381</v>
      </c>
      <c r="H31" s="13" t="s">
        <v>394</v>
      </c>
      <c r="I31" s="13" t="s">
        <v>391</v>
      </c>
      <c r="J31" s="13" t="s">
        <v>378</v>
      </c>
      <c r="K31" s="13" t="s">
        <v>447</v>
      </c>
    </row>
    <row r="32" ht="19.5" customHeight="1" spans="1:11">
      <c r="A32" s="153" t="s">
        <v>359</v>
      </c>
      <c r="B32" s="13" t="s">
        <v>358</v>
      </c>
      <c r="C32" s="13" t="s">
        <v>433</v>
      </c>
      <c r="D32" s="13" t="s">
        <v>373</v>
      </c>
      <c r="E32" s="13" t="s">
        <v>396</v>
      </c>
      <c r="F32" s="13" t="s">
        <v>448</v>
      </c>
      <c r="G32" s="13" t="s">
        <v>381</v>
      </c>
      <c r="H32" s="13" t="s">
        <v>154</v>
      </c>
      <c r="I32" s="13" t="s">
        <v>449</v>
      </c>
      <c r="J32" s="13" t="s">
        <v>378</v>
      </c>
      <c r="K32" s="13" t="s">
        <v>450</v>
      </c>
    </row>
    <row r="33" ht="19.5" customHeight="1" spans="1:11">
      <c r="A33" s="153" t="s">
        <v>359</v>
      </c>
      <c r="B33" s="13" t="s">
        <v>358</v>
      </c>
      <c r="C33" s="13" t="s">
        <v>433</v>
      </c>
      <c r="D33" s="13" t="s">
        <v>399</v>
      </c>
      <c r="E33" s="13" t="s">
        <v>400</v>
      </c>
      <c r="F33" s="13" t="s">
        <v>451</v>
      </c>
      <c r="G33" s="13" t="s">
        <v>381</v>
      </c>
      <c r="H33" s="13" t="s">
        <v>452</v>
      </c>
      <c r="I33" s="13" t="s">
        <v>377</v>
      </c>
      <c r="J33" s="13" t="s">
        <v>414</v>
      </c>
      <c r="K33" s="13" t="s">
        <v>453</v>
      </c>
    </row>
    <row r="34" ht="84" customHeight="1" spans="1:11">
      <c r="A34" s="153" t="s">
        <v>359</v>
      </c>
      <c r="B34" s="13" t="s">
        <v>358</v>
      </c>
      <c r="C34" s="13" t="s">
        <v>433</v>
      </c>
      <c r="D34" s="13" t="s">
        <v>410</v>
      </c>
      <c r="E34" s="13" t="s">
        <v>411</v>
      </c>
      <c r="F34" s="13" t="s">
        <v>454</v>
      </c>
      <c r="G34" s="13" t="s">
        <v>381</v>
      </c>
      <c r="H34" s="13" t="s">
        <v>390</v>
      </c>
      <c r="I34" s="13" t="s">
        <v>391</v>
      </c>
      <c r="J34" s="13" t="s">
        <v>414</v>
      </c>
      <c r="K34" s="13" t="s">
        <v>455</v>
      </c>
    </row>
    <row r="35" ht="19.5" customHeight="1" spans="1:11">
      <c r="A35" s="153" t="s">
        <v>357</v>
      </c>
      <c r="B35" s="13" t="s">
        <v>356</v>
      </c>
      <c r="C35" s="13" t="s">
        <v>456</v>
      </c>
      <c r="D35" s="13" t="s">
        <v>373</v>
      </c>
      <c r="E35" s="13" t="s">
        <v>374</v>
      </c>
      <c r="F35" s="13" t="s">
        <v>457</v>
      </c>
      <c r="G35" s="13" t="s">
        <v>376</v>
      </c>
      <c r="H35" s="13" t="s">
        <v>458</v>
      </c>
      <c r="I35" s="13" t="s">
        <v>403</v>
      </c>
      <c r="J35" s="13" t="s">
        <v>378</v>
      </c>
      <c r="K35" s="13" t="s">
        <v>457</v>
      </c>
    </row>
    <row r="36" ht="19.5" customHeight="1" spans="1:11">
      <c r="A36" s="153" t="s">
        <v>357</v>
      </c>
      <c r="B36" s="13" t="s">
        <v>356</v>
      </c>
      <c r="C36" s="13" t="s">
        <v>456</v>
      </c>
      <c r="D36" s="13" t="s">
        <v>373</v>
      </c>
      <c r="E36" s="13" t="s">
        <v>374</v>
      </c>
      <c r="F36" s="13" t="s">
        <v>459</v>
      </c>
      <c r="G36" s="13" t="s">
        <v>376</v>
      </c>
      <c r="H36" s="13" t="s">
        <v>458</v>
      </c>
      <c r="I36" s="13" t="s">
        <v>403</v>
      </c>
      <c r="J36" s="13" t="s">
        <v>378</v>
      </c>
      <c r="K36" s="13" t="s">
        <v>459</v>
      </c>
    </row>
    <row r="37" ht="19.5" customHeight="1" spans="1:11">
      <c r="A37" s="153" t="s">
        <v>357</v>
      </c>
      <c r="B37" s="13" t="s">
        <v>356</v>
      </c>
      <c r="C37" s="13" t="s">
        <v>456</v>
      </c>
      <c r="D37" s="13" t="s">
        <v>373</v>
      </c>
      <c r="E37" s="13" t="s">
        <v>388</v>
      </c>
      <c r="F37" s="13" t="s">
        <v>460</v>
      </c>
      <c r="G37" s="13" t="s">
        <v>376</v>
      </c>
      <c r="H37" s="13" t="s">
        <v>461</v>
      </c>
      <c r="I37" s="13" t="s">
        <v>391</v>
      </c>
      <c r="J37" s="13" t="s">
        <v>378</v>
      </c>
      <c r="K37" s="13" t="s">
        <v>460</v>
      </c>
    </row>
    <row r="38" ht="19.5" customHeight="1" spans="1:11">
      <c r="A38" s="153" t="s">
        <v>357</v>
      </c>
      <c r="B38" s="13" t="s">
        <v>356</v>
      </c>
      <c r="C38" s="13" t="s">
        <v>456</v>
      </c>
      <c r="D38" s="13" t="s">
        <v>373</v>
      </c>
      <c r="E38" s="13" t="s">
        <v>388</v>
      </c>
      <c r="F38" s="13" t="s">
        <v>462</v>
      </c>
      <c r="G38" s="13" t="s">
        <v>426</v>
      </c>
      <c r="H38" s="13" t="s">
        <v>141</v>
      </c>
      <c r="I38" s="13" t="s">
        <v>391</v>
      </c>
      <c r="J38" s="13" t="s">
        <v>378</v>
      </c>
      <c r="K38" s="13" t="s">
        <v>463</v>
      </c>
    </row>
    <row r="39" ht="19.5" customHeight="1" spans="1:11">
      <c r="A39" s="153" t="s">
        <v>357</v>
      </c>
      <c r="B39" s="13" t="s">
        <v>356</v>
      </c>
      <c r="C39" s="13" t="s">
        <v>456</v>
      </c>
      <c r="D39" s="13" t="s">
        <v>373</v>
      </c>
      <c r="E39" s="13" t="s">
        <v>396</v>
      </c>
      <c r="F39" s="13" t="s">
        <v>464</v>
      </c>
      <c r="G39" s="13" t="s">
        <v>381</v>
      </c>
      <c r="H39" s="13" t="s">
        <v>465</v>
      </c>
      <c r="I39" s="13" t="s">
        <v>449</v>
      </c>
      <c r="J39" s="13" t="s">
        <v>378</v>
      </c>
      <c r="K39" s="13" t="s">
        <v>466</v>
      </c>
    </row>
    <row r="40" ht="19.5" customHeight="1" spans="1:11">
      <c r="A40" s="153" t="s">
        <v>357</v>
      </c>
      <c r="B40" s="13" t="s">
        <v>356</v>
      </c>
      <c r="C40" s="13" t="s">
        <v>456</v>
      </c>
      <c r="D40" s="13" t="s">
        <v>399</v>
      </c>
      <c r="E40" s="13" t="s">
        <v>400</v>
      </c>
      <c r="F40" s="13" t="s">
        <v>467</v>
      </c>
      <c r="G40" s="13" t="s">
        <v>376</v>
      </c>
      <c r="H40" s="13" t="s">
        <v>390</v>
      </c>
      <c r="I40" s="13" t="s">
        <v>391</v>
      </c>
      <c r="J40" s="13" t="s">
        <v>378</v>
      </c>
      <c r="K40" s="13" t="s">
        <v>467</v>
      </c>
    </row>
    <row r="41" ht="140" customHeight="1" spans="1:11">
      <c r="A41" s="153" t="s">
        <v>357</v>
      </c>
      <c r="B41" s="13" t="s">
        <v>356</v>
      </c>
      <c r="C41" s="13" t="s">
        <v>456</v>
      </c>
      <c r="D41" s="13" t="s">
        <v>410</v>
      </c>
      <c r="E41" s="13" t="s">
        <v>411</v>
      </c>
      <c r="F41" s="13" t="s">
        <v>468</v>
      </c>
      <c r="G41" s="13" t="s">
        <v>376</v>
      </c>
      <c r="H41" s="13" t="s">
        <v>390</v>
      </c>
      <c r="I41" s="13" t="s">
        <v>391</v>
      </c>
      <c r="J41" s="13" t="s">
        <v>378</v>
      </c>
      <c r="K41" s="13" t="s">
        <v>468</v>
      </c>
    </row>
  </sheetData>
  <mergeCells count="16">
    <mergeCell ref="B2:K2"/>
    <mergeCell ref="A8:A17"/>
    <mergeCell ref="A18:A20"/>
    <mergeCell ref="A21:A26"/>
    <mergeCell ref="A27:A34"/>
    <mergeCell ref="A35:A41"/>
    <mergeCell ref="B8:B17"/>
    <mergeCell ref="B18:B20"/>
    <mergeCell ref="B21:B26"/>
    <mergeCell ref="B27:B34"/>
    <mergeCell ref="B35:B41"/>
    <mergeCell ref="C8:C17"/>
    <mergeCell ref="C18:C20"/>
    <mergeCell ref="C21:C26"/>
    <mergeCell ref="C27:C34"/>
    <mergeCell ref="C35:C41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workbookViewId="0">
      <selection activeCell="A8" sqref="A8"/>
    </sheetView>
  </sheetViews>
  <sheetFormatPr defaultColWidth="9.14166666666667" defaultRowHeight="12" customHeight="1" outlineLevelRow="7"/>
  <cols>
    <col min="1" max="1" width="38.025" customWidth="1"/>
    <col min="2" max="2" width="22.7166666666667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79" t="s">
        <v>469</v>
      </c>
    </row>
    <row r="2" ht="28.5" customHeight="1" spans="2:11">
      <c r="B2" s="138" t="s">
        <v>470</v>
      </c>
      <c r="C2" s="21"/>
      <c r="D2" s="21"/>
      <c r="E2" s="21"/>
      <c r="F2" s="21"/>
      <c r="G2" s="85"/>
      <c r="H2" s="21"/>
      <c r="I2" s="85"/>
      <c r="J2" s="85"/>
      <c r="K2" s="21"/>
    </row>
    <row r="3" ht="17.25" customHeight="1" spans="1:2">
      <c r="A3" t="s">
        <v>471</v>
      </c>
      <c r="B3" s="139"/>
    </row>
    <row r="4" ht="44.25" customHeight="1" spans="1:11">
      <c r="A4" s="140" t="s">
        <v>252</v>
      </c>
      <c r="B4" s="50" t="s">
        <v>362</v>
      </c>
      <c r="C4" s="50" t="s">
        <v>363</v>
      </c>
      <c r="D4" s="50" t="s">
        <v>364</v>
      </c>
      <c r="E4" s="50" t="s">
        <v>365</v>
      </c>
      <c r="F4" s="50" t="s">
        <v>366</v>
      </c>
      <c r="G4" s="62" t="s">
        <v>367</v>
      </c>
      <c r="H4" s="50" t="s">
        <v>368</v>
      </c>
      <c r="I4" s="62" t="s">
        <v>369</v>
      </c>
      <c r="J4" s="62" t="s">
        <v>370</v>
      </c>
      <c r="K4" s="50" t="s">
        <v>371</v>
      </c>
    </row>
    <row r="5" ht="14.25" customHeight="1" spans="1:11">
      <c r="A5" s="141">
        <v>1</v>
      </c>
      <c r="B5" s="142">
        <v>2</v>
      </c>
      <c r="C5" s="143">
        <v>3</v>
      </c>
      <c r="D5" s="144">
        <v>4</v>
      </c>
      <c r="E5" s="144">
        <v>5</v>
      </c>
      <c r="F5" s="144">
        <v>6</v>
      </c>
      <c r="G5" s="144">
        <v>7</v>
      </c>
      <c r="H5" s="143">
        <v>8</v>
      </c>
      <c r="I5" s="144">
        <v>8</v>
      </c>
      <c r="J5" s="143">
        <v>10</v>
      </c>
      <c r="K5" s="143">
        <v>11</v>
      </c>
    </row>
    <row r="6" ht="42" customHeight="1" spans="1:11">
      <c r="A6" s="14"/>
      <c r="B6" s="13"/>
      <c r="C6" s="145"/>
      <c r="D6" s="145"/>
      <c r="E6" s="145"/>
      <c r="F6" s="146"/>
      <c r="G6" s="147"/>
      <c r="H6" s="146"/>
      <c r="I6" s="147"/>
      <c r="J6" s="147"/>
      <c r="K6" s="146"/>
    </row>
    <row r="7" ht="51.75" customHeight="1" spans="1:11">
      <c r="A7" s="141"/>
      <c r="B7" s="13"/>
      <c r="C7" s="13"/>
      <c r="D7" s="13"/>
      <c r="E7" s="13"/>
      <c r="F7" s="13"/>
      <c r="G7" s="13"/>
      <c r="H7" s="13"/>
      <c r="I7" s="13"/>
      <c r="J7" s="13"/>
      <c r="K7" s="33"/>
    </row>
    <row r="8" customHeight="1" spans="1:2">
      <c r="A8" s="148" t="s">
        <v>472</v>
      </c>
      <c r="B8" s="148"/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B20" sqref="B2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166666666667" customWidth="1"/>
    <col min="5" max="6" width="26.85" customWidth="1"/>
  </cols>
  <sheetData>
    <row r="1" ht="12" customHeight="1" spans="1:6">
      <c r="A1" s="115">
        <v>1</v>
      </c>
      <c r="B1" s="116">
        <v>0</v>
      </c>
      <c r="C1" s="115">
        <v>1</v>
      </c>
      <c r="D1" s="131"/>
      <c r="E1" s="131"/>
      <c r="F1" s="114" t="s">
        <v>473</v>
      </c>
    </row>
    <row r="2" ht="26.25" customHeight="1" spans="1:6">
      <c r="A2" s="119" t="s">
        <v>474</v>
      </c>
      <c r="B2" s="119" t="s">
        <v>474</v>
      </c>
      <c r="C2" s="120"/>
      <c r="D2" s="132"/>
      <c r="E2" s="132"/>
      <c r="F2" s="132"/>
    </row>
    <row r="3" ht="13.5" customHeight="1" spans="1:6">
      <c r="A3" s="4" t="str">
        <f>"单位名称："&amp;"曲靖市统计局"</f>
        <v>单位名称：曲靖市统计局</v>
      </c>
      <c r="B3" s="4" t="s">
        <v>475</v>
      </c>
      <c r="C3" s="115"/>
      <c r="D3" s="131"/>
      <c r="E3" s="131"/>
      <c r="F3" s="284" t="s">
        <v>2</v>
      </c>
    </row>
    <row r="4" ht="19.5" customHeight="1" spans="1:6">
      <c r="A4" s="76" t="s">
        <v>476</v>
      </c>
      <c r="B4" s="133" t="s">
        <v>47</v>
      </c>
      <c r="C4" s="76" t="s">
        <v>48</v>
      </c>
      <c r="D4" s="10" t="s">
        <v>477</v>
      </c>
      <c r="E4" s="10"/>
      <c r="F4" s="10"/>
    </row>
    <row r="5" ht="18.75" customHeight="1" spans="1:6">
      <c r="A5" s="76"/>
      <c r="B5" s="134"/>
      <c r="C5" s="76"/>
      <c r="D5" s="10" t="s">
        <v>29</v>
      </c>
      <c r="E5" s="10" t="s">
        <v>49</v>
      </c>
      <c r="F5" s="10" t="s">
        <v>50</v>
      </c>
    </row>
    <row r="6" ht="23.25" customHeight="1" spans="1:6">
      <c r="A6" s="62">
        <v>1</v>
      </c>
      <c r="B6" s="127" t="s">
        <v>138</v>
      </c>
      <c r="C6" s="62">
        <v>3</v>
      </c>
      <c r="D6" s="75">
        <v>4</v>
      </c>
      <c r="E6" s="75">
        <v>5</v>
      </c>
      <c r="F6" s="75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35" t="s">
        <v>101</v>
      </c>
      <c r="B9" s="135" t="s">
        <v>101</v>
      </c>
      <c r="C9" s="136" t="s">
        <v>101</v>
      </c>
      <c r="D9" s="15"/>
      <c r="E9" s="15"/>
      <c r="F9" s="15"/>
    </row>
    <row r="10" customHeight="1" spans="1:2">
      <c r="A10" s="137" t="s">
        <v>478</v>
      </c>
      <c r="B10" s="137"/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C19" sqref="C19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15">
        <v>1</v>
      </c>
      <c r="B1" s="116">
        <v>0</v>
      </c>
      <c r="C1" s="115">
        <v>1</v>
      </c>
      <c r="D1" s="117"/>
      <c r="E1" s="117"/>
      <c r="F1" s="118" t="s">
        <v>473</v>
      </c>
    </row>
    <row r="2" ht="26.25" customHeight="1" spans="1:6">
      <c r="A2" s="119" t="s">
        <v>479</v>
      </c>
      <c r="B2" s="119" t="s">
        <v>474</v>
      </c>
      <c r="C2" s="120"/>
      <c r="D2" s="121"/>
      <c r="E2" s="121"/>
      <c r="F2" s="121"/>
    </row>
    <row r="3" ht="13.5" customHeight="1" spans="1:6">
      <c r="A3" s="4" t="str">
        <f>"单位名称："&amp;"曲靖市统计局"</f>
        <v>单位名称：曲靖市统计局</v>
      </c>
      <c r="B3" s="122" t="s">
        <v>475</v>
      </c>
      <c r="C3" s="115"/>
      <c r="D3" s="117"/>
      <c r="E3" s="117"/>
      <c r="F3" s="284" t="s">
        <v>2</v>
      </c>
    </row>
    <row r="4" ht="19.5" customHeight="1" spans="1:6">
      <c r="A4" s="123" t="s">
        <v>476</v>
      </c>
      <c r="B4" s="124" t="s">
        <v>47</v>
      </c>
      <c r="C4" s="123" t="s">
        <v>48</v>
      </c>
      <c r="D4" s="41" t="s">
        <v>480</v>
      </c>
      <c r="E4" s="42"/>
      <c r="F4" s="43"/>
    </row>
    <row r="5" ht="18.75" customHeight="1" spans="1:6">
      <c r="A5" s="125"/>
      <c r="B5" s="126"/>
      <c r="C5" s="125"/>
      <c r="D5" s="26" t="s">
        <v>29</v>
      </c>
      <c r="E5" s="41" t="s">
        <v>49</v>
      </c>
      <c r="F5" s="26" t="s">
        <v>50</v>
      </c>
    </row>
    <row r="6" ht="18.75" customHeight="1" spans="1:6">
      <c r="A6" s="62">
        <v>1</v>
      </c>
      <c r="B6" s="127" t="s">
        <v>138</v>
      </c>
      <c r="C6" s="62">
        <v>3</v>
      </c>
      <c r="D6" s="75">
        <v>4</v>
      </c>
      <c r="E6" s="75">
        <v>5</v>
      </c>
      <c r="F6" s="75">
        <v>6</v>
      </c>
    </row>
    <row r="7" ht="21" customHeight="1" spans="1:6">
      <c r="A7" s="13"/>
      <c r="B7" s="128"/>
      <c r="C7" s="128"/>
      <c r="D7" s="15"/>
      <c r="E7" s="15"/>
      <c r="F7" s="15"/>
    </row>
    <row r="8" ht="21" customHeight="1" spans="1:6">
      <c r="A8" s="128"/>
      <c r="B8" s="13"/>
      <c r="C8" s="13"/>
      <c r="D8" s="15"/>
      <c r="E8" s="15"/>
      <c r="F8" s="15"/>
    </row>
    <row r="9" ht="18.75" customHeight="1" spans="1:6">
      <c r="A9" s="129" t="s">
        <v>101</v>
      </c>
      <c r="B9" s="129" t="s">
        <v>101</v>
      </c>
      <c r="C9" s="130" t="s">
        <v>101</v>
      </c>
      <c r="D9" s="15"/>
      <c r="E9" s="15"/>
      <c r="F9" s="15"/>
    </row>
    <row r="10" customHeight="1" spans="1:3">
      <c r="A10" s="98" t="s">
        <v>481</v>
      </c>
      <c r="B10" s="98"/>
      <c r="C10" s="98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9"/>
  <sheetViews>
    <sheetView topLeftCell="A5" workbookViewId="0">
      <selection activeCell="F16" sqref="F16"/>
    </sheetView>
  </sheetViews>
  <sheetFormatPr defaultColWidth="9.14166666666667" defaultRowHeight="14.25" customHeight="1"/>
  <cols>
    <col min="1" max="2" width="23.575" customWidth="1"/>
    <col min="3" max="3" width="27" customWidth="1"/>
    <col min="4" max="4" width="17.3333333333333" customWidth="1"/>
    <col min="5" max="5" width="17.5583333333333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79"/>
      <c r="P1" s="79"/>
      <c r="Q1" s="44" t="s">
        <v>482</v>
      </c>
    </row>
    <row r="2" ht="27.75" customHeight="1" spans="1:17">
      <c r="A2" s="45" t="s">
        <v>483</v>
      </c>
      <c r="B2" s="21"/>
      <c r="C2" s="21"/>
      <c r="D2" s="21"/>
      <c r="E2" s="21"/>
      <c r="F2" s="21"/>
      <c r="G2" s="21"/>
      <c r="H2" s="21"/>
      <c r="I2" s="21"/>
      <c r="J2" s="21"/>
      <c r="K2" s="85"/>
      <c r="L2" s="21"/>
      <c r="M2" s="21"/>
      <c r="N2" s="21"/>
      <c r="O2" s="85"/>
      <c r="P2" s="85"/>
      <c r="Q2" s="21"/>
    </row>
    <row r="3" ht="18.75" customHeight="1" spans="1:17">
      <c r="A3" s="46" t="str">
        <f>"单位名称："&amp;"曲靖市统计局"</f>
        <v>单位名称：曲靖市统计局</v>
      </c>
      <c r="B3" s="23"/>
      <c r="C3" s="23"/>
      <c r="D3" s="23"/>
      <c r="E3" s="23"/>
      <c r="F3" s="23"/>
      <c r="G3" s="23"/>
      <c r="H3" s="23"/>
      <c r="I3" s="23"/>
      <c r="J3" s="23"/>
      <c r="O3" s="101"/>
      <c r="P3" s="101"/>
      <c r="Q3" s="284" t="s">
        <v>2</v>
      </c>
    </row>
    <row r="4" ht="15.75" customHeight="1" spans="1:17">
      <c r="A4" s="25" t="s">
        <v>484</v>
      </c>
      <c r="B4" s="87" t="s">
        <v>485</v>
      </c>
      <c r="C4" s="87" t="s">
        <v>486</v>
      </c>
      <c r="D4" s="87" t="s">
        <v>487</v>
      </c>
      <c r="E4" s="87" t="s">
        <v>488</v>
      </c>
      <c r="F4" s="87" t="s">
        <v>489</v>
      </c>
      <c r="G4" s="48" t="s">
        <v>258</v>
      </c>
      <c r="H4" s="48"/>
      <c r="I4" s="48"/>
      <c r="J4" s="48"/>
      <c r="K4" s="102"/>
      <c r="L4" s="48"/>
      <c r="M4" s="48"/>
      <c r="N4" s="48"/>
      <c r="O4" s="103"/>
      <c r="P4" s="102"/>
      <c r="Q4" s="49"/>
    </row>
    <row r="5" ht="17.25" customHeight="1" spans="1:17">
      <c r="A5" s="28"/>
      <c r="B5" s="89"/>
      <c r="C5" s="89"/>
      <c r="D5" s="89"/>
      <c r="E5" s="89"/>
      <c r="F5" s="89"/>
      <c r="G5" s="89" t="s">
        <v>29</v>
      </c>
      <c r="H5" s="89" t="s">
        <v>32</v>
      </c>
      <c r="I5" s="89" t="s">
        <v>490</v>
      </c>
      <c r="J5" s="89" t="s">
        <v>491</v>
      </c>
      <c r="K5" s="90" t="s">
        <v>492</v>
      </c>
      <c r="L5" s="104" t="s">
        <v>36</v>
      </c>
      <c r="M5" s="104"/>
      <c r="N5" s="104"/>
      <c r="O5" s="105"/>
      <c r="P5" s="110"/>
      <c r="Q5" s="91"/>
    </row>
    <row r="6" ht="54" customHeight="1" spans="1:17">
      <c r="A6" s="31"/>
      <c r="B6" s="91"/>
      <c r="C6" s="91"/>
      <c r="D6" s="91"/>
      <c r="E6" s="91"/>
      <c r="F6" s="91"/>
      <c r="G6" s="91"/>
      <c r="H6" s="91" t="s">
        <v>31</v>
      </c>
      <c r="I6" s="91"/>
      <c r="J6" s="91"/>
      <c r="K6" s="92"/>
      <c r="L6" s="91" t="s">
        <v>31</v>
      </c>
      <c r="M6" s="91" t="s">
        <v>37</v>
      </c>
      <c r="N6" s="91" t="s">
        <v>267</v>
      </c>
      <c r="O6" s="63" t="s">
        <v>39</v>
      </c>
      <c r="P6" s="92" t="s">
        <v>40</v>
      </c>
      <c r="Q6" s="91" t="s">
        <v>41</v>
      </c>
    </row>
    <row r="7" ht="15" customHeight="1" spans="1:17">
      <c r="A7" s="32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</row>
    <row r="8" ht="21" customHeight="1" spans="1:17">
      <c r="A8" s="13" t="s">
        <v>493</v>
      </c>
      <c r="B8" s="93"/>
      <c r="C8" s="93"/>
      <c r="D8" s="93"/>
      <c r="E8" s="113"/>
      <c r="F8" s="15">
        <v>82.48</v>
      </c>
      <c r="G8" s="15">
        <v>82.48</v>
      </c>
      <c r="H8" s="15">
        <v>82.48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 t="s">
        <v>342</v>
      </c>
      <c r="B9" s="13" t="s">
        <v>494</v>
      </c>
      <c r="C9" s="13" t="s">
        <v>495</v>
      </c>
      <c r="D9" s="13" t="s">
        <v>496</v>
      </c>
      <c r="E9" s="13" t="s">
        <v>137</v>
      </c>
      <c r="F9" s="15">
        <v>3.33</v>
      </c>
      <c r="G9" s="15">
        <v>3.33</v>
      </c>
      <c r="H9" s="15">
        <v>3.33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342</v>
      </c>
      <c r="B10" s="13" t="s">
        <v>497</v>
      </c>
      <c r="C10" s="13" t="s">
        <v>498</v>
      </c>
      <c r="D10" s="13" t="s">
        <v>496</v>
      </c>
      <c r="E10" s="13" t="s">
        <v>137</v>
      </c>
      <c r="F10" s="15">
        <v>1</v>
      </c>
      <c r="G10" s="15">
        <v>1</v>
      </c>
      <c r="H10" s="15">
        <v>1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342</v>
      </c>
      <c r="B11" s="13" t="s">
        <v>499</v>
      </c>
      <c r="C11" s="13" t="s">
        <v>500</v>
      </c>
      <c r="D11" s="13" t="s">
        <v>383</v>
      </c>
      <c r="E11" s="13" t="s">
        <v>501</v>
      </c>
      <c r="F11" s="15">
        <v>3</v>
      </c>
      <c r="G11" s="15">
        <v>3</v>
      </c>
      <c r="H11" s="15">
        <v>3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342</v>
      </c>
      <c r="B12" s="13" t="s">
        <v>502</v>
      </c>
      <c r="C12" s="13" t="s">
        <v>500</v>
      </c>
      <c r="D12" s="13" t="s">
        <v>503</v>
      </c>
      <c r="E12" s="13" t="s">
        <v>386</v>
      </c>
      <c r="F12" s="15">
        <v>4.55</v>
      </c>
      <c r="G12" s="15">
        <v>4.55</v>
      </c>
      <c r="H12" s="15">
        <v>4.55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5.5" customHeight="1" spans="1:17">
      <c r="A13" s="13" t="s">
        <v>197</v>
      </c>
      <c r="B13" s="13" t="s">
        <v>504</v>
      </c>
      <c r="C13" s="13" t="s">
        <v>505</v>
      </c>
      <c r="D13" s="13" t="s">
        <v>377</v>
      </c>
      <c r="E13" s="13" t="s">
        <v>137</v>
      </c>
      <c r="F13" s="15">
        <v>0.5</v>
      </c>
      <c r="G13" s="15">
        <v>0.5</v>
      </c>
      <c r="H13" s="15">
        <v>0.5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25.5" customHeight="1" spans="1:17">
      <c r="A14" s="13" t="s">
        <v>197</v>
      </c>
      <c r="B14" s="13" t="s">
        <v>506</v>
      </c>
      <c r="C14" s="13" t="s">
        <v>507</v>
      </c>
      <c r="D14" s="13" t="s">
        <v>377</v>
      </c>
      <c r="E14" s="13" t="s">
        <v>137</v>
      </c>
      <c r="F14" s="15">
        <v>0.4</v>
      </c>
      <c r="G14" s="15">
        <v>0.4</v>
      </c>
      <c r="H14" s="15">
        <v>0.4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25.5" customHeight="1" spans="1:17">
      <c r="A15" s="13" t="s">
        <v>197</v>
      </c>
      <c r="B15" s="13" t="s">
        <v>508</v>
      </c>
      <c r="C15" s="13" t="s">
        <v>509</v>
      </c>
      <c r="D15" s="13" t="s">
        <v>377</v>
      </c>
      <c r="E15" s="13" t="s">
        <v>137</v>
      </c>
      <c r="F15" s="15">
        <v>1</v>
      </c>
      <c r="G15" s="15">
        <v>1</v>
      </c>
      <c r="H15" s="15">
        <v>1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25.5" customHeight="1" spans="1:17">
      <c r="A16" s="13" t="s">
        <v>356</v>
      </c>
      <c r="B16" s="13" t="s">
        <v>240</v>
      </c>
      <c r="C16" s="13" t="s">
        <v>510</v>
      </c>
      <c r="D16" s="13" t="s">
        <v>496</v>
      </c>
      <c r="E16" s="13" t="s">
        <v>137</v>
      </c>
      <c r="F16" s="15">
        <v>18.7</v>
      </c>
      <c r="G16" s="15">
        <v>18.7</v>
      </c>
      <c r="H16" s="15">
        <v>18.7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25.5" customHeight="1" spans="1:17">
      <c r="A17" s="13" t="s">
        <v>356</v>
      </c>
      <c r="B17" s="13" t="s">
        <v>511</v>
      </c>
      <c r="C17" s="13" t="s">
        <v>512</v>
      </c>
      <c r="D17" s="13" t="s">
        <v>513</v>
      </c>
      <c r="E17" s="13" t="s">
        <v>137</v>
      </c>
      <c r="F17" s="15">
        <v>20</v>
      </c>
      <c r="G17" s="15">
        <v>20</v>
      </c>
      <c r="H17" s="15">
        <v>20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25.5" customHeight="1" spans="1:17">
      <c r="A18" s="13" t="s">
        <v>356</v>
      </c>
      <c r="B18" s="13" t="s">
        <v>514</v>
      </c>
      <c r="C18" s="13" t="s">
        <v>500</v>
      </c>
      <c r="D18" s="13" t="s">
        <v>496</v>
      </c>
      <c r="E18" s="13" t="s">
        <v>137</v>
      </c>
      <c r="F18" s="15">
        <v>30</v>
      </c>
      <c r="G18" s="15">
        <v>30</v>
      </c>
      <c r="H18" s="15">
        <v>30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21" customHeight="1" spans="1:17">
      <c r="A19" s="95" t="s">
        <v>101</v>
      </c>
      <c r="B19" s="96"/>
      <c r="C19" s="96"/>
      <c r="D19" s="96"/>
      <c r="E19" s="113"/>
      <c r="F19" s="15">
        <v>82.48</v>
      </c>
      <c r="G19" s="15">
        <v>82.48</v>
      </c>
      <c r="H19" s="15">
        <v>82.48</v>
      </c>
      <c r="I19" s="15"/>
      <c r="J19" s="15"/>
      <c r="K19" s="15"/>
      <c r="L19" s="15"/>
      <c r="M19" s="15"/>
      <c r="N19" s="15"/>
      <c r="O19" s="15"/>
      <c r="P19" s="15"/>
      <c r="Q19" s="15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tabSelected="1" topLeftCell="D1" workbookViewId="0">
      <selection activeCell="G25" sqref="G25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82"/>
      <c r="B1" s="82"/>
      <c r="C1" s="82"/>
      <c r="D1" s="83"/>
      <c r="E1" s="83"/>
      <c r="F1" s="83"/>
      <c r="G1" s="83"/>
      <c r="H1" s="82"/>
      <c r="I1" s="82"/>
      <c r="J1" s="82"/>
      <c r="K1" s="82"/>
      <c r="L1" s="99"/>
      <c r="M1" s="82"/>
      <c r="N1" s="82"/>
      <c r="O1" s="82"/>
      <c r="P1" s="79"/>
      <c r="Q1" s="106"/>
      <c r="R1" s="107" t="s">
        <v>515</v>
      </c>
    </row>
    <row r="2" ht="27.75" customHeight="1" spans="1:18">
      <c r="A2" s="45" t="s">
        <v>516</v>
      </c>
      <c r="B2" s="84"/>
      <c r="C2" s="84"/>
      <c r="D2" s="85"/>
      <c r="E2" s="85"/>
      <c r="F2" s="85"/>
      <c r="G2" s="85"/>
      <c r="H2" s="84"/>
      <c r="I2" s="84"/>
      <c r="J2" s="84"/>
      <c r="K2" s="84"/>
      <c r="L2" s="100"/>
      <c r="M2" s="84"/>
      <c r="N2" s="84"/>
      <c r="O2" s="84"/>
      <c r="P2" s="85"/>
      <c r="Q2" s="100"/>
      <c r="R2" s="84"/>
    </row>
    <row r="3" ht="18.75" customHeight="1" spans="1:18">
      <c r="A3" s="86" t="str">
        <f>"单位名称："&amp;"曲靖市统计局"</f>
        <v>单位名称：曲靖市统计局</v>
      </c>
      <c r="B3" s="71"/>
      <c r="C3" s="71"/>
      <c r="D3" s="73"/>
      <c r="E3" s="73"/>
      <c r="F3" s="73"/>
      <c r="G3" s="73"/>
      <c r="H3" s="71"/>
      <c r="I3" s="71"/>
      <c r="J3" s="71"/>
      <c r="K3" s="71"/>
      <c r="L3" s="99"/>
      <c r="M3" s="82"/>
      <c r="N3" s="82"/>
      <c r="O3" s="82"/>
      <c r="P3" s="101"/>
      <c r="Q3" s="108"/>
      <c r="R3" s="287" t="s">
        <v>2</v>
      </c>
    </row>
    <row r="4" ht="15.75" customHeight="1" spans="1:18">
      <c r="A4" s="25" t="s">
        <v>484</v>
      </c>
      <c r="B4" s="87" t="s">
        <v>517</v>
      </c>
      <c r="C4" s="87" t="s">
        <v>518</v>
      </c>
      <c r="D4" s="88" t="s">
        <v>519</v>
      </c>
      <c r="E4" s="88" t="s">
        <v>520</v>
      </c>
      <c r="F4" s="88" t="s">
        <v>521</v>
      </c>
      <c r="G4" s="88" t="s">
        <v>522</v>
      </c>
      <c r="H4" s="48" t="s">
        <v>258</v>
      </c>
      <c r="I4" s="48"/>
      <c r="J4" s="48"/>
      <c r="K4" s="48"/>
      <c r="L4" s="102"/>
      <c r="M4" s="48"/>
      <c r="N4" s="48"/>
      <c r="O4" s="48"/>
      <c r="P4" s="103"/>
      <c r="Q4" s="102"/>
      <c r="R4" s="49"/>
    </row>
    <row r="5" ht="17.25" customHeight="1" spans="1:18">
      <c r="A5" s="28"/>
      <c r="B5" s="89"/>
      <c r="C5" s="89"/>
      <c r="D5" s="90"/>
      <c r="E5" s="90"/>
      <c r="F5" s="90"/>
      <c r="G5" s="90"/>
      <c r="H5" s="89" t="s">
        <v>29</v>
      </c>
      <c r="I5" s="89" t="s">
        <v>32</v>
      </c>
      <c r="J5" s="89" t="s">
        <v>490</v>
      </c>
      <c r="K5" s="89" t="s">
        <v>491</v>
      </c>
      <c r="L5" s="90" t="s">
        <v>492</v>
      </c>
      <c r="M5" s="104" t="s">
        <v>523</v>
      </c>
      <c r="N5" s="104"/>
      <c r="O5" s="104"/>
      <c r="P5" s="105"/>
      <c r="Q5" s="110"/>
      <c r="R5" s="91"/>
    </row>
    <row r="6" ht="54" customHeight="1" spans="1:18">
      <c r="A6" s="31"/>
      <c r="B6" s="91"/>
      <c r="C6" s="91"/>
      <c r="D6" s="92"/>
      <c r="E6" s="92"/>
      <c r="F6" s="92"/>
      <c r="G6" s="92"/>
      <c r="H6" s="91"/>
      <c r="I6" s="91" t="s">
        <v>31</v>
      </c>
      <c r="J6" s="91"/>
      <c r="K6" s="91"/>
      <c r="L6" s="92"/>
      <c r="M6" s="91" t="s">
        <v>31</v>
      </c>
      <c r="N6" s="91" t="s">
        <v>37</v>
      </c>
      <c r="O6" s="91" t="s">
        <v>267</v>
      </c>
      <c r="P6" s="63" t="s">
        <v>39</v>
      </c>
      <c r="Q6" s="92" t="s">
        <v>40</v>
      </c>
      <c r="R6" s="91" t="s">
        <v>41</v>
      </c>
    </row>
    <row r="7" ht="15" customHeight="1" spans="1:18">
      <c r="A7" s="31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</row>
    <row r="8" ht="21" customHeight="1" spans="1:18">
      <c r="A8" s="13"/>
      <c r="B8" s="93"/>
      <c r="C8" s="93"/>
      <c r="D8" s="94"/>
      <c r="E8" s="94"/>
      <c r="F8" s="94"/>
      <c r="G8" s="9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95" t="s">
        <v>524</v>
      </c>
      <c r="B10" s="96"/>
      <c r="C10" s="97"/>
      <c r="D10" s="94"/>
      <c r="E10" s="94"/>
      <c r="F10" s="94"/>
      <c r="G10" s="9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3">
      <c r="A11" s="98" t="s">
        <v>525</v>
      </c>
      <c r="B11" s="98"/>
      <c r="C11" s="98"/>
    </row>
  </sheetData>
  <mergeCells count="18">
    <mergeCell ref="A2:R2"/>
    <mergeCell ref="A3:C3"/>
    <mergeCell ref="H4:R4"/>
    <mergeCell ref="M5:R5"/>
    <mergeCell ref="A10:C10"/>
    <mergeCell ref="A11:C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P9" sqref="P9"/>
    </sheetView>
  </sheetViews>
  <sheetFormatPr defaultColWidth="9.14166666666667" defaultRowHeight="14.25" customHeight="1"/>
  <cols>
    <col min="1" max="1" width="37.7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66"/>
      <c r="F1" s="67"/>
      <c r="N1" s="79" t="s">
        <v>526</v>
      </c>
    </row>
    <row r="2" ht="35.25" customHeight="1" spans="1:14">
      <c r="A2" s="68" t="s">
        <v>527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ht="24" customHeight="1" spans="1:13">
      <c r="A3" s="70" t="str">
        <f>"单位名称："&amp;"曲靖市统计局"</f>
        <v>单位名称：曲靖市统计局</v>
      </c>
      <c r="B3" s="71"/>
      <c r="C3" s="71"/>
      <c r="D3" s="72"/>
      <c r="E3" s="71"/>
      <c r="F3" s="73"/>
      <c r="G3" s="71"/>
      <c r="H3" s="71"/>
      <c r="I3" s="71"/>
      <c r="J3" s="71"/>
      <c r="K3" s="23"/>
      <c r="L3" s="23"/>
      <c r="M3" s="288" t="s">
        <v>2</v>
      </c>
    </row>
    <row r="4" ht="19.5" customHeight="1" spans="1:14">
      <c r="A4" s="10" t="s">
        <v>528</v>
      </c>
      <c r="B4" s="10" t="s">
        <v>258</v>
      </c>
      <c r="C4" s="10"/>
      <c r="D4" s="10"/>
      <c r="E4" s="10" t="s">
        <v>529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74" t="s">
        <v>530</v>
      </c>
      <c r="E5" s="62" t="s">
        <v>531</v>
      </c>
      <c r="F5" s="62" t="s">
        <v>532</v>
      </c>
      <c r="G5" s="62" t="s">
        <v>533</v>
      </c>
      <c r="H5" s="62" t="s">
        <v>534</v>
      </c>
      <c r="I5" s="62" t="s">
        <v>535</v>
      </c>
      <c r="J5" s="62" t="s">
        <v>536</v>
      </c>
      <c r="K5" s="62" t="s">
        <v>537</v>
      </c>
      <c r="L5" s="62" t="s">
        <v>538</v>
      </c>
      <c r="M5" s="62" t="s">
        <v>539</v>
      </c>
      <c r="N5" s="62" t="s">
        <v>540</v>
      </c>
    </row>
    <row r="6" ht="19.5" customHeight="1" spans="1:14">
      <c r="A6" s="75">
        <v>1</v>
      </c>
      <c r="B6" s="75">
        <v>2</v>
      </c>
      <c r="C6" s="75">
        <v>3</v>
      </c>
      <c r="D6" s="10">
        <v>4</v>
      </c>
      <c r="E6" s="62">
        <v>5</v>
      </c>
      <c r="F6" s="75">
        <v>6</v>
      </c>
      <c r="G6" s="62">
        <v>7</v>
      </c>
      <c r="H6" s="76">
        <v>8</v>
      </c>
      <c r="I6" s="62">
        <v>9</v>
      </c>
      <c r="J6" s="62">
        <v>10</v>
      </c>
      <c r="K6" s="62">
        <v>11</v>
      </c>
      <c r="L6" s="76">
        <v>12</v>
      </c>
      <c r="M6" s="62">
        <v>13</v>
      </c>
      <c r="N6" s="81">
        <v>14</v>
      </c>
    </row>
    <row r="7" ht="18.75" customHeight="1" spans="1:14">
      <c r="A7" s="77" t="s">
        <v>43</v>
      </c>
      <c r="B7" s="15">
        <v>70</v>
      </c>
      <c r="C7" s="15">
        <v>70</v>
      </c>
      <c r="D7" s="15"/>
      <c r="E7" s="15">
        <v>1.6</v>
      </c>
      <c r="F7" s="15">
        <v>13</v>
      </c>
      <c r="G7" s="15">
        <v>3.6</v>
      </c>
      <c r="H7" s="15">
        <v>2.5</v>
      </c>
      <c r="I7" s="15">
        <v>12.5</v>
      </c>
      <c r="J7" s="15">
        <v>8</v>
      </c>
      <c r="K7" s="15">
        <v>7</v>
      </c>
      <c r="L7" s="15">
        <v>6.5</v>
      </c>
      <c r="M7" s="15">
        <v>7.7</v>
      </c>
      <c r="N7" s="15">
        <v>7.6</v>
      </c>
    </row>
    <row r="8" ht="18.75" customHeight="1" spans="1:14">
      <c r="A8" s="78" t="s">
        <v>43</v>
      </c>
      <c r="B8" s="15">
        <v>70</v>
      </c>
      <c r="C8" s="15">
        <v>70</v>
      </c>
      <c r="D8" s="15"/>
      <c r="E8" s="15">
        <v>1.6</v>
      </c>
      <c r="F8" s="15">
        <v>13</v>
      </c>
      <c r="G8" s="15">
        <v>3.6</v>
      </c>
      <c r="H8" s="15">
        <v>2.5</v>
      </c>
      <c r="I8" s="15">
        <v>12.5</v>
      </c>
      <c r="J8" s="15">
        <v>8</v>
      </c>
      <c r="K8" s="15">
        <v>7</v>
      </c>
      <c r="L8" s="15">
        <v>6.5</v>
      </c>
      <c r="M8" s="15">
        <v>7.7</v>
      </c>
      <c r="N8" s="15">
        <v>7.6</v>
      </c>
    </row>
    <row r="9" ht="18.75" customHeight="1" spans="1:14">
      <c r="A9" s="77" t="s">
        <v>338</v>
      </c>
      <c r="B9" s="15">
        <v>70</v>
      </c>
      <c r="C9" s="15">
        <v>70</v>
      </c>
      <c r="D9" s="15"/>
      <c r="E9" s="15">
        <v>1.6</v>
      </c>
      <c r="F9" s="15">
        <v>13</v>
      </c>
      <c r="G9" s="15">
        <v>3.6</v>
      </c>
      <c r="H9" s="15">
        <v>2.5</v>
      </c>
      <c r="I9" s="15">
        <v>12.5</v>
      </c>
      <c r="J9" s="15">
        <v>8</v>
      </c>
      <c r="K9" s="15">
        <v>7</v>
      </c>
      <c r="L9" s="15">
        <v>6.5</v>
      </c>
      <c r="M9" s="15">
        <v>7.7</v>
      </c>
      <c r="N9" s="15">
        <v>7.6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workbookViewId="0">
      <selection activeCell="D20" sqref="D20"/>
    </sheetView>
  </sheetViews>
  <sheetFormatPr defaultColWidth="9.14166666666667" defaultRowHeight="12" customHeight="1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65" t="s">
        <v>541</v>
      </c>
    </row>
    <row r="2" ht="28.5" customHeight="1" spans="1:10">
      <c r="A2" s="60" t="s">
        <v>542</v>
      </c>
      <c r="B2" s="3"/>
      <c r="C2" s="3"/>
      <c r="D2" s="3"/>
      <c r="E2" s="3"/>
      <c r="F2" s="61"/>
      <c r="G2" s="3"/>
      <c r="H2" s="61"/>
      <c r="I2" s="61"/>
      <c r="J2" s="3"/>
    </row>
    <row r="3" ht="17.25" customHeight="1" spans="1:1">
      <c r="A3" s="4" t="str">
        <f>"单位名称："&amp;"曲靖市统计局"</f>
        <v>单位名称：曲靖市统计局</v>
      </c>
    </row>
    <row r="4" ht="44.25" customHeight="1" spans="1:10">
      <c r="A4" s="50" t="s">
        <v>362</v>
      </c>
      <c r="B4" s="50" t="s">
        <v>363</v>
      </c>
      <c r="C4" s="50" t="s">
        <v>364</v>
      </c>
      <c r="D4" s="50" t="s">
        <v>365</v>
      </c>
      <c r="E4" s="50" t="s">
        <v>366</v>
      </c>
      <c r="F4" s="62" t="s">
        <v>367</v>
      </c>
      <c r="G4" s="50" t="s">
        <v>368</v>
      </c>
      <c r="H4" s="62" t="s">
        <v>369</v>
      </c>
      <c r="I4" s="62" t="s">
        <v>370</v>
      </c>
      <c r="J4" s="50" t="s">
        <v>371</v>
      </c>
    </row>
    <row r="5" ht="14.25" customHeight="1" spans="1:10">
      <c r="A5" s="50">
        <v>1</v>
      </c>
      <c r="B5" s="62">
        <v>2</v>
      </c>
      <c r="C5" s="63">
        <v>3</v>
      </c>
      <c r="D5" s="63">
        <v>4</v>
      </c>
      <c r="E5" s="63">
        <v>5</v>
      </c>
      <c r="F5" s="63">
        <v>6</v>
      </c>
      <c r="G5" s="62">
        <v>7</v>
      </c>
      <c r="H5" s="63">
        <v>8</v>
      </c>
      <c r="I5" s="62">
        <v>9</v>
      </c>
      <c r="J5" s="62">
        <v>10</v>
      </c>
    </row>
    <row r="6" ht="27.75" customHeight="1" spans="1:10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</row>
    <row r="7" ht="39" customHeight="1" spans="1:10">
      <c r="A7" s="64" t="s">
        <v>43</v>
      </c>
      <c r="B7" s="13"/>
      <c r="C7" s="13"/>
      <c r="D7" s="13"/>
      <c r="E7" s="13"/>
      <c r="F7" s="13"/>
      <c r="G7" s="13"/>
      <c r="H7" s="13"/>
      <c r="I7" s="13"/>
      <c r="J7" s="13"/>
    </row>
    <row r="8" ht="26.25" customHeight="1" spans="1:10">
      <c r="A8" s="13" t="s">
        <v>338</v>
      </c>
      <c r="B8" s="13" t="s">
        <v>543</v>
      </c>
      <c r="C8" s="13" t="s">
        <v>373</v>
      </c>
      <c r="D8" s="13" t="s">
        <v>374</v>
      </c>
      <c r="E8" s="13" t="s">
        <v>434</v>
      </c>
      <c r="F8" s="13" t="s">
        <v>381</v>
      </c>
      <c r="G8" s="13" t="s">
        <v>435</v>
      </c>
      <c r="H8" s="13" t="s">
        <v>436</v>
      </c>
      <c r="I8" s="13" t="s">
        <v>378</v>
      </c>
      <c r="J8" s="13" t="s">
        <v>544</v>
      </c>
    </row>
    <row r="9" ht="26.25" customHeight="1" spans="1:10">
      <c r="A9" s="13" t="s">
        <v>338</v>
      </c>
      <c r="B9" s="13" t="s">
        <v>543</v>
      </c>
      <c r="C9" s="13" t="s">
        <v>373</v>
      </c>
      <c r="D9" s="13" t="s">
        <v>374</v>
      </c>
      <c r="E9" s="13" t="s">
        <v>438</v>
      </c>
      <c r="F9" s="13" t="s">
        <v>381</v>
      </c>
      <c r="G9" s="13" t="s">
        <v>439</v>
      </c>
      <c r="H9" s="13" t="s">
        <v>440</v>
      </c>
      <c r="I9" s="13" t="s">
        <v>378</v>
      </c>
      <c r="J9" s="13" t="s">
        <v>545</v>
      </c>
    </row>
    <row r="10" ht="26.25" customHeight="1" spans="1:10">
      <c r="A10" s="13" t="s">
        <v>338</v>
      </c>
      <c r="B10" s="13" t="s">
        <v>543</v>
      </c>
      <c r="C10" s="13" t="s">
        <v>373</v>
      </c>
      <c r="D10" s="13" t="s">
        <v>374</v>
      </c>
      <c r="E10" s="13" t="s">
        <v>442</v>
      </c>
      <c r="F10" s="13" t="s">
        <v>381</v>
      </c>
      <c r="G10" s="13" t="s">
        <v>439</v>
      </c>
      <c r="H10" s="13" t="s">
        <v>436</v>
      </c>
      <c r="I10" s="13" t="s">
        <v>378</v>
      </c>
      <c r="J10" s="13" t="s">
        <v>546</v>
      </c>
    </row>
    <row r="11" ht="26.25" customHeight="1" spans="1:10">
      <c r="A11" s="13" t="s">
        <v>338</v>
      </c>
      <c r="B11" s="13" t="s">
        <v>543</v>
      </c>
      <c r="C11" s="13" t="s">
        <v>373</v>
      </c>
      <c r="D11" s="13" t="s">
        <v>396</v>
      </c>
      <c r="E11" s="13" t="s">
        <v>547</v>
      </c>
      <c r="F11" s="13" t="s">
        <v>381</v>
      </c>
      <c r="G11" s="13" t="s">
        <v>154</v>
      </c>
      <c r="H11" s="13" t="s">
        <v>449</v>
      </c>
      <c r="I11" s="13" t="s">
        <v>378</v>
      </c>
      <c r="J11" s="13" t="s">
        <v>548</v>
      </c>
    </row>
    <row r="12" ht="26.25" customHeight="1" spans="1:10">
      <c r="A12" s="13" t="s">
        <v>338</v>
      </c>
      <c r="B12" s="13" t="s">
        <v>543</v>
      </c>
      <c r="C12" s="13" t="s">
        <v>373</v>
      </c>
      <c r="D12" s="13" t="s">
        <v>400</v>
      </c>
      <c r="E12" s="13" t="s">
        <v>549</v>
      </c>
      <c r="F12" s="13" t="s">
        <v>381</v>
      </c>
      <c r="G12" s="13" t="s">
        <v>452</v>
      </c>
      <c r="H12" s="13" t="s">
        <v>377</v>
      </c>
      <c r="I12" s="13" t="s">
        <v>378</v>
      </c>
      <c r="J12" s="13" t="s">
        <v>550</v>
      </c>
    </row>
    <row r="13" ht="26.25" customHeight="1" spans="1:10">
      <c r="A13" s="13" t="s">
        <v>338</v>
      </c>
      <c r="B13" s="13" t="s">
        <v>543</v>
      </c>
      <c r="C13" s="13" t="s">
        <v>373</v>
      </c>
      <c r="D13" s="13" t="s">
        <v>411</v>
      </c>
      <c r="E13" s="13" t="s">
        <v>551</v>
      </c>
      <c r="F13" s="13" t="s">
        <v>381</v>
      </c>
      <c r="G13" s="13" t="s">
        <v>390</v>
      </c>
      <c r="H13" s="13" t="s">
        <v>391</v>
      </c>
      <c r="I13" s="13" t="s">
        <v>378</v>
      </c>
      <c r="J13" s="13" t="s">
        <v>552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topLeftCell="B1" workbookViewId="0">
      <selection activeCell="F20" sqref="F20"/>
    </sheetView>
  </sheetViews>
  <sheetFormatPr defaultColWidth="9.14166666666667" defaultRowHeight="12" customHeight="1" outlineLevelCol="7"/>
  <cols>
    <col min="1" max="1" width="22.7166666666667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4" t="s">
        <v>553</v>
      </c>
    </row>
    <row r="2" ht="28.5" customHeight="1" spans="1:8">
      <c r="A2" s="45" t="s">
        <v>554</v>
      </c>
      <c r="B2" s="21"/>
      <c r="C2" s="21"/>
      <c r="D2" s="21"/>
      <c r="E2" s="21"/>
      <c r="F2" s="21"/>
      <c r="G2" s="21"/>
      <c r="H2" s="21"/>
    </row>
    <row r="3" ht="13.5" customHeight="1" spans="1:2">
      <c r="A3" s="46" t="str">
        <f>"单位名称："&amp;"曲靖市统计局"</f>
        <v>单位名称：曲靖市统计局</v>
      </c>
      <c r="B3" s="22"/>
    </row>
    <row r="4" ht="18" customHeight="1" spans="1:8">
      <c r="A4" s="25" t="s">
        <v>476</v>
      </c>
      <c r="B4" s="25" t="s">
        <v>555</v>
      </c>
      <c r="C4" s="25" t="s">
        <v>556</v>
      </c>
      <c r="D4" s="25" t="s">
        <v>557</v>
      </c>
      <c r="E4" s="25" t="s">
        <v>558</v>
      </c>
      <c r="F4" s="47" t="s">
        <v>559</v>
      </c>
      <c r="G4" s="48"/>
      <c r="H4" s="49"/>
    </row>
    <row r="5" ht="18" customHeight="1" spans="1:8">
      <c r="A5" s="31"/>
      <c r="B5" s="31"/>
      <c r="C5" s="31"/>
      <c r="D5" s="31"/>
      <c r="E5" s="31"/>
      <c r="F5" s="50" t="s">
        <v>488</v>
      </c>
      <c r="G5" s="50" t="s">
        <v>560</v>
      </c>
      <c r="H5" s="50" t="s">
        <v>561</v>
      </c>
    </row>
    <row r="6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ht="33" customHeight="1" spans="1:8">
      <c r="A7" s="52" t="s">
        <v>43</v>
      </c>
      <c r="B7" s="53" t="s">
        <v>562</v>
      </c>
      <c r="C7" s="54" t="s">
        <v>563</v>
      </c>
      <c r="D7" s="53" t="s">
        <v>564</v>
      </c>
      <c r="E7" s="55" t="s">
        <v>565</v>
      </c>
      <c r="F7" s="56" t="s">
        <v>566</v>
      </c>
      <c r="G7" s="57">
        <v>1100</v>
      </c>
      <c r="H7" s="57">
        <v>33000</v>
      </c>
    </row>
    <row r="8" ht="24" customHeight="1" spans="1:8">
      <c r="A8" s="58" t="s">
        <v>43</v>
      </c>
      <c r="B8" s="53" t="s">
        <v>567</v>
      </c>
      <c r="C8" s="54" t="s">
        <v>510</v>
      </c>
      <c r="D8" s="53" t="s">
        <v>568</v>
      </c>
      <c r="E8" s="55" t="s">
        <v>569</v>
      </c>
      <c r="F8" s="56" t="s">
        <v>162</v>
      </c>
      <c r="G8" s="57">
        <v>9350</v>
      </c>
      <c r="H8" s="57">
        <v>187000</v>
      </c>
    </row>
    <row r="9" ht="18" customHeight="1" spans="1:8">
      <c r="A9" s="59"/>
      <c r="B9" s="59" t="s">
        <v>29</v>
      </c>
      <c r="C9" s="59"/>
      <c r="D9" s="59"/>
      <c r="E9" s="59"/>
      <c r="F9" s="59"/>
      <c r="G9" s="59"/>
      <c r="H9" s="57">
        <f>SUM(H7:H8)</f>
        <v>220000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D18" sqref="D18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20"/>
      <c r="E1" s="20"/>
      <c r="F1" s="20"/>
      <c r="G1" s="20"/>
      <c r="K1" s="40" t="s">
        <v>570</v>
      </c>
    </row>
    <row r="2" ht="27.75" customHeight="1" spans="1:11">
      <c r="A2" s="21" t="s">
        <v>571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3.5" customHeight="1" spans="1:11">
      <c r="A3" s="4" t="str">
        <f>"单位名称："&amp;"曲靖市统计局"</f>
        <v>单位名称：曲靖市统计局</v>
      </c>
      <c r="B3" s="22"/>
      <c r="C3" s="22"/>
      <c r="D3" s="22"/>
      <c r="E3" s="22"/>
      <c r="F3" s="22"/>
      <c r="G3" s="22"/>
      <c r="H3" s="23"/>
      <c r="I3" s="23"/>
      <c r="J3" s="23"/>
      <c r="K3" s="289" t="s">
        <v>2</v>
      </c>
    </row>
    <row r="4" ht="21.75" customHeight="1" spans="1:11">
      <c r="A4" s="24" t="s">
        <v>333</v>
      </c>
      <c r="B4" s="24" t="s">
        <v>253</v>
      </c>
      <c r="C4" s="24" t="s">
        <v>251</v>
      </c>
      <c r="D4" s="25" t="s">
        <v>254</v>
      </c>
      <c r="E4" s="25" t="s">
        <v>255</v>
      </c>
      <c r="F4" s="25" t="s">
        <v>334</v>
      </c>
      <c r="G4" s="25" t="s">
        <v>335</v>
      </c>
      <c r="H4" s="26" t="s">
        <v>29</v>
      </c>
      <c r="I4" s="41" t="s">
        <v>572</v>
      </c>
      <c r="J4" s="42"/>
      <c r="K4" s="43"/>
    </row>
    <row r="5" ht="21.75" customHeight="1" spans="1:11">
      <c r="A5" s="27"/>
      <c r="B5" s="27"/>
      <c r="C5" s="27"/>
      <c r="D5" s="28"/>
      <c r="E5" s="28"/>
      <c r="F5" s="28"/>
      <c r="G5" s="28"/>
      <c r="H5" s="29"/>
      <c r="I5" s="25" t="s">
        <v>32</v>
      </c>
      <c r="J5" s="25" t="s">
        <v>33</v>
      </c>
      <c r="K5" s="25" t="s">
        <v>34</v>
      </c>
    </row>
    <row r="6" ht="40.5" customHeight="1" spans="1:11">
      <c r="A6" s="30"/>
      <c r="B6" s="30"/>
      <c r="C6" s="30"/>
      <c r="D6" s="31"/>
      <c r="E6" s="31"/>
      <c r="F6" s="31"/>
      <c r="G6" s="31"/>
      <c r="H6" s="32"/>
      <c r="I6" s="31" t="s">
        <v>31</v>
      </c>
      <c r="J6" s="31"/>
      <c r="K6" s="31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3"/>
      <c r="B8" s="13"/>
      <c r="C8" s="33"/>
      <c r="D8" s="33"/>
      <c r="E8" s="33"/>
      <c r="F8" s="33"/>
      <c r="G8" s="33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4" t="s">
        <v>101</v>
      </c>
      <c r="B10" s="35"/>
      <c r="C10" s="35"/>
      <c r="D10" s="35"/>
      <c r="E10" s="35"/>
      <c r="F10" s="35"/>
      <c r="G10" s="36"/>
      <c r="H10" s="15"/>
      <c r="I10" s="15"/>
      <c r="J10" s="15"/>
      <c r="K10" s="15"/>
    </row>
    <row r="11" customHeight="1" spans="1:4">
      <c r="A11" s="37" t="s">
        <v>573</v>
      </c>
      <c r="B11" s="38"/>
      <c r="C11" s="38"/>
      <c r="D11" s="39"/>
    </row>
  </sheetData>
  <mergeCells count="16">
    <mergeCell ref="A2:K2"/>
    <mergeCell ref="A3:G3"/>
    <mergeCell ref="I4:K4"/>
    <mergeCell ref="A10:G10"/>
    <mergeCell ref="A11:D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workbookViewId="0">
      <selection activeCell="A1" sqref="A1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83"/>
      <c r="O1" s="83"/>
      <c r="P1" s="83"/>
      <c r="Q1" s="83"/>
      <c r="R1" s="83"/>
      <c r="S1" s="108" t="s">
        <v>24</v>
      </c>
      <c r="T1" s="40" t="s">
        <v>24</v>
      </c>
    </row>
    <row r="2" ht="36" customHeight="1" spans="1:20">
      <c r="A2" s="245" t="s">
        <v>25</v>
      </c>
      <c r="B2" s="21"/>
      <c r="C2" s="21"/>
      <c r="D2" s="21"/>
      <c r="E2" s="21"/>
      <c r="F2" s="21"/>
      <c r="G2" s="21"/>
      <c r="H2" s="21"/>
      <c r="I2" s="85"/>
      <c r="J2" s="21"/>
      <c r="K2" s="21"/>
      <c r="L2" s="21"/>
      <c r="M2" s="21"/>
      <c r="N2" s="21"/>
      <c r="O2" s="85"/>
      <c r="P2" s="85"/>
      <c r="Q2" s="85"/>
      <c r="R2" s="85"/>
      <c r="S2" s="21"/>
      <c r="T2" s="85"/>
    </row>
    <row r="3" ht="20.25" customHeight="1" spans="1:20">
      <c r="A3" s="46" t="str">
        <f>"单位名称："&amp;"曲靖市统计局"</f>
        <v>单位名称：曲靖市统计局</v>
      </c>
      <c r="B3" s="23"/>
      <c r="C3" s="23"/>
      <c r="D3" s="23"/>
      <c r="E3" s="23"/>
      <c r="F3" s="23"/>
      <c r="G3" s="23"/>
      <c r="H3" s="23"/>
      <c r="I3" s="73"/>
      <c r="J3" s="23"/>
      <c r="K3" s="23"/>
      <c r="L3" s="23"/>
      <c r="M3" s="23"/>
      <c r="N3" s="23"/>
      <c r="O3" s="73"/>
      <c r="P3" s="73"/>
      <c r="Q3" s="73"/>
      <c r="R3" s="73"/>
      <c r="S3" s="282" t="s">
        <v>2</v>
      </c>
      <c r="T3" s="267" t="s">
        <v>26</v>
      </c>
    </row>
    <row r="4" ht="18.75" customHeight="1" spans="1:20">
      <c r="A4" s="246" t="s">
        <v>27</v>
      </c>
      <c r="B4" s="247" t="s">
        <v>28</v>
      </c>
      <c r="C4" s="247" t="s">
        <v>29</v>
      </c>
      <c r="D4" s="248" t="s">
        <v>30</v>
      </c>
      <c r="E4" s="249"/>
      <c r="F4" s="249"/>
      <c r="G4" s="249"/>
      <c r="H4" s="249"/>
      <c r="I4" s="259"/>
      <c r="J4" s="249"/>
      <c r="K4" s="249"/>
      <c r="L4" s="249"/>
      <c r="M4" s="249"/>
      <c r="N4" s="260"/>
      <c r="O4" s="248" t="s">
        <v>20</v>
      </c>
      <c r="P4" s="248"/>
      <c r="Q4" s="248"/>
      <c r="R4" s="248"/>
      <c r="S4" s="249"/>
      <c r="T4" s="268"/>
    </row>
    <row r="5" ht="24.75" customHeight="1" spans="1:20">
      <c r="A5" s="250"/>
      <c r="B5" s="251"/>
      <c r="C5" s="251"/>
      <c r="D5" s="251" t="s">
        <v>31</v>
      </c>
      <c r="E5" s="251" t="s">
        <v>32</v>
      </c>
      <c r="F5" s="251" t="s">
        <v>33</v>
      </c>
      <c r="G5" s="251" t="s">
        <v>34</v>
      </c>
      <c r="H5" s="251" t="s">
        <v>35</v>
      </c>
      <c r="I5" s="261" t="s">
        <v>36</v>
      </c>
      <c r="J5" s="262"/>
      <c r="K5" s="262"/>
      <c r="L5" s="262"/>
      <c r="M5" s="262"/>
      <c r="N5" s="263"/>
      <c r="O5" s="264" t="s">
        <v>31</v>
      </c>
      <c r="P5" s="264" t="s">
        <v>32</v>
      </c>
      <c r="Q5" s="246" t="s">
        <v>33</v>
      </c>
      <c r="R5" s="247" t="s">
        <v>34</v>
      </c>
      <c r="S5" s="269" t="s">
        <v>35</v>
      </c>
      <c r="T5" s="247" t="s">
        <v>36</v>
      </c>
    </row>
    <row r="6" ht="24.75" customHeight="1" spans="1:20">
      <c r="A6" s="252"/>
      <c r="B6" s="253"/>
      <c r="C6" s="253"/>
      <c r="D6" s="253"/>
      <c r="E6" s="253"/>
      <c r="F6" s="253"/>
      <c r="G6" s="253"/>
      <c r="H6" s="253"/>
      <c r="I6" s="12" t="s">
        <v>31</v>
      </c>
      <c r="J6" s="265" t="s">
        <v>37</v>
      </c>
      <c r="K6" s="265" t="s">
        <v>38</v>
      </c>
      <c r="L6" s="265" t="s">
        <v>39</v>
      </c>
      <c r="M6" s="265" t="s">
        <v>40</v>
      </c>
      <c r="N6" s="265" t="s">
        <v>41</v>
      </c>
      <c r="O6" s="266"/>
      <c r="P6" s="266"/>
      <c r="Q6" s="270"/>
      <c r="R6" s="266"/>
      <c r="S6" s="253"/>
      <c r="T6" s="253"/>
    </row>
    <row r="7" ht="16.5" customHeight="1" spans="1:20">
      <c r="A7" s="254">
        <v>1</v>
      </c>
      <c r="B7" s="11">
        <v>2</v>
      </c>
      <c r="C7" s="11">
        <v>3</v>
      </c>
      <c r="D7" s="11">
        <v>4</v>
      </c>
      <c r="E7" s="255">
        <v>5</v>
      </c>
      <c r="F7" s="256">
        <v>6</v>
      </c>
      <c r="G7" s="256">
        <v>7</v>
      </c>
      <c r="H7" s="255">
        <v>8</v>
      </c>
      <c r="I7" s="255">
        <v>9</v>
      </c>
      <c r="J7" s="256">
        <v>10</v>
      </c>
      <c r="K7" s="256">
        <v>11</v>
      </c>
      <c r="L7" s="255">
        <v>12</v>
      </c>
      <c r="M7" s="255">
        <v>13</v>
      </c>
      <c r="N7" s="256">
        <v>14</v>
      </c>
      <c r="O7" s="256">
        <v>15</v>
      </c>
      <c r="P7" s="255">
        <v>16</v>
      </c>
      <c r="Q7" s="271">
        <v>17</v>
      </c>
      <c r="R7" s="272">
        <v>18</v>
      </c>
      <c r="S7" s="272">
        <v>19</v>
      </c>
      <c r="T7" s="272">
        <v>20</v>
      </c>
    </row>
    <row r="8" ht="16.5" customHeight="1" spans="1:20">
      <c r="A8" s="13" t="s">
        <v>42</v>
      </c>
      <c r="B8" s="13" t="s">
        <v>43</v>
      </c>
      <c r="C8" s="15">
        <v>1538.431681</v>
      </c>
      <c r="D8" s="15">
        <v>1538.431681</v>
      </c>
      <c r="E8" s="15">
        <v>1538.431681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outlineLevel="1" spans="1:20">
      <c r="A9" s="64" t="s">
        <v>44</v>
      </c>
      <c r="B9" s="64" t="s">
        <v>43</v>
      </c>
      <c r="C9" s="15">
        <v>1538.431681</v>
      </c>
      <c r="D9" s="15">
        <v>1538.431681</v>
      </c>
      <c r="E9" s="15">
        <v>1538.431681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57" t="s">
        <v>29</v>
      </c>
      <c r="B10" s="258"/>
      <c r="C10" s="15">
        <v>1538.431681</v>
      </c>
      <c r="D10" s="15">
        <v>1538.431681</v>
      </c>
      <c r="E10" s="15">
        <v>1538.431681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workbookViewId="0">
      <selection activeCell="C19" sqref="C19"/>
    </sheetView>
  </sheetViews>
  <sheetFormatPr defaultColWidth="9.14166666666667" defaultRowHeight="14.25" customHeight="1" outlineLevelCol="6"/>
  <cols>
    <col min="1" max="1" width="27.425" customWidth="1"/>
    <col min="2" max="2" width="30.7166666666667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574</v>
      </c>
    </row>
    <row r="2" ht="27.75" customHeight="1" spans="1:7">
      <c r="A2" s="3" t="s">
        <v>575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"单位名称："&amp;"曲靖市统计局"</f>
        <v>单位名称：曲靖市统计局</v>
      </c>
      <c r="B3" s="5"/>
      <c r="C3" s="5"/>
      <c r="D3" s="5"/>
      <c r="E3" s="6"/>
      <c r="F3" s="6"/>
      <c r="G3" s="289" t="s">
        <v>2</v>
      </c>
    </row>
    <row r="4" ht="21.75" customHeight="1" spans="1:7">
      <c r="A4" s="8" t="s">
        <v>251</v>
      </c>
      <c r="B4" s="8" t="s">
        <v>333</v>
      </c>
      <c r="C4" s="8" t="s">
        <v>253</v>
      </c>
      <c r="D4" s="9" t="s">
        <v>576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">
        <v>577</v>
      </c>
      <c r="F5" s="9" t="s">
        <v>578</v>
      </c>
      <c r="G5" s="9" t="s">
        <v>579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>
        <v>616.33</v>
      </c>
      <c r="F8" s="15">
        <v>316.33</v>
      </c>
      <c r="G8" s="15">
        <v>316.33</v>
      </c>
    </row>
    <row r="9" ht="24.75" customHeight="1" spans="1:7">
      <c r="A9" s="14"/>
      <c r="B9" s="13" t="s">
        <v>580</v>
      </c>
      <c r="C9" s="13" t="s">
        <v>329</v>
      </c>
      <c r="D9" s="13" t="s">
        <v>581</v>
      </c>
      <c r="E9" s="15">
        <v>65</v>
      </c>
      <c r="F9" s="15">
        <v>65</v>
      </c>
      <c r="G9" s="15">
        <v>65</v>
      </c>
    </row>
    <row r="10" ht="24.75" customHeight="1" spans="1:7">
      <c r="A10" s="13"/>
      <c r="B10" s="13" t="s">
        <v>582</v>
      </c>
      <c r="C10" s="13" t="s">
        <v>353</v>
      </c>
      <c r="D10" s="13" t="s">
        <v>581</v>
      </c>
      <c r="E10" s="15">
        <v>40</v>
      </c>
      <c r="F10" s="15">
        <v>40</v>
      </c>
      <c r="G10" s="15">
        <v>40</v>
      </c>
    </row>
    <row r="11" ht="24.75" customHeight="1" spans="1:7">
      <c r="A11" s="13"/>
      <c r="B11" s="13" t="s">
        <v>582</v>
      </c>
      <c r="C11" s="13" t="s">
        <v>358</v>
      </c>
      <c r="D11" s="13" t="s">
        <v>581</v>
      </c>
      <c r="E11" s="15">
        <v>10</v>
      </c>
      <c r="F11" s="15">
        <v>10</v>
      </c>
      <c r="G11" s="15">
        <v>10</v>
      </c>
    </row>
    <row r="12" ht="24.75" customHeight="1" spans="1:7">
      <c r="A12" s="13"/>
      <c r="B12" s="13" t="s">
        <v>582</v>
      </c>
      <c r="C12" s="13" t="s">
        <v>342</v>
      </c>
      <c r="D12" s="13" t="s">
        <v>581</v>
      </c>
      <c r="E12" s="15">
        <v>131.33</v>
      </c>
      <c r="F12" s="15">
        <v>131.33</v>
      </c>
      <c r="G12" s="15">
        <v>131.33</v>
      </c>
    </row>
    <row r="13" ht="24.75" customHeight="1" spans="1:7">
      <c r="A13" s="13"/>
      <c r="B13" s="13" t="s">
        <v>582</v>
      </c>
      <c r="C13" s="13" t="s">
        <v>356</v>
      </c>
      <c r="D13" s="13" t="s">
        <v>581</v>
      </c>
      <c r="E13" s="15">
        <v>300</v>
      </c>
      <c r="F13" s="16">
        <v>0</v>
      </c>
      <c r="G13" s="16">
        <v>0</v>
      </c>
    </row>
    <row r="14" ht="24.75" customHeight="1" spans="1:7">
      <c r="A14" s="13"/>
      <c r="B14" s="13" t="s">
        <v>583</v>
      </c>
      <c r="C14" s="13" t="s">
        <v>338</v>
      </c>
      <c r="D14" s="13" t="s">
        <v>584</v>
      </c>
      <c r="E14" s="15">
        <v>70</v>
      </c>
      <c r="F14" s="15">
        <v>70</v>
      </c>
      <c r="G14" s="15">
        <v>70</v>
      </c>
    </row>
    <row r="15" ht="18.75" customHeight="1" spans="1:7">
      <c r="A15" s="17" t="s">
        <v>29</v>
      </c>
      <c r="B15" s="18" t="s">
        <v>585</v>
      </c>
      <c r="C15" s="18"/>
      <c r="D15" s="19"/>
      <c r="E15" s="15">
        <v>616.33</v>
      </c>
      <c r="F15" s="15">
        <v>316.33</v>
      </c>
      <c r="G15" s="15">
        <v>316.33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9"/>
  <sheetViews>
    <sheetView topLeftCell="A15" workbookViewId="0">
      <selection activeCell="E29" sqref="E29"/>
    </sheetView>
  </sheetViews>
  <sheetFormatPr defaultColWidth="9.14166666666667" defaultRowHeight="14.25" customHeight="1"/>
  <cols>
    <col min="1" max="1" width="30.425" customWidth="1"/>
    <col min="2" max="2" width="37.7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4" t="s">
        <v>45</v>
      </c>
    </row>
    <row r="2" ht="28.5" customHeight="1" spans="1:17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26" t="str">
        <f>"单位名称："&amp;"曲靖市统计局"</f>
        <v>单位名称：曲靖市统计局</v>
      </c>
      <c r="B3" s="227"/>
      <c r="C3" s="71"/>
      <c r="D3" s="6"/>
      <c r="E3" s="71"/>
      <c r="F3" s="6"/>
      <c r="G3" s="71"/>
      <c r="H3" s="6"/>
      <c r="I3" s="6"/>
      <c r="J3" s="6"/>
      <c r="K3" s="71"/>
      <c r="L3" s="6"/>
      <c r="M3" s="71"/>
      <c r="N3" s="71"/>
      <c r="O3" s="6"/>
      <c r="P3" s="6"/>
      <c r="Q3" s="283" t="s">
        <v>2</v>
      </c>
    </row>
    <row r="4" ht="17.25" customHeight="1" spans="1:17">
      <c r="A4" s="228" t="s">
        <v>47</v>
      </c>
      <c r="B4" s="229" t="s">
        <v>48</v>
      </c>
      <c r="C4" s="230" t="s">
        <v>29</v>
      </c>
      <c r="D4" s="231" t="s">
        <v>49</v>
      </c>
      <c r="E4" s="10"/>
      <c r="F4" s="231" t="s">
        <v>50</v>
      </c>
      <c r="G4" s="10"/>
      <c r="H4" s="232" t="s">
        <v>32</v>
      </c>
      <c r="I4" s="238" t="s">
        <v>33</v>
      </c>
      <c r="J4" s="229" t="s">
        <v>51</v>
      </c>
      <c r="K4" s="239" t="s">
        <v>34</v>
      </c>
      <c r="L4" s="231" t="s">
        <v>36</v>
      </c>
      <c r="M4" s="240"/>
      <c r="N4" s="240"/>
      <c r="O4" s="240"/>
      <c r="P4" s="240"/>
      <c r="Q4" s="244"/>
    </row>
    <row r="5" ht="26.25" customHeight="1" spans="1:17">
      <c r="A5" s="10"/>
      <c r="B5" s="233"/>
      <c r="C5" s="233"/>
      <c r="D5" s="233" t="s">
        <v>29</v>
      </c>
      <c r="E5" s="233" t="s">
        <v>52</v>
      </c>
      <c r="F5" s="233" t="s">
        <v>29</v>
      </c>
      <c r="G5" s="234" t="s">
        <v>52</v>
      </c>
      <c r="H5" s="233"/>
      <c r="I5" s="233"/>
      <c r="J5" s="233"/>
      <c r="K5" s="234"/>
      <c r="L5" s="233" t="s">
        <v>31</v>
      </c>
      <c r="M5" s="241" t="s">
        <v>53</v>
      </c>
      <c r="N5" s="241" t="s">
        <v>54</v>
      </c>
      <c r="O5" s="241" t="s">
        <v>55</v>
      </c>
      <c r="P5" s="241" t="s">
        <v>56</v>
      </c>
      <c r="Q5" s="241" t="s">
        <v>57</v>
      </c>
    </row>
    <row r="6" ht="16.5" customHeight="1" spans="1:17">
      <c r="A6" s="10">
        <v>1</v>
      </c>
      <c r="B6" s="233">
        <v>2</v>
      </c>
      <c r="C6" s="233">
        <v>3</v>
      </c>
      <c r="D6" s="233">
        <v>4</v>
      </c>
      <c r="E6" s="235">
        <v>5</v>
      </c>
      <c r="F6" s="236">
        <v>6</v>
      </c>
      <c r="G6" s="235">
        <v>7</v>
      </c>
      <c r="H6" s="236">
        <v>8</v>
      </c>
      <c r="I6" s="235">
        <v>9</v>
      </c>
      <c r="J6" s="235">
        <v>10</v>
      </c>
      <c r="K6" s="235">
        <v>11</v>
      </c>
      <c r="L6" s="235">
        <v>12</v>
      </c>
      <c r="M6" s="242">
        <v>13</v>
      </c>
      <c r="N6" s="243">
        <v>14</v>
      </c>
      <c r="O6" s="243">
        <v>15</v>
      </c>
      <c r="P6" s="243">
        <v>16</v>
      </c>
      <c r="Q6" s="243">
        <v>17</v>
      </c>
    </row>
    <row r="7" ht="19.5" customHeight="1" spans="1:17">
      <c r="A7" s="13" t="s">
        <v>58</v>
      </c>
      <c r="B7" s="13" t="s">
        <v>59</v>
      </c>
      <c r="C7" s="15">
        <v>1308.357993</v>
      </c>
      <c r="D7" s="15">
        <v>757.027993</v>
      </c>
      <c r="E7" s="15">
        <v>757.027993</v>
      </c>
      <c r="F7" s="15">
        <v>551.33</v>
      </c>
      <c r="G7" s="15">
        <v>551.33</v>
      </c>
      <c r="H7" s="15">
        <v>1308.357993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64" t="s">
        <v>60</v>
      </c>
      <c r="B8" s="64" t="s">
        <v>61</v>
      </c>
      <c r="C8" s="15">
        <v>1308.357993</v>
      </c>
      <c r="D8" s="15">
        <v>757.027993</v>
      </c>
      <c r="E8" s="15">
        <v>757.027993</v>
      </c>
      <c r="F8" s="15">
        <v>551.33</v>
      </c>
      <c r="G8" s="15">
        <v>551.33</v>
      </c>
      <c r="H8" s="15">
        <v>1308.357993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73" t="s">
        <v>62</v>
      </c>
      <c r="B9" s="173" t="s">
        <v>63</v>
      </c>
      <c r="C9" s="15">
        <v>536.177204</v>
      </c>
      <c r="D9" s="15">
        <v>536.177204</v>
      </c>
      <c r="E9" s="15">
        <v>536.177204</v>
      </c>
      <c r="F9" s="15"/>
      <c r="G9" s="15"/>
      <c r="H9" s="15">
        <v>536.177204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73" t="s">
        <v>64</v>
      </c>
      <c r="B10" s="173" t="s">
        <v>65</v>
      </c>
      <c r="C10" s="15">
        <v>40</v>
      </c>
      <c r="D10" s="15"/>
      <c r="E10" s="15"/>
      <c r="F10" s="15">
        <v>40</v>
      </c>
      <c r="G10" s="15">
        <v>40</v>
      </c>
      <c r="H10" s="15">
        <v>40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73" t="s">
        <v>66</v>
      </c>
      <c r="B11" s="173" t="s">
        <v>67</v>
      </c>
      <c r="C11" s="15">
        <v>300</v>
      </c>
      <c r="D11" s="15"/>
      <c r="E11" s="15"/>
      <c r="F11" s="15">
        <v>300</v>
      </c>
      <c r="G11" s="15">
        <v>300</v>
      </c>
      <c r="H11" s="15">
        <v>300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73" t="s">
        <v>68</v>
      </c>
      <c r="B12" s="173" t="s">
        <v>69</v>
      </c>
      <c r="C12" s="15">
        <v>80</v>
      </c>
      <c r="D12" s="15"/>
      <c r="E12" s="15"/>
      <c r="F12" s="15">
        <v>80</v>
      </c>
      <c r="G12" s="15">
        <v>80</v>
      </c>
      <c r="H12" s="15">
        <v>80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73" t="s">
        <v>70</v>
      </c>
      <c r="B13" s="173" t="s">
        <v>71</v>
      </c>
      <c r="C13" s="15">
        <v>220.850789</v>
      </c>
      <c r="D13" s="15">
        <v>220.850789</v>
      </c>
      <c r="E13" s="15">
        <v>220.850789</v>
      </c>
      <c r="F13" s="15"/>
      <c r="G13" s="15"/>
      <c r="H13" s="15">
        <v>220.850789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73" t="s">
        <v>72</v>
      </c>
      <c r="B14" s="173" t="s">
        <v>73</v>
      </c>
      <c r="C14" s="15">
        <v>131.33</v>
      </c>
      <c r="D14" s="15"/>
      <c r="E14" s="15"/>
      <c r="F14" s="15">
        <v>131.33</v>
      </c>
      <c r="G14" s="15">
        <v>131.33</v>
      </c>
      <c r="H14" s="15">
        <v>131.33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3" t="s">
        <v>74</v>
      </c>
      <c r="B15" s="13" t="s">
        <v>75</v>
      </c>
      <c r="C15" s="15">
        <v>96.253661</v>
      </c>
      <c r="D15" s="15">
        <v>96.253661</v>
      </c>
      <c r="E15" s="15">
        <v>96.253661</v>
      </c>
      <c r="F15" s="15"/>
      <c r="G15" s="15"/>
      <c r="H15" s="15">
        <v>96.253661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64" t="s">
        <v>76</v>
      </c>
      <c r="B16" s="64" t="s">
        <v>77</v>
      </c>
      <c r="C16" s="15">
        <v>95.146776</v>
      </c>
      <c r="D16" s="15">
        <v>95.146776</v>
      </c>
      <c r="E16" s="15">
        <v>95.146776</v>
      </c>
      <c r="F16" s="15"/>
      <c r="G16" s="15"/>
      <c r="H16" s="15">
        <v>95.146776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73" t="s">
        <v>78</v>
      </c>
      <c r="B17" s="173" t="s">
        <v>79</v>
      </c>
      <c r="C17" s="15">
        <v>8.739017</v>
      </c>
      <c r="D17" s="15">
        <v>8.739017</v>
      </c>
      <c r="E17" s="15">
        <v>8.739017</v>
      </c>
      <c r="F17" s="15"/>
      <c r="G17" s="15"/>
      <c r="H17" s="15">
        <v>8.739017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73" t="s">
        <v>80</v>
      </c>
      <c r="B18" s="173" t="s">
        <v>81</v>
      </c>
      <c r="C18" s="15">
        <v>86.407759</v>
      </c>
      <c r="D18" s="15">
        <v>86.407759</v>
      </c>
      <c r="E18" s="15">
        <v>86.407759</v>
      </c>
      <c r="F18" s="15"/>
      <c r="G18" s="15"/>
      <c r="H18" s="15">
        <v>86.407759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64" t="s">
        <v>82</v>
      </c>
      <c r="B19" s="64" t="s">
        <v>83</v>
      </c>
      <c r="C19" s="15">
        <v>1.106885</v>
      </c>
      <c r="D19" s="15">
        <v>1.106885</v>
      </c>
      <c r="E19" s="15">
        <v>1.106885</v>
      </c>
      <c r="F19" s="15"/>
      <c r="G19" s="15"/>
      <c r="H19" s="15">
        <v>1.106885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73" t="s">
        <v>84</v>
      </c>
      <c r="B20" s="173" t="s">
        <v>83</v>
      </c>
      <c r="C20" s="15">
        <v>1.106885</v>
      </c>
      <c r="D20" s="15">
        <v>1.106885</v>
      </c>
      <c r="E20" s="15">
        <v>1.106885</v>
      </c>
      <c r="F20" s="15"/>
      <c r="G20" s="15"/>
      <c r="H20" s="15">
        <v>1.106885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3" t="s">
        <v>85</v>
      </c>
      <c r="B21" s="13" t="s">
        <v>86</v>
      </c>
      <c r="C21" s="15">
        <v>58.210751</v>
      </c>
      <c r="D21" s="15">
        <v>58.210751</v>
      </c>
      <c r="E21" s="15">
        <v>58.210751</v>
      </c>
      <c r="F21" s="15"/>
      <c r="G21" s="15"/>
      <c r="H21" s="15">
        <v>58.210751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64" t="s">
        <v>87</v>
      </c>
      <c r="B22" s="64" t="s">
        <v>88</v>
      </c>
      <c r="C22" s="15">
        <v>58.210751</v>
      </c>
      <c r="D22" s="15">
        <v>58.210751</v>
      </c>
      <c r="E22" s="15">
        <v>58.210751</v>
      </c>
      <c r="F22" s="15"/>
      <c r="G22" s="15"/>
      <c r="H22" s="15">
        <v>58.210751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9.5" customHeight="1" spans="1:17">
      <c r="A23" s="173" t="s">
        <v>89</v>
      </c>
      <c r="B23" s="173" t="s">
        <v>90</v>
      </c>
      <c r="C23" s="15">
        <v>30.755774</v>
      </c>
      <c r="D23" s="15">
        <v>30.755774</v>
      </c>
      <c r="E23" s="15">
        <v>30.755774</v>
      </c>
      <c r="F23" s="15"/>
      <c r="G23" s="15"/>
      <c r="H23" s="15">
        <v>30.755774</v>
      </c>
      <c r="I23" s="15"/>
      <c r="J23" s="15"/>
      <c r="K23" s="15"/>
      <c r="L23" s="15"/>
      <c r="M23" s="15"/>
      <c r="N23" s="15"/>
      <c r="O23" s="15"/>
      <c r="P23" s="15"/>
      <c r="Q23" s="15"/>
    </row>
    <row r="24" ht="19.5" customHeight="1" spans="1:17">
      <c r="A24" s="173" t="s">
        <v>91</v>
      </c>
      <c r="B24" s="173" t="s">
        <v>92</v>
      </c>
      <c r="C24" s="15">
        <v>22.312991</v>
      </c>
      <c r="D24" s="15">
        <v>22.312991</v>
      </c>
      <c r="E24" s="15">
        <v>22.312991</v>
      </c>
      <c r="F24" s="15"/>
      <c r="G24" s="15"/>
      <c r="H24" s="15">
        <v>22.312991</v>
      </c>
      <c r="I24" s="15"/>
      <c r="J24" s="15"/>
      <c r="K24" s="15"/>
      <c r="L24" s="15"/>
      <c r="M24" s="15"/>
      <c r="N24" s="15"/>
      <c r="O24" s="15"/>
      <c r="P24" s="15"/>
      <c r="Q24" s="15"/>
    </row>
    <row r="25" ht="19.5" customHeight="1" spans="1:17">
      <c r="A25" s="173" t="s">
        <v>93</v>
      </c>
      <c r="B25" s="173" t="s">
        <v>94</v>
      </c>
      <c r="C25" s="15">
        <v>5.141986</v>
      </c>
      <c r="D25" s="15">
        <v>5.141986</v>
      </c>
      <c r="E25" s="15">
        <v>5.141986</v>
      </c>
      <c r="F25" s="15"/>
      <c r="G25" s="15"/>
      <c r="H25" s="15">
        <v>5.141986</v>
      </c>
      <c r="I25" s="15"/>
      <c r="J25" s="15"/>
      <c r="K25" s="15"/>
      <c r="L25" s="15"/>
      <c r="M25" s="15"/>
      <c r="N25" s="15"/>
      <c r="O25" s="15"/>
      <c r="P25" s="15"/>
      <c r="Q25" s="15"/>
    </row>
    <row r="26" ht="19.5" customHeight="1" spans="1:17">
      <c r="A26" s="13" t="s">
        <v>95</v>
      </c>
      <c r="B26" s="13" t="s">
        <v>96</v>
      </c>
      <c r="C26" s="15">
        <v>75.609276</v>
      </c>
      <c r="D26" s="15">
        <v>75.609276</v>
      </c>
      <c r="E26" s="15">
        <v>75.609276</v>
      </c>
      <c r="F26" s="15"/>
      <c r="G26" s="15"/>
      <c r="H26" s="15">
        <v>75.609276</v>
      </c>
      <c r="I26" s="15"/>
      <c r="J26" s="15"/>
      <c r="K26" s="15"/>
      <c r="L26" s="15"/>
      <c r="M26" s="15"/>
      <c r="N26" s="15"/>
      <c r="O26" s="15"/>
      <c r="P26" s="15"/>
      <c r="Q26" s="15"/>
    </row>
    <row r="27" ht="19.5" customHeight="1" spans="1:17">
      <c r="A27" s="64" t="s">
        <v>97</v>
      </c>
      <c r="B27" s="64" t="s">
        <v>98</v>
      </c>
      <c r="C27" s="15">
        <v>75.609276</v>
      </c>
      <c r="D27" s="15">
        <v>75.609276</v>
      </c>
      <c r="E27" s="15">
        <v>75.609276</v>
      </c>
      <c r="F27" s="15"/>
      <c r="G27" s="15"/>
      <c r="H27" s="15">
        <v>75.609276</v>
      </c>
      <c r="I27" s="15"/>
      <c r="J27" s="15"/>
      <c r="K27" s="15"/>
      <c r="L27" s="15"/>
      <c r="M27" s="15"/>
      <c r="N27" s="15"/>
      <c r="O27" s="15"/>
      <c r="P27" s="15"/>
      <c r="Q27" s="15"/>
    </row>
    <row r="28" ht="19.5" customHeight="1" spans="1:17">
      <c r="A28" s="173" t="s">
        <v>99</v>
      </c>
      <c r="B28" s="173" t="s">
        <v>100</v>
      </c>
      <c r="C28" s="15">
        <v>75.609276</v>
      </c>
      <c r="D28" s="15">
        <v>75.609276</v>
      </c>
      <c r="E28" s="15">
        <v>75.609276</v>
      </c>
      <c r="F28" s="15"/>
      <c r="G28" s="15"/>
      <c r="H28" s="15">
        <v>75.609276</v>
      </c>
      <c r="I28" s="15"/>
      <c r="J28" s="15"/>
      <c r="K28" s="15"/>
      <c r="L28" s="15"/>
      <c r="M28" s="15"/>
      <c r="N28" s="15"/>
      <c r="O28" s="15"/>
      <c r="P28" s="15"/>
      <c r="Q28" s="15"/>
    </row>
    <row r="29" ht="17.25" customHeight="1" spans="1:17">
      <c r="A29" s="237" t="s">
        <v>101</v>
      </c>
      <c r="B29" s="238" t="s">
        <v>101</v>
      </c>
      <c r="C29" s="15">
        <v>1538.431681</v>
      </c>
      <c r="D29" s="15">
        <v>987.101681</v>
      </c>
      <c r="E29" s="15">
        <v>987.101681</v>
      </c>
      <c r="F29" s="15">
        <v>551.33</v>
      </c>
      <c r="G29" s="15">
        <v>551.33</v>
      </c>
      <c r="H29" s="15">
        <v>1538.431681</v>
      </c>
      <c r="I29" s="15"/>
      <c r="J29" s="15"/>
      <c r="K29" s="15"/>
      <c r="L29" s="15"/>
      <c r="M29" s="15"/>
      <c r="N29" s="15"/>
      <c r="O29" s="15"/>
      <c r="P29" s="15"/>
      <c r="Q29" s="15"/>
    </row>
  </sheetData>
  <mergeCells count="13">
    <mergeCell ref="A2:Q2"/>
    <mergeCell ref="A3:N3"/>
    <mergeCell ref="D4:E4"/>
    <mergeCell ref="F4:G4"/>
    <mergeCell ref="L4:Q4"/>
    <mergeCell ref="A29:B29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topLeftCell="A11" workbookViewId="0">
      <selection activeCell="C26" sqref="C26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" customWidth="1"/>
    <col min="4" max="4" width="36.425" customWidth="1"/>
  </cols>
  <sheetData>
    <row r="1" customHeight="1" spans="1:4">
      <c r="A1" s="207"/>
      <c r="C1" s="218"/>
      <c r="D1" s="161" t="s">
        <v>102</v>
      </c>
    </row>
    <row r="2" ht="31.5" customHeight="1" spans="1:4">
      <c r="A2" s="60" t="s">
        <v>103</v>
      </c>
      <c r="B2" s="219"/>
      <c r="C2" s="218"/>
      <c r="D2" s="219"/>
    </row>
    <row r="3" ht="17.25" customHeight="1" spans="1:4">
      <c r="A3" s="122" t="str">
        <f>"单位名称："&amp;"曲靖市统计局"</f>
        <v>单位名称：曲靖市统计局</v>
      </c>
      <c r="B3" s="220"/>
      <c r="C3" s="218"/>
      <c r="D3" s="284" t="s">
        <v>2</v>
      </c>
    </row>
    <row r="4" ht="19.5" customHeight="1" spans="1:4">
      <c r="A4" s="10" t="s">
        <v>3</v>
      </c>
      <c r="B4" s="10"/>
      <c r="C4" s="221" t="s">
        <v>4</v>
      </c>
      <c r="D4" s="190"/>
    </row>
    <row r="5" ht="21.75" customHeight="1" spans="1:4">
      <c r="A5" s="10" t="s">
        <v>5</v>
      </c>
      <c r="B5" s="222" t="s">
        <v>6</v>
      </c>
      <c r="C5" s="223" t="s">
        <v>104</v>
      </c>
      <c r="D5" s="222" t="s">
        <v>6</v>
      </c>
    </row>
    <row r="6" ht="17.25" customHeight="1" spans="1:4">
      <c r="A6" s="10"/>
      <c r="B6" s="224"/>
      <c r="C6" s="223"/>
      <c r="D6" s="224"/>
    </row>
    <row r="7" ht="17.25" customHeight="1" spans="1:4">
      <c r="A7" s="13" t="s">
        <v>105</v>
      </c>
      <c r="B7" s="15">
        <v>1538.431681</v>
      </c>
      <c r="C7" s="13" t="s">
        <v>106</v>
      </c>
      <c r="D7" s="15">
        <v>1538.431681</v>
      </c>
    </row>
    <row r="8" ht="17.25" customHeight="1" spans="1:4">
      <c r="A8" s="13" t="s">
        <v>107</v>
      </c>
      <c r="B8" s="15">
        <v>1538.431681</v>
      </c>
      <c r="C8" s="13" t="str">
        <f>"(一)"&amp;"一般公共服务支出"</f>
        <v>(一)一般公共服务支出</v>
      </c>
      <c r="D8" s="15">
        <v>1308.357993</v>
      </c>
    </row>
    <row r="9" ht="17.25" customHeight="1" spans="1:4">
      <c r="A9" s="13" t="s">
        <v>108</v>
      </c>
      <c r="B9" s="15"/>
      <c r="C9" s="13" t="s">
        <v>109</v>
      </c>
      <c r="D9" s="16">
        <v>0</v>
      </c>
    </row>
    <row r="10" ht="17.25" customHeight="1" spans="1:4">
      <c r="A10" s="13" t="s">
        <v>110</v>
      </c>
      <c r="B10" s="15"/>
      <c r="C10" s="13" t="str">
        <f>"(三)"&amp;"社会保障和就业支出"</f>
        <v>(三)社会保障和就业支出</v>
      </c>
      <c r="D10" s="15">
        <v>96.253661</v>
      </c>
    </row>
    <row r="11" ht="17.25" customHeight="1" spans="1:4">
      <c r="A11" s="13" t="s">
        <v>111</v>
      </c>
      <c r="B11" s="15"/>
      <c r="C11" s="13" t="str">
        <f>"(四)"&amp;"卫生健康支出"</f>
        <v>(四)卫生健康支出</v>
      </c>
      <c r="D11" s="15">
        <v>58.210751</v>
      </c>
    </row>
    <row r="12" ht="17.25" customHeight="1" spans="1:4">
      <c r="A12" s="13" t="s">
        <v>107</v>
      </c>
      <c r="B12" s="15"/>
      <c r="C12" s="13" t="str">
        <f>"(五)"&amp;"住房保障支出"</f>
        <v>(五)住房保障支出</v>
      </c>
      <c r="D12" s="15">
        <v>75.609276</v>
      </c>
    </row>
    <row r="13" ht="17.25" customHeight="1" spans="1:4">
      <c r="A13" s="13" t="s">
        <v>108</v>
      </c>
      <c r="B13" s="15"/>
      <c r="C13" s="225" t="s">
        <v>112</v>
      </c>
      <c r="D13" s="15"/>
    </row>
    <row r="14" ht="17.25" customHeight="1" spans="1:4">
      <c r="A14" s="13" t="s">
        <v>110</v>
      </c>
      <c r="B14" s="15"/>
      <c r="C14" s="225" t="s">
        <v>113</v>
      </c>
      <c r="D14" s="15"/>
    </row>
    <row r="15" ht="17.25" customHeight="1" spans="1:4">
      <c r="A15" s="13"/>
      <c r="B15" s="15"/>
      <c r="C15" s="225" t="s">
        <v>114</v>
      </c>
      <c r="D15" s="15"/>
    </row>
    <row r="16" ht="17.25" customHeight="1" spans="1:4">
      <c r="A16" s="13"/>
      <c r="B16" s="15"/>
      <c r="C16" s="225" t="s">
        <v>115</v>
      </c>
      <c r="D16" s="15"/>
    </row>
    <row r="17" ht="17.25" customHeight="1" spans="1:4">
      <c r="A17" s="13"/>
      <c r="B17" s="15"/>
      <c r="C17" s="225" t="s">
        <v>116</v>
      </c>
      <c r="D17" s="15"/>
    </row>
    <row r="18" ht="17.25" customHeight="1" spans="1:4">
      <c r="A18" s="13"/>
      <c r="B18" s="15"/>
      <c r="C18" s="225" t="s">
        <v>117</v>
      </c>
      <c r="D18" s="15"/>
    </row>
    <row r="19" ht="17.25" customHeight="1" spans="1:4">
      <c r="A19" s="13"/>
      <c r="B19" s="15"/>
      <c r="C19" s="225" t="s">
        <v>118</v>
      </c>
      <c r="D19" s="15"/>
    </row>
    <row r="20" ht="17.25" customHeight="1" spans="1:4">
      <c r="A20" s="13"/>
      <c r="B20" s="15"/>
      <c r="C20" s="225" t="s">
        <v>119</v>
      </c>
      <c r="D20" s="15"/>
    </row>
    <row r="21" ht="17.25" customHeight="1" spans="1:4">
      <c r="A21" s="13"/>
      <c r="B21" s="15"/>
      <c r="C21" s="225" t="s">
        <v>120</v>
      </c>
      <c r="D21" s="15"/>
    </row>
    <row r="22" ht="17.25" customHeight="1" spans="1:4">
      <c r="A22" s="13"/>
      <c r="B22" s="15"/>
      <c r="C22" s="225" t="s">
        <v>121</v>
      </c>
      <c r="D22" s="15"/>
    </row>
    <row r="23" ht="17.25" customHeight="1" spans="1:4">
      <c r="A23" s="13"/>
      <c r="B23" s="15"/>
      <c r="C23" s="225" t="s">
        <v>122</v>
      </c>
      <c r="D23" s="15"/>
    </row>
    <row r="24" ht="17.25" customHeight="1" spans="1:4">
      <c r="A24" s="13"/>
      <c r="B24" s="15"/>
      <c r="C24" s="225" t="s">
        <v>123</v>
      </c>
      <c r="D24" s="15"/>
    </row>
    <row r="25" ht="17.25" customHeight="1" spans="1:4">
      <c r="A25" s="13"/>
      <c r="B25" s="15"/>
      <c r="C25" s="225" t="s">
        <v>124</v>
      </c>
      <c r="D25" s="15"/>
    </row>
    <row r="26" ht="17.25" customHeight="1" spans="1:4">
      <c r="A26" s="13"/>
      <c r="B26" s="15"/>
      <c r="C26" s="225" t="s">
        <v>125</v>
      </c>
      <c r="D26" s="15"/>
    </row>
    <row r="27" ht="17.25" customHeight="1" spans="1:4">
      <c r="A27" s="13"/>
      <c r="B27" s="15"/>
      <c r="C27" s="225" t="s">
        <v>126</v>
      </c>
      <c r="D27" s="15"/>
    </row>
    <row r="28" ht="17.25" customHeight="1" spans="1:4">
      <c r="A28" s="13"/>
      <c r="B28" s="15"/>
      <c r="C28" s="225" t="s">
        <v>127</v>
      </c>
      <c r="D28" s="15"/>
    </row>
    <row r="29" ht="17.25" customHeight="1" spans="1:4">
      <c r="A29" s="13"/>
      <c r="B29" s="15"/>
      <c r="C29" s="225" t="s">
        <v>128</v>
      </c>
      <c r="D29" s="15"/>
    </row>
    <row r="30" ht="17.25" customHeight="1" spans="1:4">
      <c r="A30" s="13"/>
      <c r="B30" s="15"/>
      <c r="C30" s="225" t="s">
        <v>129</v>
      </c>
      <c r="D30" s="15"/>
    </row>
    <row r="31" ht="17.25" customHeight="1" spans="1:4">
      <c r="A31" s="13"/>
      <c r="B31" s="15"/>
      <c r="C31" s="13" t="s">
        <v>130</v>
      </c>
      <c r="D31" s="15"/>
    </row>
    <row r="32" customHeight="1" spans="1:4">
      <c r="A32" s="223" t="s">
        <v>131</v>
      </c>
      <c r="B32" s="15">
        <v>1538.431681</v>
      </c>
      <c r="C32" s="223" t="s">
        <v>23</v>
      </c>
      <c r="D32" s="15">
        <v>1538.431681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topLeftCell="A13" workbookViewId="0">
      <selection activeCell="C25" sqref="C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211"/>
      <c r="F1" s="66"/>
      <c r="G1" s="44" t="s">
        <v>132</v>
      </c>
    </row>
    <row r="2" ht="39" customHeight="1" spans="1:7">
      <c r="A2" s="121" t="s">
        <v>133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"单位名称："&amp;"曲靖市统计局"</f>
        <v>单位名称：曲靖市统计局</v>
      </c>
      <c r="F3" s="117"/>
      <c r="G3" s="284" t="s">
        <v>2</v>
      </c>
    </row>
    <row r="4" ht="20.25" customHeight="1" spans="1:7">
      <c r="A4" s="212" t="s">
        <v>134</v>
      </c>
      <c r="B4" s="213"/>
      <c r="C4" s="76" t="s">
        <v>29</v>
      </c>
      <c r="D4" s="214" t="s">
        <v>49</v>
      </c>
      <c r="E4" s="10"/>
      <c r="F4" s="10"/>
      <c r="G4" s="10" t="s">
        <v>50</v>
      </c>
    </row>
    <row r="5" ht="20.25" customHeight="1" spans="1:7">
      <c r="A5" s="215" t="s">
        <v>47</v>
      </c>
      <c r="B5" s="215" t="s">
        <v>48</v>
      </c>
      <c r="C5" s="10"/>
      <c r="D5" s="75" t="s">
        <v>31</v>
      </c>
      <c r="E5" s="75" t="s">
        <v>135</v>
      </c>
      <c r="F5" s="75" t="s">
        <v>136</v>
      </c>
      <c r="G5" s="10"/>
    </row>
    <row r="6" ht="13.5" customHeight="1" spans="1:7">
      <c r="A6" s="215" t="s">
        <v>137</v>
      </c>
      <c r="B6" s="215" t="s">
        <v>138</v>
      </c>
      <c r="C6" s="215" t="s">
        <v>139</v>
      </c>
      <c r="D6" s="127" t="s">
        <v>140</v>
      </c>
      <c r="E6" s="127" t="s">
        <v>141</v>
      </c>
      <c r="F6" s="127" t="s">
        <v>142</v>
      </c>
      <c r="G6" s="81">
        <v>7</v>
      </c>
    </row>
    <row r="7" ht="18" customHeight="1" spans="1:7">
      <c r="A7" s="13" t="s">
        <v>58</v>
      </c>
      <c r="B7" s="13" t="s">
        <v>59</v>
      </c>
      <c r="C7" s="15">
        <v>1308.357993</v>
      </c>
      <c r="D7" s="15">
        <v>757.027993</v>
      </c>
      <c r="E7" s="15">
        <v>657.4006</v>
      </c>
      <c r="F7" s="15">
        <v>99.627393</v>
      </c>
      <c r="G7" s="15">
        <v>551.33</v>
      </c>
    </row>
    <row r="8" ht="18" customHeight="1" spans="1:7">
      <c r="A8" s="64" t="s">
        <v>60</v>
      </c>
      <c r="B8" s="64" t="s">
        <v>61</v>
      </c>
      <c r="C8" s="15">
        <v>1308.357993</v>
      </c>
      <c r="D8" s="15">
        <v>757.027993</v>
      </c>
      <c r="E8" s="15">
        <v>657.4006</v>
      </c>
      <c r="F8" s="15">
        <v>99.627393</v>
      </c>
      <c r="G8" s="15">
        <v>551.33</v>
      </c>
    </row>
    <row r="9" ht="18" customHeight="1" spans="1:7">
      <c r="A9" s="173" t="s">
        <v>62</v>
      </c>
      <c r="B9" s="173" t="s">
        <v>63</v>
      </c>
      <c r="C9" s="15">
        <v>536.177204</v>
      </c>
      <c r="D9" s="15">
        <v>536.177204</v>
      </c>
      <c r="E9" s="15">
        <v>459.090108</v>
      </c>
      <c r="F9" s="15">
        <v>77.087096</v>
      </c>
      <c r="G9" s="15"/>
    </row>
    <row r="10" ht="18" customHeight="1" spans="1:7">
      <c r="A10" s="173" t="s">
        <v>64</v>
      </c>
      <c r="B10" s="173" t="s">
        <v>65</v>
      </c>
      <c r="C10" s="15">
        <v>40</v>
      </c>
      <c r="D10" s="15"/>
      <c r="E10" s="15"/>
      <c r="F10" s="15"/>
      <c r="G10" s="15">
        <v>40</v>
      </c>
    </row>
    <row r="11" ht="18" customHeight="1" spans="1:7">
      <c r="A11" s="173" t="s">
        <v>66</v>
      </c>
      <c r="B11" s="173" t="s">
        <v>67</v>
      </c>
      <c r="C11" s="15">
        <v>300</v>
      </c>
      <c r="D11" s="15"/>
      <c r="E11" s="15"/>
      <c r="F11" s="15"/>
      <c r="G11" s="15">
        <v>300</v>
      </c>
    </row>
    <row r="12" ht="18" customHeight="1" spans="1:7">
      <c r="A12" s="173" t="s">
        <v>68</v>
      </c>
      <c r="B12" s="173" t="s">
        <v>69</v>
      </c>
      <c r="C12" s="15">
        <v>80</v>
      </c>
      <c r="D12" s="15"/>
      <c r="E12" s="15"/>
      <c r="F12" s="15"/>
      <c r="G12" s="15">
        <v>80</v>
      </c>
    </row>
    <row r="13" ht="18" customHeight="1" spans="1:7">
      <c r="A13" s="173" t="s">
        <v>70</v>
      </c>
      <c r="B13" s="173" t="s">
        <v>71</v>
      </c>
      <c r="C13" s="15">
        <v>220.850789</v>
      </c>
      <c r="D13" s="15">
        <v>220.850789</v>
      </c>
      <c r="E13" s="15">
        <v>198.310492</v>
      </c>
      <c r="F13" s="15">
        <v>22.540297</v>
      </c>
      <c r="G13" s="15"/>
    </row>
    <row r="14" ht="18" customHeight="1" spans="1:7">
      <c r="A14" s="173" t="s">
        <v>72</v>
      </c>
      <c r="B14" s="173" t="s">
        <v>73</v>
      </c>
      <c r="C14" s="15">
        <v>131.33</v>
      </c>
      <c r="D14" s="15"/>
      <c r="E14" s="15"/>
      <c r="F14" s="15"/>
      <c r="G14" s="15">
        <v>131.33</v>
      </c>
    </row>
    <row r="15" ht="18" customHeight="1" spans="1:7">
      <c r="A15" s="13" t="s">
        <v>74</v>
      </c>
      <c r="B15" s="13" t="s">
        <v>75</v>
      </c>
      <c r="C15" s="15">
        <v>96.253661</v>
      </c>
      <c r="D15" s="15">
        <v>96.253661</v>
      </c>
      <c r="E15" s="15">
        <v>87.514644</v>
      </c>
      <c r="F15" s="15">
        <v>8.739017</v>
      </c>
      <c r="G15" s="15"/>
    </row>
    <row r="16" ht="18" customHeight="1" spans="1:7">
      <c r="A16" s="64" t="s">
        <v>76</v>
      </c>
      <c r="B16" s="64" t="s">
        <v>77</v>
      </c>
      <c r="C16" s="15">
        <v>95.146776</v>
      </c>
      <c r="D16" s="15">
        <v>95.146776</v>
      </c>
      <c r="E16" s="15">
        <v>86.407759</v>
      </c>
      <c r="F16" s="15">
        <v>8.739017</v>
      </c>
      <c r="G16" s="15"/>
    </row>
    <row r="17" ht="18" customHeight="1" spans="1:7">
      <c r="A17" s="173" t="s">
        <v>78</v>
      </c>
      <c r="B17" s="173" t="s">
        <v>79</v>
      </c>
      <c r="C17" s="15">
        <v>8.739017</v>
      </c>
      <c r="D17" s="15">
        <v>8.739017</v>
      </c>
      <c r="E17" s="15"/>
      <c r="F17" s="15">
        <v>8.739017</v>
      </c>
      <c r="G17" s="15"/>
    </row>
    <row r="18" ht="18" customHeight="1" spans="1:7">
      <c r="A18" s="173" t="s">
        <v>80</v>
      </c>
      <c r="B18" s="173" t="s">
        <v>81</v>
      </c>
      <c r="C18" s="15">
        <v>86.407759</v>
      </c>
      <c r="D18" s="15">
        <v>86.407759</v>
      </c>
      <c r="E18" s="15">
        <v>86.407759</v>
      </c>
      <c r="F18" s="15"/>
      <c r="G18" s="15"/>
    </row>
    <row r="19" ht="18" customHeight="1" spans="1:7">
      <c r="A19" s="64" t="s">
        <v>82</v>
      </c>
      <c r="B19" s="64" t="s">
        <v>83</v>
      </c>
      <c r="C19" s="15">
        <v>1.106885</v>
      </c>
      <c r="D19" s="15">
        <v>1.106885</v>
      </c>
      <c r="E19" s="15">
        <v>1.106885</v>
      </c>
      <c r="F19" s="15"/>
      <c r="G19" s="15"/>
    </row>
    <row r="20" ht="18" customHeight="1" spans="1:7">
      <c r="A20" s="173" t="s">
        <v>84</v>
      </c>
      <c r="B20" s="173" t="s">
        <v>83</v>
      </c>
      <c r="C20" s="15">
        <v>1.106885</v>
      </c>
      <c r="D20" s="15">
        <v>1.106885</v>
      </c>
      <c r="E20" s="15">
        <v>1.106885</v>
      </c>
      <c r="F20" s="15"/>
      <c r="G20" s="15"/>
    </row>
    <row r="21" ht="18" customHeight="1" spans="1:7">
      <c r="A21" s="13" t="s">
        <v>85</v>
      </c>
      <c r="B21" s="13" t="s">
        <v>86</v>
      </c>
      <c r="C21" s="15">
        <v>58.210751</v>
      </c>
      <c r="D21" s="15">
        <v>58.210751</v>
      </c>
      <c r="E21" s="15">
        <v>58.210751</v>
      </c>
      <c r="F21" s="15"/>
      <c r="G21" s="15"/>
    </row>
    <row r="22" ht="18" customHeight="1" spans="1:7">
      <c r="A22" s="64" t="s">
        <v>87</v>
      </c>
      <c r="B22" s="64" t="s">
        <v>88</v>
      </c>
      <c r="C22" s="15">
        <v>58.210751</v>
      </c>
      <c r="D22" s="15">
        <v>58.210751</v>
      </c>
      <c r="E22" s="15">
        <v>58.210751</v>
      </c>
      <c r="F22" s="15"/>
      <c r="G22" s="15"/>
    </row>
    <row r="23" ht="18" customHeight="1" spans="1:7">
      <c r="A23" s="173" t="s">
        <v>89</v>
      </c>
      <c r="B23" s="173" t="s">
        <v>90</v>
      </c>
      <c r="C23" s="15">
        <v>30.755774</v>
      </c>
      <c r="D23" s="15">
        <v>30.755774</v>
      </c>
      <c r="E23" s="15">
        <v>30.755774</v>
      </c>
      <c r="F23" s="15"/>
      <c r="G23" s="15"/>
    </row>
    <row r="24" ht="18" customHeight="1" spans="1:7">
      <c r="A24" s="173" t="s">
        <v>91</v>
      </c>
      <c r="B24" s="173" t="s">
        <v>92</v>
      </c>
      <c r="C24" s="15">
        <v>22.312991</v>
      </c>
      <c r="D24" s="15">
        <v>22.312991</v>
      </c>
      <c r="E24" s="15">
        <v>22.312991</v>
      </c>
      <c r="F24" s="15"/>
      <c r="G24" s="15"/>
    </row>
    <row r="25" ht="18" customHeight="1" spans="1:7">
      <c r="A25" s="173" t="s">
        <v>93</v>
      </c>
      <c r="B25" s="173" t="s">
        <v>94</v>
      </c>
      <c r="C25" s="15">
        <v>5.141986</v>
      </c>
      <c r="D25" s="15">
        <v>5.141986</v>
      </c>
      <c r="E25" s="15">
        <v>5.141986</v>
      </c>
      <c r="F25" s="15"/>
      <c r="G25" s="15"/>
    </row>
    <row r="26" ht="18" customHeight="1" spans="1:7">
      <c r="A26" s="13" t="s">
        <v>95</v>
      </c>
      <c r="B26" s="13" t="s">
        <v>96</v>
      </c>
      <c r="C26" s="15">
        <v>75.609276</v>
      </c>
      <c r="D26" s="15">
        <v>75.609276</v>
      </c>
      <c r="E26" s="15">
        <v>75.609276</v>
      </c>
      <c r="F26" s="15"/>
      <c r="G26" s="15"/>
    </row>
    <row r="27" ht="18" customHeight="1" spans="1:7">
      <c r="A27" s="64" t="s">
        <v>97</v>
      </c>
      <c r="B27" s="64" t="s">
        <v>98</v>
      </c>
      <c r="C27" s="15">
        <v>75.609276</v>
      </c>
      <c r="D27" s="15">
        <v>75.609276</v>
      </c>
      <c r="E27" s="15">
        <v>75.609276</v>
      </c>
      <c r="F27" s="15"/>
      <c r="G27" s="15"/>
    </row>
    <row r="28" ht="18" customHeight="1" spans="1:7">
      <c r="A28" s="173" t="s">
        <v>99</v>
      </c>
      <c r="B28" s="173" t="s">
        <v>100</v>
      </c>
      <c r="C28" s="15">
        <v>75.609276</v>
      </c>
      <c r="D28" s="15">
        <v>75.609276</v>
      </c>
      <c r="E28" s="15">
        <v>75.609276</v>
      </c>
      <c r="F28" s="15"/>
      <c r="G28" s="15"/>
    </row>
    <row r="29" ht="18" customHeight="1" spans="1:7">
      <c r="A29" s="216" t="s">
        <v>101</v>
      </c>
      <c r="B29" s="217" t="s">
        <v>101</v>
      </c>
      <c r="C29" s="15">
        <v>1538.431681</v>
      </c>
      <c r="D29" s="15">
        <v>987.101681</v>
      </c>
      <c r="E29" s="15">
        <v>878.735271</v>
      </c>
      <c r="F29" s="15">
        <v>108.36641</v>
      </c>
      <c r="G29" s="15">
        <v>551.33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48"/>
  <sheetViews>
    <sheetView showGridLines="0" topLeftCell="F21" workbookViewId="0">
      <selection activeCell="L12" sqref="L12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44" customWidth="1"/>
    <col min="4" max="4" width="29.575" customWidth="1"/>
    <col min="5" max="13" width="19.425" customWidth="1"/>
    <col min="14" max="14" width="7.575" customWidth="1"/>
    <col min="15" max="15" width="6.28333333333333" customWidth="1"/>
    <col min="16" max="16" width="44" customWidth="1"/>
    <col min="17" max="17" width="21.7166666666667" customWidth="1"/>
    <col min="18" max="26" width="18.85" customWidth="1"/>
  </cols>
  <sheetData>
    <row r="1" ht="12" customHeight="1" spans="1:26">
      <c r="A1" s="187"/>
      <c r="D1" s="67"/>
      <c r="K1" s="67"/>
      <c r="L1" s="67"/>
      <c r="M1" s="67"/>
      <c r="Q1" s="67"/>
      <c r="W1" s="66"/>
      <c r="X1" s="66"/>
      <c r="Y1" s="66"/>
      <c r="Z1" s="65" t="s">
        <v>143</v>
      </c>
    </row>
    <row r="2" ht="39" customHeight="1" spans="1:26">
      <c r="A2" s="188" t="s">
        <v>144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207"/>
    </row>
    <row r="3" ht="19.5" customHeight="1" spans="1:26">
      <c r="A3" s="22" t="str">
        <f>"单位名称："&amp;"曲靖市统计局"</f>
        <v>单位名称：曲靖市统计局</v>
      </c>
      <c r="D3" s="67"/>
      <c r="K3" s="67"/>
      <c r="L3" s="67"/>
      <c r="M3" s="67"/>
      <c r="Q3" s="67"/>
      <c r="W3" s="117"/>
      <c r="X3" s="117"/>
      <c r="Y3" s="117"/>
      <c r="Z3" s="117" t="s">
        <v>2</v>
      </c>
    </row>
    <row r="4" ht="19.5" customHeight="1" spans="1:26">
      <c r="A4" s="190" t="s">
        <v>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 t="s">
        <v>4</v>
      </c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ht="21.75" customHeight="1" spans="1:26">
      <c r="A5" s="191" t="s">
        <v>145</v>
      </c>
      <c r="B5" s="192"/>
      <c r="C5" s="191"/>
      <c r="D5" s="190" t="s">
        <v>29</v>
      </c>
      <c r="E5" s="190" t="s">
        <v>32</v>
      </c>
      <c r="F5" s="190"/>
      <c r="G5" s="190"/>
      <c r="H5" s="190" t="s">
        <v>33</v>
      </c>
      <c r="I5" s="190"/>
      <c r="J5" s="190"/>
      <c r="K5" s="190" t="s">
        <v>34</v>
      </c>
      <c r="L5" s="190"/>
      <c r="M5" s="190"/>
      <c r="N5" s="191" t="s">
        <v>146</v>
      </c>
      <c r="O5" s="192"/>
      <c r="P5" s="191"/>
      <c r="Q5" s="190" t="s">
        <v>29</v>
      </c>
      <c r="R5" s="204" t="s">
        <v>32</v>
      </c>
      <c r="S5" s="205"/>
      <c r="T5" s="206"/>
      <c r="U5" s="204" t="s">
        <v>33</v>
      </c>
      <c r="V5" s="205"/>
      <c r="W5" s="190"/>
      <c r="X5" s="190" t="s">
        <v>34</v>
      </c>
      <c r="Y5" s="190"/>
      <c r="Z5" s="206"/>
    </row>
    <row r="6" ht="17.25" customHeight="1" spans="1:26">
      <c r="A6" s="193" t="s">
        <v>147</v>
      </c>
      <c r="B6" s="193" t="s">
        <v>148</v>
      </c>
      <c r="C6" s="193" t="s">
        <v>48</v>
      </c>
      <c r="D6" s="190"/>
      <c r="E6" s="190" t="s">
        <v>31</v>
      </c>
      <c r="F6" s="190" t="s">
        <v>49</v>
      </c>
      <c r="G6" s="190" t="s">
        <v>50</v>
      </c>
      <c r="H6" s="190" t="s">
        <v>31</v>
      </c>
      <c r="I6" s="190" t="s">
        <v>49</v>
      </c>
      <c r="J6" s="190" t="s">
        <v>50</v>
      </c>
      <c r="K6" s="190" t="s">
        <v>31</v>
      </c>
      <c r="L6" s="190" t="s">
        <v>49</v>
      </c>
      <c r="M6" s="190" t="s">
        <v>50</v>
      </c>
      <c r="N6" s="193" t="s">
        <v>147</v>
      </c>
      <c r="O6" s="193" t="s">
        <v>148</v>
      </c>
      <c r="P6" s="193" t="s">
        <v>48</v>
      </c>
      <c r="Q6" s="190"/>
      <c r="R6" s="190" t="s">
        <v>31</v>
      </c>
      <c r="S6" s="190" t="s">
        <v>49</v>
      </c>
      <c r="T6" s="190" t="s">
        <v>50</v>
      </c>
      <c r="U6" s="190" t="s">
        <v>31</v>
      </c>
      <c r="V6" s="190" t="s">
        <v>49</v>
      </c>
      <c r="W6" s="190" t="s">
        <v>50</v>
      </c>
      <c r="X6" s="190" t="s">
        <v>31</v>
      </c>
      <c r="Y6" s="190" t="s">
        <v>49</v>
      </c>
      <c r="Z6" s="208" t="s">
        <v>50</v>
      </c>
    </row>
    <row r="7" customHeight="1" spans="1:26">
      <c r="A7" s="194" t="s">
        <v>137</v>
      </c>
      <c r="B7" s="194" t="s">
        <v>138</v>
      </c>
      <c r="C7" s="194" t="s">
        <v>139</v>
      </c>
      <c r="D7" s="194" t="s">
        <v>140</v>
      </c>
      <c r="E7" s="195" t="s">
        <v>141</v>
      </c>
      <c r="F7" s="195" t="s">
        <v>142</v>
      </c>
      <c r="G7" s="195" t="s">
        <v>149</v>
      </c>
      <c r="H7" s="195" t="s">
        <v>150</v>
      </c>
      <c r="I7" s="195" t="s">
        <v>151</v>
      </c>
      <c r="J7" s="195" t="s">
        <v>152</v>
      </c>
      <c r="K7" s="195" t="s">
        <v>153</v>
      </c>
      <c r="L7" s="195" t="s">
        <v>154</v>
      </c>
      <c r="M7" s="195" t="s">
        <v>155</v>
      </c>
      <c r="N7" s="195" t="s">
        <v>156</v>
      </c>
      <c r="O7" s="195" t="s">
        <v>157</v>
      </c>
      <c r="P7" s="195" t="s">
        <v>158</v>
      </c>
      <c r="Q7" s="195" t="s">
        <v>159</v>
      </c>
      <c r="R7" s="195" t="s">
        <v>160</v>
      </c>
      <c r="S7" s="195" t="s">
        <v>161</v>
      </c>
      <c r="T7" s="195" t="s">
        <v>162</v>
      </c>
      <c r="U7" s="195" t="s">
        <v>163</v>
      </c>
      <c r="V7" s="195" t="s">
        <v>164</v>
      </c>
      <c r="W7" s="195" t="s">
        <v>165</v>
      </c>
      <c r="X7" s="195" t="s">
        <v>166</v>
      </c>
      <c r="Y7" s="209">
        <v>25</v>
      </c>
      <c r="Z7" s="210">
        <v>26</v>
      </c>
    </row>
    <row r="8" ht="17.25" customHeight="1" spans="1:26">
      <c r="A8" s="196" t="s">
        <v>167</v>
      </c>
      <c r="B8" s="196"/>
      <c r="C8" s="196" t="s">
        <v>168</v>
      </c>
      <c r="D8" s="15">
        <v>680.424779</v>
      </c>
      <c r="E8" s="15">
        <v>680.424779</v>
      </c>
      <c r="F8" s="15">
        <v>680.424779</v>
      </c>
      <c r="G8" s="15"/>
      <c r="H8" s="15"/>
      <c r="I8" s="15"/>
      <c r="J8" s="15"/>
      <c r="K8" s="15"/>
      <c r="L8" s="15"/>
      <c r="M8" s="15"/>
      <c r="N8" s="13" t="s">
        <v>169</v>
      </c>
      <c r="O8" s="13"/>
      <c r="P8" s="201" t="s">
        <v>170</v>
      </c>
      <c r="Q8" s="15">
        <v>878.735271</v>
      </c>
      <c r="R8" s="15">
        <v>878.735271</v>
      </c>
      <c r="S8" s="15">
        <v>878.735271</v>
      </c>
      <c r="T8" s="15"/>
      <c r="U8" s="15"/>
      <c r="V8" s="15"/>
      <c r="W8" s="15"/>
      <c r="X8" s="15"/>
      <c r="Y8" s="15"/>
      <c r="Z8" s="15"/>
    </row>
    <row r="9" ht="17.25" customHeight="1" spans="1:26">
      <c r="A9" s="197"/>
      <c r="B9" s="197" t="s">
        <v>171</v>
      </c>
      <c r="C9" s="197" t="s">
        <v>172</v>
      </c>
      <c r="D9" s="15">
        <v>394.090108</v>
      </c>
      <c r="E9" s="15">
        <v>394.090108</v>
      </c>
      <c r="F9" s="15">
        <v>394.090108</v>
      </c>
      <c r="G9" s="15"/>
      <c r="H9" s="15"/>
      <c r="I9" s="15"/>
      <c r="J9" s="15"/>
      <c r="K9" s="15"/>
      <c r="L9" s="15"/>
      <c r="M9" s="15"/>
      <c r="N9" s="64"/>
      <c r="O9" s="64" t="s">
        <v>171</v>
      </c>
      <c r="P9" s="202" t="s">
        <v>173</v>
      </c>
      <c r="Q9" s="15">
        <v>217.6044</v>
      </c>
      <c r="R9" s="15">
        <v>217.6044</v>
      </c>
      <c r="S9" s="15">
        <v>217.6044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97"/>
      <c r="B10" s="197" t="s">
        <v>174</v>
      </c>
      <c r="C10" s="197" t="s">
        <v>175</v>
      </c>
      <c r="D10" s="15">
        <v>145.725395</v>
      </c>
      <c r="E10" s="15">
        <v>145.725395</v>
      </c>
      <c r="F10" s="15">
        <v>145.725395</v>
      </c>
      <c r="G10" s="15"/>
      <c r="H10" s="15"/>
      <c r="I10" s="15"/>
      <c r="J10" s="15"/>
      <c r="K10" s="15"/>
      <c r="L10" s="15"/>
      <c r="M10" s="15"/>
      <c r="N10" s="64"/>
      <c r="O10" s="64" t="s">
        <v>174</v>
      </c>
      <c r="P10" s="202" t="s">
        <v>176</v>
      </c>
      <c r="Q10" s="15">
        <v>197.8281</v>
      </c>
      <c r="R10" s="15">
        <v>197.8281</v>
      </c>
      <c r="S10" s="15">
        <v>197.8281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97"/>
      <c r="B11" s="197" t="s">
        <v>177</v>
      </c>
      <c r="C11" s="197" t="s">
        <v>100</v>
      </c>
      <c r="D11" s="15">
        <v>75.609276</v>
      </c>
      <c r="E11" s="15">
        <v>75.609276</v>
      </c>
      <c r="F11" s="15">
        <v>75.609276</v>
      </c>
      <c r="G11" s="15"/>
      <c r="H11" s="15"/>
      <c r="I11" s="15"/>
      <c r="J11" s="15"/>
      <c r="K11" s="15"/>
      <c r="L11" s="15"/>
      <c r="M11" s="15"/>
      <c r="N11" s="64"/>
      <c r="O11" s="64" t="s">
        <v>177</v>
      </c>
      <c r="P11" s="202" t="s">
        <v>178</v>
      </c>
      <c r="Q11" s="15">
        <v>61.9957</v>
      </c>
      <c r="R11" s="15">
        <v>61.9957</v>
      </c>
      <c r="S11" s="15">
        <v>61.9957</v>
      </c>
      <c r="T11" s="15"/>
      <c r="U11" s="15"/>
      <c r="V11" s="15"/>
      <c r="W11" s="15"/>
      <c r="X11" s="15"/>
      <c r="Y11" s="15"/>
      <c r="Z11" s="15"/>
    </row>
    <row r="12" ht="17.25" customHeight="1" spans="1:26">
      <c r="A12" s="197"/>
      <c r="B12" s="197" t="s">
        <v>179</v>
      </c>
      <c r="C12" s="197" t="s">
        <v>180</v>
      </c>
      <c r="D12" s="15">
        <v>65</v>
      </c>
      <c r="E12" s="15">
        <v>65</v>
      </c>
      <c r="F12" s="15">
        <v>65</v>
      </c>
      <c r="G12" s="15"/>
      <c r="H12" s="15"/>
      <c r="I12" s="15"/>
      <c r="J12" s="15"/>
      <c r="K12" s="15"/>
      <c r="L12" s="15"/>
      <c r="M12" s="15"/>
      <c r="N12" s="64"/>
      <c r="O12" s="64" t="s">
        <v>181</v>
      </c>
      <c r="P12" s="202" t="s">
        <v>182</v>
      </c>
      <c r="Q12" s="15">
        <v>114.9724</v>
      </c>
      <c r="R12" s="15">
        <v>114.9724</v>
      </c>
      <c r="S12" s="15">
        <v>114.9724</v>
      </c>
      <c r="T12" s="15"/>
      <c r="U12" s="15"/>
      <c r="V12" s="15"/>
      <c r="W12" s="15"/>
      <c r="X12" s="15"/>
      <c r="Y12" s="15"/>
      <c r="Z12" s="15"/>
    </row>
    <row r="13" ht="17.25" customHeight="1" spans="1:26">
      <c r="A13" s="196" t="s">
        <v>183</v>
      </c>
      <c r="B13" s="196"/>
      <c r="C13" s="196" t="s">
        <v>184</v>
      </c>
      <c r="D13" s="15">
        <v>538.826113</v>
      </c>
      <c r="E13" s="15">
        <v>538.826113</v>
      </c>
      <c r="F13" s="15">
        <v>85.826113</v>
      </c>
      <c r="G13" s="15">
        <v>453</v>
      </c>
      <c r="H13" s="15"/>
      <c r="I13" s="15"/>
      <c r="J13" s="15"/>
      <c r="K13" s="15"/>
      <c r="L13" s="15"/>
      <c r="M13" s="15"/>
      <c r="N13" s="64"/>
      <c r="O13" s="64" t="s">
        <v>185</v>
      </c>
      <c r="P13" s="202" t="s">
        <v>186</v>
      </c>
      <c r="Q13" s="15">
        <v>86.407759</v>
      </c>
      <c r="R13" s="15">
        <v>86.407759</v>
      </c>
      <c r="S13" s="15">
        <v>86.407759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97"/>
      <c r="B14" s="197" t="s">
        <v>171</v>
      </c>
      <c r="C14" s="197" t="s">
        <v>187</v>
      </c>
      <c r="D14" s="15">
        <v>239.022315</v>
      </c>
      <c r="E14" s="15">
        <v>239.022315</v>
      </c>
      <c r="F14" s="15">
        <v>79.722315</v>
      </c>
      <c r="G14" s="15">
        <v>159.3</v>
      </c>
      <c r="H14" s="15"/>
      <c r="I14" s="15"/>
      <c r="J14" s="15"/>
      <c r="K14" s="15"/>
      <c r="L14" s="15"/>
      <c r="M14" s="15"/>
      <c r="N14" s="64"/>
      <c r="O14" s="64" t="s">
        <v>188</v>
      </c>
      <c r="P14" s="202" t="s">
        <v>189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97"/>
      <c r="B15" s="197" t="s">
        <v>174</v>
      </c>
      <c r="C15" s="197" t="s">
        <v>190</v>
      </c>
      <c r="D15" s="15">
        <v>5.52</v>
      </c>
      <c r="E15" s="15">
        <v>5.52</v>
      </c>
      <c r="F15" s="15">
        <v>1.12</v>
      </c>
      <c r="G15" s="15">
        <v>4.4</v>
      </c>
      <c r="H15" s="15"/>
      <c r="I15" s="15"/>
      <c r="J15" s="15"/>
      <c r="K15" s="15"/>
      <c r="L15" s="15"/>
      <c r="M15" s="15"/>
      <c r="N15" s="64"/>
      <c r="O15" s="64" t="s">
        <v>152</v>
      </c>
      <c r="P15" s="202" t="s">
        <v>191</v>
      </c>
      <c r="Q15" s="15">
        <v>30.755774</v>
      </c>
      <c r="R15" s="15">
        <v>30.755774</v>
      </c>
      <c r="S15" s="15">
        <v>30.755774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97"/>
      <c r="B16" s="197" t="s">
        <v>177</v>
      </c>
      <c r="C16" s="197" t="s">
        <v>192</v>
      </c>
      <c r="D16" s="15">
        <v>117.883066</v>
      </c>
      <c r="E16" s="15">
        <v>117.883066</v>
      </c>
      <c r="F16" s="15">
        <v>2.283066</v>
      </c>
      <c r="G16" s="15">
        <v>115.6</v>
      </c>
      <c r="H16" s="15"/>
      <c r="I16" s="15"/>
      <c r="J16" s="15"/>
      <c r="K16" s="15"/>
      <c r="L16" s="15"/>
      <c r="M16" s="15"/>
      <c r="N16" s="64"/>
      <c r="O16" s="64" t="s">
        <v>153</v>
      </c>
      <c r="P16" s="202" t="s">
        <v>193</v>
      </c>
      <c r="Q16" s="15">
        <v>22.312991</v>
      </c>
      <c r="R16" s="15">
        <v>22.312991</v>
      </c>
      <c r="S16" s="15">
        <v>22.312991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97"/>
      <c r="B17" s="197" t="s">
        <v>194</v>
      </c>
      <c r="C17" s="197" t="s">
        <v>195</v>
      </c>
      <c r="D17" s="15">
        <v>136</v>
      </c>
      <c r="E17" s="15">
        <v>136</v>
      </c>
      <c r="F17" s="15"/>
      <c r="G17" s="15">
        <v>136</v>
      </c>
      <c r="H17" s="15"/>
      <c r="I17" s="15"/>
      <c r="J17" s="15"/>
      <c r="K17" s="15"/>
      <c r="L17" s="15"/>
      <c r="M17" s="15"/>
      <c r="N17" s="64"/>
      <c r="O17" s="64" t="s">
        <v>154</v>
      </c>
      <c r="P17" s="202" t="s">
        <v>196</v>
      </c>
      <c r="Q17" s="15">
        <v>6.248871</v>
      </c>
      <c r="R17" s="15">
        <v>6.248871</v>
      </c>
      <c r="S17" s="15">
        <v>6.248871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97"/>
      <c r="B18" s="197" t="s">
        <v>185</v>
      </c>
      <c r="C18" s="197" t="s">
        <v>197</v>
      </c>
      <c r="D18" s="15">
        <v>2.700732</v>
      </c>
      <c r="E18" s="15">
        <v>2.700732</v>
      </c>
      <c r="F18" s="15">
        <v>2.700732</v>
      </c>
      <c r="G18" s="15"/>
      <c r="H18" s="15"/>
      <c r="I18" s="15"/>
      <c r="J18" s="15"/>
      <c r="K18" s="15"/>
      <c r="L18" s="15"/>
      <c r="M18" s="15"/>
      <c r="N18" s="64"/>
      <c r="O18" s="64" t="s">
        <v>155</v>
      </c>
      <c r="P18" s="202" t="s">
        <v>100</v>
      </c>
      <c r="Q18" s="15">
        <v>75.609276</v>
      </c>
      <c r="R18" s="15">
        <v>75.609276</v>
      </c>
      <c r="S18" s="15">
        <v>75.609276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97"/>
      <c r="B19" s="197" t="s">
        <v>188</v>
      </c>
      <c r="C19" s="197" t="s">
        <v>198</v>
      </c>
      <c r="D19" s="15">
        <v>16.7</v>
      </c>
      <c r="E19" s="15">
        <v>16.7</v>
      </c>
      <c r="F19" s="15"/>
      <c r="G19" s="15">
        <v>16.7</v>
      </c>
      <c r="H19" s="15"/>
      <c r="I19" s="15"/>
      <c r="J19" s="15"/>
      <c r="K19" s="15"/>
      <c r="L19" s="15"/>
      <c r="M19" s="15"/>
      <c r="N19" s="64"/>
      <c r="O19" s="64" t="s">
        <v>179</v>
      </c>
      <c r="P19" s="202" t="s">
        <v>180</v>
      </c>
      <c r="Q19" s="15">
        <v>65</v>
      </c>
      <c r="R19" s="15">
        <v>65</v>
      </c>
      <c r="S19" s="15">
        <v>65</v>
      </c>
      <c r="T19" s="15"/>
      <c r="U19" s="15"/>
      <c r="V19" s="15"/>
      <c r="W19" s="15"/>
      <c r="X19" s="15"/>
      <c r="Y19" s="15"/>
      <c r="Z19" s="15"/>
    </row>
    <row r="20" ht="17.25" customHeight="1" spans="1:26">
      <c r="A20" s="197"/>
      <c r="B20" s="197" t="s">
        <v>179</v>
      </c>
      <c r="C20" s="197" t="s">
        <v>199</v>
      </c>
      <c r="D20" s="15">
        <v>21</v>
      </c>
      <c r="E20" s="15">
        <v>21</v>
      </c>
      <c r="F20" s="15"/>
      <c r="G20" s="15">
        <v>21</v>
      </c>
      <c r="H20" s="15"/>
      <c r="I20" s="15"/>
      <c r="J20" s="15"/>
      <c r="K20" s="15"/>
      <c r="L20" s="15"/>
      <c r="M20" s="15"/>
      <c r="N20" s="13" t="s">
        <v>200</v>
      </c>
      <c r="O20" s="13"/>
      <c r="P20" s="201" t="s">
        <v>201</v>
      </c>
      <c r="Q20" s="15">
        <v>561.36641</v>
      </c>
      <c r="R20" s="15">
        <v>561.36641</v>
      </c>
      <c r="S20" s="15">
        <v>108.36641</v>
      </c>
      <c r="T20" s="15">
        <v>453</v>
      </c>
      <c r="U20" s="15"/>
      <c r="V20" s="15"/>
      <c r="W20" s="15"/>
      <c r="X20" s="15"/>
      <c r="Y20" s="15"/>
      <c r="Z20" s="15"/>
    </row>
    <row r="21" ht="17.25" customHeight="1" spans="1:26">
      <c r="A21" s="196" t="s">
        <v>202</v>
      </c>
      <c r="B21" s="196"/>
      <c r="C21" s="196" t="s">
        <v>203</v>
      </c>
      <c r="D21" s="15">
        <v>28.33</v>
      </c>
      <c r="E21" s="15">
        <v>28.33</v>
      </c>
      <c r="F21" s="15"/>
      <c r="G21" s="15">
        <v>28.33</v>
      </c>
      <c r="H21" s="15"/>
      <c r="I21" s="15"/>
      <c r="J21" s="15"/>
      <c r="K21" s="15"/>
      <c r="L21" s="15"/>
      <c r="M21" s="15"/>
      <c r="N21" s="64"/>
      <c r="O21" s="64" t="s">
        <v>171</v>
      </c>
      <c r="P21" s="202" t="s">
        <v>204</v>
      </c>
      <c r="Q21" s="15">
        <v>64.153683</v>
      </c>
      <c r="R21" s="15">
        <v>64.153683</v>
      </c>
      <c r="S21" s="15">
        <v>26.726483</v>
      </c>
      <c r="T21" s="15">
        <v>37.4272</v>
      </c>
      <c r="U21" s="15"/>
      <c r="V21" s="15"/>
      <c r="W21" s="15"/>
      <c r="X21" s="15"/>
      <c r="Y21" s="15"/>
      <c r="Z21" s="15"/>
    </row>
    <row r="22" ht="17.25" customHeight="1" spans="1:26">
      <c r="A22" s="197"/>
      <c r="B22" s="197" t="s">
        <v>205</v>
      </c>
      <c r="C22" s="197" t="s">
        <v>206</v>
      </c>
      <c r="D22" s="15">
        <v>28.33</v>
      </c>
      <c r="E22" s="15">
        <v>28.33</v>
      </c>
      <c r="F22" s="15"/>
      <c r="G22" s="15">
        <v>28.33</v>
      </c>
      <c r="H22" s="15"/>
      <c r="I22" s="15"/>
      <c r="J22" s="15"/>
      <c r="K22" s="15"/>
      <c r="L22" s="15"/>
      <c r="M22" s="15"/>
      <c r="N22" s="64"/>
      <c r="O22" s="64" t="s">
        <v>174</v>
      </c>
      <c r="P22" s="202" t="s">
        <v>207</v>
      </c>
      <c r="Q22" s="15">
        <v>37.55</v>
      </c>
      <c r="R22" s="15">
        <v>37.55</v>
      </c>
      <c r="S22" s="15"/>
      <c r="T22" s="15">
        <v>37.55</v>
      </c>
      <c r="U22" s="15"/>
      <c r="V22" s="15"/>
      <c r="W22" s="15"/>
      <c r="X22" s="15"/>
      <c r="Y22" s="15"/>
      <c r="Z22" s="15"/>
    </row>
    <row r="23" ht="17.25" customHeight="1" spans="1:26">
      <c r="A23" s="196" t="s">
        <v>208</v>
      </c>
      <c r="B23" s="196"/>
      <c r="C23" s="196" t="s">
        <v>209</v>
      </c>
      <c r="D23" s="15">
        <v>220.850789</v>
      </c>
      <c r="E23" s="15">
        <v>220.850789</v>
      </c>
      <c r="F23" s="15">
        <v>220.850789</v>
      </c>
      <c r="G23" s="15"/>
      <c r="H23" s="15"/>
      <c r="I23" s="15"/>
      <c r="J23" s="15"/>
      <c r="K23" s="15"/>
      <c r="L23" s="15"/>
      <c r="M23" s="15"/>
      <c r="N23" s="64"/>
      <c r="O23" s="64" t="s">
        <v>194</v>
      </c>
      <c r="P23" s="202" t="s">
        <v>210</v>
      </c>
      <c r="Q23" s="15">
        <v>1</v>
      </c>
      <c r="R23" s="15">
        <v>1</v>
      </c>
      <c r="S23" s="15"/>
      <c r="T23" s="15">
        <v>1</v>
      </c>
      <c r="U23" s="15"/>
      <c r="V23" s="15"/>
      <c r="W23" s="15"/>
      <c r="X23" s="15"/>
      <c r="Y23" s="15"/>
      <c r="Z23" s="15"/>
    </row>
    <row r="24" ht="17.25" customHeight="1" spans="1:26">
      <c r="A24" s="197"/>
      <c r="B24" s="197" t="s">
        <v>171</v>
      </c>
      <c r="C24" s="197" t="s">
        <v>170</v>
      </c>
      <c r="D24" s="15">
        <v>198.310492</v>
      </c>
      <c r="E24" s="15">
        <v>198.310492</v>
      </c>
      <c r="F24" s="15">
        <v>198.310492</v>
      </c>
      <c r="G24" s="15"/>
      <c r="H24" s="15"/>
      <c r="I24" s="15"/>
      <c r="J24" s="15"/>
      <c r="K24" s="15"/>
      <c r="L24" s="15"/>
      <c r="M24" s="15"/>
      <c r="N24" s="64"/>
      <c r="O24" s="64" t="s">
        <v>205</v>
      </c>
      <c r="P24" s="202" t="s">
        <v>211</v>
      </c>
      <c r="Q24" s="15">
        <v>2</v>
      </c>
      <c r="R24" s="15">
        <v>2</v>
      </c>
      <c r="S24" s="15"/>
      <c r="T24" s="15">
        <v>2</v>
      </c>
      <c r="U24" s="15"/>
      <c r="V24" s="15"/>
      <c r="W24" s="15"/>
      <c r="X24" s="15"/>
      <c r="Y24" s="15"/>
      <c r="Z24" s="15"/>
    </row>
    <row r="25" ht="17.25" customHeight="1" spans="1:26">
      <c r="A25" s="197"/>
      <c r="B25" s="197" t="s">
        <v>174</v>
      </c>
      <c r="C25" s="197" t="s">
        <v>201</v>
      </c>
      <c r="D25" s="15">
        <v>22.540297</v>
      </c>
      <c r="E25" s="15">
        <v>22.540297</v>
      </c>
      <c r="F25" s="15">
        <v>22.540297</v>
      </c>
      <c r="G25" s="15"/>
      <c r="H25" s="15"/>
      <c r="I25" s="15"/>
      <c r="J25" s="15"/>
      <c r="K25" s="15"/>
      <c r="L25" s="15"/>
      <c r="M25" s="15"/>
      <c r="N25" s="64"/>
      <c r="O25" s="64" t="s">
        <v>181</v>
      </c>
      <c r="P25" s="202" t="s">
        <v>212</v>
      </c>
      <c r="Q25" s="15">
        <v>3.6</v>
      </c>
      <c r="R25" s="15">
        <v>3.6</v>
      </c>
      <c r="S25" s="15"/>
      <c r="T25" s="15">
        <v>3.6</v>
      </c>
      <c r="U25" s="15"/>
      <c r="V25" s="15"/>
      <c r="W25" s="15"/>
      <c r="X25" s="15"/>
      <c r="Y25" s="15"/>
      <c r="Z25" s="15"/>
    </row>
    <row r="26" ht="17.25" customHeight="1" spans="1:26">
      <c r="A26" s="196" t="s">
        <v>213</v>
      </c>
      <c r="B26" s="196"/>
      <c r="C26" s="196" t="s">
        <v>214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64"/>
      <c r="O26" s="64" t="s">
        <v>188</v>
      </c>
      <c r="P26" s="202" t="s">
        <v>215</v>
      </c>
      <c r="Q26" s="15">
        <v>15.6848</v>
      </c>
      <c r="R26" s="15">
        <v>15.6848</v>
      </c>
      <c r="S26" s="15"/>
      <c r="T26" s="15">
        <v>15.6848</v>
      </c>
      <c r="U26" s="15"/>
      <c r="V26" s="15"/>
      <c r="W26" s="15"/>
      <c r="X26" s="15"/>
      <c r="Y26" s="15"/>
      <c r="Z26" s="15"/>
    </row>
    <row r="27" ht="17.25" customHeight="1" spans="1:26">
      <c r="A27" s="197"/>
      <c r="B27" s="197" t="s">
        <v>171</v>
      </c>
      <c r="C27" s="197" t="s">
        <v>216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64"/>
      <c r="O27" s="64" t="s">
        <v>153</v>
      </c>
      <c r="P27" s="202" t="s">
        <v>217</v>
      </c>
      <c r="Q27" s="15">
        <v>38</v>
      </c>
      <c r="R27" s="15">
        <v>38</v>
      </c>
      <c r="S27" s="15">
        <v>1</v>
      </c>
      <c r="T27" s="15">
        <v>37</v>
      </c>
      <c r="U27" s="15"/>
      <c r="V27" s="15"/>
      <c r="W27" s="15"/>
      <c r="X27" s="15"/>
      <c r="Y27" s="15"/>
      <c r="Z27" s="15"/>
    </row>
    <row r="28" ht="17.25" customHeight="1" spans="1:26">
      <c r="A28" s="197"/>
      <c r="B28" s="197" t="s">
        <v>194</v>
      </c>
      <c r="C28" s="197" t="s">
        <v>218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64"/>
      <c r="O28" s="64" t="s">
        <v>155</v>
      </c>
      <c r="P28" s="202" t="s">
        <v>198</v>
      </c>
      <c r="Q28" s="15">
        <v>16.7</v>
      </c>
      <c r="R28" s="15">
        <v>16.7</v>
      </c>
      <c r="S28" s="15"/>
      <c r="T28" s="15">
        <v>16.7</v>
      </c>
      <c r="U28" s="15"/>
      <c r="V28" s="15"/>
      <c r="W28" s="15"/>
      <c r="X28" s="15"/>
      <c r="Y28" s="15"/>
      <c r="Z28" s="15"/>
    </row>
    <row r="29" ht="17.25" customHeight="1" spans="1:26">
      <c r="A29" s="196" t="s">
        <v>219</v>
      </c>
      <c r="B29" s="196"/>
      <c r="C29" s="196" t="s">
        <v>220</v>
      </c>
      <c r="D29" s="15">
        <v>70</v>
      </c>
      <c r="E29" s="15">
        <v>70</v>
      </c>
      <c r="F29" s="15"/>
      <c r="G29" s="15">
        <v>70</v>
      </c>
      <c r="H29" s="15"/>
      <c r="I29" s="15"/>
      <c r="J29" s="15"/>
      <c r="K29" s="15"/>
      <c r="L29" s="15"/>
      <c r="M29" s="15"/>
      <c r="N29" s="64"/>
      <c r="O29" s="64" t="s">
        <v>156</v>
      </c>
      <c r="P29" s="202" t="s">
        <v>221</v>
      </c>
      <c r="Q29" s="15">
        <v>20.038</v>
      </c>
      <c r="R29" s="15">
        <v>20.038</v>
      </c>
      <c r="S29" s="15"/>
      <c r="T29" s="15">
        <v>20.038</v>
      </c>
      <c r="U29" s="15"/>
      <c r="V29" s="15"/>
      <c r="W29" s="15"/>
      <c r="X29" s="15"/>
      <c r="Y29" s="15"/>
      <c r="Z29" s="15"/>
    </row>
    <row r="30" ht="17.25" customHeight="1" spans="1:26">
      <c r="A30" s="197"/>
      <c r="B30" s="197" t="s">
        <v>171</v>
      </c>
      <c r="C30" s="197" t="s">
        <v>222</v>
      </c>
      <c r="D30" s="15">
        <v>70</v>
      </c>
      <c r="E30" s="15">
        <v>70</v>
      </c>
      <c r="F30" s="15"/>
      <c r="G30" s="15">
        <v>70</v>
      </c>
      <c r="H30" s="15"/>
      <c r="I30" s="15"/>
      <c r="J30" s="15"/>
      <c r="K30" s="15"/>
      <c r="L30" s="15"/>
      <c r="M30" s="15"/>
      <c r="N30" s="64"/>
      <c r="O30" s="64" t="s">
        <v>157</v>
      </c>
      <c r="P30" s="202" t="s">
        <v>190</v>
      </c>
      <c r="Q30" s="15">
        <v>6.24</v>
      </c>
      <c r="R30" s="15">
        <v>6.24</v>
      </c>
      <c r="S30" s="15">
        <v>1.84</v>
      </c>
      <c r="T30" s="15">
        <v>4.4</v>
      </c>
      <c r="U30" s="15"/>
      <c r="V30" s="15"/>
      <c r="W30" s="15"/>
      <c r="X30" s="15"/>
      <c r="Y30" s="15"/>
      <c r="Z30" s="15"/>
    </row>
    <row r="31" ht="17.25" customHeight="1" spans="1:26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64"/>
      <c r="O31" s="64" t="s">
        <v>158</v>
      </c>
      <c r="P31" s="202" t="s">
        <v>192</v>
      </c>
      <c r="Q31" s="15">
        <v>119.111206</v>
      </c>
      <c r="R31" s="15">
        <v>119.111206</v>
      </c>
      <c r="S31" s="15">
        <v>3.511206</v>
      </c>
      <c r="T31" s="15">
        <v>115.6</v>
      </c>
      <c r="U31" s="15"/>
      <c r="V31" s="15"/>
      <c r="W31" s="15"/>
      <c r="X31" s="15"/>
      <c r="Y31" s="15"/>
      <c r="Z31" s="15"/>
    </row>
    <row r="32" ht="17.25" customHeight="1" spans="1:26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64"/>
      <c r="O32" s="64" t="s">
        <v>159</v>
      </c>
      <c r="P32" s="202" t="s">
        <v>223</v>
      </c>
      <c r="Q32" s="15">
        <v>2.48</v>
      </c>
      <c r="R32" s="15">
        <v>2.48</v>
      </c>
      <c r="S32" s="15">
        <v>2.48</v>
      </c>
      <c r="T32" s="15"/>
      <c r="U32" s="15"/>
      <c r="V32" s="15"/>
      <c r="W32" s="15"/>
      <c r="X32" s="15"/>
      <c r="Y32" s="15"/>
      <c r="Z32" s="15"/>
    </row>
    <row r="33" ht="17.25" customHeight="1" spans="1:26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64"/>
      <c r="O33" s="64" t="s">
        <v>224</v>
      </c>
      <c r="P33" s="202" t="s">
        <v>225</v>
      </c>
      <c r="Q33" s="15">
        <v>5</v>
      </c>
      <c r="R33" s="15">
        <v>5</v>
      </c>
      <c r="S33" s="15"/>
      <c r="T33" s="15">
        <v>5</v>
      </c>
      <c r="U33" s="15"/>
      <c r="V33" s="15"/>
      <c r="W33" s="15"/>
      <c r="X33" s="15"/>
      <c r="Y33" s="15"/>
      <c r="Z33" s="15"/>
    </row>
    <row r="34" ht="17.25" customHeight="1" spans="1:26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64"/>
      <c r="O34" s="64" t="s">
        <v>226</v>
      </c>
      <c r="P34" s="202" t="s">
        <v>195</v>
      </c>
      <c r="Q34" s="15">
        <v>131</v>
      </c>
      <c r="R34" s="15">
        <v>131</v>
      </c>
      <c r="S34" s="15"/>
      <c r="T34" s="15">
        <v>131</v>
      </c>
      <c r="U34" s="15"/>
      <c r="V34" s="15"/>
      <c r="W34" s="15"/>
      <c r="X34" s="15"/>
      <c r="Y34" s="15"/>
      <c r="Z34" s="15"/>
    </row>
    <row r="35" ht="17.25" customHeight="1" spans="1:26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64"/>
      <c r="O35" s="64" t="s">
        <v>227</v>
      </c>
      <c r="P35" s="202" t="s">
        <v>228</v>
      </c>
      <c r="Q35" s="15">
        <v>13.507551</v>
      </c>
      <c r="R35" s="15">
        <v>13.507551</v>
      </c>
      <c r="S35" s="15">
        <v>13.507551</v>
      </c>
      <c r="T35" s="15"/>
      <c r="U35" s="15"/>
      <c r="V35" s="15"/>
      <c r="W35" s="15"/>
      <c r="X35" s="15"/>
      <c r="Y35" s="15"/>
      <c r="Z35" s="15"/>
    </row>
    <row r="36" ht="17.25" customHeight="1" spans="1:2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64"/>
      <c r="O36" s="64" t="s">
        <v>229</v>
      </c>
      <c r="P36" s="202" t="s">
        <v>230</v>
      </c>
      <c r="Q36" s="15">
        <v>15.022438</v>
      </c>
      <c r="R36" s="15">
        <v>15.022438</v>
      </c>
      <c r="S36" s="15">
        <v>15.022438</v>
      </c>
      <c r="T36" s="15"/>
      <c r="U36" s="15"/>
      <c r="V36" s="15"/>
      <c r="W36" s="15"/>
      <c r="X36" s="15"/>
      <c r="Y36" s="15"/>
      <c r="Z36" s="15"/>
    </row>
    <row r="37" ht="17.25" customHeight="1" spans="1:2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64"/>
      <c r="O37" s="64" t="s">
        <v>231</v>
      </c>
      <c r="P37" s="202" t="s">
        <v>197</v>
      </c>
      <c r="Q37" s="15">
        <v>2.700732</v>
      </c>
      <c r="R37" s="15">
        <v>2.700732</v>
      </c>
      <c r="S37" s="15">
        <v>2.700732</v>
      </c>
      <c r="T37" s="15"/>
      <c r="U37" s="15"/>
      <c r="V37" s="15"/>
      <c r="W37" s="15"/>
      <c r="X37" s="15"/>
      <c r="Y37" s="15"/>
      <c r="Z37" s="15"/>
    </row>
    <row r="38" ht="17.25" customHeight="1" spans="1:2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64"/>
      <c r="O38" s="64" t="s">
        <v>232</v>
      </c>
      <c r="P38" s="202" t="s">
        <v>233</v>
      </c>
      <c r="Q38" s="15">
        <v>40.178</v>
      </c>
      <c r="R38" s="15">
        <v>40.178</v>
      </c>
      <c r="S38" s="15">
        <v>35.178</v>
      </c>
      <c r="T38" s="15">
        <v>5</v>
      </c>
      <c r="U38" s="15"/>
      <c r="V38" s="15"/>
      <c r="W38" s="15"/>
      <c r="X38" s="15"/>
      <c r="Y38" s="15"/>
      <c r="Z38" s="15"/>
    </row>
    <row r="39" ht="17.25" customHeight="1" spans="1:2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64"/>
      <c r="O39" s="64" t="s">
        <v>179</v>
      </c>
      <c r="P39" s="202" t="s">
        <v>199</v>
      </c>
      <c r="Q39" s="15">
        <v>27.4</v>
      </c>
      <c r="R39" s="15">
        <v>27.4</v>
      </c>
      <c r="S39" s="15">
        <v>6.4</v>
      </c>
      <c r="T39" s="15">
        <v>21</v>
      </c>
      <c r="U39" s="15"/>
      <c r="V39" s="15"/>
      <c r="W39" s="15"/>
      <c r="X39" s="15"/>
      <c r="Y39" s="15"/>
      <c r="Z39" s="15"/>
    </row>
    <row r="40" ht="17.25" customHeight="1" spans="1:2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 t="s">
        <v>234</v>
      </c>
      <c r="O40" s="13"/>
      <c r="P40" s="201" t="s">
        <v>214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7.25" customHeight="1" spans="1:2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64"/>
      <c r="O41" s="64" t="s">
        <v>174</v>
      </c>
      <c r="P41" s="202" t="s">
        <v>235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7.25" customHeight="1" spans="1:2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64"/>
      <c r="O42" s="64" t="s">
        <v>194</v>
      </c>
      <c r="P42" s="202" t="s">
        <v>236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7.25" customHeight="1" spans="1:26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64"/>
      <c r="O43" s="64" t="s">
        <v>181</v>
      </c>
      <c r="P43" s="202" t="s">
        <v>237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7.25" customHeight="1" spans="1:26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 t="s">
        <v>238</v>
      </c>
      <c r="O44" s="13"/>
      <c r="P44" s="201" t="s">
        <v>239</v>
      </c>
      <c r="Q44" s="15">
        <v>28.33</v>
      </c>
      <c r="R44" s="15">
        <v>28.33</v>
      </c>
      <c r="S44" s="15"/>
      <c r="T44" s="15">
        <v>28.33</v>
      </c>
      <c r="U44" s="15"/>
      <c r="V44" s="15"/>
      <c r="W44" s="15"/>
      <c r="X44" s="15"/>
      <c r="Y44" s="15"/>
      <c r="Z44" s="15"/>
    </row>
    <row r="45" ht="17.25" customHeight="1" spans="1:26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64"/>
      <c r="O45" s="64" t="s">
        <v>174</v>
      </c>
      <c r="P45" s="202" t="s">
        <v>240</v>
      </c>
      <c r="Q45" s="15">
        <v>28.33</v>
      </c>
      <c r="R45" s="15">
        <v>28.33</v>
      </c>
      <c r="S45" s="15"/>
      <c r="T45" s="15">
        <v>28.33</v>
      </c>
      <c r="U45" s="15"/>
      <c r="V45" s="15"/>
      <c r="W45" s="15"/>
      <c r="X45" s="15"/>
      <c r="Y45" s="15"/>
      <c r="Z45" s="15"/>
    </row>
    <row r="46" ht="17.25" customHeight="1" spans="1:2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 t="s">
        <v>241</v>
      </c>
      <c r="O46" s="13"/>
      <c r="P46" s="201" t="s">
        <v>57</v>
      </c>
      <c r="Q46" s="15">
        <v>70</v>
      </c>
      <c r="R46" s="15">
        <v>70</v>
      </c>
      <c r="S46" s="15"/>
      <c r="T46" s="15">
        <v>70</v>
      </c>
      <c r="U46" s="15"/>
      <c r="V46" s="15"/>
      <c r="W46" s="15"/>
      <c r="X46" s="15"/>
      <c r="Y46" s="15"/>
      <c r="Z46" s="15"/>
    </row>
    <row r="47" ht="17.25" customHeight="1" spans="1:2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64"/>
      <c r="O47" s="64" t="s">
        <v>179</v>
      </c>
      <c r="P47" s="202" t="s">
        <v>57</v>
      </c>
      <c r="Q47" s="15">
        <v>70</v>
      </c>
      <c r="R47" s="15">
        <v>70</v>
      </c>
      <c r="S47" s="15"/>
      <c r="T47" s="15">
        <v>70</v>
      </c>
      <c r="U47" s="15"/>
      <c r="V47" s="15"/>
      <c r="W47" s="15"/>
      <c r="X47" s="15"/>
      <c r="Y47" s="15"/>
      <c r="Z47" s="15"/>
    </row>
    <row r="48" ht="20.25" customHeight="1" spans="1:26">
      <c r="A48" s="198" t="s">
        <v>23</v>
      </c>
      <c r="B48" s="199"/>
      <c r="C48" s="200"/>
      <c r="D48" s="15">
        <v>1538.431681</v>
      </c>
      <c r="E48" s="15">
        <v>1538.431681</v>
      </c>
      <c r="F48" s="15">
        <v>987.101681</v>
      </c>
      <c r="G48" s="15">
        <v>551.33</v>
      </c>
      <c r="H48" s="15"/>
      <c r="I48" s="15"/>
      <c r="J48" s="15"/>
      <c r="K48" s="15"/>
      <c r="L48" s="15"/>
      <c r="M48" s="15"/>
      <c r="N48" s="203" t="s">
        <v>23</v>
      </c>
      <c r="O48" s="203"/>
      <c r="P48" s="203"/>
      <c r="Q48" s="15">
        <v>1538.431681</v>
      </c>
      <c r="R48" s="15">
        <v>1538.431681</v>
      </c>
      <c r="S48" s="15">
        <v>987.101681</v>
      </c>
      <c r="T48" s="15">
        <v>551.33</v>
      </c>
      <c r="U48" s="15"/>
      <c r="V48" s="15"/>
      <c r="W48" s="15"/>
      <c r="X48" s="15"/>
      <c r="Y48" s="15"/>
      <c r="Z48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8:C48"/>
    <mergeCell ref="N48:P48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workbookViewId="0">
      <selection activeCell="A1" sqref="A1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166666666667" customWidth="1"/>
  </cols>
  <sheetData>
    <row r="1" customHeight="1" spans="1:6">
      <c r="A1" s="182"/>
      <c r="B1" s="182"/>
      <c r="C1" s="82"/>
      <c r="F1" s="183" t="s">
        <v>242</v>
      </c>
    </row>
    <row r="2" ht="25.5" customHeight="1" spans="1:6">
      <c r="A2" s="184" t="s">
        <v>243</v>
      </c>
      <c r="B2" s="184"/>
      <c r="C2" s="184"/>
      <c r="D2" s="184"/>
      <c r="E2" s="184"/>
      <c r="F2" s="184"/>
    </row>
    <row r="3" ht="15.75" customHeight="1" spans="1:6">
      <c r="A3" s="4" t="str">
        <f>"单位名称："&amp;"曲靖市统计局"</f>
        <v>单位名称：曲靖市统计局</v>
      </c>
      <c r="B3" s="182"/>
      <c r="C3" s="82"/>
      <c r="F3" s="285" t="s">
        <v>2</v>
      </c>
    </row>
    <row r="4" ht="19.5" customHeight="1" spans="1:6">
      <c r="A4" s="9" t="s">
        <v>244</v>
      </c>
      <c r="B4" s="10" t="s">
        <v>245</v>
      </c>
      <c r="C4" s="10" t="s">
        <v>246</v>
      </c>
      <c r="D4" s="10"/>
      <c r="E4" s="10"/>
      <c r="F4" s="10" t="s">
        <v>223</v>
      </c>
    </row>
    <row r="5" ht="19.5" customHeight="1" spans="1:6">
      <c r="A5" s="9"/>
      <c r="B5" s="10"/>
      <c r="C5" s="75" t="s">
        <v>31</v>
      </c>
      <c r="D5" s="75" t="s">
        <v>247</v>
      </c>
      <c r="E5" s="75" t="s">
        <v>248</v>
      </c>
      <c r="F5" s="10"/>
    </row>
    <row r="6" ht="18.75" customHeight="1" spans="1:6">
      <c r="A6" s="185">
        <v>1</v>
      </c>
      <c r="B6" s="185">
        <v>2</v>
      </c>
      <c r="C6" s="186">
        <v>3</v>
      </c>
      <c r="D6" s="185">
        <v>4</v>
      </c>
      <c r="E6" s="185">
        <v>5</v>
      </c>
      <c r="F6" s="185">
        <v>6</v>
      </c>
    </row>
    <row r="7" ht="18.75" customHeight="1" spans="1:6">
      <c r="A7" s="15">
        <v>5.180732</v>
      </c>
      <c r="B7" s="15"/>
      <c r="C7" s="15">
        <v>2.700732</v>
      </c>
      <c r="D7" s="15"/>
      <c r="E7" s="15">
        <v>2.700732</v>
      </c>
      <c r="F7" s="15">
        <v>2.48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56"/>
  <sheetViews>
    <sheetView topLeftCell="C33" workbookViewId="0">
      <selection activeCell="A1" sqref="A1"/>
    </sheetView>
  </sheetViews>
  <sheetFormatPr defaultColWidth="9.14166666666667" defaultRowHeight="14.25" customHeight="1"/>
  <cols>
    <col min="1" max="1" width="32.85" customWidth="1"/>
    <col min="2" max="2" width="20.7166666666667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" customWidth="1"/>
    <col min="9" max="9" width="11" customWidth="1"/>
    <col min="10" max="10" width="15.425" customWidth="1"/>
    <col min="11" max="11" width="10.7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" customWidth="1"/>
    <col min="25" max="26" width="11.1416666666667" customWidth="1"/>
  </cols>
  <sheetData>
    <row r="1" ht="16.5" customHeight="1" spans="2:26">
      <c r="B1" s="162"/>
      <c r="D1" s="163"/>
      <c r="E1" s="163"/>
      <c r="F1" s="163"/>
      <c r="G1" s="163"/>
      <c r="H1" s="164"/>
      <c r="I1" s="164"/>
      <c r="K1" s="164"/>
      <c r="L1" s="164"/>
      <c r="M1" s="164"/>
      <c r="P1" s="164"/>
      <c r="T1" s="164"/>
      <c r="X1" s="162"/>
      <c r="Z1" s="65" t="s">
        <v>249</v>
      </c>
    </row>
    <row r="2" ht="26.25" customHeight="1" spans="1:26">
      <c r="A2" s="61" t="s">
        <v>250</v>
      </c>
      <c r="B2" s="61"/>
      <c r="C2" s="61"/>
      <c r="D2" s="61"/>
      <c r="E2" s="61"/>
      <c r="F2" s="61"/>
      <c r="G2" s="61"/>
      <c r="H2" s="61"/>
      <c r="I2" s="61"/>
      <c r="J2" s="3"/>
      <c r="K2" s="61"/>
      <c r="L2" s="61"/>
      <c r="M2" s="61"/>
      <c r="N2" s="3"/>
      <c r="O2" s="3"/>
      <c r="P2" s="61"/>
      <c r="Q2" s="3"/>
      <c r="R2" s="3"/>
      <c r="S2" s="3"/>
      <c r="T2" s="61"/>
      <c r="U2" s="61"/>
      <c r="V2" s="61"/>
      <c r="W2" s="61"/>
      <c r="X2" s="61"/>
      <c r="Y2" s="61"/>
      <c r="Z2" s="61"/>
    </row>
    <row r="3" ht="15" customHeight="1" spans="1:26">
      <c r="A3" s="4" t="str">
        <f>"单位名称："&amp;"曲靖市统计局"</f>
        <v>单位名称：曲靖市统计局</v>
      </c>
      <c r="B3" s="165"/>
      <c r="C3" s="165"/>
      <c r="D3" s="165"/>
      <c r="E3" s="165"/>
      <c r="F3" s="165"/>
      <c r="G3" s="165"/>
      <c r="H3" s="166"/>
      <c r="I3" s="166"/>
      <c r="J3" s="6"/>
      <c r="K3" s="166"/>
      <c r="L3" s="166"/>
      <c r="M3" s="166"/>
      <c r="N3" s="6"/>
      <c r="O3" s="6"/>
      <c r="P3" s="166"/>
      <c r="Q3" s="6"/>
      <c r="R3" s="6"/>
      <c r="S3" s="6"/>
      <c r="T3" s="166"/>
      <c r="X3" s="162"/>
      <c r="Z3" s="286" t="s">
        <v>2</v>
      </c>
    </row>
    <row r="4" ht="18" customHeight="1" spans="1:26">
      <c r="A4" s="167" t="s">
        <v>251</v>
      </c>
      <c r="B4" s="167" t="s">
        <v>252</v>
      </c>
      <c r="C4" s="167" t="s">
        <v>253</v>
      </c>
      <c r="D4" s="167" t="s">
        <v>254</v>
      </c>
      <c r="E4" s="167" t="s">
        <v>255</v>
      </c>
      <c r="F4" s="167" t="s">
        <v>256</v>
      </c>
      <c r="G4" s="167" t="s">
        <v>257</v>
      </c>
      <c r="H4" s="76" t="s">
        <v>258</v>
      </c>
      <c r="I4" s="76" t="s">
        <v>258</v>
      </c>
      <c r="J4" s="10"/>
      <c r="K4" s="76"/>
      <c r="L4" s="76"/>
      <c r="M4" s="76"/>
      <c r="N4" s="10"/>
      <c r="O4" s="10"/>
      <c r="P4" s="76"/>
      <c r="Q4" s="10"/>
      <c r="R4" s="10"/>
      <c r="S4" s="10"/>
      <c r="T4" s="180" t="s">
        <v>35</v>
      </c>
      <c r="U4" s="76" t="s">
        <v>36</v>
      </c>
      <c r="V4" s="76"/>
      <c r="W4" s="76"/>
      <c r="X4" s="76"/>
      <c r="Y4" s="76"/>
      <c r="Z4" s="76"/>
    </row>
    <row r="5" ht="18" customHeight="1" spans="1:26">
      <c r="A5" s="168"/>
      <c r="B5" s="169"/>
      <c r="C5" s="168"/>
      <c r="D5" s="168"/>
      <c r="E5" s="168"/>
      <c r="F5" s="168"/>
      <c r="G5" s="168"/>
      <c r="H5" s="76" t="s">
        <v>259</v>
      </c>
      <c r="I5" s="76" t="s">
        <v>32</v>
      </c>
      <c r="J5" s="10"/>
      <c r="K5" s="76"/>
      <c r="L5" s="76"/>
      <c r="M5" s="76"/>
      <c r="N5" s="10"/>
      <c r="O5" s="10"/>
      <c r="P5" s="76"/>
      <c r="Q5" s="10" t="s">
        <v>260</v>
      </c>
      <c r="R5" s="10"/>
      <c r="S5" s="10"/>
      <c r="T5" s="167" t="s">
        <v>35</v>
      </c>
      <c r="U5" s="76" t="s">
        <v>36</v>
      </c>
      <c r="V5" s="180" t="s">
        <v>37</v>
      </c>
      <c r="W5" s="76" t="s">
        <v>36</v>
      </c>
      <c r="X5" s="180" t="s">
        <v>39</v>
      </c>
      <c r="Y5" s="180" t="s">
        <v>40</v>
      </c>
      <c r="Z5" s="178" t="s">
        <v>41</v>
      </c>
    </row>
    <row r="6" customHeight="1" spans="1:26">
      <c r="A6" s="170"/>
      <c r="B6" s="170"/>
      <c r="C6" s="170"/>
      <c r="D6" s="170"/>
      <c r="E6" s="170"/>
      <c r="F6" s="170"/>
      <c r="G6" s="170"/>
      <c r="H6" s="170"/>
      <c r="I6" s="177" t="s">
        <v>261</v>
      </c>
      <c r="J6" s="178" t="s">
        <v>262</v>
      </c>
      <c r="K6" s="167" t="s">
        <v>263</v>
      </c>
      <c r="L6" s="167" t="s">
        <v>264</v>
      </c>
      <c r="M6" s="167" t="s">
        <v>265</v>
      </c>
      <c r="N6" s="167" t="s">
        <v>266</v>
      </c>
      <c r="O6" s="167" t="s">
        <v>33</v>
      </c>
      <c r="P6" s="167" t="s">
        <v>34</v>
      </c>
      <c r="Q6" s="167" t="s">
        <v>32</v>
      </c>
      <c r="R6" s="167" t="s">
        <v>33</v>
      </c>
      <c r="S6" s="167" t="s">
        <v>34</v>
      </c>
      <c r="T6" s="170"/>
      <c r="U6" s="167" t="s">
        <v>31</v>
      </c>
      <c r="V6" s="167" t="s">
        <v>37</v>
      </c>
      <c r="W6" s="167" t="s">
        <v>267</v>
      </c>
      <c r="X6" s="167" t="s">
        <v>39</v>
      </c>
      <c r="Y6" s="167" t="s">
        <v>40</v>
      </c>
      <c r="Z6" s="167" t="s">
        <v>41</v>
      </c>
    </row>
    <row r="7" ht="37.5" customHeight="1" spans="1:26">
      <c r="A7" s="171"/>
      <c r="B7" s="171"/>
      <c r="C7" s="171"/>
      <c r="D7" s="171"/>
      <c r="E7" s="171"/>
      <c r="F7" s="171"/>
      <c r="G7" s="171"/>
      <c r="H7" s="171"/>
      <c r="I7" s="63" t="s">
        <v>31</v>
      </c>
      <c r="J7" s="63" t="s">
        <v>268</v>
      </c>
      <c r="K7" s="179" t="s">
        <v>262</v>
      </c>
      <c r="L7" s="179" t="s">
        <v>264</v>
      </c>
      <c r="M7" s="179" t="s">
        <v>265</v>
      </c>
      <c r="N7" s="179" t="s">
        <v>266</v>
      </c>
      <c r="O7" s="179" t="s">
        <v>266</v>
      </c>
      <c r="P7" s="179" t="s">
        <v>266</v>
      </c>
      <c r="Q7" s="179" t="s">
        <v>264</v>
      </c>
      <c r="R7" s="179" t="s">
        <v>265</v>
      </c>
      <c r="S7" s="179" t="s">
        <v>266</v>
      </c>
      <c r="T7" s="179" t="s">
        <v>35</v>
      </c>
      <c r="U7" s="179" t="s">
        <v>31</v>
      </c>
      <c r="V7" s="179" t="s">
        <v>37</v>
      </c>
      <c r="W7" s="179" t="s">
        <v>267</v>
      </c>
      <c r="X7" s="179" t="s">
        <v>39</v>
      </c>
      <c r="Y7" s="179" t="s">
        <v>40</v>
      </c>
      <c r="Z7" s="179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81">
        <v>25</v>
      </c>
      <c r="Z8" s="181">
        <v>26</v>
      </c>
    </row>
    <row r="9" ht="21" customHeight="1" spans="1:26">
      <c r="A9" s="13" t="s">
        <v>43</v>
      </c>
      <c r="B9" s="172"/>
      <c r="C9" s="172"/>
      <c r="D9" s="172"/>
      <c r="E9" s="172"/>
      <c r="F9" s="172"/>
      <c r="G9" s="172"/>
      <c r="H9" s="15">
        <v>987.101681</v>
      </c>
      <c r="I9" s="15">
        <v>987.101681</v>
      </c>
      <c r="J9" s="15"/>
      <c r="K9" s="15"/>
      <c r="L9" s="15"/>
      <c r="M9" s="15">
        <v>987.101681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64" t="s">
        <v>43</v>
      </c>
      <c r="B10" s="13"/>
      <c r="C10" s="13"/>
      <c r="D10" s="13"/>
      <c r="E10" s="13"/>
      <c r="F10" s="13"/>
      <c r="G10" s="13"/>
      <c r="H10" s="15">
        <v>987.101681</v>
      </c>
      <c r="I10" s="15">
        <v>987.101681</v>
      </c>
      <c r="J10" s="15"/>
      <c r="K10" s="15"/>
      <c r="L10" s="15"/>
      <c r="M10" s="15">
        <v>987.101681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2" spans="1:26">
      <c r="A11" s="173" t="s">
        <v>43</v>
      </c>
      <c r="B11" s="13" t="s">
        <v>269</v>
      </c>
      <c r="C11" s="13" t="s">
        <v>270</v>
      </c>
      <c r="D11" s="13" t="s">
        <v>62</v>
      </c>
      <c r="E11" s="13" t="s">
        <v>63</v>
      </c>
      <c r="F11" s="13" t="s">
        <v>271</v>
      </c>
      <c r="G11" s="13" t="s">
        <v>173</v>
      </c>
      <c r="H11" s="15">
        <v>141.7404</v>
      </c>
      <c r="I11" s="15">
        <v>141.7404</v>
      </c>
      <c r="J11" s="15"/>
      <c r="K11" s="15"/>
      <c r="L11" s="15"/>
      <c r="M11" s="15">
        <v>141.7404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2" spans="1:26">
      <c r="A12" s="173" t="s">
        <v>43</v>
      </c>
      <c r="B12" s="13" t="s">
        <v>272</v>
      </c>
      <c r="C12" s="13" t="s">
        <v>273</v>
      </c>
      <c r="D12" s="13" t="s">
        <v>70</v>
      </c>
      <c r="E12" s="13" t="s">
        <v>71</v>
      </c>
      <c r="F12" s="13" t="s">
        <v>271</v>
      </c>
      <c r="G12" s="13" t="s">
        <v>173</v>
      </c>
      <c r="H12" s="15">
        <v>75.864</v>
      </c>
      <c r="I12" s="15">
        <v>75.864</v>
      </c>
      <c r="J12" s="15"/>
      <c r="K12" s="15"/>
      <c r="L12" s="15"/>
      <c r="M12" s="15">
        <v>75.864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2" spans="1:26">
      <c r="A13" s="173" t="s">
        <v>43</v>
      </c>
      <c r="B13" s="13" t="s">
        <v>269</v>
      </c>
      <c r="C13" s="13" t="s">
        <v>270</v>
      </c>
      <c r="D13" s="13" t="s">
        <v>62</v>
      </c>
      <c r="E13" s="13" t="s">
        <v>63</v>
      </c>
      <c r="F13" s="13" t="s">
        <v>274</v>
      </c>
      <c r="G13" s="13" t="s">
        <v>176</v>
      </c>
      <c r="H13" s="15">
        <v>190.354008</v>
      </c>
      <c r="I13" s="15">
        <v>190.354008</v>
      </c>
      <c r="J13" s="15"/>
      <c r="K13" s="15"/>
      <c r="L13" s="15"/>
      <c r="M13" s="15">
        <v>190.354008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2" spans="1:26">
      <c r="A14" s="173" t="s">
        <v>43</v>
      </c>
      <c r="B14" s="13" t="s">
        <v>272</v>
      </c>
      <c r="C14" s="13" t="s">
        <v>273</v>
      </c>
      <c r="D14" s="13" t="s">
        <v>70</v>
      </c>
      <c r="E14" s="13" t="s">
        <v>71</v>
      </c>
      <c r="F14" s="13" t="s">
        <v>274</v>
      </c>
      <c r="G14" s="13" t="s">
        <v>176</v>
      </c>
      <c r="H14" s="15">
        <v>7.474092</v>
      </c>
      <c r="I14" s="15">
        <v>7.474092</v>
      </c>
      <c r="J14" s="15"/>
      <c r="K14" s="15"/>
      <c r="L14" s="15"/>
      <c r="M14" s="15">
        <v>7.474092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2" spans="1:26">
      <c r="A15" s="173" t="s">
        <v>43</v>
      </c>
      <c r="B15" s="13" t="s">
        <v>275</v>
      </c>
      <c r="C15" s="13" t="s">
        <v>276</v>
      </c>
      <c r="D15" s="13" t="s">
        <v>62</v>
      </c>
      <c r="E15" s="13" t="s">
        <v>63</v>
      </c>
      <c r="F15" s="13" t="s">
        <v>277</v>
      </c>
      <c r="G15" s="13" t="s">
        <v>178</v>
      </c>
      <c r="H15" s="15">
        <v>50.184</v>
      </c>
      <c r="I15" s="15">
        <v>50.184</v>
      </c>
      <c r="J15" s="15"/>
      <c r="K15" s="15"/>
      <c r="L15" s="15"/>
      <c r="M15" s="15">
        <v>50.184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2" spans="1:26">
      <c r="A16" s="173" t="s">
        <v>43</v>
      </c>
      <c r="B16" s="13" t="s">
        <v>278</v>
      </c>
      <c r="C16" s="13" t="s">
        <v>279</v>
      </c>
      <c r="D16" s="13" t="s">
        <v>70</v>
      </c>
      <c r="E16" s="13" t="s">
        <v>71</v>
      </c>
      <c r="F16" s="13" t="s">
        <v>280</v>
      </c>
      <c r="G16" s="13" t="s">
        <v>182</v>
      </c>
      <c r="H16" s="15">
        <v>32.4</v>
      </c>
      <c r="I16" s="15">
        <v>32.4</v>
      </c>
      <c r="J16" s="15"/>
      <c r="K16" s="15"/>
      <c r="L16" s="15"/>
      <c r="M16" s="15">
        <v>32.4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2" spans="1:26">
      <c r="A17" s="173" t="s">
        <v>43</v>
      </c>
      <c r="B17" s="13" t="s">
        <v>272</v>
      </c>
      <c r="C17" s="13" t="s">
        <v>273</v>
      </c>
      <c r="D17" s="13" t="s">
        <v>70</v>
      </c>
      <c r="E17" s="13" t="s">
        <v>71</v>
      </c>
      <c r="F17" s="13" t="s">
        <v>280</v>
      </c>
      <c r="G17" s="13" t="s">
        <v>182</v>
      </c>
      <c r="H17" s="15">
        <v>59.1684</v>
      </c>
      <c r="I17" s="15">
        <v>59.1684</v>
      </c>
      <c r="J17" s="15"/>
      <c r="K17" s="15"/>
      <c r="L17" s="15"/>
      <c r="M17" s="15">
        <v>59.1684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2" spans="1:26">
      <c r="A18" s="173" t="s">
        <v>43</v>
      </c>
      <c r="B18" s="13" t="s">
        <v>272</v>
      </c>
      <c r="C18" s="13" t="s">
        <v>273</v>
      </c>
      <c r="D18" s="13" t="s">
        <v>70</v>
      </c>
      <c r="E18" s="13" t="s">
        <v>71</v>
      </c>
      <c r="F18" s="13" t="s">
        <v>280</v>
      </c>
      <c r="G18" s="13" t="s">
        <v>182</v>
      </c>
      <c r="H18" s="15">
        <v>17.082</v>
      </c>
      <c r="I18" s="15">
        <v>17.082</v>
      </c>
      <c r="J18" s="15"/>
      <c r="K18" s="15"/>
      <c r="L18" s="15"/>
      <c r="M18" s="15">
        <v>17.082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2" spans="1:26">
      <c r="A19" s="173" t="s">
        <v>43</v>
      </c>
      <c r="B19" s="13" t="s">
        <v>269</v>
      </c>
      <c r="C19" s="13" t="s">
        <v>270</v>
      </c>
      <c r="D19" s="13" t="s">
        <v>62</v>
      </c>
      <c r="E19" s="13" t="s">
        <v>63</v>
      </c>
      <c r="F19" s="13" t="s">
        <v>277</v>
      </c>
      <c r="G19" s="13" t="s">
        <v>178</v>
      </c>
      <c r="H19" s="15">
        <v>11.8117</v>
      </c>
      <c r="I19" s="15">
        <v>11.8117</v>
      </c>
      <c r="J19" s="15"/>
      <c r="K19" s="15"/>
      <c r="L19" s="15"/>
      <c r="M19" s="15">
        <v>11.8117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2" spans="1:26">
      <c r="A20" s="173" t="s">
        <v>43</v>
      </c>
      <c r="B20" s="13" t="s">
        <v>272</v>
      </c>
      <c r="C20" s="13" t="s">
        <v>273</v>
      </c>
      <c r="D20" s="13" t="s">
        <v>70</v>
      </c>
      <c r="E20" s="13" t="s">
        <v>71</v>
      </c>
      <c r="F20" s="13" t="s">
        <v>280</v>
      </c>
      <c r="G20" s="13" t="s">
        <v>182</v>
      </c>
      <c r="H20" s="15">
        <v>6.322</v>
      </c>
      <c r="I20" s="15">
        <v>6.322</v>
      </c>
      <c r="J20" s="15"/>
      <c r="K20" s="15"/>
      <c r="L20" s="15"/>
      <c r="M20" s="15">
        <v>6.322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2" spans="1:26">
      <c r="A21" s="173" t="s">
        <v>43</v>
      </c>
      <c r="B21" s="13" t="s">
        <v>281</v>
      </c>
      <c r="C21" s="13" t="s">
        <v>282</v>
      </c>
      <c r="D21" s="13" t="s">
        <v>80</v>
      </c>
      <c r="E21" s="13" t="s">
        <v>81</v>
      </c>
      <c r="F21" s="13" t="s">
        <v>283</v>
      </c>
      <c r="G21" s="13" t="s">
        <v>186</v>
      </c>
      <c r="H21" s="15">
        <v>56.985616</v>
      </c>
      <c r="I21" s="15">
        <v>56.985616</v>
      </c>
      <c r="J21" s="15"/>
      <c r="K21" s="15"/>
      <c r="L21" s="15"/>
      <c r="M21" s="15">
        <v>56.985616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2" spans="1:26">
      <c r="A22" s="173" t="s">
        <v>43</v>
      </c>
      <c r="B22" s="13" t="s">
        <v>281</v>
      </c>
      <c r="C22" s="13" t="s">
        <v>282</v>
      </c>
      <c r="D22" s="13" t="s">
        <v>80</v>
      </c>
      <c r="E22" s="13" t="s">
        <v>81</v>
      </c>
      <c r="F22" s="13" t="s">
        <v>283</v>
      </c>
      <c r="G22" s="13" t="s">
        <v>186</v>
      </c>
      <c r="H22" s="15">
        <v>29.422143</v>
      </c>
      <c r="I22" s="15">
        <v>29.422143</v>
      </c>
      <c r="J22" s="15"/>
      <c r="K22" s="15"/>
      <c r="L22" s="15"/>
      <c r="M22" s="15">
        <v>29.422143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2" spans="1:26">
      <c r="A23" s="173" t="s">
        <v>43</v>
      </c>
      <c r="B23" s="13" t="s">
        <v>284</v>
      </c>
      <c r="C23" s="13" t="s">
        <v>285</v>
      </c>
      <c r="D23" s="13" t="s">
        <v>89</v>
      </c>
      <c r="E23" s="13" t="s">
        <v>90</v>
      </c>
      <c r="F23" s="13" t="s">
        <v>286</v>
      </c>
      <c r="G23" s="13" t="s">
        <v>191</v>
      </c>
      <c r="H23" s="15">
        <v>20.003179</v>
      </c>
      <c r="I23" s="15">
        <v>20.003179</v>
      </c>
      <c r="J23" s="15"/>
      <c r="K23" s="15"/>
      <c r="L23" s="15"/>
      <c r="M23" s="15">
        <v>20.003179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2" spans="1:26">
      <c r="A24" s="173" t="s">
        <v>43</v>
      </c>
      <c r="B24" s="13" t="s">
        <v>284</v>
      </c>
      <c r="C24" s="13" t="s">
        <v>285</v>
      </c>
      <c r="D24" s="13" t="s">
        <v>89</v>
      </c>
      <c r="E24" s="13" t="s">
        <v>90</v>
      </c>
      <c r="F24" s="13" t="s">
        <v>286</v>
      </c>
      <c r="G24" s="13" t="s">
        <v>191</v>
      </c>
      <c r="H24" s="15">
        <v>10.752595</v>
      </c>
      <c r="I24" s="15">
        <v>10.752595</v>
      </c>
      <c r="J24" s="15"/>
      <c r="K24" s="15"/>
      <c r="L24" s="15"/>
      <c r="M24" s="15">
        <v>10.752595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2" spans="1:26">
      <c r="A25" s="173" t="s">
        <v>43</v>
      </c>
      <c r="B25" s="13" t="s">
        <v>287</v>
      </c>
      <c r="C25" s="13" t="s">
        <v>288</v>
      </c>
      <c r="D25" s="13" t="s">
        <v>93</v>
      </c>
      <c r="E25" s="13" t="s">
        <v>94</v>
      </c>
      <c r="F25" s="13" t="s">
        <v>289</v>
      </c>
      <c r="G25" s="13" t="s">
        <v>196</v>
      </c>
      <c r="H25" s="15">
        <v>1.176658</v>
      </c>
      <c r="I25" s="15">
        <v>1.176658</v>
      </c>
      <c r="J25" s="15"/>
      <c r="K25" s="15"/>
      <c r="L25" s="15"/>
      <c r="M25" s="15">
        <v>1.176658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2" spans="1:26">
      <c r="A26" s="173" t="s">
        <v>43</v>
      </c>
      <c r="B26" s="13" t="s">
        <v>287</v>
      </c>
      <c r="C26" s="13" t="s">
        <v>288</v>
      </c>
      <c r="D26" s="13" t="s">
        <v>93</v>
      </c>
      <c r="E26" s="13" t="s">
        <v>94</v>
      </c>
      <c r="F26" s="13" t="s">
        <v>289</v>
      </c>
      <c r="G26" s="13" t="s">
        <v>196</v>
      </c>
      <c r="H26" s="15">
        <v>0.632506</v>
      </c>
      <c r="I26" s="15">
        <v>0.632506</v>
      </c>
      <c r="J26" s="15"/>
      <c r="K26" s="15"/>
      <c r="L26" s="15"/>
      <c r="M26" s="15">
        <v>0.632506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2" spans="1:26">
      <c r="A27" s="173" t="s">
        <v>43</v>
      </c>
      <c r="B27" s="13" t="s">
        <v>290</v>
      </c>
      <c r="C27" s="13" t="s">
        <v>291</v>
      </c>
      <c r="D27" s="13" t="s">
        <v>93</v>
      </c>
      <c r="E27" s="13" t="s">
        <v>94</v>
      </c>
      <c r="F27" s="13" t="s">
        <v>289</v>
      </c>
      <c r="G27" s="13" t="s">
        <v>196</v>
      </c>
      <c r="H27" s="15">
        <v>1.470822</v>
      </c>
      <c r="I27" s="15">
        <v>1.470822</v>
      </c>
      <c r="J27" s="15"/>
      <c r="K27" s="15"/>
      <c r="L27" s="15"/>
      <c r="M27" s="15">
        <v>1.470822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2" spans="1:26">
      <c r="A28" s="173" t="s">
        <v>43</v>
      </c>
      <c r="B28" s="13" t="s">
        <v>292</v>
      </c>
      <c r="C28" s="13" t="s">
        <v>293</v>
      </c>
      <c r="D28" s="13" t="s">
        <v>84</v>
      </c>
      <c r="E28" s="13" t="s">
        <v>83</v>
      </c>
      <c r="F28" s="13" t="s">
        <v>289</v>
      </c>
      <c r="G28" s="13" t="s">
        <v>196</v>
      </c>
      <c r="H28" s="15">
        <v>1.106885</v>
      </c>
      <c r="I28" s="15">
        <v>1.106885</v>
      </c>
      <c r="J28" s="15"/>
      <c r="K28" s="15"/>
      <c r="L28" s="15"/>
      <c r="M28" s="15">
        <v>1.106885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2" spans="1:26">
      <c r="A29" s="173" t="s">
        <v>43</v>
      </c>
      <c r="B29" s="13" t="s">
        <v>294</v>
      </c>
      <c r="C29" s="13" t="s">
        <v>295</v>
      </c>
      <c r="D29" s="13" t="s">
        <v>93</v>
      </c>
      <c r="E29" s="13" t="s">
        <v>94</v>
      </c>
      <c r="F29" s="13" t="s">
        <v>289</v>
      </c>
      <c r="G29" s="13" t="s">
        <v>196</v>
      </c>
      <c r="H29" s="15">
        <v>1.3832</v>
      </c>
      <c r="I29" s="15">
        <v>1.3832</v>
      </c>
      <c r="J29" s="15"/>
      <c r="K29" s="15"/>
      <c r="L29" s="15"/>
      <c r="M29" s="15">
        <v>1.3832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outlineLevel="2" spans="1:26">
      <c r="A30" s="173" t="s">
        <v>43</v>
      </c>
      <c r="B30" s="13" t="s">
        <v>294</v>
      </c>
      <c r="C30" s="13" t="s">
        <v>295</v>
      </c>
      <c r="D30" s="13" t="s">
        <v>93</v>
      </c>
      <c r="E30" s="13" t="s">
        <v>94</v>
      </c>
      <c r="F30" s="13" t="s">
        <v>289</v>
      </c>
      <c r="G30" s="13" t="s">
        <v>196</v>
      </c>
      <c r="H30" s="15">
        <v>0.4788</v>
      </c>
      <c r="I30" s="15">
        <v>0.4788</v>
      </c>
      <c r="J30" s="15"/>
      <c r="K30" s="15"/>
      <c r="L30" s="15"/>
      <c r="M30" s="15">
        <v>0.4788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23.25" customHeight="1" outlineLevel="2" spans="1:26">
      <c r="A31" s="173" t="s">
        <v>43</v>
      </c>
      <c r="B31" s="13" t="s">
        <v>296</v>
      </c>
      <c r="C31" s="13" t="s">
        <v>297</v>
      </c>
      <c r="D31" s="13" t="s">
        <v>99</v>
      </c>
      <c r="E31" s="13" t="s">
        <v>100</v>
      </c>
      <c r="F31" s="13" t="s">
        <v>298</v>
      </c>
      <c r="G31" s="13" t="s">
        <v>100</v>
      </c>
      <c r="H31" s="15">
        <v>51.987468</v>
      </c>
      <c r="I31" s="15">
        <v>51.987468</v>
      </c>
      <c r="J31" s="15"/>
      <c r="K31" s="15"/>
      <c r="L31" s="15"/>
      <c r="M31" s="15">
        <v>51.987468</v>
      </c>
      <c r="N31" s="15"/>
      <c r="O31" s="13"/>
      <c r="P31" s="13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3.25" customHeight="1" outlineLevel="2" spans="1:26">
      <c r="A32" s="173" t="s">
        <v>43</v>
      </c>
      <c r="B32" s="13" t="s">
        <v>296</v>
      </c>
      <c r="C32" s="13" t="s">
        <v>297</v>
      </c>
      <c r="D32" s="13" t="s">
        <v>99</v>
      </c>
      <c r="E32" s="13" t="s">
        <v>100</v>
      </c>
      <c r="F32" s="13" t="s">
        <v>298</v>
      </c>
      <c r="G32" s="13" t="s">
        <v>100</v>
      </c>
      <c r="H32" s="15">
        <v>23.621808</v>
      </c>
      <c r="I32" s="15">
        <v>23.621808</v>
      </c>
      <c r="J32" s="15"/>
      <c r="K32" s="15"/>
      <c r="L32" s="15"/>
      <c r="M32" s="15">
        <v>23.621808</v>
      </c>
      <c r="N32" s="15"/>
      <c r="O32" s="13"/>
      <c r="P32" s="13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23.25" customHeight="1" outlineLevel="2" spans="1:26">
      <c r="A33" s="173" t="s">
        <v>43</v>
      </c>
      <c r="B33" s="13" t="s">
        <v>299</v>
      </c>
      <c r="C33" s="13" t="s">
        <v>300</v>
      </c>
      <c r="D33" s="13" t="s">
        <v>62</v>
      </c>
      <c r="E33" s="13" t="s">
        <v>63</v>
      </c>
      <c r="F33" s="13" t="s">
        <v>301</v>
      </c>
      <c r="G33" s="13" t="s">
        <v>204</v>
      </c>
      <c r="H33" s="15">
        <v>20.60585</v>
      </c>
      <c r="I33" s="15">
        <v>20.60585</v>
      </c>
      <c r="J33" s="15"/>
      <c r="K33" s="15"/>
      <c r="L33" s="15"/>
      <c r="M33" s="15">
        <v>20.60585</v>
      </c>
      <c r="N33" s="15"/>
      <c r="O33" s="13"/>
      <c r="P33" s="13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23.25" customHeight="1" outlineLevel="2" spans="1:26">
      <c r="A34" s="173" t="s">
        <v>43</v>
      </c>
      <c r="B34" s="13" t="s">
        <v>299</v>
      </c>
      <c r="C34" s="13" t="s">
        <v>300</v>
      </c>
      <c r="D34" s="13" t="s">
        <v>62</v>
      </c>
      <c r="E34" s="13" t="s">
        <v>63</v>
      </c>
      <c r="F34" s="13" t="s">
        <v>302</v>
      </c>
      <c r="G34" s="13" t="s">
        <v>217</v>
      </c>
      <c r="H34" s="15">
        <v>1</v>
      </c>
      <c r="I34" s="15">
        <v>1</v>
      </c>
      <c r="J34" s="15"/>
      <c r="K34" s="15"/>
      <c r="L34" s="15"/>
      <c r="M34" s="15">
        <v>1</v>
      </c>
      <c r="N34" s="15"/>
      <c r="O34" s="13"/>
      <c r="P34" s="13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23.25" customHeight="1" outlineLevel="2" spans="1:26">
      <c r="A35" s="173" t="s">
        <v>43</v>
      </c>
      <c r="B35" s="13" t="s">
        <v>303</v>
      </c>
      <c r="C35" s="13" t="s">
        <v>223</v>
      </c>
      <c r="D35" s="13" t="s">
        <v>70</v>
      </c>
      <c r="E35" s="13" t="s">
        <v>71</v>
      </c>
      <c r="F35" s="13" t="s">
        <v>304</v>
      </c>
      <c r="G35" s="13" t="s">
        <v>223</v>
      </c>
      <c r="H35" s="15">
        <v>2.48</v>
      </c>
      <c r="I35" s="15">
        <v>2.48</v>
      </c>
      <c r="J35" s="15"/>
      <c r="K35" s="15"/>
      <c r="L35" s="15"/>
      <c r="M35" s="15">
        <v>2.48</v>
      </c>
      <c r="N35" s="15"/>
      <c r="O35" s="13"/>
      <c r="P35" s="13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23.25" customHeight="1" outlineLevel="2" spans="1:26">
      <c r="A36" s="173" t="s">
        <v>43</v>
      </c>
      <c r="B36" s="13" t="s">
        <v>299</v>
      </c>
      <c r="C36" s="13" t="s">
        <v>300</v>
      </c>
      <c r="D36" s="13" t="s">
        <v>70</v>
      </c>
      <c r="E36" s="13" t="s">
        <v>71</v>
      </c>
      <c r="F36" s="13" t="s">
        <v>301</v>
      </c>
      <c r="G36" s="13" t="s">
        <v>204</v>
      </c>
      <c r="H36" s="15">
        <v>5.009475</v>
      </c>
      <c r="I36" s="15">
        <v>5.009475</v>
      </c>
      <c r="J36" s="15"/>
      <c r="K36" s="15"/>
      <c r="L36" s="15"/>
      <c r="M36" s="15">
        <v>5.009475</v>
      </c>
      <c r="N36" s="15"/>
      <c r="O36" s="13"/>
      <c r="P36" s="13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23.25" customHeight="1" outlineLevel="2" spans="1:26">
      <c r="A37" s="173" t="s">
        <v>43</v>
      </c>
      <c r="B37" s="13" t="s">
        <v>299</v>
      </c>
      <c r="C37" s="13" t="s">
        <v>300</v>
      </c>
      <c r="D37" s="13" t="s">
        <v>70</v>
      </c>
      <c r="E37" s="13" t="s">
        <v>71</v>
      </c>
      <c r="F37" s="13" t="s">
        <v>305</v>
      </c>
      <c r="G37" s="13" t="s">
        <v>199</v>
      </c>
      <c r="H37" s="15">
        <v>6.4</v>
      </c>
      <c r="I37" s="15">
        <v>6.4</v>
      </c>
      <c r="J37" s="15"/>
      <c r="K37" s="15"/>
      <c r="L37" s="15"/>
      <c r="M37" s="15">
        <v>6.4</v>
      </c>
      <c r="N37" s="15"/>
      <c r="O37" s="13"/>
      <c r="P37" s="13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23.25" customHeight="1" outlineLevel="2" spans="1:26">
      <c r="A38" s="173" t="s">
        <v>43</v>
      </c>
      <c r="B38" s="13" t="s">
        <v>306</v>
      </c>
      <c r="C38" s="13" t="s">
        <v>307</v>
      </c>
      <c r="D38" s="13" t="s">
        <v>78</v>
      </c>
      <c r="E38" s="13" t="s">
        <v>79</v>
      </c>
      <c r="F38" s="13" t="s">
        <v>301</v>
      </c>
      <c r="G38" s="13" t="s">
        <v>204</v>
      </c>
      <c r="H38" s="15">
        <v>1.111158</v>
      </c>
      <c r="I38" s="15">
        <v>1.111158</v>
      </c>
      <c r="J38" s="15"/>
      <c r="K38" s="15"/>
      <c r="L38" s="15"/>
      <c r="M38" s="15">
        <v>1.111158</v>
      </c>
      <c r="N38" s="15"/>
      <c r="O38" s="13"/>
      <c r="P38" s="13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23.25" customHeight="1" outlineLevel="2" spans="1:26">
      <c r="A39" s="173" t="s">
        <v>43</v>
      </c>
      <c r="B39" s="13" t="s">
        <v>308</v>
      </c>
      <c r="C39" s="13" t="s">
        <v>190</v>
      </c>
      <c r="D39" s="13" t="s">
        <v>62</v>
      </c>
      <c r="E39" s="13" t="s">
        <v>63</v>
      </c>
      <c r="F39" s="13" t="s">
        <v>309</v>
      </c>
      <c r="G39" s="13" t="s">
        <v>190</v>
      </c>
      <c r="H39" s="15">
        <v>1.12</v>
      </c>
      <c r="I39" s="15">
        <v>1.12</v>
      </c>
      <c r="J39" s="15"/>
      <c r="K39" s="15"/>
      <c r="L39" s="15"/>
      <c r="M39" s="15">
        <v>1.12</v>
      </c>
      <c r="N39" s="15"/>
      <c r="O39" s="13"/>
      <c r="P39" s="13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23.25" customHeight="1" outlineLevel="2" spans="1:26">
      <c r="A40" s="173" t="s">
        <v>43</v>
      </c>
      <c r="B40" s="13" t="s">
        <v>308</v>
      </c>
      <c r="C40" s="13" t="s">
        <v>190</v>
      </c>
      <c r="D40" s="13" t="s">
        <v>70</v>
      </c>
      <c r="E40" s="13" t="s">
        <v>71</v>
      </c>
      <c r="F40" s="13" t="s">
        <v>309</v>
      </c>
      <c r="G40" s="13" t="s">
        <v>190</v>
      </c>
      <c r="H40" s="15">
        <v>0.72</v>
      </c>
      <c r="I40" s="15">
        <v>0.72</v>
      </c>
      <c r="J40" s="15"/>
      <c r="K40" s="15"/>
      <c r="L40" s="15"/>
      <c r="M40" s="15">
        <v>0.72</v>
      </c>
      <c r="N40" s="15"/>
      <c r="O40" s="13"/>
      <c r="P40" s="13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23.25" customHeight="1" outlineLevel="2" spans="1:26">
      <c r="A41" s="173" t="s">
        <v>43</v>
      </c>
      <c r="B41" s="13" t="s">
        <v>310</v>
      </c>
      <c r="C41" s="13" t="s">
        <v>192</v>
      </c>
      <c r="D41" s="13" t="s">
        <v>62</v>
      </c>
      <c r="E41" s="13" t="s">
        <v>63</v>
      </c>
      <c r="F41" s="13" t="s">
        <v>311</v>
      </c>
      <c r="G41" s="13" t="s">
        <v>192</v>
      </c>
      <c r="H41" s="15">
        <v>2.283066</v>
      </c>
      <c r="I41" s="15">
        <v>2.283066</v>
      </c>
      <c r="J41" s="15"/>
      <c r="K41" s="15"/>
      <c r="L41" s="15"/>
      <c r="M41" s="15">
        <v>2.283066</v>
      </c>
      <c r="N41" s="15"/>
      <c r="O41" s="13"/>
      <c r="P41" s="13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23.25" customHeight="1" outlineLevel="2" spans="1:26">
      <c r="A42" s="173" t="s">
        <v>43</v>
      </c>
      <c r="B42" s="13" t="s">
        <v>310</v>
      </c>
      <c r="C42" s="13" t="s">
        <v>192</v>
      </c>
      <c r="D42" s="13" t="s">
        <v>70</v>
      </c>
      <c r="E42" s="13" t="s">
        <v>71</v>
      </c>
      <c r="F42" s="13" t="s">
        <v>311</v>
      </c>
      <c r="G42" s="13" t="s">
        <v>192</v>
      </c>
      <c r="H42" s="15">
        <v>1.22814</v>
      </c>
      <c r="I42" s="15">
        <v>1.22814</v>
      </c>
      <c r="J42" s="15"/>
      <c r="K42" s="15"/>
      <c r="L42" s="15"/>
      <c r="M42" s="15">
        <v>1.22814</v>
      </c>
      <c r="N42" s="15"/>
      <c r="O42" s="13"/>
      <c r="P42" s="13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23.25" customHeight="1" outlineLevel="2" spans="1:26">
      <c r="A43" s="173" t="s">
        <v>43</v>
      </c>
      <c r="B43" s="13" t="s">
        <v>312</v>
      </c>
      <c r="C43" s="13" t="s">
        <v>228</v>
      </c>
      <c r="D43" s="13" t="s">
        <v>62</v>
      </c>
      <c r="E43" s="13" t="s">
        <v>63</v>
      </c>
      <c r="F43" s="13" t="s">
        <v>313</v>
      </c>
      <c r="G43" s="13" t="s">
        <v>228</v>
      </c>
      <c r="H43" s="15">
        <v>6.641888</v>
      </c>
      <c r="I43" s="15">
        <v>6.641888</v>
      </c>
      <c r="J43" s="15"/>
      <c r="K43" s="15"/>
      <c r="L43" s="15"/>
      <c r="M43" s="15">
        <v>6.641888</v>
      </c>
      <c r="N43" s="15"/>
      <c r="O43" s="13"/>
      <c r="P43" s="13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23.25" customHeight="1" outlineLevel="2" spans="1:26">
      <c r="A44" s="173" t="s">
        <v>43</v>
      </c>
      <c r="B44" s="13" t="s">
        <v>312</v>
      </c>
      <c r="C44" s="13" t="s">
        <v>228</v>
      </c>
      <c r="D44" s="13" t="s">
        <v>70</v>
      </c>
      <c r="E44" s="13" t="s">
        <v>71</v>
      </c>
      <c r="F44" s="13" t="s">
        <v>313</v>
      </c>
      <c r="G44" s="13" t="s">
        <v>228</v>
      </c>
      <c r="H44" s="15">
        <v>3.19177</v>
      </c>
      <c r="I44" s="15">
        <v>3.19177</v>
      </c>
      <c r="J44" s="15"/>
      <c r="K44" s="15"/>
      <c r="L44" s="15"/>
      <c r="M44" s="15">
        <v>3.19177</v>
      </c>
      <c r="N44" s="15"/>
      <c r="O44" s="13"/>
      <c r="P44" s="13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23.25" customHeight="1" outlineLevel="2" spans="1:26">
      <c r="A45" s="173" t="s">
        <v>43</v>
      </c>
      <c r="B45" s="13" t="s">
        <v>312</v>
      </c>
      <c r="C45" s="13" t="s">
        <v>228</v>
      </c>
      <c r="D45" s="13" t="s">
        <v>78</v>
      </c>
      <c r="E45" s="13" t="s">
        <v>79</v>
      </c>
      <c r="F45" s="13" t="s">
        <v>313</v>
      </c>
      <c r="G45" s="13" t="s">
        <v>228</v>
      </c>
      <c r="H45" s="15">
        <v>3.673893</v>
      </c>
      <c r="I45" s="15">
        <v>3.673893</v>
      </c>
      <c r="J45" s="15"/>
      <c r="K45" s="15"/>
      <c r="L45" s="15"/>
      <c r="M45" s="15">
        <v>3.673893</v>
      </c>
      <c r="N45" s="15"/>
      <c r="O45" s="13"/>
      <c r="P45" s="13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23.25" customHeight="1" outlineLevel="2" spans="1:26">
      <c r="A46" s="173" t="s">
        <v>43</v>
      </c>
      <c r="B46" s="13" t="s">
        <v>314</v>
      </c>
      <c r="C46" s="13" t="s">
        <v>230</v>
      </c>
      <c r="D46" s="13" t="s">
        <v>62</v>
      </c>
      <c r="E46" s="13" t="s">
        <v>63</v>
      </c>
      <c r="F46" s="13" t="s">
        <v>315</v>
      </c>
      <c r="G46" s="13" t="s">
        <v>230</v>
      </c>
      <c r="H46" s="15">
        <v>7.55756</v>
      </c>
      <c r="I46" s="15">
        <v>7.55756</v>
      </c>
      <c r="J46" s="15"/>
      <c r="K46" s="15"/>
      <c r="L46" s="15"/>
      <c r="M46" s="15">
        <v>7.55756</v>
      </c>
      <c r="N46" s="15"/>
      <c r="O46" s="13"/>
      <c r="P46" s="13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23.25" customHeight="1" outlineLevel="2" spans="1:26">
      <c r="A47" s="173" t="s">
        <v>43</v>
      </c>
      <c r="B47" s="13" t="s">
        <v>314</v>
      </c>
      <c r="C47" s="13" t="s">
        <v>230</v>
      </c>
      <c r="D47" s="13" t="s">
        <v>70</v>
      </c>
      <c r="E47" s="13" t="s">
        <v>71</v>
      </c>
      <c r="F47" s="13" t="s">
        <v>315</v>
      </c>
      <c r="G47" s="13" t="s">
        <v>230</v>
      </c>
      <c r="H47" s="15">
        <v>3.510912</v>
      </c>
      <c r="I47" s="15">
        <v>3.510912</v>
      </c>
      <c r="J47" s="15"/>
      <c r="K47" s="15"/>
      <c r="L47" s="15"/>
      <c r="M47" s="15">
        <v>3.510912</v>
      </c>
      <c r="N47" s="15"/>
      <c r="O47" s="13"/>
      <c r="P47" s="13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23.25" customHeight="1" outlineLevel="2" spans="1:26">
      <c r="A48" s="173" t="s">
        <v>43</v>
      </c>
      <c r="B48" s="13" t="s">
        <v>314</v>
      </c>
      <c r="C48" s="13" t="s">
        <v>230</v>
      </c>
      <c r="D48" s="13" t="s">
        <v>78</v>
      </c>
      <c r="E48" s="13" t="s">
        <v>79</v>
      </c>
      <c r="F48" s="13" t="s">
        <v>315</v>
      </c>
      <c r="G48" s="13" t="s">
        <v>230</v>
      </c>
      <c r="H48" s="15">
        <v>3.953966</v>
      </c>
      <c r="I48" s="15">
        <v>3.953966</v>
      </c>
      <c r="J48" s="15"/>
      <c r="K48" s="15"/>
      <c r="L48" s="15"/>
      <c r="M48" s="15">
        <v>3.953966</v>
      </c>
      <c r="N48" s="15"/>
      <c r="O48" s="13"/>
      <c r="P48" s="13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23.25" customHeight="1" outlineLevel="2" spans="1:26">
      <c r="A49" s="173" t="s">
        <v>43</v>
      </c>
      <c r="B49" s="13" t="s">
        <v>316</v>
      </c>
      <c r="C49" s="13" t="s">
        <v>197</v>
      </c>
      <c r="D49" s="13" t="s">
        <v>62</v>
      </c>
      <c r="E49" s="13" t="s">
        <v>63</v>
      </c>
      <c r="F49" s="13" t="s">
        <v>317</v>
      </c>
      <c r="G49" s="13" t="s">
        <v>197</v>
      </c>
      <c r="H49" s="15">
        <v>0.385819</v>
      </c>
      <c r="I49" s="15">
        <v>0.385819</v>
      </c>
      <c r="J49" s="15"/>
      <c r="K49" s="15"/>
      <c r="L49" s="15"/>
      <c r="M49" s="15">
        <v>0.385819</v>
      </c>
      <c r="N49" s="15"/>
      <c r="O49" s="13"/>
      <c r="P49" s="13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23.25" customHeight="1" outlineLevel="2" spans="1:26">
      <c r="A50" s="173" t="s">
        <v>43</v>
      </c>
      <c r="B50" s="13" t="s">
        <v>316</v>
      </c>
      <c r="C50" s="13" t="s">
        <v>197</v>
      </c>
      <c r="D50" s="13" t="s">
        <v>62</v>
      </c>
      <c r="E50" s="13" t="s">
        <v>63</v>
      </c>
      <c r="F50" s="13" t="s">
        <v>317</v>
      </c>
      <c r="G50" s="13" t="s">
        <v>197</v>
      </c>
      <c r="H50" s="15">
        <v>2.314913</v>
      </c>
      <c r="I50" s="15">
        <v>2.314913</v>
      </c>
      <c r="J50" s="15"/>
      <c r="K50" s="15"/>
      <c r="L50" s="15"/>
      <c r="M50" s="15">
        <v>2.314913</v>
      </c>
      <c r="N50" s="15"/>
      <c r="O50" s="13"/>
      <c r="P50" s="13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23.25" customHeight="1" outlineLevel="2" spans="1:26">
      <c r="A51" s="173" t="s">
        <v>43</v>
      </c>
      <c r="B51" s="13" t="s">
        <v>318</v>
      </c>
      <c r="C51" s="13" t="s">
        <v>319</v>
      </c>
      <c r="D51" s="13" t="s">
        <v>62</v>
      </c>
      <c r="E51" s="13" t="s">
        <v>63</v>
      </c>
      <c r="F51" s="13" t="s">
        <v>320</v>
      </c>
      <c r="G51" s="13" t="s">
        <v>233</v>
      </c>
      <c r="H51" s="15">
        <v>3.198</v>
      </c>
      <c r="I51" s="15">
        <v>3.198</v>
      </c>
      <c r="J51" s="15"/>
      <c r="K51" s="15"/>
      <c r="L51" s="15"/>
      <c r="M51" s="15">
        <v>3.198</v>
      </c>
      <c r="N51" s="15"/>
      <c r="O51" s="13"/>
      <c r="P51" s="13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23.25" customHeight="1" outlineLevel="2" spans="1:26">
      <c r="A52" s="173" t="s">
        <v>43</v>
      </c>
      <c r="B52" s="13" t="s">
        <v>321</v>
      </c>
      <c r="C52" s="13" t="s">
        <v>322</v>
      </c>
      <c r="D52" s="13" t="s">
        <v>62</v>
      </c>
      <c r="E52" s="13" t="s">
        <v>63</v>
      </c>
      <c r="F52" s="13" t="s">
        <v>320</v>
      </c>
      <c r="G52" s="13" t="s">
        <v>233</v>
      </c>
      <c r="H52" s="15">
        <v>31.98</v>
      </c>
      <c r="I52" s="15">
        <v>31.98</v>
      </c>
      <c r="J52" s="15"/>
      <c r="K52" s="15"/>
      <c r="L52" s="15"/>
      <c r="M52" s="15">
        <v>31.98</v>
      </c>
      <c r="N52" s="15"/>
      <c r="O52" s="13"/>
      <c r="P52" s="13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23.25" customHeight="1" outlineLevel="2" spans="1:26">
      <c r="A53" s="173" t="s">
        <v>43</v>
      </c>
      <c r="B53" s="13" t="s">
        <v>323</v>
      </c>
      <c r="C53" s="13" t="s">
        <v>324</v>
      </c>
      <c r="D53" s="13" t="s">
        <v>91</v>
      </c>
      <c r="E53" s="13" t="s">
        <v>92</v>
      </c>
      <c r="F53" s="13" t="s">
        <v>325</v>
      </c>
      <c r="G53" s="13" t="s">
        <v>193</v>
      </c>
      <c r="H53" s="15">
        <v>13.237398</v>
      </c>
      <c r="I53" s="15">
        <v>13.237398</v>
      </c>
      <c r="J53" s="15"/>
      <c r="K53" s="15"/>
      <c r="L53" s="15"/>
      <c r="M53" s="15">
        <v>13.237398</v>
      </c>
      <c r="N53" s="15"/>
      <c r="O53" s="13"/>
      <c r="P53" s="13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23.25" customHeight="1" outlineLevel="2" spans="1:26">
      <c r="A54" s="173" t="s">
        <v>43</v>
      </c>
      <c r="B54" s="13" t="s">
        <v>326</v>
      </c>
      <c r="C54" s="13" t="s">
        <v>327</v>
      </c>
      <c r="D54" s="13" t="s">
        <v>91</v>
      </c>
      <c r="E54" s="13" t="s">
        <v>92</v>
      </c>
      <c r="F54" s="13" t="s">
        <v>325</v>
      </c>
      <c r="G54" s="13" t="s">
        <v>193</v>
      </c>
      <c r="H54" s="15">
        <v>9.075593</v>
      </c>
      <c r="I54" s="15">
        <v>9.075593</v>
      </c>
      <c r="J54" s="15"/>
      <c r="K54" s="15"/>
      <c r="L54" s="15"/>
      <c r="M54" s="15">
        <v>9.075593</v>
      </c>
      <c r="N54" s="15"/>
      <c r="O54" s="13"/>
      <c r="P54" s="13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23.25" customHeight="1" outlineLevel="2" spans="1:26">
      <c r="A55" s="173" t="s">
        <v>43</v>
      </c>
      <c r="B55" s="13" t="s">
        <v>328</v>
      </c>
      <c r="C55" s="13" t="s">
        <v>329</v>
      </c>
      <c r="D55" s="13" t="s">
        <v>62</v>
      </c>
      <c r="E55" s="13" t="s">
        <v>63</v>
      </c>
      <c r="F55" s="13" t="s">
        <v>330</v>
      </c>
      <c r="G55" s="13" t="s">
        <v>180</v>
      </c>
      <c r="H55" s="15">
        <v>65</v>
      </c>
      <c r="I55" s="15">
        <v>65</v>
      </c>
      <c r="J55" s="15"/>
      <c r="K55" s="15"/>
      <c r="L55" s="15"/>
      <c r="M55" s="15">
        <v>65</v>
      </c>
      <c r="N55" s="15"/>
      <c r="O55" s="13"/>
      <c r="P55" s="13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7.25" customHeight="1" spans="1:26">
      <c r="A56" s="174" t="s">
        <v>101</v>
      </c>
      <c r="B56" s="175"/>
      <c r="C56" s="175"/>
      <c r="D56" s="175"/>
      <c r="E56" s="175"/>
      <c r="F56" s="175"/>
      <c r="G56" s="176"/>
      <c r="H56" s="15">
        <v>987.101681</v>
      </c>
      <c r="I56" s="15">
        <v>987.101681</v>
      </c>
      <c r="J56" s="15"/>
      <c r="K56" s="15"/>
      <c r="L56" s="15"/>
      <c r="M56" s="15">
        <v>987.101681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56:G5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62"/>
  <sheetViews>
    <sheetView topLeftCell="A38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166666666667" customWidth="1"/>
    <col min="7" max="7" width="9.85" customWidth="1"/>
    <col min="8" max="8" width="17.7166666666667" customWidth="1"/>
    <col min="9" max="10" width="10.7" customWidth="1"/>
    <col min="11" max="11" width="11" customWidth="1"/>
    <col min="12" max="14" width="12.2833333333333" customWidth="1"/>
    <col min="15" max="15" width="12.7" customWidth="1"/>
    <col min="16" max="17" width="11.1416666666667" customWidth="1"/>
    <col min="19" max="19" width="10.2833333333333" customWidth="1"/>
    <col min="20" max="21" width="11.85" customWidth="1"/>
    <col min="22" max="22" width="11.7" customWidth="1"/>
    <col min="23" max="23" width="10.2833333333333" customWidth="1"/>
  </cols>
  <sheetData>
    <row r="1" ht="13.5" customHeight="1" spans="2:23">
      <c r="B1" s="154"/>
      <c r="E1" s="1"/>
      <c r="F1" s="1"/>
      <c r="G1" s="1"/>
      <c r="H1" s="1"/>
      <c r="U1" s="154"/>
      <c r="W1" s="161" t="s">
        <v>331</v>
      </c>
    </row>
    <row r="2" ht="27.75" customHeight="1" spans="1:23">
      <c r="A2" s="3" t="s">
        <v>332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"单位名称："&amp;"曲靖市统计局"</f>
        <v>单位名称：曲靖市统计局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4"/>
      <c r="W3" s="284" t="s">
        <v>2</v>
      </c>
    </row>
    <row r="4" ht="21.75" customHeight="1" spans="1:23">
      <c r="A4" s="8" t="s">
        <v>333</v>
      </c>
      <c r="B4" s="9" t="s">
        <v>252</v>
      </c>
      <c r="C4" s="8" t="s">
        <v>253</v>
      </c>
      <c r="D4" s="8" t="s">
        <v>251</v>
      </c>
      <c r="E4" s="9" t="s">
        <v>254</v>
      </c>
      <c r="F4" s="9" t="s">
        <v>255</v>
      </c>
      <c r="G4" s="9" t="s">
        <v>334</v>
      </c>
      <c r="H4" s="9" t="s">
        <v>335</v>
      </c>
      <c r="I4" s="10" t="s">
        <v>29</v>
      </c>
      <c r="J4" s="10" t="s">
        <v>336</v>
      </c>
      <c r="K4" s="10"/>
      <c r="L4" s="10"/>
      <c r="M4" s="10"/>
      <c r="N4" s="10" t="s">
        <v>260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5"/>
      <c r="F5" s="155"/>
      <c r="G5" s="155"/>
      <c r="H5" s="155"/>
      <c r="I5" s="10"/>
      <c r="J5" s="159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55"/>
      <c r="R5" s="9" t="s">
        <v>31</v>
      </c>
      <c r="S5" s="9" t="s">
        <v>37</v>
      </c>
      <c r="T5" s="9" t="s">
        <v>267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60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50" t="s">
        <v>31</v>
      </c>
      <c r="K7" s="50" t="s">
        <v>337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338</v>
      </c>
      <c r="D9" s="14"/>
      <c r="E9" s="14"/>
      <c r="F9" s="14"/>
      <c r="G9" s="14"/>
      <c r="H9" s="14"/>
      <c r="I9" s="15">
        <v>70</v>
      </c>
      <c r="J9" s="15">
        <v>70</v>
      </c>
      <c r="K9" s="15">
        <v>70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339</v>
      </c>
      <c r="B10" s="13" t="s">
        <v>340</v>
      </c>
      <c r="C10" s="13" t="s">
        <v>338</v>
      </c>
      <c r="D10" s="13" t="s">
        <v>43</v>
      </c>
      <c r="E10" s="13" t="s">
        <v>68</v>
      </c>
      <c r="F10" s="13" t="s">
        <v>69</v>
      </c>
      <c r="G10" s="13" t="s">
        <v>341</v>
      </c>
      <c r="H10" s="13" t="s">
        <v>57</v>
      </c>
      <c r="I10" s="15">
        <v>7</v>
      </c>
      <c r="J10" s="15">
        <v>7</v>
      </c>
      <c r="K10" s="15">
        <v>7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 t="s">
        <v>339</v>
      </c>
      <c r="B11" s="13" t="s">
        <v>340</v>
      </c>
      <c r="C11" s="13" t="s">
        <v>338</v>
      </c>
      <c r="D11" s="13" t="s">
        <v>43</v>
      </c>
      <c r="E11" s="13" t="s">
        <v>68</v>
      </c>
      <c r="F11" s="13" t="s">
        <v>69</v>
      </c>
      <c r="G11" s="13" t="s">
        <v>341</v>
      </c>
      <c r="H11" s="13" t="s">
        <v>57</v>
      </c>
      <c r="I11" s="15">
        <v>13</v>
      </c>
      <c r="J11" s="15">
        <v>13</v>
      </c>
      <c r="K11" s="15">
        <v>13</v>
      </c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339</v>
      </c>
      <c r="B12" s="13" t="s">
        <v>340</v>
      </c>
      <c r="C12" s="13" t="s">
        <v>338</v>
      </c>
      <c r="D12" s="13" t="s">
        <v>43</v>
      </c>
      <c r="E12" s="13" t="s">
        <v>68</v>
      </c>
      <c r="F12" s="13" t="s">
        <v>69</v>
      </c>
      <c r="G12" s="13" t="s">
        <v>341</v>
      </c>
      <c r="H12" s="13" t="s">
        <v>57</v>
      </c>
      <c r="I12" s="15">
        <v>2.5</v>
      </c>
      <c r="J12" s="15">
        <v>2.5</v>
      </c>
      <c r="K12" s="15">
        <v>2.5</v>
      </c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 t="s">
        <v>339</v>
      </c>
      <c r="B13" s="13" t="s">
        <v>340</v>
      </c>
      <c r="C13" s="13" t="s">
        <v>338</v>
      </c>
      <c r="D13" s="13" t="s">
        <v>43</v>
      </c>
      <c r="E13" s="13" t="s">
        <v>68</v>
      </c>
      <c r="F13" s="13" t="s">
        <v>69</v>
      </c>
      <c r="G13" s="13" t="s">
        <v>341</v>
      </c>
      <c r="H13" s="13" t="s">
        <v>57</v>
      </c>
      <c r="I13" s="15">
        <v>8</v>
      </c>
      <c r="J13" s="15">
        <v>8</v>
      </c>
      <c r="K13" s="15">
        <v>8</v>
      </c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339</v>
      </c>
      <c r="B14" s="13" t="s">
        <v>340</v>
      </c>
      <c r="C14" s="13" t="s">
        <v>338</v>
      </c>
      <c r="D14" s="13" t="s">
        <v>43</v>
      </c>
      <c r="E14" s="13" t="s">
        <v>68</v>
      </c>
      <c r="F14" s="13" t="s">
        <v>69</v>
      </c>
      <c r="G14" s="13" t="s">
        <v>341</v>
      </c>
      <c r="H14" s="13" t="s">
        <v>57</v>
      </c>
      <c r="I14" s="15">
        <v>1.6</v>
      </c>
      <c r="J14" s="15">
        <v>1.6</v>
      </c>
      <c r="K14" s="15">
        <v>1.6</v>
      </c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 t="s">
        <v>339</v>
      </c>
      <c r="B15" s="13" t="s">
        <v>340</v>
      </c>
      <c r="C15" s="13" t="s">
        <v>338</v>
      </c>
      <c r="D15" s="13" t="s">
        <v>43</v>
      </c>
      <c r="E15" s="13" t="s">
        <v>68</v>
      </c>
      <c r="F15" s="13" t="s">
        <v>69</v>
      </c>
      <c r="G15" s="13" t="s">
        <v>341</v>
      </c>
      <c r="H15" s="13" t="s">
        <v>57</v>
      </c>
      <c r="I15" s="15">
        <v>7.7</v>
      </c>
      <c r="J15" s="15">
        <v>7.7</v>
      </c>
      <c r="K15" s="15">
        <v>7.7</v>
      </c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339</v>
      </c>
      <c r="B16" s="13" t="s">
        <v>340</v>
      </c>
      <c r="C16" s="13" t="s">
        <v>338</v>
      </c>
      <c r="D16" s="13" t="s">
        <v>43</v>
      </c>
      <c r="E16" s="13" t="s">
        <v>68</v>
      </c>
      <c r="F16" s="13" t="s">
        <v>69</v>
      </c>
      <c r="G16" s="13" t="s">
        <v>341</v>
      </c>
      <c r="H16" s="13" t="s">
        <v>57</v>
      </c>
      <c r="I16" s="15">
        <v>6.5</v>
      </c>
      <c r="J16" s="15">
        <v>6.5</v>
      </c>
      <c r="K16" s="15">
        <v>6.5</v>
      </c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23.25" customHeight="1" spans="1:23">
      <c r="A17" s="13" t="s">
        <v>339</v>
      </c>
      <c r="B17" s="13" t="s">
        <v>340</v>
      </c>
      <c r="C17" s="13" t="s">
        <v>338</v>
      </c>
      <c r="D17" s="13" t="s">
        <v>43</v>
      </c>
      <c r="E17" s="13" t="s">
        <v>68</v>
      </c>
      <c r="F17" s="13" t="s">
        <v>69</v>
      </c>
      <c r="G17" s="13" t="s">
        <v>341</v>
      </c>
      <c r="H17" s="13" t="s">
        <v>57</v>
      </c>
      <c r="I17" s="15">
        <v>3.6</v>
      </c>
      <c r="J17" s="15">
        <v>3.6</v>
      </c>
      <c r="K17" s="15">
        <v>3.6</v>
      </c>
      <c r="L17" s="15"/>
      <c r="M17" s="15"/>
      <c r="N17" s="15"/>
      <c r="O17" s="15"/>
      <c r="P17" s="13"/>
      <c r="Q17" s="15"/>
      <c r="R17" s="15"/>
      <c r="S17" s="15"/>
      <c r="T17" s="15"/>
      <c r="U17" s="15"/>
      <c r="V17" s="15"/>
      <c r="W17" s="15"/>
    </row>
    <row r="18" ht="23.25" customHeight="1" spans="1:23">
      <c r="A18" s="13" t="s">
        <v>339</v>
      </c>
      <c r="B18" s="13" t="s">
        <v>340</v>
      </c>
      <c r="C18" s="13" t="s">
        <v>338</v>
      </c>
      <c r="D18" s="13" t="s">
        <v>43</v>
      </c>
      <c r="E18" s="13" t="s">
        <v>68</v>
      </c>
      <c r="F18" s="13" t="s">
        <v>69</v>
      </c>
      <c r="G18" s="13" t="s">
        <v>341</v>
      </c>
      <c r="H18" s="13" t="s">
        <v>57</v>
      </c>
      <c r="I18" s="15">
        <v>12.5</v>
      </c>
      <c r="J18" s="15">
        <v>12.5</v>
      </c>
      <c r="K18" s="15">
        <v>12.5</v>
      </c>
      <c r="L18" s="15"/>
      <c r="M18" s="15"/>
      <c r="N18" s="15"/>
      <c r="O18" s="15"/>
      <c r="P18" s="13"/>
      <c r="Q18" s="15"/>
      <c r="R18" s="15"/>
      <c r="S18" s="15"/>
      <c r="T18" s="15"/>
      <c r="U18" s="15"/>
      <c r="V18" s="15"/>
      <c r="W18" s="15"/>
    </row>
    <row r="19" ht="23.25" customHeight="1" spans="1:23">
      <c r="A19" s="13" t="s">
        <v>339</v>
      </c>
      <c r="B19" s="13" t="s">
        <v>340</v>
      </c>
      <c r="C19" s="13" t="s">
        <v>338</v>
      </c>
      <c r="D19" s="13" t="s">
        <v>43</v>
      </c>
      <c r="E19" s="13" t="s">
        <v>68</v>
      </c>
      <c r="F19" s="13" t="s">
        <v>69</v>
      </c>
      <c r="G19" s="13" t="s">
        <v>341</v>
      </c>
      <c r="H19" s="13" t="s">
        <v>57</v>
      </c>
      <c r="I19" s="15">
        <v>7.6</v>
      </c>
      <c r="J19" s="15">
        <v>7.6</v>
      </c>
      <c r="K19" s="15">
        <v>7.6</v>
      </c>
      <c r="L19" s="15"/>
      <c r="M19" s="15"/>
      <c r="N19" s="15"/>
      <c r="O19" s="15"/>
      <c r="P19" s="13"/>
      <c r="Q19" s="15"/>
      <c r="R19" s="15"/>
      <c r="S19" s="15"/>
      <c r="T19" s="15"/>
      <c r="U19" s="15"/>
      <c r="V19" s="15"/>
      <c r="W19" s="15"/>
    </row>
    <row r="20" ht="23.25" customHeight="1" spans="1:23">
      <c r="A20" s="13"/>
      <c r="B20" s="13"/>
      <c r="C20" s="13" t="s">
        <v>342</v>
      </c>
      <c r="D20" s="13"/>
      <c r="E20" s="13"/>
      <c r="F20" s="13"/>
      <c r="G20" s="13"/>
      <c r="H20" s="13"/>
      <c r="I20" s="15">
        <v>131.33</v>
      </c>
      <c r="J20" s="15">
        <v>131.33</v>
      </c>
      <c r="K20" s="15">
        <v>131.33</v>
      </c>
      <c r="L20" s="15"/>
      <c r="M20" s="15"/>
      <c r="N20" s="15"/>
      <c r="O20" s="15"/>
      <c r="P20" s="13"/>
      <c r="Q20" s="15"/>
      <c r="R20" s="15"/>
      <c r="S20" s="15"/>
      <c r="T20" s="15"/>
      <c r="U20" s="15"/>
      <c r="V20" s="15"/>
      <c r="W20" s="15"/>
    </row>
    <row r="21" ht="23.25" customHeight="1" spans="1:23">
      <c r="A21" s="13" t="s">
        <v>339</v>
      </c>
      <c r="B21" s="13" t="s">
        <v>343</v>
      </c>
      <c r="C21" s="13" t="s">
        <v>342</v>
      </c>
      <c r="D21" s="13" t="s">
        <v>43</v>
      </c>
      <c r="E21" s="13" t="s">
        <v>72</v>
      </c>
      <c r="F21" s="13" t="s">
        <v>73</v>
      </c>
      <c r="G21" s="13" t="s">
        <v>301</v>
      </c>
      <c r="H21" s="13" t="s">
        <v>204</v>
      </c>
      <c r="I21" s="15">
        <v>1</v>
      </c>
      <c r="J21" s="15">
        <v>1</v>
      </c>
      <c r="K21" s="15">
        <v>1</v>
      </c>
      <c r="L21" s="15"/>
      <c r="M21" s="15"/>
      <c r="N21" s="15"/>
      <c r="O21" s="15"/>
      <c r="P21" s="13"/>
      <c r="Q21" s="15"/>
      <c r="R21" s="15"/>
      <c r="S21" s="15"/>
      <c r="T21" s="15"/>
      <c r="U21" s="15"/>
      <c r="V21" s="15"/>
      <c r="W21" s="15"/>
    </row>
    <row r="22" ht="23.25" customHeight="1" spans="1:23">
      <c r="A22" s="13" t="s">
        <v>339</v>
      </c>
      <c r="B22" s="13" t="s">
        <v>343</v>
      </c>
      <c r="C22" s="13" t="s">
        <v>342</v>
      </c>
      <c r="D22" s="13" t="s">
        <v>43</v>
      </c>
      <c r="E22" s="13" t="s">
        <v>72</v>
      </c>
      <c r="F22" s="13" t="s">
        <v>73</v>
      </c>
      <c r="G22" s="13" t="s">
        <v>301</v>
      </c>
      <c r="H22" s="13" t="s">
        <v>204</v>
      </c>
      <c r="I22" s="15">
        <v>13.5852</v>
      </c>
      <c r="J22" s="15">
        <v>13.5852</v>
      </c>
      <c r="K22" s="15">
        <v>13.5852</v>
      </c>
      <c r="L22" s="15"/>
      <c r="M22" s="15"/>
      <c r="N22" s="15"/>
      <c r="O22" s="15"/>
      <c r="P22" s="13"/>
      <c r="Q22" s="15"/>
      <c r="R22" s="15"/>
      <c r="S22" s="15"/>
      <c r="T22" s="15"/>
      <c r="U22" s="15"/>
      <c r="V22" s="15"/>
      <c r="W22" s="15"/>
    </row>
    <row r="23" ht="23.25" customHeight="1" spans="1:23">
      <c r="A23" s="13" t="s">
        <v>339</v>
      </c>
      <c r="B23" s="13" t="s">
        <v>343</v>
      </c>
      <c r="C23" s="13" t="s">
        <v>342</v>
      </c>
      <c r="D23" s="13" t="s">
        <v>43</v>
      </c>
      <c r="E23" s="13" t="s">
        <v>72</v>
      </c>
      <c r="F23" s="13" t="s">
        <v>73</v>
      </c>
      <c r="G23" s="13" t="s">
        <v>344</v>
      </c>
      <c r="H23" s="13" t="s">
        <v>207</v>
      </c>
      <c r="I23" s="15">
        <v>4.55</v>
      </c>
      <c r="J23" s="15">
        <v>4.55</v>
      </c>
      <c r="K23" s="15">
        <v>4.55</v>
      </c>
      <c r="L23" s="15"/>
      <c r="M23" s="15"/>
      <c r="N23" s="15"/>
      <c r="O23" s="15"/>
      <c r="P23" s="13"/>
      <c r="Q23" s="15"/>
      <c r="R23" s="15"/>
      <c r="S23" s="15"/>
      <c r="T23" s="15"/>
      <c r="U23" s="15"/>
      <c r="V23" s="15"/>
      <c r="W23" s="15"/>
    </row>
    <row r="24" ht="23.25" customHeight="1" spans="1:23">
      <c r="A24" s="13" t="s">
        <v>339</v>
      </c>
      <c r="B24" s="13" t="s">
        <v>343</v>
      </c>
      <c r="C24" s="13" t="s">
        <v>342</v>
      </c>
      <c r="D24" s="13" t="s">
        <v>43</v>
      </c>
      <c r="E24" s="13" t="s">
        <v>72</v>
      </c>
      <c r="F24" s="13" t="s">
        <v>73</v>
      </c>
      <c r="G24" s="13" t="s">
        <v>344</v>
      </c>
      <c r="H24" s="13" t="s">
        <v>207</v>
      </c>
      <c r="I24" s="15">
        <v>3</v>
      </c>
      <c r="J24" s="15">
        <v>3</v>
      </c>
      <c r="K24" s="15">
        <v>3</v>
      </c>
      <c r="L24" s="15"/>
      <c r="M24" s="15"/>
      <c r="N24" s="15"/>
      <c r="O24" s="15"/>
      <c r="P24" s="13"/>
      <c r="Q24" s="15"/>
      <c r="R24" s="15"/>
      <c r="S24" s="15"/>
      <c r="T24" s="15"/>
      <c r="U24" s="15"/>
      <c r="V24" s="15"/>
      <c r="W24" s="15"/>
    </row>
    <row r="25" ht="23.25" customHeight="1" spans="1:23">
      <c r="A25" s="13" t="s">
        <v>339</v>
      </c>
      <c r="B25" s="13" t="s">
        <v>343</v>
      </c>
      <c r="C25" s="13" t="s">
        <v>342</v>
      </c>
      <c r="D25" s="13" t="s">
        <v>43</v>
      </c>
      <c r="E25" s="13" t="s">
        <v>72</v>
      </c>
      <c r="F25" s="13" t="s">
        <v>73</v>
      </c>
      <c r="G25" s="13" t="s">
        <v>345</v>
      </c>
      <c r="H25" s="13" t="s">
        <v>210</v>
      </c>
      <c r="I25" s="15">
        <v>1</v>
      </c>
      <c r="J25" s="15">
        <v>1</v>
      </c>
      <c r="K25" s="15">
        <v>1</v>
      </c>
      <c r="L25" s="15"/>
      <c r="M25" s="15"/>
      <c r="N25" s="15"/>
      <c r="O25" s="15"/>
      <c r="P25" s="13"/>
      <c r="Q25" s="15"/>
      <c r="R25" s="15"/>
      <c r="S25" s="15"/>
      <c r="T25" s="15"/>
      <c r="U25" s="15"/>
      <c r="V25" s="15"/>
      <c r="W25" s="15"/>
    </row>
    <row r="26" ht="23.25" customHeight="1" spans="1:23">
      <c r="A26" s="13" t="s">
        <v>339</v>
      </c>
      <c r="B26" s="13" t="s">
        <v>343</v>
      </c>
      <c r="C26" s="13" t="s">
        <v>342</v>
      </c>
      <c r="D26" s="13" t="s">
        <v>43</v>
      </c>
      <c r="E26" s="13" t="s">
        <v>72</v>
      </c>
      <c r="F26" s="13" t="s">
        <v>73</v>
      </c>
      <c r="G26" s="13" t="s">
        <v>346</v>
      </c>
      <c r="H26" s="13" t="s">
        <v>211</v>
      </c>
      <c r="I26" s="15">
        <v>2</v>
      </c>
      <c r="J26" s="15">
        <v>2</v>
      </c>
      <c r="K26" s="15">
        <v>2</v>
      </c>
      <c r="L26" s="15"/>
      <c r="M26" s="15"/>
      <c r="N26" s="15"/>
      <c r="O26" s="15"/>
      <c r="P26" s="13"/>
      <c r="Q26" s="15"/>
      <c r="R26" s="15"/>
      <c r="S26" s="15"/>
      <c r="T26" s="15"/>
      <c r="U26" s="15"/>
      <c r="V26" s="15"/>
      <c r="W26" s="15"/>
    </row>
    <row r="27" ht="23.25" customHeight="1" spans="1:23">
      <c r="A27" s="13" t="s">
        <v>339</v>
      </c>
      <c r="B27" s="13" t="s">
        <v>343</v>
      </c>
      <c r="C27" s="13" t="s">
        <v>342</v>
      </c>
      <c r="D27" s="13" t="s">
        <v>43</v>
      </c>
      <c r="E27" s="13" t="s">
        <v>72</v>
      </c>
      <c r="F27" s="13" t="s">
        <v>73</v>
      </c>
      <c r="G27" s="13" t="s">
        <v>347</v>
      </c>
      <c r="H27" s="13" t="s">
        <v>212</v>
      </c>
      <c r="I27" s="15">
        <v>3.6</v>
      </c>
      <c r="J27" s="15">
        <v>3.6</v>
      </c>
      <c r="K27" s="15">
        <v>3.6</v>
      </c>
      <c r="L27" s="15"/>
      <c r="M27" s="15"/>
      <c r="N27" s="15"/>
      <c r="O27" s="15"/>
      <c r="P27" s="13"/>
      <c r="Q27" s="15"/>
      <c r="R27" s="15"/>
      <c r="S27" s="15"/>
      <c r="T27" s="15"/>
      <c r="U27" s="15"/>
      <c r="V27" s="15"/>
      <c r="W27" s="15"/>
    </row>
    <row r="28" ht="23.25" customHeight="1" spans="1:23">
      <c r="A28" s="13" t="s">
        <v>339</v>
      </c>
      <c r="B28" s="13" t="s">
        <v>343</v>
      </c>
      <c r="C28" s="13" t="s">
        <v>342</v>
      </c>
      <c r="D28" s="13" t="s">
        <v>43</v>
      </c>
      <c r="E28" s="13" t="s">
        <v>72</v>
      </c>
      <c r="F28" s="13" t="s">
        <v>73</v>
      </c>
      <c r="G28" s="13" t="s">
        <v>348</v>
      </c>
      <c r="H28" s="13" t="s">
        <v>215</v>
      </c>
      <c r="I28" s="15">
        <v>15.6848</v>
      </c>
      <c r="J28" s="15">
        <v>15.6848</v>
      </c>
      <c r="K28" s="15">
        <v>15.6848</v>
      </c>
      <c r="L28" s="15"/>
      <c r="M28" s="15"/>
      <c r="N28" s="15"/>
      <c r="O28" s="15"/>
      <c r="P28" s="13"/>
      <c r="Q28" s="15"/>
      <c r="R28" s="15"/>
      <c r="S28" s="15"/>
      <c r="T28" s="15"/>
      <c r="U28" s="15"/>
      <c r="V28" s="15"/>
      <c r="W28" s="15"/>
    </row>
    <row r="29" ht="23.25" customHeight="1" spans="1:23">
      <c r="A29" s="13" t="s">
        <v>339</v>
      </c>
      <c r="B29" s="13" t="s">
        <v>343</v>
      </c>
      <c r="C29" s="13" t="s">
        <v>342</v>
      </c>
      <c r="D29" s="13" t="s">
        <v>43</v>
      </c>
      <c r="E29" s="13" t="s">
        <v>72</v>
      </c>
      <c r="F29" s="13" t="s">
        <v>73</v>
      </c>
      <c r="G29" s="13" t="s">
        <v>302</v>
      </c>
      <c r="H29" s="13" t="s">
        <v>217</v>
      </c>
      <c r="I29" s="15">
        <v>15</v>
      </c>
      <c r="J29" s="15">
        <v>15</v>
      </c>
      <c r="K29" s="15">
        <v>15</v>
      </c>
      <c r="L29" s="15"/>
      <c r="M29" s="15"/>
      <c r="N29" s="15"/>
      <c r="O29" s="15"/>
      <c r="P29" s="13"/>
      <c r="Q29" s="15"/>
      <c r="R29" s="15"/>
      <c r="S29" s="15"/>
      <c r="T29" s="15"/>
      <c r="U29" s="15"/>
      <c r="V29" s="15"/>
      <c r="W29" s="15"/>
    </row>
    <row r="30" ht="23.25" customHeight="1" spans="1:23">
      <c r="A30" s="13" t="s">
        <v>339</v>
      </c>
      <c r="B30" s="13" t="s">
        <v>343</v>
      </c>
      <c r="C30" s="13" t="s">
        <v>342</v>
      </c>
      <c r="D30" s="13" t="s">
        <v>43</v>
      </c>
      <c r="E30" s="13" t="s">
        <v>72</v>
      </c>
      <c r="F30" s="13" t="s">
        <v>73</v>
      </c>
      <c r="G30" s="13" t="s">
        <v>349</v>
      </c>
      <c r="H30" s="13" t="s">
        <v>198</v>
      </c>
      <c r="I30" s="15">
        <v>3.9</v>
      </c>
      <c r="J30" s="15">
        <v>3.9</v>
      </c>
      <c r="K30" s="15">
        <v>3.9</v>
      </c>
      <c r="L30" s="15"/>
      <c r="M30" s="15"/>
      <c r="N30" s="15"/>
      <c r="O30" s="15"/>
      <c r="P30" s="13"/>
      <c r="Q30" s="15"/>
      <c r="R30" s="15"/>
      <c r="S30" s="15"/>
      <c r="T30" s="15"/>
      <c r="U30" s="15"/>
      <c r="V30" s="15"/>
      <c r="W30" s="15"/>
    </row>
    <row r="31" ht="23.25" customHeight="1" spans="1:23">
      <c r="A31" s="13" t="s">
        <v>339</v>
      </c>
      <c r="B31" s="13" t="s">
        <v>343</v>
      </c>
      <c r="C31" s="13" t="s">
        <v>342</v>
      </c>
      <c r="D31" s="13" t="s">
        <v>43</v>
      </c>
      <c r="E31" s="13" t="s">
        <v>72</v>
      </c>
      <c r="F31" s="13" t="s">
        <v>73</v>
      </c>
      <c r="G31" s="13" t="s">
        <v>349</v>
      </c>
      <c r="H31" s="13" t="s">
        <v>198</v>
      </c>
      <c r="I31" s="15">
        <v>5</v>
      </c>
      <c r="J31" s="15">
        <v>5</v>
      </c>
      <c r="K31" s="15">
        <v>5</v>
      </c>
      <c r="L31" s="15"/>
      <c r="M31" s="15"/>
      <c r="N31" s="15"/>
      <c r="O31" s="15"/>
      <c r="P31" s="13"/>
      <c r="Q31" s="15"/>
      <c r="R31" s="15"/>
      <c r="S31" s="15"/>
      <c r="T31" s="15"/>
      <c r="U31" s="15"/>
      <c r="V31" s="15"/>
      <c r="W31" s="15"/>
    </row>
    <row r="32" ht="23.25" customHeight="1" spans="1:23">
      <c r="A32" s="13" t="s">
        <v>339</v>
      </c>
      <c r="B32" s="13" t="s">
        <v>343</v>
      </c>
      <c r="C32" s="13" t="s">
        <v>342</v>
      </c>
      <c r="D32" s="13" t="s">
        <v>43</v>
      </c>
      <c r="E32" s="13" t="s">
        <v>72</v>
      </c>
      <c r="F32" s="13" t="s">
        <v>73</v>
      </c>
      <c r="G32" s="13" t="s">
        <v>349</v>
      </c>
      <c r="H32" s="13" t="s">
        <v>198</v>
      </c>
      <c r="I32" s="15">
        <v>1.8</v>
      </c>
      <c r="J32" s="15">
        <v>1.8</v>
      </c>
      <c r="K32" s="15">
        <v>1.8</v>
      </c>
      <c r="L32" s="15"/>
      <c r="M32" s="15"/>
      <c r="N32" s="15"/>
      <c r="O32" s="15"/>
      <c r="P32" s="13"/>
      <c r="Q32" s="15"/>
      <c r="R32" s="15"/>
      <c r="S32" s="15"/>
      <c r="T32" s="15"/>
      <c r="U32" s="15"/>
      <c r="V32" s="15"/>
      <c r="W32" s="15"/>
    </row>
    <row r="33" ht="23.25" customHeight="1" spans="1:23">
      <c r="A33" s="13" t="s">
        <v>339</v>
      </c>
      <c r="B33" s="13" t="s">
        <v>343</v>
      </c>
      <c r="C33" s="13" t="s">
        <v>342</v>
      </c>
      <c r="D33" s="13" t="s">
        <v>43</v>
      </c>
      <c r="E33" s="13" t="s">
        <v>72</v>
      </c>
      <c r="F33" s="13" t="s">
        <v>73</v>
      </c>
      <c r="G33" s="13" t="s">
        <v>349</v>
      </c>
      <c r="H33" s="13" t="s">
        <v>198</v>
      </c>
      <c r="I33" s="15">
        <v>5</v>
      </c>
      <c r="J33" s="15">
        <v>5</v>
      </c>
      <c r="K33" s="15">
        <v>5</v>
      </c>
      <c r="L33" s="15"/>
      <c r="M33" s="15"/>
      <c r="N33" s="15"/>
      <c r="O33" s="15"/>
      <c r="P33" s="13"/>
      <c r="Q33" s="15"/>
      <c r="R33" s="15"/>
      <c r="S33" s="15"/>
      <c r="T33" s="15"/>
      <c r="U33" s="15"/>
      <c r="V33" s="15"/>
      <c r="W33" s="15"/>
    </row>
    <row r="34" ht="23.25" customHeight="1" spans="1:23">
      <c r="A34" s="13" t="s">
        <v>339</v>
      </c>
      <c r="B34" s="13" t="s">
        <v>343</v>
      </c>
      <c r="C34" s="13" t="s">
        <v>342</v>
      </c>
      <c r="D34" s="13" t="s">
        <v>43</v>
      </c>
      <c r="E34" s="13" t="s">
        <v>72</v>
      </c>
      <c r="F34" s="13" t="s">
        <v>73</v>
      </c>
      <c r="G34" s="13" t="s">
        <v>350</v>
      </c>
      <c r="H34" s="13" t="s">
        <v>221</v>
      </c>
      <c r="I34" s="15">
        <v>8.4</v>
      </c>
      <c r="J34" s="15">
        <v>8.4</v>
      </c>
      <c r="K34" s="15">
        <v>8.4</v>
      </c>
      <c r="L34" s="15"/>
      <c r="M34" s="15"/>
      <c r="N34" s="15"/>
      <c r="O34" s="15"/>
      <c r="P34" s="13"/>
      <c r="Q34" s="15"/>
      <c r="R34" s="15"/>
      <c r="S34" s="15"/>
      <c r="T34" s="15"/>
      <c r="U34" s="15"/>
      <c r="V34" s="15"/>
      <c r="W34" s="15"/>
    </row>
    <row r="35" ht="23.25" customHeight="1" spans="1:23">
      <c r="A35" s="13" t="s">
        <v>339</v>
      </c>
      <c r="B35" s="13" t="s">
        <v>343</v>
      </c>
      <c r="C35" s="13" t="s">
        <v>342</v>
      </c>
      <c r="D35" s="13" t="s">
        <v>43</v>
      </c>
      <c r="E35" s="13" t="s">
        <v>72</v>
      </c>
      <c r="F35" s="13" t="s">
        <v>73</v>
      </c>
      <c r="G35" s="13" t="s">
        <v>350</v>
      </c>
      <c r="H35" s="13" t="s">
        <v>221</v>
      </c>
      <c r="I35" s="15">
        <v>6.12</v>
      </c>
      <c r="J35" s="15">
        <v>6.12</v>
      </c>
      <c r="K35" s="15">
        <v>6.12</v>
      </c>
      <c r="L35" s="15"/>
      <c r="M35" s="15"/>
      <c r="N35" s="15"/>
      <c r="O35" s="15"/>
      <c r="P35" s="13"/>
      <c r="Q35" s="15"/>
      <c r="R35" s="15"/>
      <c r="S35" s="15"/>
      <c r="T35" s="15"/>
      <c r="U35" s="15"/>
      <c r="V35" s="15"/>
      <c r="W35" s="15"/>
    </row>
    <row r="36" ht="23.25" customHeight="1" spans="1:23">
      <c r="A36" s="13" t="s">
        <v>339</v>
      </c>
      <c r="B36" s="13" t="s">
        <v>343</v>
      </c>
      <c r="C36" s="13" t="s">
        <v>342</v>
      </c>
      <c r="D36" s="13" t="s">
        <v>43</v>
      </c>
      <c r="E36" s="13" t="s">
        <v>72</v>
      </c>
      <c r="F36" s="13" t="s">
        <v>73</v>
      </c>
      <c r="G36" s="13" t="s">
        <v>350</v>
      </c>
      <c r="H36" s="13" t="s">
        <v>221</v>
      </c>
      <c r="I36" s="15">
        <v>0.36</v>
      </c>
      <c r="J36" s="15">
        <v>0.36</v>
      </c>
      <c r="K36" s="15">
        <v>0.36</v>
      </c>
      <c r="L36" s="15"/>
      <c r="M36" s="15"/>
      <c r="N36" s="15"/>
      <c r="O36" s="15"/>
      <c r="P36" s="13"/>
      <c r="Q36" s="15"/>
      <c r="R36" s="15"/>
      <c r="S36" s="15"/>
      <c r="T36" s="15"/>
      <c r="U36" s="15"/>
      <c r="V36" s="15"/>
      <c r="W36" s="15"/>
    </row>
    <row r="37" ht="23.25" customHeight="1" spans="1:23">
      <c r="A37" s="13" t="s">
        <v>339</v>
      </c>
      <c r="B37" s="13" t="s">
        <v>343</v>
      </c>
      <c r="C37" s="13" t="s">
        <v>342</v>
      </c>
      <c r="D37" s="13" t="s">
        <v>43</v>
      </c>
      <c r="E37" s="13" t="s">
        <v>72</v>
      </c>
      <c r="F37" s="13" t="s">
        <v>73</v>
      </c>
      <c r="G37" s="13" t="s">
        <v>311</v>
      </c>
      <c r="H37" s="13" t="s">
        <v>192</v>
      </c>
      <c r="I37" s="15">
        <v>30</v>
      </c>
      <c r="J37" s="15">
        <v>30</v>
      </c>
      <c r="K37" s="15">
        <v>30</v>
      </c>
      <c r="L37" s="15"/>
      <c r="M37" s="15"/>
      <c r="N37" s="15"/>
      <c r="O37" s="15"/>
      <c r="P37" s="13"/>
      <c r="Q37" s="15"/>
      <c r="R37" s="15"/>
      <c r="S37" s="15"/>
      <c r="T37" s="15"/>
      <c r="U37" s="15"/>
      <c r="V37" s="15"/>
      <c r="W37" s="15"/>
    </row>
    <row r="38" ht="23.25" customHeight="1" spans="1:23">
      <c r="A38" s="13" t="s">
        <v>339</v>
      </c>
      <c r="B38" s="13" t="s">
        <v>343</v>
      </c>
      <c r="C38" s="13" t="s">
        <v>342</v>
      </c>
      <c r="D38" s="13" t="s">
        <v>43</v>
      </c>
      <c r="E38" s="13" t="s">
        <v>72</v>
      </c>
      <c r="F38" s="13" t="s">
        <v>73</v>
      </c>
      <c r="G38" s="13" t="s">
        <v>351</v>
      </c>
      <c r="H38" s="13" t="s">
        <v>195</v>
      </c>
      <c r="I38" s="15">
        <v>2</v>
      </c>
      <c r="J38" s="15">
        <v>2</v>
      </c>
      <c r="K38" s="15">
        <v>2</v>
      </c>
      <c r="L38" s="15"/>
      <c r="M38" s="15"/>
      <c r="N38" s="15"/>
      <c r="O38" s="15"/>
      <c r="P38" s="13"/>
      <c r="Q38" s="15"/>
      <c r="R38" s="15"/>
      <c r="S38" s="15"/>
      <c r="T38" s="15"/>
      <c r="U38" s="15"/>
      <c r="V38" s="15"/>
      <c r="W38" s="15"/>
    </row>
    <row r="39" ht="23.25" customHeight="1" spans="1:23">
      <c r="A39" s="13" t="s">
        <v>339</v>
      </c>
      <c r="B39" s="13" t="s">
        <v>343</v>
      </c>
      <c r="C39" s="13" t="s">
        <v>342</v>
      </c>
      <c r="D39" s="13" t="s">
        <v>43</v>
      </c>
      <c r="E39" s="13" t="s">
        <v>72</v>
      </c>
      <c r="F39" s="13" t="s">
        <v>73</v>
      </c>
      <c r="G39" s="13" t="s">
        <v>305</v>
      </c>
      <c r="H39" s="13" t="s">
        <v>199</v>
      </c>
      <c r="I39" s="15">
        <v>6</v>
      </c>
      <c r="J39" s="15">
        <v>6</v>
      </c>
      <c r="K39" s="15">
        <v>6</v>
      </c>
      <c r="L39" s="15"/>
      <c r="M39" s="15"/>
      <c r="N39" s="15"/>
      <c r="O39" s="15"/>
      <c r="P39" s="13"/>
      <c r="Q39" s="15"/>
      <c r="R39" s="15"/>
      <c r="S39" s="15"/>
      <c r="T39" s="15"/>
      <c r="U39" s="15"/>
      <c r="V39" s="15"/>
      <c r="W39" s="15"/>
    </row>
    <row r="40" ht="23.25" customHeight="1" spans="1:23">
      <c r="A40" s="13" t="s">
        <v>339</v>
      </c>
      <c r="B40" s="13" t="s">
        <v>343</v>
      </c>
      <c r="C40" s="13" t="s">
        <v>342</v>
      </c>
      <c r="D40" s="13" t="s">
        <v>43</v>
      </c>
      <c r="E40" s="13" t="s">
        <v>72</v>
      </c>
      <c r="F40" s="13" t="s">
        <v>73</v>
      </c>
      <c r="G40" s="13" t="s">
        <v>352</v>
      </c>
      <c r="H40" s="13" t="s">
        <v>240</v>
      </c>
      <c r="I40" s="15">
        <v>3.33</v>
      </c>
      <c r="J40" s="15">
        <v>3.33</v>
      </c>
      <c r="K40" s="15">
        <v>3.33</v>
      </c>
      <c r="L40" s="15"/>
      <c r="M40" s="15"/>
      <c r="N40" s="15"/>
      <c r="O40" s="15"/>
      <c r="P40" s="13"/>
      <c r="Q40" s="15"/>
      <c r="R40" s="15"/>
      <c r="S40" s="15"/>
      <c r="T40" s="15"/>
      <c r="U40" s="15"/>
      <c r="V40" s="15"/>
      <c r="W40" s="15"/>
    </row>
    <row r="41" ht="23.25" customHeight="1" spans="1:23">
      <c r="A41" s="13"/>
      <c r="B41" s="13"/>
      <c r="C41" s="13" t="s">
        <v>353</v>
      </c>
      <c r="D41" s="13"/>
      <c r="E41" s="13"/>
      <c r="F41" s="13"/>
      <c r="G41" s="13"/>
      <c r="H41" s="13"/>
      <c r="I41" s="15">
        <v>40</v>
      </c>
      <c r="J41" s="15">
        <v>40</v>
      </c>
      <c r="K41" s="15">
        <v>40</v>
      </c>
      <c r="L41" s="15"/>
      <c r="M41" s="15"/>
      <c r="N41" s="15"/>
      <c r="O41" s="15"/>
      <c r="P41" s="13"/>
      <c r="Q41" s="15"/>
      <c r="R41" s="15"/>
      <c r="S41" s="15"/>
      <c r="T41" s="15"/>
      <c r="U41" s="15"/>
      <c r="V41" s="15"/>
      <c r="W41" s="15"/>
    </row>
    <row r="42" ht="23.25" customHeight="1" spans="1:23">
      <c r="A42" s="13" t="s">
        <v>339</v>
      </c>
      <c r="B42" s="13" t="s">
        <v>354</v>
      </c>
      <c r="C42" s="13" t="s">
        <v>353</v>
      </c>
      <c r="D42" s="13" t="s">
        <v>43</v>
      </c>
      <c r="E42" s="13" t="s">
        <v>64</v>
      </c>
      <c r="F42" s="13" t="s">
        <v>65</v>
      </c>
      <c r="G42" s="13" t="s">
        <v>301</v>
      </c>
      <c r="H42" s="13" t="s">
        <v>204</v>
      </c>
      <c r="I42" s="15">
        <v>12.842</v>
      </c>
      <c r="J42" s="15">
        <v>12.842</v>
      </c>
      <c r="K42" s="15">
        <v>12.842</v>
      </c>
      <c r="L42" s="15"/>
      <c r="M42" s="15"/>
      <c r="N42" s="15"/>
      <c r="O42" s="15"/>
      <c r="P42" s="13"/>
      <c r="Q42" s="15"/>
      <c r="R42" s="15"/>
      <c r="S42" s="15"/>
      <c r="T42" s="15"/>
      <c r="U42" s="15"/>
      <c r="V42" s="15"/>
      <c r="W42" s="15"/>
    </row>
    <row r="43" ht="23.25" customHeight="1" spans="1:23">
      <c r="A43" s="13" t="s">
        <v>339</v>
      </c>
      <c r="B43" s="13" t="s">
        <v>354</v>
      </c>
      <c r="C43" s="13" t="s">
        <v>353</v>
      </c>
      <c r="D43" s="13" t="s">
        <v>43</v>
      </c>
      <c r="E43" s="13" t="s">
        <v>64</v>
      </c>
      <c r="F43" s="13" t="s">
        <v>65</v>
      </c>
      <c r="G43" s="13" t="s">
        <v>302</v>
      </c>
      <c r="H43" s="13" t="s">
        <v>217</v>
      </c>
      <c r="I43" s="15">
        <v>12</v>
      </c>
      <c r="J43" s="15">
        <v>12</v>
      </c>
      <c r="K43" s="15">
        <v>12</v>
      </c>
      <c r="L43" s="15"/>
      <c r="M43" s="15"/>
      <c r="N43" s="15"/>
      <c r="O43" s="15"/>
      <c r="P43" s="13"/>
      <c r="Q43" s="15"/>
      <c r="R43" s="15"/>
      <c r="S43" s="15"/>
      <c r="T43" s="15"/>
      <c r="U43" s="15"/>
      <c r="V43" s="15"/>
      <c r="W43" s="15"/>
    </row>
    <row r="44" ht="23.25" customHeight="1" spans="1:23">
      <c r="A44" s="13" t="s">
        <v>339</v>
      </c>
      <c r="B44" s="13" t="s">
        <v>354</v>
      </c>
      <c r="C44" s="13" t="s">
        <v>353</v>
      </c>
      <c r="D44" s="13" t="s">
        <v>43</v>
      </c>
      <c r="E44" s="13" t="s">
        <v>64</v>
      </c>
      <c r="F44" s="13" t="s">
        <v>65</v>
      </c>
      <c r="G44" s="13" t="s">
        <v>349</v>
      </c>
      <c r="H44" s="13" t="s">
        <v>198</v>
      </c>
      <c r="I44" s="15">
        <v>1</v>
      </c>
      <c r="J44" s="15">
        <v>1</v>
      </c>
      <c r="K44" s="15">
        <v>1</v>
      </c>
      <c r="L44" s="15"/>
      <c r="M44" s="15"/>
      <c r="N44" s="15"/>
      <c r="O44" s="15"/>
      <c r="P44" s="13"/>
      <c r="Q44" s="15"/>
      <c r="R44" s="15"/>
      <c r="S44" s="15"/>
      <c r="T44" s="15"/>
      <c r="U44" s="15"/>
      <c r="V44" s="15"/>
      <c r="W44" s="15"/>
    </row>
    <row r="45" ht="23.25" customHeight="1" spans="1:23">
      <c r="A45" s="13" t="s">
        <v>339</v>
      </c>
      <c r="B45" s="13" t="s">
        <v>354</v>
      </c>
      <c r="C45" s="13" t="s">
        <v>353</v>
      </c>
      <c r="D45" s="13" t="s">
        <v>43</v>
      </c>
      <c r="E45" s="13" t="s">
        <v>64</v>
      </c>
      <c r="F45" s="13" t="s">
        <v>65</v>
      </c>
      <c r="G45" s="13" t="s">
        <v>350</v>
      </c>
      <c r="H45" s="13" t="s">
        <v>221</v>
      </c>
      <c r="I45" s="15">
        <v>5.158</v>
      </c>
      <c r="J45" s="15">
        <v>5.158</v>
      </c>
      <c r="K45" s="15">
        <v>5.158</v>
      </c>
      <c r="L45" s="15"/>
      <c r="M45" s="15"/>
      <c r="N45" s="15"/>
      <c r="O45" s="15"/>
      <c r="P45" s="13"/>
      <c r="Q45" s="15"/>
      <c r="R45" s="15"/>
      <c r="S45" s="15"/>
      <c r="T45" s="15"/>
      <c r="U45" s="15"/>
      <c r="V45" s="15"/>
      <c r="W45" s="15"/>
    </row>
    <row r="46" ht="23.25" customHeight="1" spans="1:23">
      <c r="A46" s="13" t="s">
        <v>339</v>
      </c>
      <c r="B46" s="13" t="s">
        <v>354</v>
      </c>
      <c r="C46" s="13" t="s">
        <v>353</v>
      </c>
      <c r="D46" s="13" t="s">
        <v>43</v>
      </c>
      <c r="E46" s="13" t="s">
        <v>64</v>
      </c>
      <c r="F46" s="13" t="s">
        <v>65</v>
      </c>
      <c r="G46" s="13" t="s">
        <v>355</v>
      </c>
      <c r="H46" s="13" t="s">
        <v>225</v>
      </c>
      <c r="I46" s="15">
        <v>5</v>
      </c>
      <c r="J46" s="15">
        <v>5</v>
      </c>
      <c r="K46" s="15">
        <v>5</v>
      </c>
      <c r="L46" s="15"/>
      <c r="M46" s="15"/>
      <c r="N46" s="15"/>
      <c r="O46" s="15"/>
      <c r="P46" s="13"/>
      <c r="Q46" s="15"/>
      <c r="R46" s="15"/>
      <c r="S46" s="15"/>
      <c r="T46" s="15"/>
      <c r="U46" s="15"/>
      <c r="V46" s="15"/>
      <c r="W46" s="15"/>
    </row>
    <row r="47" ht="23.25" customHeight="1" spans="1:23">
      <c r="A47" s="13" t="s">
        <v>339</v>
      </c>
      <c r="B47" s="13" t="s">
        <v>354</v>
      </c>
      <c r="C47" s="13" t="s">
        <v>353</v>
      </c>
      <c r="D47" s="13" t="s">
        <v>43</v>
      </c>
      <c r="E47" s="13" t="s">
        <v>64</v>
      </c>
      <c r="F47" s="13" t="s">
        <v>65</v>
      </c>
      <c r="G47" s="13" t="s">
        <v>305</v>
      </c>
      <c r="H47" s="13" t="s">
        <v>199</v>
      </c>
      <c r="I47" s="15">
        <v>4</v>
      </c>
      <c r="J47" s="15">
        <v>4</v>
      </c>
      <c r="K47" s="15">
        <v>4</v>
      </c>
      <c r="L47" s="15"/>
      <c r="M47" s="15"/>
      <c r="N47" s="15"/>
      <c r="O47" s="15"/>
      <c r="P47" s="13"/>
      <c r="Q47" s="15"/>
      <c r="R47" s="15"/>
      <c r="S47" s="15"/>
      <c r="T47" s="15"/>
      <c r="U47" s="15"/>
      <c r="V47" s="15"/>
      <c r="W47" s="15"/>
    </row>
    <row r="48" ht="23.25" customHeight="1" spans="1:23">
      <c r="A48" s="13"/>
      <c r="B48" s="13"/>
      <c r="C48" s="13" t="s">
        <v>356</v>
      </c>
      <c r="D48" s="13"/>
      <c r="E48" s="13"/>
      <c r="F48" s="13"/>
      <c r="G48" s="13"/>
      <c r="H48" s="13"/>
      <c r="I48" s="15">
        <v>300</v>
      </c>
      <c r="J48" s="15">
        <v>300</v>
      </c>
      <c r="K48" s="15">
        <v>300</v>
      </c>
      <c r="L48" s="15"/>
      <c r="M48" s="15"/>
      <c r="N48" s="15"/>
      <c r="O48" s="15"/>
      <c r="P48" s="13"/>
      <c r="Q48" s="15"/>
      <c r="R48" s="15"/>
      <c r="S48" s="15"/>
      <c r="T48" s="15"/>
      <c r="U48" s="15"/>
      <c r="V48" s="15"/>
      <c r="W48" s="15"/>
    </row>
    <row r="49" ht="23.25" customHeight="1" spans="1:23">
      <c r="A49" s="13" t="s">
        <v>339</v>
      </c>
      <c r="B49" s="13" t="s">
        <v>357</v>
      </c>
      <c r="C49" s="13" t="s">
        <v>356</v>
      </c>
      <c r="D49" s="13" t="s">
        <v>43</v>
      </c>
      <c r="E49" s="13" t="s">
        <v>66</v>
      </c>
      <c r="F49" s="13" t="s">
        <v>67</v>
      </c>
      <c r="G49" s="13" t="s">
        <v>344</v>
      </c>
      <c r="H49" s="13" t="s">
        <v>207</v>
      </c>
      <c r="I49" s="15">
        <v>30</v>
      </c>
      <c r="J49" s="15">
        <v>30</v>
      </c>
      <c r="K49" s="15">
        <v>30</v>
      </c>
      <c r="L49" s="15"/>
      <c r="M49" s="15"/>
      <c r="N49" s="15"/>
      <c r="O49" s="15"/>
      <c r="P49" s="13"/>
      <c r="Q49" s="15"/>
      <c r="R49" s="15"/>
      <c r="S49" s="15"/>
      <c r="T49" s="15"/>
      <c r="U49" s="15"/>
      <c r="V49" s="15"/>
      <c r="W49" s="15"/>
    </row>
    <row r="50" ht="23.25" customHeight="1" spans="1:23">
      <c r="A50" s="13" t="s">
        <v>339</v>
      </c>
      <c r="B50" s="13" t="s">
        <v>357</v>
      </c>
      <c r="C50" s="13" t="s">
        <v>356</v>
      </c>
      <c r="D50" s="13" t="s">
        <v>43</v>
      </c>
      <c r="E50" s="13" t="s">
        <v>66</v>
      </c>
      <c r="F50" s="13" t="s">
        <v>67</v>
      </c>
      <c r="G50" s="13" t="s">
        <v>302</v>
      </c>
      <c r="H50" s="13" t="s">
        <v>217</v>
      </c>
      <c r="I50" s="15">
        <v>10</v>
      </c>
      <c r="J50" s="15">
        <v>10</v>
      </c>
      <c r="K50" s="15">
        <v>10</v>
      </c>
      <c r="L50" s="15"/>
      <c r="M50" s="15"/>
      <c r="N50" s="15"/>
      <c r="O50" s="15"/>
      <c r="P50" s="13"/>
      <c r="Q50" s="15"/>
      <c r="R50" s="15"/>
      <c r="S50" s="15"/>
      <c r="T50" s="15"/>
      <c r="U50" s="15"/>
      <c r="V50" s="15"/>
      <c r="W50" s="15"/>
    </row>
    <row r="51" ht="23.25" customHeight="1" spans="1:23">
      <c r="A51" s="13" t="s">
        <v>339</v>
      </c>
      <c r="B51" s="13" t="s">
        <v>357</v>
      </c>
      <c r="C51" s="13" t="s">
        <v>356</v>
      </c>
      <c r="D51" s="13" t="s">
        <v>43</v>
      </c>
      <c r="E51" s="13" t="s">
        <v>66</v>
      </c>
      <c r="F51" s="13" t="s">
        <v>67</v>
      </c>
      <c r="G51" s="13" t="s">
        <v>309</v>
      </c>
      <c r="H51" s="13" t="s">
        <v>190</v>
      </c>
      <c r="I51" s="15">
        <v>4.4</v>
      </c>
      <c r="J51" s="15">
        <v>4.4</v>
      </c>
      <c r="K51" s="15">
        <v>4.4</v>
      </c>
      <c r="L51" s="15"/>
      <c r="M51" s="15"/>
      <c r="N51" s="15"/>
      <c r="O51" s="15"/>
      <c r="P51" s="13"/>
      <c r="Q51" s="15"/>
      <c r="R51" s="15"/>
      <c r="S51" s="15"/>
      <c r="T51" s="15"/>
      <c r="U51" s="15"/>
      <c r="V51" s="15"/>
      <c r="W51" s="15"/>
    </row>
    <row r="52" ht="23.25" customHeight="1" spans="1:23">
      <c r="A52" s="13" t="s">
        <v>339</v>
      </c>
      <c r="B52" s="13" t="s">
        <v>357</v>
      </c>
      <c r="C52" s="13" t="s">
        <v>356</v>
      </c>
      <c r="D52" s="13" t="s">
        <v>43</v>
      </c>
      <c r="E52" s="13" t="s">
        <v>66</v>
      </c>
      <c r="F52" s="13" t="s">
        <v>67</v>
      </c>
      <c r="G52" s="13" t="s">
        <v>311</v>
      </c>
      <c r="H52" s="13" t="s">
        <v>192</v>
      </c>
      <c r="I52" s="15">
        <v>85.6</v>
      </c>
      <c r="J52" s="15">
        <v>85.6</v>
      </c>
      <c r="K52" s="15">
        <v>85.6</v>
      </c>
      <c r="L52" s="15"/>
      <c r="M52" s="15"/>
      <c r="N52" s="15"/>
      <c r="O52" s="15"/>
      <c r="P52" s="13"/>
      <c r="Q52" s="15"/>
      <c r="R52" s="15"/>
      <c r="S52" s="15"/>
      <c r="T52" s="15"/>
      <c r="U52" s="15"/>
      <c r="V52" s="15"/>
      <c r="W52" s="15"/>
    </row>
    <row r="53" ht="23.25" customHeight="1" spans="1:23">
      <c r="A53" s="13" t="s">
        <v>339</v>
      </c>
      <c r="B53" s="13" t="s">
        <v>357</v>
      </c>
      <c r="C53" s="13" t="s">
        <v>356</v>
      </c>
      <c r="D53" s="13" t="s">
        <v>43</v>
      </c>
      <c r="E53" s="13" t="s">
        <v>66</v>
      </c>
      <c r="F53" s="13" t="s">
        <v>67</v>
      </c>
      <c r="G53" s="13" t="s">
        <v>351</v>
      </c>
      <c r="H53" s="13" t="s">
        <v>195</v>
      </c>
      <c r="I53" s="15">
        <v>69</v>
      </c>
      <c r="J53" s="15">
        <v>69</v>
      </c>
      <c r="K53" s="15">
        <v>69</v>
      </c>
      <c r="L53" s="15"/>
      <c r="M53" s="15"/>
      <c r="N53" s="15"/>
      <c r="O53" s="15"/>
      <c r="P53" s="13"/>
      <c r="Q53" s="15"/>
      <c r="R53" s="15"/>
      <c r="S53" s="15"/>
      <c r="T53" s="15"/>
      <c r="U53" s="15"/>
      <c r="V53" s="15"/>
      <c r="W53" s="15"/>
    </row>
    <row r="54" ht="23.25" customHeight="1" spans="1:23">
      <c r="A54" s="13" t="s">
        <v>339</v>
      </c>
      <c r="B54" s="13" t="s">
        <v>357</v>
      </c>
      <c r="C54" s="13" t="s">
        <v>356</v>
      </c>
      <c r="D54" s="13" t="s">
        <v>43</v>
      </c>
      <c r="E54" s="13" t="s">
        <v>66</v>
      </c>
      <c r="F54" s="13" t="s">
        <v>67</v>
      </c>
      <c r="G54" s="13" t="s">
        <v>351</v>
      </c>
      <c r="H54" s="13" t="s">
        <v>195</v>
      </c>
      <c r="I54" s="15">
        <v>20</v>
      </c>
      <c r="J54" s="15">
        <v>20</v>
      </c>
      <c r="K54" s="15">
        <v>20</v>
      </c>
      <c r="L54" s="15"/>
      <c r="M54" s="15"/>
      <c r="N54" s="15"/>
      <c r="O54" s="15"/>
      <c r="P54" s="13"/>
      <c r="Q54" s="15"/>
      <c r="R54" s="15"/>
      <c r="S54" s="15"/>
      <c r="T54" s="15"/>
      <c r="U54" s="15"/>
      <c r="V54" s="15"/>
      <c r="W54" s="15"/>
    </row>
    <row r="55" ht="23.25" customHeight="1" spans="1:23">
      <c r="A55" s="13" t="s">
        <v>339</v>
      </c>
      <c r="B55" s="13" t="s">
        <v>357</v>
      </c>
      <c r="C55" s="13" t="s">
        <v>356</v>
      </c>
      <c r="D55" s="13" t="s">
        <v>43</v>
      </c>
      <c r="E55" s="13" t="s">
        <v>66</v>
      </c>
      <c r="F55" s="13" t="s">
        <v>67</v>
      </c>
      <c r="G55" s="13" t="s">
        <v>351</v>
      </c>
      <c r="H55" s="13" t="s">
        <v>195</v>
      </c>
      <c r="I55" s="15">
        <v>40</v>
      </c>
      <c r="J55" s="15">
        <v>40</v>
      </c>
      <c r="K55" s="15">
        <v>40</v>
      </c>
      <c r="L55" s="15"/>
      <c r="M55" s="15"/>
      <c r="N55" s="15"/>
      <c r="O55" s="15"/>
      <c r="P55" s="13"/>
      <c r="Q55" s="15"/>
      <c r="R55" s="15"/>
      <c r="S55" s="15"/>
      <c r="T55" s="15"/>
      <c r="U55" s="15"/>
      <c r="V55" s="15"/>
      <c r="W55" s="15"/>
    </row>
    <row r="56" ht="23.25" customHeight="1" spans="1:23">
      <c r="A56" s="13" t="s">
        <v>339</v>
      </c>
      <c r="B56" s="13" t="s">
        <v>357</v>
      </c>
      <c r="C56" s="13" t="s">
        <v>356</v>
      </c>
      <c r="D56" s="13" t="s">
        <v>43</v>
      </c>
      <c r="E56" s="13" t="s">
        <v>66</v>
      </c>
      <c r="F56" s="13" t="s">
        <v>67</v>
      </c>
      <c r="G56" s="13" t="s">
        <v>320</v>
      </c>
      <c r="H56" s="13" t="s">
        <v>233</v>
      </c>
      <c r="I56" s="15">
        <v>5</v>
      </c>
      <c r="J56" s="15">
        <v>5</v>
      </c>
      <c r="K56" s="15">
        <v>5</v>
      </c>
      <c r="L56" s="15"/>
      <c r="M56" s="15"/>
      <c r="N56" s="15"/>
      <c r="O56" s="15"/>
      <c r="P56" s="13"/>
      <c r="Q56" s="15"/>
      <c r="R56" s="15"/>
      <c r="S56" s="15"/>
      <c r="T56" s="15"/>
      <c r="U56" s="15"/>
      <c r="V56" s="15"/>
      <c r="W56" s="15"/>
    </row>
    <row r="57" ht="23.25" customHeight="1" spans="1:23">
      <c r="A57" s="13" t="s">
        <v>339</v>
      </c>
      <c r="B57" s="13" t="s">
        <v>357</v>
      </c>
      <c r="C57" s="13" t="s">
        <v>356</v>
      </c>
      <c r="D57" s="13" t="s">
        <v>43</v>
      </c>
      <c r="E57" s="13" t="s">
        <v>66</v>
      </c>
      <c r="F57" s="13" t="s">
        <v>67</v>
      </c>
      <c r="G57" s="13" t="s">
        <v>305</v>
      </c>
      <c r="H57" s="13" t="s">
        <v>199</v>
      </c>
      <c r="I57" s="15">
        <v>11</v>
      </c>
      <c r="J57" s="15">
        <v>11</v>
      </c>
      <c r="K57" s="15">
        <v>11</v>
      </c>
      <c r="L57" s="15"/>
      <c r="M57" s="15"/>
      <c r="N57" s="15"/>
      <c r="O57" s="15"/>
      <c r="P57" s="13"/>
      <c r="Q57" s="15"/>
      <c r="R57" s="15"/>
      <c r="S57" s="15"/>
      <c r="T57" s="15"/>
      <c r="U57" s="15"/>
      <c r="V57" s="15"/>
      <c r="W57" s="15"/>
    </row>
    <row r="58" ht="23.25" customHeight="1" spans="1:23">
      <c r="A58" s="13" t="s">
        <v>339</v>
      </c>
      <c r="B58" s="13" t="s">
        <v>357</v>
      </c>
      <c r="C58" s="13" t="s">
        <v>356</v>
      </c>
      <c r="D58" s="13" t="s">
        <v>43</v>
      </c>
      <c r="E58" s="13" t="s">
        <v>66</v>
      </c>
      <c r="F58" s="13" t="s">
        <v>67</v>
      </c>
      <c r="G58" s="13" t="s">
        <v>352</v>
      </c>
      <c r="H58" s="13" t="s">
        <v>240</v>
      </c>
      <c r="I58" s="15">
        <v>18.7</v>
      </c>
      <c r="J58" s="15">
        <v>18.7</v>
      </c>
      <c r="K58" s="15">
        <v>18.7</v>
      </c>
      <c r="L58" s="15"/>
      <c r="M58" s="15"/>
      <c r="N58" s="15"/>
      <c r="O58" s="15"/>
      <c r="P58" s="13"/>
      <c r="Q58" s="15"/>
      <c r="R58" s="15"/>
      <c r="S58" s="15"/>
      <c r="T58" s="15"/>
      <c r="U58" s="15"/>
      <c r="V58" s="15"/>
      <c r="W58" s="15"/>
    </row>
    <row r="59" ht="23.25" customHeight="1" spans="1:23">
      <c r="A59" s="13" t="s">
        <v>339</v>
      </c>
      <c r="B59" s="13" t="s">
        <v>357</v>
      </c>
      <c r="C59" s="13" t="s">
        <v>356</v>
      </c>
      <c r="D59" s="13" t="s">
        <v>43</v>
      </c>
      <c r="E59" s="13" t="s">
        <v>66</v>
      </c>
      <c r="F59" s="13" t="s">
        <v>67</v>
      </c>
      <c r="G59" s="13" t="s">
        <v>352</v>
      </c>
      <c r="H59" s="13" t="s">
        <v>240</v>
      </c>
      <c r="I59" s="15">
        <v>6.3</v>
      </c>
      <c r="J59" s="15">
        <v>6.3</v>
      </c>
      <c r="K59" s="15">
        <v>6.3</v>
      </c>
      <c r="L59" s="15"/>
      <c r="M59" s="15"/>
      <c r="N59" s="15"/>
      <c r="O59" s="15"/>
      <c r="P59" s="13"/>
      <c r="Q59" s="15"/>
      <c r="R59" s="15"/>
      <c r="S59" s="15"/>
      <c r="T59" s="15"/>
      <c r="U59" s="15"/>
      <c r="V59" s="15"/>
      <c r="W59" s="15"/>
    </row>
    <row r="60" ht="23.25" customHeight="1" spans="1:23">
      <c r="A60" s="13"/>
      <c r="B60" s="13"/>
      <c r="C60" s="13" t="s">
        <v>358</v>
      </c>
      <c r="D60" s="13"/>
      <c r="E60" s="13"/>
      <c r="F60" s="13"/>
      <c r="G60" s="13"/>
      <c r="H60" s="13"/>
      <c r="I60" s="15">
        <v>10</v>
      </c>
      <c r="J60" s="15">
        <v>10</v>
      </c>
      <c r="K60" s="15">
        <v>10</v>
      </c>
      <c r="L60" s="15"/>
      <c r="M60" s="15"/>
      <c r="N60" s="15"/>
      <c r="O60" s="15"/>
      <c r="P60" s="13"/>
      <c r="Q60" s="15"/>
      <c r="R60" s="15"/>
      <c r="S60" s="15"/>
      <c r="T60" s="15"/>
      <c r="U60" s="15"/>
      <c r="V60" s="15"/>
      <c r="W60" s="15"/>
    </row>
    <row r="61" ht="23.25" customHeight="1" spans="1:23">
      <c r="A61" s="13" t="s">
        <v>339</v>
      </c>
      <c r="B61" s="13" t="s">
        <v>359</v>
      </c>
      <c r="C61" s="13" t="s">
        <v>358</v>
      </c>
      <c r="D61" s="13" t="s">
        <v>43</v>
      </c>
      <c r="E61" s="13" t="s">
        <v>68</v>
      </c>
      <c r="F61" s="13" t="s">
        <v>69</v>
      </c>
      <c r="G61" s="13" t="s">
        <v>301</v>
      </c>
      <c r="H61" s="13" t="s">
        <v>204</v>
      </c>
      <c r="I61" s="15">
        <v>10</v>
      </c>
      <c r="J61" s="15">
        <v>10</v>
      </c>
      <c r="K61" s="15">
        <v>10</v>
      </c>
      <c r="L61" s="15"/>
      <c r="M61" s="15"/>
      <c r="N61" s="15"/>
      <c r="O61" s="15"/>
      <c r="P61" s="13"/>
      <c r="Q61" s="15"/>
      <c r="R61" s="15"/>
      <c r="S61" s="15"/>
      <c r="T61" s="15"/>
      <c r="U61" s="15"/>
      <c r="V61" s="15"/>
      <c r="W61" s="15"/>
    </row>
    <row r="62" ht="18.75" customHeight="1" spans="1:23">
      <c r="A62" s="156" t="s">
        <v>101</v>
      </c>
      <c r="B62" s="157"/>
      <c r="C62" s="157"/>
      <c r="D62" s="157"/>
      <c r="E62" s="157"/>
      <c r="F62" s="157"/>
      <c r="G62" s="157"/>
      <c r="H62" s="158"/>
      <c r="I62" s="15">
        <v>551.33</v>
      </c>
      <c r="J62" s="15">
        <v>551.33</v>
      </c>
      <c r="K62" s="15">
        <v>551.33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</sheetData>
  <mergeCells count="28">
    <mergeCell ref="A2:W2"/>
    <mergeCell ref="A3:H3"/>
    <mergeCell ref="J4:M4"/>
    <mergeCell ref="N4:P4"/>
    <mergeCell ref="R4:W4"/>
    <mergeCell ref="A62:H6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杨立翠</cp:lastModifiedBy>
  <dcterms:created xsi:type="dcterms:W3CDTF">2024-01-25T07:35:00Z</dcterms:created>
  <dcterms:modified xsi:type="dcterms:W3CDTF">2024-07-23T06:58:09Z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AB2AF01AEEF8419D8C372A866DE12D3C_13</vt:lpwstr>
  </property>
  <property fmtid="{D5CDD505-2E9C-101B-9397-08002B2CF9AE}" pid="3" name="KSOProductBuildVer">
    <vt:lpwstr>2052-11.1.0.14235</vt:lpwstr>
  </property>
</Properties>
</file>