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615" firstSheet="11" activeTab="13"/>
  </bookViews>
  <sheets>
    <sheet name="财务收支预算总表01-1" sheetId="1" r:id="rId1"/>
    <sheet name="部门收入预算表01-2" sheetId="2" r:id="rId2"/>
    <sheet name="部门支出预算表01-03" sheetId="3" r:id="rId3"/>
    <sheet name="财政拨款收支预算总表02-1 "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 name="_xlnm.Print_Titles" localSheetId="3">'财政拨款收支预算总表02-1 '!$A$1:$IV$6</definedName>
    <definedName name="_xlnm._FilterDatabase" localSheetId="3" hidden="1">'财政拨款收支预算总表02-1 '!$A$7:$D$30</definedName>
  </definedNames>
  <calcPr calcId="144525"/>
</workbook>
</file>

<file path=xl/sharedStrings.xml><?xml version="1.0" encoding="utf-8"?>
<sst xmlns="http://schemas.openxmlformats.org/spreadsheetml/2006/main" count="438">
  <si>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</si>
  <si>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</si>
  <si>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</si>
  <si>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</si>
  <si>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</si>
  <si>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</si>
  <si>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</si>
  <si>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</si>
  <si>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</si>
  <si>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</si>
  <si>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</si>
  <si>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</si>
  <si>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</si>
  <si>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</si>
  <si>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</si>
  <si>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</si>
  <si>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</si>
  <si>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</si>
  <si>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</si>
  <si>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</si>
  <si>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</si>
  <si>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</si>
  <si>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</si>
  <si>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</si>
  <si>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</si>
  <si>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</si>
  <si>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</si>
  <si>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</si>
  <si>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</si>
  <si>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</si>
  <si>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</si>
  <si>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</si>
  <si>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</si>
  <si>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</si>
  <si>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</si>
  <si>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</si>
  <si>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</si>
  <si>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</si>
  <si>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</si>
  <si>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</si>
  <si>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</si>
  <si>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</si>
  <si>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169006</t>
  </si>
  <si>
    <t>曲靖面店坡联营林场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</si>
  <si>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</si>
  <si>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</si>
  <si>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</si>
  <si>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</si>
  <si>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</si>
  <si>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</si>
  <si>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</si>
  <si>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</si>
  <si>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</si>
  <si>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</si>
  <si>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</si>
  <si>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</si>
  <si>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</si>
  <si>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</si>
  <si>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</si>
  <si>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</si>
  <si>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</si>
  <si>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</si>
  <si>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</si>
  <si>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</si>
  <si>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</si>
  <si>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</si>
  <si>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</si>
  <si>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</si>
  <si>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</si>
  <si>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</si>
  <si>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</si>
  <si>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</si>
  <si>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</si>
  <si>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</si>
  <si>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</si>
  <si>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</si>
  <si>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211</t>
  </si>
  <si>
    <t>节能环保支出</t>
  </si>
  <si>
    <t>21199</t>
  </si>
  <si>
    <t>其他节能环保支出</t>
  </si>
  <si>
    <t>2119999</t>
  </si>
  <si>
    <t>213</t>
  </si>
  <si>
    <t>农林水支出</t>
  </si>
  <si>
    <t>21302</t>
  </si>
  <si>
    <t>林业和草原</t>
  </si>
  <si>
    <t>2130204</t>
  </si>
  <si>
    <t>事业机构</t>
  </si>
  <si>
    <t>2130234</t>
  </si>
  <si>
    <t>林业草原防灾减灾</t>
  </si>
  <si>
    <t>221</t>
  </si>
  <si>
    <t>住房保障支出</t>
  </si>
  <si>
    <t>22102</t>
  </si>
  <si>
    <t>住房改革支出</t>
  </si>
  <si>
    <t>2210201</t>
  </si>
  <si>
    <t>住房公积金</t>
  </si>
  <si>
    <t>合  计</t>
  </si>
  <si>
    <t>预算02-1表</t>
  </si>
  <si>
    <t>财政拨款收支预算总表</t>
  </si>
  <si>
    <t>单位名称：曲靖面店坡联营林场</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</si>
  <si>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</si>
  <si>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</si>
  <si>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</si>
  <si>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</si>
  <si>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</si>
  <si>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</si>
  <si>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</si>
  <si>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</si>
  <si>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</si>
  <si>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</si>
  <si>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</si>
  <si>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</si>
  <si>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</si>
  <si>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</si>
  <si>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</si>
  <si>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</si>
  <si>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</si>
  <si>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</si>
  <si>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</si>
  <si>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</si>
  <si>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</si>
  <si>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</si>
  <si>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</si>
  <si>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</si>
  <si>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</si>
  <si>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</si>
  <si>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</si>
  <si>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</si>
  <si>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</si>
  <si>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</si>
  <si>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</si>
  <si>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</si>
  <si>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</si>
  <si>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</si>
  <si>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</si>
  <si>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</si>
  <si>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</si>
  <si>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</si>
  <si>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</si>
  <si>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</si>
  <si>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</si>
  <si>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</si>
  <si>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</si>
  <si>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</si>
  <si>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</si>
  <si>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</si>
  <si>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</si>
  <si>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</si>
  <si>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</si>
  <si>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</si>
  <si>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</si>
  <si>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</si>
  <si>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</si>
  <si>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</si>
  <si>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</si>
  <si>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</si>
  <si>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</si>
  <si>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</si>
  <si>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</si>
  <si>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</si>
  <si>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</si>
  <si>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</si>
  <si>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</si>
  <si>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</si>
  <si>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</si>
  <si>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</si>
  <si>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</si>
  <si>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</si>
  <si>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</si>
  <si>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</si>
  <si>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</si>
  <si>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</si>
  <si>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</si>
  <si>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</si>
  <si>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</si>
  <si>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</si>
  <si>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</si>
  <si>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</si>
  <si>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</si>
  <si>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</si>
  <si>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</si>
  <si>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会议费</t>
  </si>
  <si>
    <t>07</t>
  </si>
  <si>
    <t>绩效工资</t>
  </si>
  <si>
    <t>培训费</t>
  </si>
  <si>
    <t>08</t>
  </si>
  <si>
    <t>机关事业单位基本养老保险缴费</t>
  </si>
  <si>
    <t>505</t>
  </si>
  <si>
    <t>对事业单位经常性补助</t>
  </si>
  <si>
    <t>09</t>
  </si>
  <si>
    <t>职业年金缴费</t>
  </si>
  <si>
    <t>职工基本医疗保险缴费</t>
  </si>
  <si>
    <t>商品和服务支出</t>
  </si>
  <si>
    <t>公务员医疗补助缴费</t>
  </si>
  <si>
    <t>509</t>
  </si>
  <si>
    <t>对个人和家庭的补助</t>
  </si>
  <si>
    <t>其他社会保障缴费</t>
  </si>
  <si>
    <t>社会福利和救助</t>
  </si>
  <si>
    <t>05</t>
  </si>
  <si>
    <t>离退休费</t>
  </si>
  <si>
    <t>302</t>
  </si>
  <si>
    <t>办公费</t>
  </si>
  <si>
    <t>水费</t>
  </si>
  <si>
    <t>06</t>
  </si>
  <si>
    <t>电费</t>
  </si>
  <si>
    <t>26</t>
  </si>
  <si>
    <t>劳务费</t>
  </si>
  <si>
    <t>27</t>
  </si>
  <si>
    <t>委托业务费</t>
  </si>
  <si>
    <t>28</t>
  </si>
  <si>
    <t>工会经费</t>
  </si>
  <si>
    <t>29</t>
  </si>
  <si>
    <t>福利费</t>
  </si>
  <si>
    <t>31</t>
  </si>
  <si>
    <t>公务用车运行维护费</t>
  </si>
  <si>
    <t>39</t>
  </si>
  <si>
    <t>其他交通费用</t>
  </si>
  <si>
    <t>303</t>
  </si>
  <si>
    <t>退休费</t>
  </si>
  <si>
    <t>生活补助</t>
  </si>
  <si>
    <t>医疗费补助</t>
  </si>
  <si>
    <t>预算03表</t>
  </si>
  <si>
    <t>一般公共预算“三公”经费支出预算表</t>
  </si>
  <si>
    <t>“三公”经费合计</t>
  </si>
  <si>
    <t>因公出国（境）费</t>
  </si>
  <si>
    <t>公务用车购置及运行费</t>
  </si>
  <si>
    <t>公务接待费</t>
  </si>
  <si>
    <t>公务用车购置费</t>
  </si>
  <si>
    <t>公务用车运行费</t>
  </si>
  <si>
    <t>说明：本单位无三公经费支出预算，故此表为空表。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</si>
  <si>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</si>
  <si>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</si>
  <si>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</si>
  <si>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</si>
  <si>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</si>
  <si>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</si>
  <si>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</si>
  <si>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</si>
  <si>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</si>
  <si>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</si>
  <si>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</si>
  <si>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</si>
  <si>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</si>
  <si>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</si>
  <si>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</si>
  <si>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</si>
  <si>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</si>
  <si>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</si>
  <si>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</si>
  <si>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</si>
  <si>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530300210000000023061</t>
  </si>
  <si>
    <t>事业人员支出工资</t>
  </si>
  <si>
    <t>30101</t>
  </si>
  <si>
    <t>30102</t>
  </si>
  <si>
    <t>30107</t>
  </si>
  <si>
    <t>530300231100001514201</t>
  </si>
  <si>
    <t>事业人员参照公务员规范后绩效奖</t>
  </si>
  <si>
    <t>530300210000000023071</t>
  </si>
  <si>
    <t>社会保障缴费（养老保险）</t>
  </si>
  <si>
    <t>30108</t>
  </si>
  <si>
    <t>530300210000000023068</t>
  </si>
  <si>
    <t>社会保障缴费（基本医疗保险）</t>
  </si>
  <si>
    <t>30110</t>
  </si>
  <si>
    <t>530300210000000023067</t>
  </si>
  <si>
    <t>社会保障缴费（工伤保险）</t>
  </si>
  <si>
    <t>30112</t>
  </si>
  <si>
    <t>530300210000000023070</t>
  </si>
  <si>
    <t>社会保障缴费（失业保险）</t>
  </si>
  <si>
    <t>530300210000000023066</t>
  </si>
  <si>
    <t>社会保障缴费（附加商业险）</t>
  </si>
  <si>
    <t>530300210000000023074</t>
  </si>
  <si>
    <t>社会保障缴费（住房公积金）</t>
  </si>
  <si>
    <t>30113</t>
  </si>
  <si>
    <t>530300210000000023086</t>
  </si>
  <si>
    <t>一般公用经费</t>
  </si>
  <si>
    <t>30206</t>
  </si>
  <si>
    <t>30205</t>
  </si>
  <si>
    <t>30226</t>
  </si>
  <si>
    <t>30229</t>
  </si>
  <si>
    <t>30201</t>
  </si>
  <si>
    <t>530300210000000023085</t>
  </si>
  <si>
    <t>退休公用经费</t>
  </si>
  <si>
    <t>530300210000000023084</t>
  </si>
  <si>
    <t>30216</t>
  </si>
  <si>
    <t>530300210000000023080</t>
  </si>
  <si>
    <t>30228</t>
  </si>
  <si>
    <t>530300210000000023081</t>
  </si>
  <si>
    <t>预算05-1表</t>
  </si>
  <si>
    <t>项目支出预算表（其他运转类.特定目标类项目）</t>
  </si>
  <si>
    <t>项目分类</t>
  </si>
  <si>
    <t>经济科目编码</t>
  </si>
  <si>
    <t>经济科目名称</t>
  </si>
  <si>
    <t>本年拨款</t>
  </si>
  <si>
    <t>其中：本次下达</t>
  </si>
  <si>
    <t>巩固提升国家级森林城市建设补助经费</t>
  </si>
  <si>
    <t>事业发展类</t>
  </si>
  <si>
    <t>530300241100002266720</t>
  </si>
  <si>
    <t>30227</t>
  </si>
  <si>
    <t>森林防火三三制配套补助经费</t>
  </si>
  <si>
    <t>530300200000000002139</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</si>
  <si>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</si>
  <si>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</si>
  <si>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</si>
  <si>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</si>
  <si>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</si>
  <si>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</si>
  <si>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</si>
  <si>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</si>
  <si>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</si>
  <si>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</si>
  <si>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</si>
  <si>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</si>
  <si>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根据《云南省林业和草原局关于开展国家森林乡村评价认定工作的通知》云林生态［2019］14号要求，为贯彻落实习近平总书记关于持续推进森林乡村建设的重要指示建设，加快乡村绿化美化、促进提升村容村貌、建设宜居乡村，持续推进国家森林乡村建设，对森林城市创建成功后巩固与管护的公众满意度与支持率90%以上。</t>
  </si>
  <si>
    <t>产出指标</t>
  </si>
  <si>
    <t>质量指标</t>
  </si>
  <si>
    <t>树冠覆盖率</t>
  </si>
  <si>
    <t>&gt;=</t>
  </si>
  <si>
    <t>树冠覆盖率达25%以上</t>
  </si>
  <si>
    <t>%</t>
  </si>
  <si>
    <t>定量指标</t>
  </si>
  <si>
    <t>效益指标</t>
  </si>
  <si>
    <t>可持续影响指标</t>
  </si>
  <si>
    <t>苗木自给率</t>
  </si>
  <si>
    <t>=</t>
  </si>
  <si>
    <t>苗木自给率达80％以上，并建有优良乡土绿化树种培育基地</t>
  </si>
  <si>
    <t>定性指标</t>
  </si>
  <si>
    <t xml:space="preserve">苗木自给率达80％以上，并建有优良乡土绿化树种培育基地
</t>
  </si>
  <si>
    <t>档案管理</t>
  </si>
  <si>
    <t>森林资源管理档案完整、规范，相关技术图件齐备，实现科学化、信</t>
  </si>
  <si>
    <t>卷</t>
  </si>
  <si>
    <t xml:space="preserve">森林资源管理档案完整、规范，相关技术图件齐备，实现科学化、信息化管理
</t>
  </si>
  <si>
    <t>古树名木管理</t>
  </si>
  <si>
    <t>古树名木保护率达100%</t>
  </si>
  <si>
    <t xml:space="preserve">古树名木挂牌保护率达100%
</t>
  </si>
  <si>
    <t>道路绿化</t>
  </si>
  <si>
    <t>林木绿化率达80％</t>
  </si>
  <si>
    <t xml:space="preserve">道路绿化中，其中林木绿化率达80％以上
</t>
  </si>
  <si>
    <t>森林覆盖率</t>
  </si>
  <si>
    <t>市域森林覆盖率达到50%</t>
  </si>
  <si>
    <t xml:space="preserve">市域森林覆盖率达到50%
</t>
  </si>
  <si>
    <t>满意度指标</t>
  </si>
  <si>
    <t>服务对象满意度指标</t>
  </si>
  <si>
    <t>公众满意度与支持率</t>
  </si>
  <si>
    <t>公众态度群众满意度和支持率90%以上</t>
  </si>
  <si>
    <t xml:space="preserve">对森林城市创建成功后巩固成功与管护的公众满意度与支持率90%以上
</t>
  </si>
  <si>
    <t>一是认真执行“预防为主，积极消灭”的森林防火方针，坚决做到打早、打小、打了。
二是有效预防和控制森林火灾，最大限度减少森林火灾损失，确保人民群众生命财产和生态安全。
三是坚决完成各项指标任务，各项指标均控制在省级下达的指标范围内，通过省级考核。
四是坚决管死野外火源，严防重特大森林火灾发生。
五是巩固生态建设成果，加快生态文明建设步伐，促进全市经济发展和社会稳定。
1.年度森林火灾受害率控制在1‰以内，
2.年度当日扑灭率为100%，
3.年度火案查处率不低于95%，
4.年度森林火灾次数不超过86次。
5.严格完成各项指标任务。坚决控制在指标任务内，坚决完成任务。</t>
  </si>
  <si>
    <t>控制森林火灾次数</t>
  </si>
  <si>
    <t>&lt;=</t>
  </si>
  <si>
    <t>86</t>
  </si>
  <si>
    <t>次/年</t>
  </si>
  <si>
    <t>云南省森林防火目标管理责任制（2016-2020）</t>
  </si>
  <si>
    <t>森林火灾查处率</t>
  </si>
  <si>
    <t>95</t>
  </si>
  <si>
    <t>生态效益指标</t>
  </si>
  <si>
    <t>每年森林火灾灾害率</t>
  </si>
  <si>
    <t>0.1</t>
  </si>
  <si>
    <t>人民群众满衣度</t>
  </si>
  <si>
    <t>预算05-3表</t>
  </si>
  <si>
    <t>项目支出绩效目标表（另文下达）</t>
  </si>
  <si>
    <t>说明：本单位无项目支出绩效目标（另文下达），故此表为空表。</t>
  </si>
  <si>
    <t>预算06表</t>
  </si>
  <si>
    <t>政府性基金预算支出预算表</t>
  </si>
  <si>
    <t>单位名称：预算科</t>
  </si>
  <si>
    <t>单位名称</t>
  </si>
  <si>
    <t>本年政府性基金预算支出</t>
  </si>
  <si>
    <t>说明：本单位无政府性基金预算支出，故此表为空表。</t>
  </si>
  <si>
    <t>国有资本经营预算支出预算表</t>
  </si>
  <si>
    <t>本年国有资本经营预算支出</t>
  </si>
  <si>
    <t>说明：本单位无国有资本经营预算支出，故此表为空表。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</si>
  <si>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</si>
  <si>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</si>
  <si>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</si>
  <si>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</si>
  <si>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</si>
  <si>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</si>
  <si>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</si>
  <si>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</si>
  <si>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</si>
  <si>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</si>
  <si>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</si>
  <si>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80400203</t>
  </si>
  <si>
    <t>家具用具</t>
  </si>
  <si>
    <t>A05019900 其他家具</t>
  </si>
  <si>
    <t>批</t>
  </si>
  <si>
    <t>复印纸</t>
  </si>
  <si>
    <t>A05040101 复印纸</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</si>
  <si>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</si>
  <si>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</si>
  <si>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</si>
  <si>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</si>
  <si>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</si>
  <si>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</si>
  <si>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</si>
  <si>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</si>
  <si>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</si>
  <si>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</si>
  <si>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说明：本单位无政府购买服务，故此表为空表。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</si>
  <si>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</si>
  <si>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</si>
  <si>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</si>
  <si>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</si>
  <si>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</si>
  <si>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</si>
  <si>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</si>
  <si>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</si>
  <si>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</si>
  <si>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</si>
  <si>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</si>
  <si>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</si>
  <si>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</si>
  <si>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</si>
  <si>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</si>
  <si>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说明：本单位无对下转移支付，故此表为空表。</t>
  </si>
  <si>
    <t>预算10-2表</t>
  </si>
  <si>
    <t>市对下转移支付绩效目标表</t>
  </si>
  <si>
    <t>说明：本单位无对下转移支付绩效目标，故此表为空表。</t>
  </si>
  <si>
    <t>预算11表</t>
  </si>
  <si>
    <t>新增资产配置表</t>
  </si>
  <si>
    <t>资产类别</t>
  </si>
  <si>
    <t>资产分类代码.名称</t>
  </si>
  <si>
    <t>资产名称</t>
  </si>
  <si>
    <t>计量单位</t>
  </si>
  <si>
    <t>财政部门批复数（元）</t>
  </si>
  <si>
    <t>单价</t>
  </si>
  <si>
    <t>金额</t>
  </si>
  <si>
    <t>床、桌椅</t>
  </si>
  <si>
    <t>预算12表</t>
  </si>
  <si>
    <t>上级补助项目支出预算表</t>
  </si>
  <si>
    <t>上级补助</t>
  </si>
  <si>
    <t>说明：本单位无上级补助项目支出预算，故此表为空表。</t>
  </si>
  <si>
    <t>预算13表</t>
  </si>
  <si>
    <t>部门项目中期规划预算表</t>
  </si>
  <si>
    <t>项目级次</t>
  </si>
  <si>
    <t>2023年</t>
  </si>
  <si>
    <t>2024年</t>
  </si>
  <si>
    <t>2025年</t>
  </si>
  <si>
    <t>313 事业发展类</t>
  </si>
  <si>
    <t>本级</t>
  </si>
  <si>
    <t/>
  </si>
</sst>
</file>

<file path=xl/styles.xml><?xml version="1.0" encoding="utf-8"?>
<styleSheet xmlns="http://schemas.openxmlformats.org/spreadsheetml/2006/main">
  <numFmts count="1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mm/dd"/>
    <numFmt numFmtId="177" formatCode="yyyy/mm/dd\ hh:mm:ss"/>
    <numFmt numFmtId="178" formatCode="0.00_);[Red]\-0.00\ "/>
    <numFmt numFmtId="179" formatCode="#,##0.00;\-#,##0.00;;@"/>
    <numFmt numFmtId="180" formatCode="hh:mm:ss"/>
    <numFmt numFmtId="181" formatCode="#,##0;\-#,##0;;@"/>
  </numFmts>
  <fonts count="53">
    <font>
      <sz val="11"/>
      <color theme="1"/>
      <name val="宋体"/>
      <charset val="134"/>
      <scheme val="minor"/>
    </font>
    <font>
      <sz val="12"/>
      <color rgb="FF000000"/>
      <name val="宋体"/>
      <charset val="134"/>
    </font>
    <font>
      <b/>
      <sz val="23"/>
      <color rgb="FF000000"/>
      <name val="宋体"/>
      <charset val="134"/>
    </font>
    <font>
      <sz val="9"/>
      <color theme="1"/>
      <name val="宋体"/>
      <charset val="134"/>
    </font>
    <font>
      <b/>
      <sz val="22"/>
      <color rgb="FF000000"/>
      <name val="宋体"/>
      <charset val="134"/>
    </font>
    <font>
      <sz val="12"/>
      <color rgb="FF000000"/>
      <name val="Arial"/>
      <charset val="134"/>
    </font>
    <font>
      <sz val="32"/>
      <color rgb="FF000000"/>
      <name val="宋体"/>
      <charset val="134"/>
    </font>
    <font>
      <sz val="12"/>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b/>
      <sz val="9"/>
      <color theme="1"/>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9"/>
      <color rgb="FF000000"/>
      <name val="宋体"/>
      <charset val="134"/>
    </font>
    <font>
      <sz val="10"/>
      <color rgb="FF000000"/>
      <name val="宋体"/>
      <charset val="134"/>
    </font>
    <font>
      <sz val="10"/>
      <name val="宋体"/>
      <charset val="134"/>
    </font>
    <font>
      <sz val="9"/>
      <name val="宋体"/>
      <charset val="134"/>
    </font>
    <font>
      <sz val="10"/>
      <name val="Arial"/>
      <charset val="0"/>
    </font>
    <font>
      <sz val="22"/>
      <color rgb="FF000000"/>
      <name val="方正小标宋简体"/>
      <charset val="134"/>
    </font>
    <font>
      <sz val="20"/>
      <color rgb="FF000000"/>
      <name val="方正小标宋简体"/>
      <charset val="134"/>
    </font>
    <font>
      <b/>
      <sz val="11"/>
      <color rgb="FF000000"/>
      <name val="宋体"/>
      <charset val="134"/>
    </font>
    <font>
      <sz val="11"/>
      <color rgb="FF000000"/>
      <name val="宋体"/>
      <charset val="134"/>
    </font>
    <font>
      <b/>
      <sz val="9"/>
      <color rgb="FF000000"/>
      <name val="宋体"/>
      <charset val="134"/>
    </font>
    <font>
      <b/>
      <sz val="12"/>
      <color rgb="FF000000"/>
      <name val="宋体"/>
      <charset val="134"/>
    </font>
    <font>
      <b/>
      <sz val="13"/>
      <color theme="3"/>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2"/>
      <color rgb="FF000000"/>
      <name val="Microsoft YaHei UI"/>
      <charset val="134"/>
    </font>
    <font>
      <b/>
      <sz val="15"/>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20"/>
      <color rgb="FF000000"/>
      <name val="宋体"/>
      <charset val="134"/>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2" fontId="0" fillId="0" borderId="0" applyFont="0" applyFill="0" applyBorder="0" applyAlignment="0" applyProtection="0">
      <alignment vertical="center"/>
    </xf>
    <xf numFmtId="0" fontId="1" fillId="0" borderId="0">
      <alignment horizontal="right"/>
    </xf>
    <xf numFmtId="0" fontId="1" fillId="0" borderId="5">
      <alignment horizontal="center" vertical="center"/>
      <protection locked="0"/>
    </xf>
    <xf numFmtId="0" fontId="1"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31" fillId="0" borderId="0">
      <alignment horizontal="center" vertical="center"/>
    </xf>
    <xf numFmtId="0" fontId="1" fillId="0" borderId="8">
      <alignment horizontal="center" vertical="center" wrapText="1"/>
    </xf>
    <xf numFmtId="0" fontId="37" fillId="6" borderId="15" applyNumberFormat="0" applyAlignment="0" applyProtection="0">
      <alignment vertical="center"/>
    </xf>
    <xf numFmtId="49" fontId="1" fillId="0" borderId="5">
      <alignment horizontal="center" vertical="center" wrapText="1"/>
    </xf>
    <xf numFmtId="0" fontId="1" fillId="0" borderId="2">
      <alignment horizontal="center" vertical="center" wrapText="1"/>
      <protection locked="0"/>
    </xf>
    <xf numFmtId="0" fontId="34" fillId="8" borderId="0" applyNumberFormat="0" applyBorder="0" applyAlignment="0" applyProtection="0">
      <alignment vertical="center"/>
    </xf>
    <xf numFmtId="0" fontId="1"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7" fontId="24" fillId="0" borderId="1">
      <alignment horizontal="right" vertical="center"/>
    </xf>
    <xf numFmtId="0" fontId="41" fillId="10" borderId="0" applyNumberFormat="0" applyBorder="0" applyAlignment="0" applyProtection="0">
      <alignment vertical="center"/>
    </xf>
    <xf numFmtId="0" fontId="1" fillId="0" borderId="0">
      <alignment horizontal="left" vertical="center"/>
      <protection locked="0"/>
    </xf>
    <xf numFmtId="4" fontId="1" fillId="0" borderId="10">
      <alignment horizontal="right" vertical="center"/>
      <protection locked="0"/>
    </xf>
    <xf numFmtId="0" fontId="1" fillId="0" borderId="0"/>
    <xf numFmtId="0" fontId="34" fillId="4" borderId="0" applyNumberFormat="0" applyBorder="0" applyAlignment="0" applyProtection="0">
      <alignment vertical="center"/>
    </xf>
    <xf numFmtId="43" fontId="0" fillId="0" borderId="0" applyFont="0" applyFill="0" applyBorder="0" applyAlignment="0" applyProtection="0">
      <alignment vertical="center"/>
    </xf>
    <xf numFmtId="0" fontId="1" fillId="0" borderId="5">
      <alignment horizontal="center" vertical="center" wrapText="1"/>
      <protection locked="0"/>
    </xf>
    <xf numFmtId="0" fontId="43" fillId="0" borderId="0" applyNumberFormat="0" applyFill="0" applyBorder="0" applyAlignment="0" applyProtection="0">
      <alignment vertical="center"/>
    </xf>
    <xf numFmtId="0" fontId="36" fillId="14" borderId="0" applyNumberFormat="0" applyBorder="0" applyAlignment="0" applyProtection="0">
      <alignment vertical="center"/>
    </xf>
    <xf numFmtId="0" fontId="1" fillId="0" borderId="10">
      <alignment horizontal="center" vertical="center"/>
    </xf>
    <xf numFmtId="0" fontId="1" fillId="0" borderId="1">
      <alignment horizontal="center" vertical="center"/>
      <protection locked="0"/>
    </xf>
    <xf numFmtId="0" fontId="1" fillId="0" borderId="1">
      <alignment horizontal="right" vertical="center" wrapText="1"/>
    </xf>
    <xf numFmtId="0" fontId="1" fillId="0" borderId="10">
      <alignment horizontal="left" vertical="center"/>
    </xf>
    <xf numFmtId="0" fontId="1" fillId="0" borderId="9">
      <alignment horizontal="center" vertical="center" wrapText="1"/>
      <protection locked="0"/>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 fillId="0" borderId="0">
      <alignment vertical="top"/>
      <protection locked="0"/>
    </xf>
    <xf numFmtId="0" fontId="1" fillId="0" borderId="6">
      <alignment horizontal="center" vertical="center"/>
    </xf>
    <xf numFmtId="0" fontId="44" fillId="0" borderId="0">
      <alignment vertical="top"/>
      <protection locked="0"/>
    </xf>
    <xf numFmtId="0" fontId="1" fillId="0" borderId="8">
      <alignment horizontal="center" vertical="center" wrapText="1"/>
      <protection locked="0"/>
    </xf>
    <xf numFmtId="0" fontId="1" fillId="0" borderId="0">
      <alignment horizontal="right" vertical="center"/>
    </xf>
    <xf numFmtId="0" fontId="1" fillId="0" borderId="7">
      <alignment horizontal="left" vertical="center"/>
      <protection locked="0"/>
    </xf>
    <xf numFmtId="4" fontId="1" fillId="0" borderId="1">
      <alignment horizontal="right" vertical="center"/>
      <protection locked="0"/>
    </xf>
    <xf numFmtId="0" fontId="0" fillId="15" borderId="17" applyNumberFormat="0" applyFont="0" applyAlignment="0" applyProtection="0">
      <alignment vertical="center"/>
    </xf>
    <xf numFmtId="0" fontId="1" fillId="0" borderId="10">
      <alignment horizontal="left" vertical="center" wrapText="1"/>
    </xf>
    <xf numFmtId="0" fontId="1" fillId="0" borderId="10">
      <alignment horizontal="center" vertical="center"/>
      <protection locked="0"/>
    </xf>
    <xf numFmtId="0" fontId="36" fillId="7" borderId="0" applyNumberFormat="0" applyBorder="0" applyAlignment="0" applyProtection="0">
      <alignment vertical="center"/>
    </xf>
    <xf numFmtId="0" fontId="1" fillId="0" borderId="0"/>
    <xf numFmtId="49" fontId="1" fillId="0" borderId="1">
      <alignment horizont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13" applyNumberFormat="0" applyFill="0" applyAlignment="0" applyProtection="0">
      <alignment vertical="center"/>
    </xf>
    <xf numFmtId="0" fontId="1" fillId="0" borderId="0">
      <alignment vertical="top"/>
    </xf>
    <xf numFmtId="0" fontId="2" fillId="0" borderId="0">
      <alignment horizontal="center" vertical="center"/>
    </xf>
    <xf numFmtId="0" fontId="32" fillId="0" borderId="13" applyNumberFormat="0" applyFill="0" applyAlignment="0" applyProtection="0">
      <alignment vertical="center"/>
    </xf>
    <xf numFmtId="0" fontId="1" fillId="0" borderId="10">
      <alignment horizontal="center" vertical="center"/>
      <protection locked="0"/>
    </xf>
    <xf numFmtId="4" fontId="1" fillId="0" borderId="10">
      <alignment horizontal="right" vertical="center"/>
      <protection locked="0"/>
    </xf>
    <xf numFmtId="0" fontId="1" fillId="0" borderId="2">
      <alignment horizontal="center" vertical="center" wrapText="1"/>
      <protection locked="0"/>
    </xf>
    <xf numFmtId="0" fontId="36" fillId="13" borderId="0" applyNumberFormat="0" applyBorder="0" applyAlignment="0" applyProtection="0">
      <alignment vertical="center"/>
    </xf>
    <xf numFmtId="49" fontId="1" fillId="0" borderId="1">
      <alignment horizontal="center" vertical="center"/>
      <protection locked="0"/>
    </xf>
    <xf numFmtId="0" fontId="1" fillId="0" borderId="0">
      <alignment horizontal="right" vertical="center"/>
    </xf>
    <xf numFmtId="0" fontId="39" fillId="0" borderId="16" applyNumberFormat="0" applyFill="0" applyAlignment="0" applyProtection="0">
      <alignment vertical="center"/>
    </xf>
    <xf numFmtId="0" fontId="36" fillId="5" borderId="0" applyNumberFormat="0" applyBorder="0" applyAlignment="0" applyProtection="0">
      <alignment vertical="center"/>
    </xf>
    <xf numFmtId="0" fontId="1" fillId="0" borderId="1">
      <alignment horizontal="center" vertical="center"/>
      <protection locked="0"/>
    </xf>
    <xf numFmtId="4" fontId="1" fillId="0" borderId="1">
      <alignment horizontal="right" vertical="center" wrapText="1"/>
    </xf>
    <xf numFmtId="0" fontId="1" fillId="0" borderId="0">
      <alignment vertical="top"/>
      <protection locked="0"/>
    </xf>
    <xf numFmtId="0" fontId="46" fillId="16" borderId="18" applyNumberFormat="0" applyAlignment="0" applyProtection="0">
      <alignment vertical="center"/>
    </xf>
    <xf numFmtId="0" fontId="1" fillId="0" borderId="8">
      <alignment horizontal="center" vertical="center"/>
    </xf>
    <xf numFmtId="0" fontId="1" fillId="0" borderId="5">
      <alignment horizontal="center" vertical="center" wrapText="1"/>
      <protection locked="0"/>
    </xf>
    <xf numFmtId="0" fontId="47" fillId="16" borderId="15" applyNumberFormat="0" applyAlignment="0" applyProtection="0">
      <alignment vertical="center"/>
    </xf>
    <xf numFmtId="0" fontId="1" fillId="0" borderId="0">
      <alignment vertical="center"/>
    </xf>
    <xf numFmtId="0" fontId="1" fillId="0" borderId="0"/>
    <xf numFmtId="0" fontId="33" fillId="2" borderId="14" applyNumberFormat="0" applyAlignment="0" applyProtection="0">
      <alignment vertical="center"/>
    </xf>
    <xf numFmtId="0" fontId="34" fillId="19" borderId="0" applyNumberFormat="0" applyBorder="0" applyAlignment="0" applyProtection="0">
      <alignment vertical="center"/>
    </xf>
    <xf numFmtId="0" fontId="36" fillId="12" borderId="0" applyNumberFormat="0" applyBorder="0" applyAlignment="0" applyProtection="0">
      <alignment vertical="center"/>
    </xf>
    <xf numFmtId="0" fontId="49" fillId="0" borderId="19" applyNumberFormat="0" applyFill="0" applyAlignment="0" applyProtection="0">
      <alignment vertical="center"/>
    </xf>
    <xf numFmtId="0" fontId="1" fillId="0" borderId="2">
      <alignment horizontal="center" vertical="center" wrapText="1"/>
      <protection locked="0"/>
    </xf>
    <xf numFmtId="0" fontId="50" fillId="0" borderId="20" applyNumberFormat="0" applyFill="0" applyAlignment="0" applyProtection="0">
      <alignment vertical="center"/>
    </xf>
    <xf numFmtId="0" fontId="48" fillId="20" borderId="0" applyNumberFormat="0" applyBorder="0" applyAlignment="0" applyProtection="0">
      <alignment vertical="center"/>
    </xf>
    <xf numFmtId="0" fontId="44" fillId="0" borderId="0">
      <alignment vertical="top"/>
      <protection locked="0"/>
    </xf>
    <xf numFmtId="0" fontId="51" fillId="23" borderId="0" applyNumberFormat="0" applyBorder="0" applyAlignment="0" applyProtection="0">
      <alignment vertical="center"/>
    </xf>
    <xf numFmtId="0" fontId="34" fillId="18" borderId="0" applyNumberFormat="0" applyBorder="0" applyAlignment="0" applyProtection="0">
      <alignment vertical="center"/>
    </xf>
    <xf numFmtId="0" fontId="36" fillId="25" borderId="0" applyNumberFormat="0" applyBorder="0" applyAlignment="0" applyProtection="0">
      <alignment vertical="center"/>
    </xf>
    <xf numFmtId="0" fontId="2" fillId="0" borderId="0">
      <alignment horizontal="center" vertical="center"/>
    </xf>
    <xf numFmtId="0" fontId="34" fillId="26" borderId="0" applyNumberFormat="0" applyBorder="0" applyAlignment="0" applyProtection="0">
      <alignment vertical="center"/>
    </xf>
    <xf numFmtId="0" fontId="1" fillId="0" borderId="0">
      <alignment horizontal="left" vertical="center"/>
      <protection locked="0"/>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1" fillId="0" borderId="0"/>
    <xf numFmtId="0" fontId="1" fillId="0" borderId="5">
      <alignment horizontal="center" vertical="center"/>
    </xf>
    <xf numFmtId="0" fontId="1" fillId="0" borderId="6">
      <alignment horizontal="center" vertical="center"/>
    </xf>
    <xf numFmtId="0" fontId="34" fillId="29" borderId="0" applyNumberFormat="0" applyBorder="0" applyAlignment="0" applyProtection="0">
      <alignment vertical="center"/>
    </xf>
    <xf numFmtId="0" fontId="36" fillId="30" borderId="0" applyNumberFormat="0" applyBorder="0" applyAlignment="0" applyProtection="0">
      <alignment vertical="center"/>
    </xf>
    <xf numFmtId="0" fontId="1" fillId="0" borderId="1">
      <alignment horizontal="left" vertical="top" wrapText="1"/>
    </xf>
    <xf numFmtId="0" fontId="36" fillId="31" borderId="0" applyNumberFormat="0" applyBorder="0" applyAlignment="0" applyProtection="0">
      <alignment vertical="center"/>
    </xf>
    <xf numFmtId="0" fontId="34" fillId="32" borderId="0" applyNumberFormat="0" applyBorder="0" applyAlignment="0" applyProtection="0">
      <alignment vertical="center"/>
    </xf>
    <xf numFmtId="0" fontId="1" fillId="0" borderId="3">
      <alignment horizontal="center" vertical="center" wrapText="1"/>
    </xf>
    <xf numFmtId="0" fontId="34" fillId="9" borderId="0" applyNumberFormat="0" applyBorder="0" applyAlignment="0" applyProtection="0">
      <alignment vertical="center"/>
    </xf>
    <xf numFmtId="0" fontId="36" fillId="17" borderId="0" applyNumberFormat="0" applyBorder="0" applyAlignment="0" applyProtection="0">
      <alignment vertical="center"/>
    </xf>
    <xf numFmtId="0" fontId="34" fillId="3" borderId="0" applyNumberFormat="0" applyBorder="0" applyAlignment="0" applyProtection="0">
      <alignment vertical="center"/>
    </xf>
    <xf numFmtId="0" fontId="36" fillId="21" borderId="0" applyNumberFormat="0" applyBorder="0" applyAlignment="0" applyProtection="0">
      <alignment vertical="center"/>
    </xf>
    <xf numFmtId="0" fontId="1" fillId="0" borderId="0">
      <alignment vertical="top"/>
    </xf>
    <xf numFmtId="0" fontId="1" fillId="0" borderId="0">
      <alignment horizontal="right" vertical="center"/>
    </xf>
    <xf numFmtId="0" fontId="36" fillId="22" borderId="0" applyNumberFormat="0" applyBorder="0" applyAlignment="0" applyProtection="0">
      <alignment vertical="center"/>
    </xf>
    <xf numFmtId="0" fontId="34" fillId="11" borderId="0" applyNumberFormat="0" applyBorder="0" applyAlignment="0" applyProtection="0">
      <alignment vertical="center"/>
    </xf>
    <xf numFmtId="0" fontId="1" fillId="0" borderId="5">
      <alignment horizontal="center" vertical="center"/>
    </xf>
    <xf numFmtId="0" fontId="1" fillId="0" borderId="1">
      <alignment horizontal="left" vertical="center"/>
    </xf>
    <xf numFmtId="0" fontId="36" fillId="24" borderId="0" applyNumberFormat="0" applyBorder="0" applyAlignment="0" applyProtection="0">
      <alignment vertical="center"/>
    </xf>
    <xf numFmtId="176" fontId="24" fillId="0" borderId="1">
      <alignment horizontal="right" vertical="center"/>
    </xf>
    <xf numFmtId="4" fontId="31" fillId="0" borderId="11">
      <alignment horizontal="right" vertical="center"/>
    </xf>
    <xf numFmtId="0" fontId="1" fillId="0" borderId="1">
      <alignment horizontal="right" vertical="center"/>
    </xf>
    <xf numFmtId="0" fontId="1" fillId="0" borderId="4">
      <alignment horizontal="center" vertical="center"/>
    </xf>
    <xf numFmtId="0" fontId="1" fillId="0" borderId="8">
      <alignment horizontal="center" vertical="center" wrapText="1"/>
      <protection locked="0"/>
    </xf>
    <xf numFmtId="0" fontId="1" fillId="0" borderId="2">
      <alignment horizontal="center" vertical="center"/>
    </xf>
    <xf numFmtId="0" fontId="5" fillId="0" borderId="0">
      <alignment vertical="top"/>
    </xf>
    <xf numFmtId="0" fontId="5" fillId="0" borderId="0"/>
    <xf numFmtId="0" fontId="1" fillId="0" borderId="9">
      <alignment horizontal="center" vertical="center" wrapText="1"/>
    </xf>
    <xf numFmtId="0" fontId="1" fillId="0" borderId="4">
      <alignment horizontal="center" vertical="center"/>
    </xf>
    <xf numFmtId="0" fontId="1"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1" fillId="0" borderId="4">
      <alignment horizontal="left" vertical="center"/>
    </xf>
    <xf numFmtId="49" fontId="1" fillId="0" borderId="1">
      <alignment horizontal="center" vertical="center"/>
      <protection locked="0"/>
    </xf>
    <xf numFmtId="0" fontId="1" fillId="0" borderId="7">
      <alignment horizontal="center" vertical="center"/>
      <protection locked="0"/>
    </xf>
    <xf numFmtId="10" fontId="24" fillId="0" borderId="1">
      <alignment horizontal="right" vertical="center"/>
    </xf>
    <xf numFmtId="49" fontId="7" fillId="0" borderId="0">
      <protection locked="0"/>
    </xf>
    <xf numFmtId="178" fontId="1" fillId="0" borderId="1">
      <alignment horizontal="right" vertical="center" wrapText="1"/>
      <protection locked="0"/>
    </xf>
    <xf numFmtId="0" fontId="1" fillId="0" borderId="10">
      <alignment horizontal="center" vertical="center"/>
    </xf>
    <xf numFmtId="0" fontId="1" fillId="0" borderId="1">
      <alignment horizontal="left" vertical="center"/>
    </xf>
    <xf numFmtId="0" fontId="1" fillId="0" borderId="4">
      <alignment horizontal="center" vertical="center"/>
    </xf>
    <xf numFmtId="0" fontId="1" fillId="0" borderId="1">
      <alignment horizontal="center" vertical="center"/>
    </xf>
    <xf numFmtId="0" fontId="2" fillId="0" borderId="0">
      <alignment horizontal="center" vertical="center"/>
    </xf>
    <xf numFmtId="0" fontId="1" fillId="0" borderId="0">
      <alignment horizontal="left" vertical="center"/>
    </xf>
    <xf numFmtId="49" fontId="1" fillId="0" borderId="7">
      <alignment horizontal="center" vertical="center" wrapText="1"/>
    </xf>
    <xf numFmtId="4" fontId="1" fillId="0" borderId="1">
      <alignment vertical="center"/>
    </xf>
    <xf numFmtId="0" fontId="4" fillId="0" borderId="0">
      <alignment horizontal="center" vertical="center"/>
    </xf>
    <xf numFmtId="0" fontId="31" fillId="0" borderId="6">
      <alignment horizontal="center" vertical="center"/>
    </xf>
    <xf numFmtId="0" fontId="1" fillId="0" borderId="5">
      <alignment horizontal="center" vertical="center"/>
    </xf>
    <xf numFmtId="0" fontId="1" fillId="0" borderId="8">
      <alignment horizontal="center" vertical="center"/>
    </xf>
    <xf numFmtId="179" fontId="24" fillId="0" borderId="1">
      <alignment horizontal="right" vertical="center"/>
    </xf>
    <xf numFmtId="0" fontId="1" fillId="0" borderId="10">
      <alignment horizontal="left" vertical="center" wrapText="1"/>
    </xf>
    <xf numFmtId="0" fontId="1" fillId="0" borderId="0">
      <protection locked="0"/>
    </xf>
    <xf numFmtId="49" fontId="24" fillId="0" borderId="1">
      <alignment horizontal="left" vertical="center" wrapText="1"/>
    </xf>
    <xf numFmtId="49" fontId="1" fillId="0" borderId="0"/>
    <xf numFmtId="0" fontId="1" fillId="0" borderId="5">
      <alignment horizontal="center" vertical="center"/>
    </xf>
    <xf numFmtId="0" fontId="44" fillId="0" borderId="0">
      <alignment vertical="top"/>
      <protection locked="0"/>
    </xf>
    <xf numFmtId="179" fontId="24" fillId="0" borderId="1">
      <alignment horizontal="right" vertical="center"/>
    </xf>
    <xf numFmtId="180" fontId="24" fillId="0" borderId="1">
      <alignment horizontal="right" vertical="center"/>
    </xf>
    <xf numFmtId="49" fontId="1" fillId="0" borderId="0"/>
    <xf numFmtId="181" fontId="24" fillId="0" borderId="1">
      <alignment horizontal="right" vertical="center"/>
    </xf>
    <xf numFmtId="0" fontId="1" fillId="0" borderId="0"/>
    <xf numFmtId="0" fontId="1" fillId="0" borderId="5">
      <alignment horizontal="center" vertical="center"/>
    </xf>
    <xf numFmtId="0" fontId="31" fillId="0" borderId="7">
      <alignment horizontal="center" vertical="center"/>
    </xf>
    <xf numFmtId="0" fontId="5" fillId="0" borderId="1"/>
    <xf numFmtId="0" fontId="31" fillId="0" borderId="4">
      <alignment horizontal="center" vertical="center"/>
    </xf>
    <xf numFmtId="0" fontId="1"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31" fillId="0" borderId="4">
      <alignment horizontal="center" vertical="center"/>
      <protection locked="0"/>
    </xf>
    <xf numFmtId="4" fontId="1" fillId="0" borderId="1">
      <alignment horizontal="right" vertical="center"/>
    </xf>
    <xf numFmtId="3" fontId="1" fillId="0" borderId="1">
      <alignment horizontal="center" vertical="center"/>
    </xf>
    <xf numFmtId="0" fontId="1" fillId="0" borderId="7">
      <alignment horizontal="center" vertical="center"/>
    </xf>
    <xf numFmtId="0" fontId="1" fillId="0" borderId="0">
      <alignment horizontal="right"/>
    </xf>
    <xf numFmtId="0" fontId="2" fillId="0" borderId="0">
      <alignment horizontal="center" vertical="top"/>
    </xf>
    <xf numFmtId="0" fontId="1" fillId="0" borderId="5">
      <alignment horizontal="center" vertical="center"/>
      <protection locked="0"/>
    </xf>
    <xf numFmtId="0" fontId="5" fillId="0" borderId="1">
      <alignment horizontal="center" vertical="center"/>
    </xf>
    <xf numFmtId="4" fontId="1" fillId="0" borderId="1">
      <alignment horizontal="right" vertical="center"/>
      <protection locked="0"/>
    </xf>
    <xf numFmtId="0" fontId="1" fillId="0" borderId="0">
      <protection locked="0"/>
    </xf>
    <xf numFmtId="0" fontId="1" fillId="0" borderId="0"/>
    <xf numFmtId="0" fontId="31" fillId="0" borderId="0">
      <alignment horizontal="center" vertical="center"/>
    </xf>
    <xf numFmtId="0" fontId="1" fillId="0" borderId="6">
      <alignment horizontal="center" vertical="center"/>
      <protection locked="0"/>
    </xf>
    <xf numFmtId="0" fontId="1"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4" fillId="0" borderId="0">
      <alignment horizontal="center" vertical="center" wrapText="1"/>
    </xf>
    <xf numFmtId="0" fontId="1" fillId="0" borderId="7">
      <alignment horizontal="center" vertical="center"/>
    </xf>
    <xf numFmtId="0" fontId="1" fillId="0" borderId="1">
      <alignment horizontal="center" vertical="center"/>
      <protection locked="0"/>
    </xf>
    <xf numFmtId="0" fontId="1" fillId="0" borderId="0">
      <protection locked="0"/>
    </xf>
    <xf numFmtId="0" fontId="1" fillId="0" borderId="0">
      <alignment horizontal="left" vertical="center"/>
    </xf>
    <xf numFmtId="4" fontId="1" fillId="0" borderId="1">
      <alignment horizontal="right" vertical="center"/>
    </xf>
    <xf numFmtId="0" fontId="31" fillId="0" borderId="1">
      <alignment horizontal="center" vertical="center"/>
    </xf>
    <xf numFmtId="0" fontId="1" fillId="0" borderId="7">
      <alignment horizontal="center" vertical="center"/>
    </xf>
    <xf numFmtId="0" fontId="1" fillId="0" borderId="2">
      <alignment horizontal="center" vertical="center" wrapText="1"/>
    </xf>
    <xf numFmtId="4" fontId="1" fillId="0" borderId="1">
      <alignment horizontal="right" vertical="center"/>
      <protection locked="0"/>
    </xf>
    <xf numFmtId="0" fontId="1" fillId="0" borderId="0">
      <alignment horizontal="right"/>
    </xf>
    <xf numFmtId="4" fontId="1" fillId="0" borderId="1">
      <alignment vertical="center"/>
      <protection locked="0"/>
    </xf>
    <xf numFmtId="0" fontId="1" fillId="0" borderId="3">
      <alignment horizontal="center" vertical="center" wrapText="1"/>
    </xf>
    <xf numFmtId="4" fontId="1" fillId="0" borderId="11">
      <alignment horizontal="right" vertical="center"/>
      <protection locked="0"/>
    </xf>
    <xf numFmtId="4" fontId="31" fillId="0" borderId="1">
      <alignment horizontal="right" vertical="center"/>
    </xf>
    <xf numFmtId="0" fontId="44" fillId="0" borderId="0">
      <alignment vertical="top"/>
      <protection locked="0"/>
    </xf>
    <xf numFmtId="0" fontId="1" fillId="0" borderId="4">
      <alignment horizontal="center" vertical="center" wrapText="1"/>
    </xf>
    <xf numFmtId="4" fontId="1" fillId="0" borderId="11">
      <alignment horizontal="right" vertical="center"/>
    </xf>
    <xf numFmtId="4" fontId="31" fillId="0" borderId="1">
      <alignment horizontal="right" vertical="center"/>
      <protection locked="0"/>
    </xf>
    <xf numFmtId="0" fontId="1" fillId="0" borderId="4">
      <alignment horizontal="left" vertical="center" wrapText="1"/>
    </xf>
    <xf numFmtId="0" fontId="44" fillId="0" borderId="0">
      <alignment vertical="top"/>
      <protection locked="0"/>
    </xf>
    <xf numFmtId="0" fontId="1" fillId="0" borderId="12">
      <alignment horizontal="center" vertical="center" wrapText="1"/>
    </xf>
    <xf numFmtId="0" fontId="1" fillId="0" borderId="11">
      <alignment horizontal="center" vertical="center"/>
    </xf>
    <xf numFmtId="0" fontId="1" fillId="0" borderId="0"/>
    <xf numFmtId="0" fontId="17" fillId="0" borderId="0">
      <alignment horizontal="center" vertical="center"/>
    </xf>
    <xf numFmtId="0" fontId="4" fillId="0" borderId="0">
      <alignment horizontal="center" vertical="center"/>
      <protection locked="0"/>
    </xf>
    <xf numFmtId="0" fontId="1" fillId="0" borderId="0">
      <alignment horizontal="left" vertical="center"/>
    </xf>
    <xf numFmtId="0" fontId="1" fillId="0" borderId="0">
      <alignment horizontal="left" vertical="center"/>
    </xf>
    <xf numFmtId="0" fontId="1" fillId="0" borderId="5">
      <alignment horizontal="center" vertical="center"/>
    </xf>
    <xf numFmtId="0" fontId="1" fillId="0" borderId="3">
      <alignment horizontal="center" vertical="center" wrapText="1"/>
    </xf>
    <xf numFmtId="49" fontId="1" fillId="0" borderId="1">
      <alignment horizontal="center" vertical="center"/>
    </xf>
    <xf numFmtId="0" fontId="1" fillId="0" borderId="4">
      <alignment horizontal="center" vertical="center"/>
    </xf>
    <xf numFmtId="0" fontId="1" fillId="0" borderId="1">
      <alignment vertical="center" wrapText="1"/>
    </xf>
    <xf numFmtId="0" fontId="1" fillId="0" borderId="5">
      <alignment horizontal="center" vertical="center"/>
    </xf>
    <xf numFmtId="49" fontId="1" fillId="0" borderId="1"/>
    <xf numFmtId="0" fontId="1" fillId="0" borderId="1">
      <alignment horizontal="left" vertical="center" wrapText="1"/>
    </xf>
    <xf numFmtId="0" fontId="31" fillId="0" borderId="5">
      <alignment horizontal="center" vertical="center"/>
    </xf>
    <xf numFmtId="0" fontId="1"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1" fillId="0" borderId="0">
      <alignment vertical="top"/>
      <protection locked="0"/>
    </xf>
    <xf numFmtId="0" fontId="1" fillId="0" borderId="9">
      <alignment horizontal="center" vertical="center" wrapText="1"/>
      <protection locked="0"/>
    </xf>
    <xf numFmtId="0" fontId="1" fillId="0" borderId="0">
      <alignment horizontal="left" vertical="center"/>
      <protection locked="0"/>
    </xf>
    <xf numFmtId="0" fontId="1" fillId="0" borderId="4">
      <alignment horizontal="center" vertical="center"/>
      <protection locked="0"/>
    </xf>
    <xf numFmtId="0" fontId="1" fillId="0" borderId="10">
      <alignment horizontal="right" vertical="center"/>
      <protection locked="0"/>
    </xf>
    <xf numFmtId="0" fontId="1" fillId="0" borderId="3">
      <alignment horizontal="center" vertical="center" wrapText="1"/>
      <protection locked="0"/>
    </xf>
    <xf numFmtId="3" fontId="1" fillId="0" borderId="4">
      <alignment horizontal="center" vertical="center"/>
    </xf>
    <xf numFmtId="0" fontId="1" fillId="0" borderId="0">
      <alignment horizontal="right" wrapText="1"/>
      <protection locked="0"/>
    </xf>
    <xf numFmtId="0" fontId="1" fillId="0" borderId="3">
      <alignment horizontal="center" vertical="center"/>
    </xf>
    <xf numFmtId="4" fontId="1" fillId="0" borderId="4">
      <alignment horizontal="right" vertical="center"/>
      <protection locked="0"/>
    </xf>
    <xf numFmtId="0" fontId="1" fillId="0" borderId="8">
      <alignment horizontal="center" vertical="center" wrapText="1"/>
    </xf>
    <xf numFmtId="0" fontId="1" fillId="0" borderId="4">
      <alignment horizontal="center" vertical="center"/>
      <protection locked="0"/>
    </xf>
    <xf numFmtId="3" fontId="1" fillId="0" borderId="10">
      <alignment horizontal="center" vertical="center"/>
    </xf>
    <xf numFmtId="0" fontId="1" fillId="0" borderId="10">
      <alignment horizontal="right" vertical="center"/>
    </xf>
    <xf numFmtId="0" fontId="1" fillId="0" borderId="1">
      <alignment horizontal="center" vertical="center"/>
      <protection locked="0"/>
    </xf>
    <xf numFmtId="0" fontId="1" fillId="0" borderId="1"/>
    <xf numFmtId="0" fontId="1"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1" fillId="0" borderId="0">
      <alignment horizontal="left" vertical="center" wrapText="1"/>
      <protection locked="0"/>
    </xf>
    <xf numFmtId="0" fontId="1" fillId="0" borderId="2">
      <alignment horizontal="center" vertical="center" wrapText="1"/>
    </xf>
    <xf numFmtId="0" fontId="1" fillId="0" borderId="4">
      <alignment horizontal="center" vertical="center"/>
    </xf>
    <xf numFmtId="0" fontId="1" fillId="0" borderId="1">
      <alignment horizontal="right" vertical="center" wrapText="1"/>
      <protection locked="0"/>
    </xf>
    <xf numFmtId="0" fontId="1" fillId="0" borderId="0"/>
    <xf numFmtId="0" fontId="7" fillId="0" borderId="0">
      <alignment horizontal="right"/>
      <protection locked="0"/>
    </xf>
    <xf numFmtId="0" fontId="1" fillId="0" borderId="4">
      <alignment horizontal="left" vertical="center" wrapText="1"/>
    </xf>
    <xf numFmtId="0" fontId="31" fillId="0" borderId="1">
      <alignment horizontal="center" vertical="center"/>
    </xf>
    <xf numFmtId="0" fontId="1" fillId="0" borderId="5">
      <alignment horizontal="center" vertical="center"/>
    </xf>
    <xf numFmtId="0" fontId="1" fillId="0" borderId="2">
      <alignment horizontal="center" vertical="center"/>
    </xf>
    <xf numFmtId="0" fontId="8" fillId="0" borderId="0">
      <alignment horizontal="center" vertical="center" wrapText="1"/>
      <protection locked="0"/>
    </xf>
    <xf numFmtId="0" fontId="1" fillId="0" borderId="11">
      <alignment horizontal="center" vertical="center" wrapText="1"/>
      <protection locked="0"/>
    </xf>
    <xf numFmtId="0" fontId="31" fillId="0" borderId="1">
      <alignment horizontal="center" vertical="center"/>
      <protection locked="0"/>
    </xf>
    <xf numFmtId="0" fontId="44" fillId="0" borderId="0">
      <alignment vertical="top"/>
      <protection locked="0"/>
    </xf>
    <xf numFmtId="0" fontId="1" fillId="0" borderId="6">
      <alignment horizontal="center" vertical="center"/>
    </xf>
    <xf numFmtId="0" fontId="1" fillId="0" borderId="0">
      <alignment horizontal="left" vertical="center"/>
      <protection locked="0"/>
    </xf>
    <xf numFmtId="0" fontId="1" fillId="0" borderId="0">
      <alignment horizontal="left" vertical="center" wrapText="1"/>
    </xf>
    <xf numFmtId="0" fontId="52" fillId="0" borderId="0">
      <alignment horizontal="center" vertical="center"/>
    </xf>
    <xf numFmtId="0" fontId="1" fillId="0" borderId="1">
      <alignment horizontal="center" vertical="center"/>
      <protection locked="0"/>
    </xf>
    <xf numFmtId="0" fontId="1" fillId="0" borderId="2">
      <alignment horizontal="center" vertical="center"/>
      <protection locked="0"/>
    </xf>
    <xf numFmtId="0" fontId="1" fillId="0" borderId="10">
      <alignment horizontal="left" vertical="center" wrapText="1"/>
    </xf>
    <xf numFmtId="0" fontId="1" fillId="0" borderId="10">
      <alignment horizontal="center" vertical="center" wrapText="1"/>
    </xf>
    <xf numFmtId="0" fontId="1" fillId="0" borderId="0">
      <alignment wrapText="1"/>
    </xf>
    <xf numFmtId="0" fontId="1" fillId="0" borderId="1">
      <alignment horizontal="left" vertical="center" wrapText="1"/>
      <protection locked="0"/>
    </xf>
    <xf numFmtId="4" fontId="1" fillId="0" borderId="10">
      <alignment horizontal="right" vertical="center"/>
    </xf>
    <xf numFmtId="3" fontId="1" fillId="0" borderId="10">
      <alignment horizontal="center" vertical="center"/>
    </xf>
    <xf numFmtId="0" fontId="1" fillId="0" borderId="0">
      <alignment vertical="top"/>
      <protection locked="0"/>
    </xf>
    <xf numFmtId="0" fontId="1" fillId="0" borderId="6">
      <alignment horizontal="center" vertical="center"/>
    </xf>
    <xf numFmtId="0" fontId="1" fillId="0" borderId="10">
      <alignment horizontal="center" vertical="center"/>
      <protection locked="0"/>
    </xf>
    <xf numFmtId="0" fontId="1" fillId="0" borderId="3">
      <alignment horizontal="center" vertical="center"/>
      <protection locked="0"/>
    </xf>
    <xf numFmtId="0" fontId="1" fillId="0" borderId="7">
      <alignment horizontal="center" vertical="center"/>
    </xf>
    <xf numFmtId="0" fontId="1" fillId="0" borderId="8">
      <alignment horizontal="center" vertical="center"/>
    </xf>
    <xf numFmtId="0" fontId="1" fillId="0" borderId="6">
      <alignment horizontal="left" vertical="center"/>
      <protection locked="0"/>
    </xf>
    <xf numFmtId="0" fontId="1" fillId="0" borderId="5">
      <alignment horizontal="center" vertical="center"/>
      <protection locked="0"/>
    </xf>
    <xf numFmtId="3" fontId="1" fillId="0" borderId="10">
      <alignment horizontal="center" vertical="center"/>
      <protection locked="0"/>
    </xf>
    <xf numFmtId="0" fontId="1" fillId="0" borderId="8">
      <alignment horizontal="center" vertical="center" wrapText="1"/>
    </xf>
    <xf numFmtId="49" fontId="1" fillId="0" borderId="0">
      <protection locked="0"/>
    </xf>
    <xf numFmtId="0" fontId="1" fillId="0" borderId="2">
      <alignment horizontal="center" vertical="center"/>
      <protection locked="0"/>
    </xf>
    <xf numFmtId="0" fontId="1" fillId="0" borderId="6">
      <alignment horizontal="center" vertical="center" wrapText="1"/>
    </xf>
    <xf numFmtId="0" fontId="1" fillId="0" borderId="7">
      <alignment horizontal="center" vertical="center" wrapText="1"/>
    </xf>
    <xf numFmtId="0" fontId="1" fillId="0" borderId="0">
      <protection locked="0"/>
    </xf>
    <xf numFmtId="0" fontId="1" fillId="0" borderId="6">
      <alignment horizontal="center" vertical="center"/>
      <protection locked="0"/>
    </xf>
    <xf numFmtId="0" fontId="1" fillId="0" borderId="10">
      <alignment horizontal="center" vertical="center" wrapText="1"/>
      <protection locked="0"/>
    </xf>
    <xf numFmtId="0" fontId="44" fillId="0" borderId="0">
      <alignment vertical="top"/>
      <protection locked="0"/>
    </xf>
    <xf numFmtId="0" fontId="1" fillId="0" borderId="0">
      <protection locked="0"/>
    </xf>
    <xf numFmtId="0" fontId="1" fillId="0" borderId="5">
      <alignment horizontal="center" vertical="center" wrapText="1"/>
      <protection locked="0"/>
    </xf>
    <xf numFmtId="3" fontId="1" fillId="0" borderId="10">
      <alignment horizontal="center" vertical="top"/>
      <protection locked="0"/>
    </xf>
    <xf numFmtId="0" fontId="1" fillId="0" borderId="1">
      <alignment horizontal="center" vertical="center" wrapText="1"/>
      <protection locked="0"/>
    </xf>
    <xf numFmtId="0" fontId="1" fillId="0" borderId="4">
      <alignment horizontal="center" vertical="center" wrapText="1"/>
      <protection locked="0"/>
    </xf>
    <xf numFmtId="0" fontId="1" fillId="0" borderId="10">
      <alignment horizontal="center" vertical="top"/>
    </xf>
    <xf numFmtId="0" fontId="2" fillId="0" borderId="0">
      <alignment horizontal="center" vertical="center"/>
    </xf>
    <xf numFmtId="0" fontId="1" fillId="0" borderId="1">
      <alignment horizontal="right" vertical="center"/>
      <protection locked="0"/>
    </xf>
    <xf numFmtId="0" fontId="4" fillId="0" borderId="0">
      <alignment horizontal="center" vertical="center"/>
    </xf>
    <xf numFmtId="0" fontId="1" fillId="0" borderId="0">
      <alignment horizontal="left" vertical="center"/>
      <protection locked="0"/>
    </xf>
    <xf numFmtId="0" fontId="1" fillId="0" borderId="5">
      <alignment horizontal="center" vertical="center"/>
    </xf>
    <xf numFmtId="0" fontId="1" fillId="0" borderId="2">
      <alignment horizontal="center" vertical="center"/>
    </xf>
    <xf numFmtId="0" fontId="1" fillId="0" borderId="4">
      <alignment horizontal="center" vertical="center"/>
    </xf>
    <xf numFmtId="0" fontId="1" fillId="0" borderId="1">
      <alignment vertical="center"/>
    </xf>
    <xf numFmtId="0" fontId="1" fillId="0" borderId="1">
      <alignment vertical="center"/>
      <protection locked="0"/>
    </xf>
    <xf numFmtId="0" fontId="1" fillId="0" borderId="7">
      <alignment horizontal="center" vertical="center"/>
    </xf>
    <xf numFmtId="0" fontId="1" fillId="0" borderId="0">
      <alignment horizontal="right"/>
      <protection locked="0"/>
    </xf>
    <xf numFmtId="0" fontId="1" fillId="0" borderId="1">
      <alignment horizontal="center" vertical="center"/>
      <protection locked="0"/>
    </xf>
    <xf numFmtId="0" fontId="1" fillId="0" borderId="2">
      <alignment horizontal="center" vertical="center"/>
      <protection locked="0"/>
    </xf>
    <xf numFmtId="4" fontId="31" fillId="0" borderId="1">
      <alignment horizontal="right" vertical="center"/>
    </xf>
    <xf numFmtId="0" fontId="1" fillId="0" borderId="7">
      <alignment horizontal="center" vertical="center"/>
    </xf>
    <xf numFmtId="0" fontId="1" fillId="0" borderId="1">
      <alignment horizontal="left" vertical="center" wrapText="1"/>
      <protection locked="0"/>
    </xf>
    <xf numFmtId="0" fontId="1" fillId="0" borderId="4">
      <alignment horizontal="center" vertical="center" wrapText="1"/>
    </xf>
    <xf numFmtId="0" fontId="1" fillId="0" borderId="1">
      <alignment horizontal="left" vertical="center"/>
      <protection locked="0"/>
    </xf>
    <xf numFmtId="0" fontId="1" fillId="0" borderId="6">
      <alignment horizontal="center" vertical="center"/>
      <protection locked="0"/>
    </xf>
    <xf numFmtId="4" fontId="1" fillId="0" borderId="1">
      <alignment horizontal="right" vertical="center"/>
    </xf>
    <xf numFmtId="0" fontId="1" fillId="0" borderId="0">
      <alignment horizontal="right" vertical="center"/>
    </xf>
    <xf numFmtId="0" fontId="1" fillId="0" borderId="0"/>
    <xf numFmtId="4" fontId="1" fillId="0" borderId="1">
      <alignment horizontal="right" vertical="center"/>
      <protection locked="0"/>
    </xf>
    <xf numFmtId="0" fontId="1" fillId="0" borderId="0">
      <alignment horizontal="right"/>
    </xf>
    <xf numFmtId="0" fontId="31" fillId="0" borderId="1">
      <alignment horizontal="right" vertical="center"/>
    </xf>
    <xf numFmtId="0" fontId="44" fillId="0" borderId="0">
      <alignment vertical="top"/>
      <protection locked="0"/>
    </xf>
    <xf numFmtId="49" fontId="1" fillId="0" borderId="0"/>
    <xf numFmtId="0" fontId="8" fillId="0" borderId="0">
      <alignment horizontal="center" vertical="center"/>
    </xf>
    <xf numFmtId="49" fontId="1" fillId="0" borderId="5">
      <alignment horizontal="center" vertical="center" wrapText="1"/>
    </xf>
    <xf numFmtId="49" fontId="1" fillId="0" borderId="1">
      <alignment horizontal="center" vertical="center"/>
    </xf>
    <xf numFmtId="0" fontId="1" fillId="0" borderId="1">
      <alignment horizontal="left" vertical="center" wrapText="1"/>
    </xf>
    <xf numFmtId="0" fontId="1" fillId="0" borderId="5">
      <alignment horizontal="center" vertical="center"/>
    </xf>
    <xf numFmtId="49" fontId="1" fillId="0" borderId="7">
      <alignment horizontal="center" vertical="center" wrapText="1"/>
    </xf>
    <xf numFmtId="0" fontId="1" fillId="0" borderId="7">
      <alignment horizontal="center" vertical="center"/>
    </xf>
    <xf numFmtId="0" fontId="1" fillId="0" borderId="0"/>
    <xf numFmtId="0" fontId="1" fillId="0" borderId="2">
      <alignment horizontal="center" vertical="center"/>
      <protection locked="0"/>
    </xf>
    <xf numFmtId="0" fontId="1" fillId="0" borderId="4">
      <alignment horizontal="center" vertical="center"/>
    </xf>
    <xf numFmtId="4" fontId="1" fillId="0" borderId="1">
      <alignment horizontal="right" vertical="center" wrapText="1"/>
    </xf>
    <xf numFmtId="4" fontId="1" fillId="0" borderId="1">
      <alignment horizontal="right" vertical="center" wrapText="1"/>
      <protection locked="0"/>
    </xf>
    <xf numFmtId="0" fontId="1" fillId="0" borderId="1">
      <alignment horizontal="center" vertical="center"/>
    </xf>
    <xf numFmtId="0" fontId="1" fillId="0" borderId="7">
      <alignment horizontal="center" vertical="center"/>
    </xf>
    <xf numFmtId="0" fontId="1" fillId="0" borderId="6">
      <alignment horizontal="center" vertical="center"/>
    </xf>
    <xf numFmtId="0" fontId="1" fillId="0" borderId="0">
      <alignment horizontal="right"/>
    </xf>
    <xf numFmtId="0" fontId="1" fillId="0" borderId="8">
      <alignment horizontal="center" vertical="center"/>
    </xf>
    <xf numFmtId="0" fontId="1" fillId="0" borderId="10">
      <alignment horizontal="center" vertical="center"/>
    </xf>
    <xf numFmtId="0" fontId="1" fillId="0" borderId="1">
      <alignment horizontal="center"/>
    </xf>
    <xf numFmtId="0" fontId="44" fillId="0" borderId="0">
      <alignment vertical="top"/>
      <protection locked="0"/>
    </xf>
    <xf numFmtId="49" fontId="1" fillId="0" borderId="0">
      <alignment horizontal="center"/>
    </xf>
    <xf numFmtId="0" fontId="1" fillId="0" borderId="6">
      <alignment horizontal="center" vertical="center"/>
    </xf>
    <xf numFmtId="49" fontId="1" fillId="0" borderId="6">
      <alignment horizontal="center" vertical="center" wrapText="1"/>
    </xf>
    <xf numFmtId="0" fontId="1" fillId="0" borderId="0">
      <alignment horizontal="center" wrapText="1"/>
    </xf>
    <xf numFmtId="0" fontId="15" fillId="0" borderId="0">
      <alignment horizontal="center" vertical="center" wrapText="1"/>
    </xf>
    <xf numFmtId="0" fontId="1" fillId="0" borderId="0">
      <alignment horizontal="left" vertical="center"/>
      <protection locked="0"/>
    </xf>
    <xf numFmtId="0" fontId="1" fillId="0" borderId="2">
      <alignment horizontal="center" vertical="center" wrapText="1"/>
    </xf>
    <xf numFmtId="0" fontId="1" fillId="0" borderId="4">
      <alignment horizontal="center" vertical="center" wrapText="1"/>
    </xf>
    <xf numFmtId="0" fontId="1" fillId="0" borderId="1">
      <alignment horizontal="center" vertical="center" wrapText="1"/>
    </xf>
    <xf numFmtId="4" fontId="1" fillId="0" borderId="1">
      <alignment horizontal="right" vertical="center"/>
    </xf>
    <xf numFmtId="0" fontId="1" fillId="0" borderId="0">
      <alignment horizontal="center" wrapText="1"/>
    </xf>
    <xf numFmtId="0" fontId="1" fillId="0" borderId="2">
      <alignment horizontal="center" vertical="center"/>
    </xf>
    <xf numFmtId="0" fontId="1" fillId="0" borderId="4">
      <alignment horizontal="center" vertical="center"/>
    </xf>
    <xf numFmtId="0" fontId="1" fillId="0" borderId="0">
      <alignment wrapText="1"/>
    </xf>
    <xf numFmtId="0" fontId="1" fillId="0" borderId="5">
      <alignment horizontal="center" vertical="center"/>
    </xf>
    <xf numFmtId="0" fontId="1" fillId="0" borderId="1">
      <alignment horizontal="center" vertical="center"/>
    </xf>
    <xf numFmtId="0" fontId="1" fillId="0" borderId="5">
      <alignment horizontal="center" vertical="center" wrapText="1"/>
    </xf>
    <xf numFmtId="4" fontId="1" fillId="0" borderId="5">
      <alignment horizontal="right" vertical="center"/>
    </xf>
    <xf numFmtId="0" fontId="1" fillId="0" borderId="7">
      <alignment horizontal="center" vertical="center"/>
    </xf>
    <xf numFmtId="0" fontId="1" fillId="0" borderId="0">
      <alignment wrapText="1"/>
    </xf>
    <xf numFmtId="0" fontId="1" fillId="0" borderId="0">
      <alignment horizontal="right" wrapText="1"/>
    </xf>
    <xf numFmtId="0" fontId="1" fillId="0" borderId="0"/>
    <xf numFmtId="0" fontId="44" fillId="0" borderId="0">
      <alignment vertical="top"/>
      <protection locked="0"/>
    </xf>
    <xf numFmtId="0" fontId="1" fillId="0" borderId="6">
      <alignment horizontal="center" vertical="center"/>
    </xf>
    <xf numFmtId="0" fontId="1" fillId="0" borderId="0">
      <alignment horizontal="center"/>
    </xf>
    <xf numFmtId="0" fontId="1" fillId="0" borderId="0"/>
    <xf numFmtId="0" fontId="1" fillId="0" borderId="0"/>
    <xf numFmtId="0" fontId="1" fillId="0" borderId="1"/>
    <xf numFmtId="0" fontId="1" fillId="0" borderId="6">
      <alignment horizontal="center" vertical="center"/>
    </xf>
    <xf numFmtId="0" fontId="1" fillId="0" borderId="7">
      <alignment horizontal="center" vertical="center"/>
      <protection locked="0"/>
    </xf>
    <xf numFmtId="0" fontId="1" fillId="0" borderId="7">
      <alignment horizontal="center" vertical="center" wrapText="1"/>
      <protection locked="0"/>
    </xf>
    <xf numFmtId="0" fontId="1" fillId="0" borderId="5">
      <alignment horizontal="center" vertical="center"/>
    </xf>
    <xf numFmtId="0" fontId="1" fillId="0" borderId="7">
      <alignment horizontal="center" vertical="center"/>
    </xf>
    <xf numFmtId="0" fontId="1" fillId="0" borderId="7">
      <alignment horizontal="center"/>
    </xf>
    <xf numFmtId="0" fontId="1" fillId="0" borderId="6">
      <alignment horizontal="center" vertical="center" wrapText="1"/>
      <protection locked="0"/>
    </xf>
    <xf numFmtId="0" fontId="44" fillId="0" borderId="0">
      <alignment vertical="top"/>
      <protection locked="0"/>
    </xf>
    <xf numFmtId="0" fontId="1" fillId="0" borderId="1">
      <alignment horizontal="center"/>
    </xf>
    <xf numFmtId="49" fontId="7" fillId="0" borderId="0">
      <protection locked="0"/>
    </xf>
    <xf numFmtId="0" fontId="1" fillId="0" borderId="0">
      <alignment horizontal="right" vertical="center"/>
      <protection locked="0"/>
    </xf>
    <xf numFmtId="49" fontId="1" fillId="0" borderId="2">
      <alignment horizontal="center" vertical="center" wrapText="1"/>
      <protection locked="0"/>
    </xf>
    <xf numFmtId="0" fontId="1" fillId="0" borderId="0">
      <alignment horizontal="right"/>
      <protection locked="0"/>
    </xf>
    <xf numFmtId="49" fontId="1" fillId="0" borderId="3">
      <alignment horizontal="center" vertical="center" wrapText="1"/>
      <protection locked="0"/>
    </xf>
    <xf numFmtId="0" fontId="1" fillId="0" borderId="0"/>
    <xf numFmtId="0" fontId="2" fillId="0" borderId="0">
      <alignment horizontal="center" vertical="center"/>
    </xf>
    <xf numFmtId="0" fontId="1" fillId="0" borderId="0">
      <alignment horizontal="left" vertical="center"/>
      <protection locked="0"/>
    </xf>
    <xf numFmtId="0" fontId="1" fillId="0" borderId="2">
      <alignment horizontal="center" vertical="center" wrapText="1"/>
      <protection locked="0"/>
    </xf>
    <xf numFmtId="0" fontId="1" fillId="0" borderId="3">
      <alignment horizontal="center" vertical="center" wrapText="1"/>
      <protection locked="0"/>
    </xf>
    <xf numFmtId="0" fontId="1" fillId="0" borderId="3">
      <alignment horizontal="center" vertical="center"/>
    </xf>
    <xf numFmtId="0" fontId="1" fillId="0" borderId="4">
      <alignment horizontal="center" vertical="center" wrapText="1"/>
      <protection locked="0"/>
    </xf>
    <xf numFmtId="0" fontId="1" fillId="0" borderId="1">
      <alignment horizontal="center" vertical="center"/>
    </xf>
    <xf numFmtId="0" fontId="1" fillId="0" borderId="1">
      <alignment horizontal="left" vertical="top" wrapText="1"/>
      <protection locked="0"/>
    </xf>
    <xf numFmtId="0" fontId="1" fillId="0" borderId="1"/>
    <xf numFmtId="0" fontId="1" fillId="0" borderId="5">
      <alignment horizontal="center" vertical="center" wrapText="1"/>
      <protection locked="0"/>
    </xf>
    <xf numFmtId="0" fontId="1" fillId="0" borderId="0">
      <alignment horizontal="left" vertical="center"/>
    </xf>
    <xf numFmtId="0" fontId="1" fillId="0" borderId="2">
      <alignment horizontal="center" vertical="center" wrapText="1"/>
    </xf>
    <xf numFmtId="49" fontId="1" fillId="0" borderId="0"/>
    <xf numFmtId="0" fontId="1" fillId="0" borderId="4">
      <alignment horizontal="center" vertical="center"/>
    </xf>
    <xf numFmtId="0" fontId="1" fillId="0" borderId="3">
      <alignment horizontal="center" vertical="center" wrapText="1"/>
    </xf>
    <xf numFmtId="0" fontId="1" fillId="0" borderId="6">
      <alignment horizontal="left" vertical="center"/>
    </xf>
    <xf numFmtId="0" fontId="1" fillId="0" borderId="4">
      <alignment horizontal="center" vertical="center" wrapText="1"/>
    </xf>
    <xf numFmtId="0" fontId="1" fillId="0" borderId="1">
      <alignment horizontal="left" vertical="center" wrapText="1"/>
      <protection locked="0"/>
    </xf>
    <xf numFmtId="0" fontId="1" fillId="0" borderId="7">
      <alignment horizontal="left" vertical="center"/>
    </xf>
    <xf numFmtId="0" fontId="2" fillId="0" borderId="0">
      <alignment horizontal="center" vertical="center" wrapText="1"/>
    </xf>
    <xf numFmtId="0" fontId="1" fillId="0" borderId="1">
      <alignment horizontal="left" vertical="center" wrapText="1"/>
    </xf>
    <xf numFmtId="0" fontId="1" fillId="0" borderId="0"/>
    <xf numFmtId="0" fontId="1" fillId="0" borderId="0">
      <alignment wrapText="1"/>
    </xf>
    <xf numFmtId="0" fontId="1" fillId="0" borderId="2">
      <alignment horizontal="center" vertical="center"/>
    </xf>
    <xf numFmtId="0" fontId="1" fillId="0" borderId="11">
      <alignment horizontal="center" vertical="center" wrapText="1"/>
      <protection locked="0"/>
    </xf>
    <xf numFmtId="0" fontId="1" fillId="0" borderId="8">
      <alignment horizontal="center" vertical="center" wrapText="1"/>
    </xf>
    <xf numFmtId="4" fontId="1" fillId="0" borderId="1">
      <alignment horizontal="right" vertical="center" wrapText="1"/>
      <protection locked="0"/>
    </xf>
    <xf numFmtId="0" fontId="1" fillId="0" borderId="1">
      <alignment horizontal="center" vertical="center" wrapText="1"/>
    </xf>
    <xf numFmtId="0" fontId="1" fillId="0" borderId="9">
      <alignment horizontal="center" vertical="center" wrapText="1"/>
    </xf>
    <xf numFmtId="4" fontId="1" fillId="0" borderId="1">
      <alignment horizontal="right" vertical="center" wrapText="1"/>
    </xf>
    <xf numFmtId="0" fontId="1" fillId="0" borderId="6">
      <alignment horizontal="center" vertical="center"/>
    </xf>
    <xf numFmtId="0" fontId="1" fillId="0" borderId="10">
      <alignment horizontal="center" vertical="center" wrapText="1"/>
    </xf>
    <xf numFmtId="0" fontId="1" fillId="0" borderId="21">
      <alignment horizontal="center" vertical="center"/>
    </xf>
    <xf numFmtId="0" fontId="1" fillId="0" borderId="10">
      <alignment horizontal="center" vertical="center"/>
    </xf>
    <xf numFmtId="0" fontId="1" fillId="0" borderId="12">
      <alignment horizontal="left" vertical="center"/>
    </xf>
    <xf numFmtId="0" fontId="1" fillId="0" borderId="8">
      <alignment horizontal="center" vertical="center" wrapText="1"/>
      <protection locked="0"/>
    </xf>
    <xf numFmtId="0" fontId="1" fillId="0" borderId="7">
      <alignment horizontal="center" vertical="center"/>
    </xf>
    <xf numFmtId="0" fontId="1" fillId="0" borderId="0">
      <alignment horizontal="right" vertical="center"/>
    </xf>
    <xf numFmtId="0" fontId="1" fillId="0" borderId="10">
      <alignment horizontal="center" vertical="center" wrapText="1"/>
      <protection locked="0"/>
    </xf>
    <xf numFmtId="0" fontId="1" fillId="0" borderId="0">
      <protection locked="0"/>
    </xf>
    <xf numFmtId="4" fontId="1" fillId="0" borderId="1">
      <alignment horizontal="right" vertical="center"/>
      <protection locked="0"/>
    </xf>
    <xf numFmtId="0" fontId="1" fillId="0" borderId="0">
      <alignment horizontal="right"/>
    </xf>
    <xf numFmtId="0" fontId="1" fillId="0" borderId="10">
      <alignment horizontal="right" vertical="center"/>
      <protection locked="0"/>
    </xf>
    <xf numFmtId="0" fontId="2" fillId="0" borderId="0">
      <alignment horizontal="center" vertical="center"/>
      <protection locked="0"/>
    </xf>
    <xf numFmtId="4" fontId="1" fillId="0" borderId="1">
      <alignment horizontal="right" vertical="center"/>
    </xf>
    <xf numFmtId="0" fontId="44" fillId="0" borderId="0">
      <alignment vertical="top"/>
      <protection locked="0"/>
    </xf>
    <xf numFmtId="0" fontId="1" fillId="0" borderId="1">
      <alignment horizontal="right" vertical="center" wrapText="1"/>
      <protection locked="0"/>
    </xf>
    <xf numFmtId="0" fontId="1" fillId="0" borderId="0">
      <alignment vertical="center"/>
    </xf>
    <xf numFmtId="0" fontId="4" fillId="0" borderId="0">
      <alignment horizontal="center" vertical="center"/>
    </xf>
    <xf numFmtId="0" fontId="1" fillId="0" borderId="0">
      <alignment horizontal="left" vertical="center"/>
      <protection locked="0"/>
    </xf>
    <xf numFmtId="0" fontId="1" fillId="0" borderId="1">
      <alignment horizontal="center" vertical="center" wrapText="1"/>
    </xf>
    <xf numFmtId="0" fontId="1" fillId="0" borderId="1">
      <alignment horizontal="left" vertical="center" wrapText="1"/>
    </xf>
    <xf numFmtId="0" fontId="1" fillId="0" borderId="2">
      <alignment horizontal="left" vertical="center" wrapText="1"/>
      <protection locked="0"/>
    </xf>
    <xf numFmtId="0" fontId="1" fillId="0" borderId="3">
      <alignment vertical="center"/>
    </xf>
    <xf numFmtId="0" fontId="1" fillId="0" borderId="4">
      <alignment vertical="center"/>
    </xf>
    <xf numFmtId="0" fontId="1" fillId="0" borderId="1">
      <alignment vertical="center" wrapText="1"/>
    </xf>
    <xf numFmtId="0" fontId="1" fillId="0" borderId="1">
      <alignment horizontal="left" vertical="center" wrapText="1"/>
      <protection locked="0"/>
    </xf>
    <xf numFmtId="0" fontId="1" fillId="0" borderId="1">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
      <alignment horizontal="center" vertical="center"/>
      <protection locked="0"/>
    </xf>
    <xf numFmtId="0" fontId="1" fillId="0" borderId="0">
      <alignment horizontal="right" vertical="center"/>
      <protection locked="0"/>
    </xf>
    <xf numFmtId="0" fontId="44" fillId="0" borderId="0">
      <alignment vertical="top"/>
      <protection locked="0"/>
    </xf>
    <xf numFmtId="0" fontId="1" fillId="0" borderId="0">
      <alignment vertical="center"/>
    </xf>
    <xf numFmtId="0" fontId="4" fillId="0" borderId="0">
      <alignment horizontal="center" vertical="center"/>
    </xf>
    <xf numFmtId="0" fontId="1" fillId="0" borderId="0">
      <alignment horizontal="left" vertical="center"/>
      <protection locked="0"/>
    </xf>
    <xf numFmtId="0" fontId="1" fillId="0" borderId="1">
      <alignment horizontal="center" vertical="center" wrapText="1"/>
    </xf>
    <xf numFmtId="0" fontId="1" fillId="0" borderId="1">
      <alignment horizontal="left" vertical="center" wrapText="1"/>
    </xf>
    <xf numFmtId="0" fontId="1" fillId="0" borderId="1">
      <alignment horizontal="left" vertical="center" wrapText="1"/>
      <protection locked="0"/>
    </xf>
    <xf numFmtId="0" fontId="2" fillId="0" borderId="0">
      <alignment horizontal="center" vertical="center"/>
    </xf>
    <xf numFmtId="0" fontId="1" fillId="0" borderId="1">
      <alignment horizontal="center" vertical="center"/>
      <protection locked="0"/>
    </xf>
    <xf numFmtId="0" fontId="1" fillId="0" borderId="1">
      <alignment vertical="center" wrapText="1"/>
    </xf>
    <xf numFmtId="0" fontId="1" fillId="0" borderId="1">
      <alignment horizontal="center" vertical="center" wrapText="1"/>
      <protection locked="0"/>
    </xf>
    <xf numFmtId="0" fontId="1" fillId="0" borderId="0">
      <alignment horizontal="right"/>
    </xf>
    <xf numFmtId="4" fontId="1" fillId="0" borderId="1">
      <alignment horizontal="right" vertical="center"/>
      <protection locked="0"/>
    </xf>
    <xf numFmtId="0" fontId="1" fillId="0" borderId="1">
      <alignment horizontal="center" vertical="center" wrapText="1"/>
    </xf>
    <xf numFmtId="0" fontId="8" fillId="0" borderId="0">
      <alignment horizontal="center" vertical="center"/>
    </xf>
    <xf numFmtId="4" fontId="1" fillId="0" borderId="1">
      <alignment horizontal="right" vertical="center"/>
    </xf>
    <xf numFmtId="0" fontId="2" fillId="0" borderId="0">
      <alignment horizontal="center" vertical="center"/>
      <protection locked="0"/>
    </xf>
    <xf numFmtId="4" fontId="1" fillId="0" borderId="1">
      <alignment horizontal="right" vertical="center" wrapText="1"/>
      <protection locked="0"/>
    </xf>
    <xf numFmtId="0" fontId="1" fillId="0" borderId="0">
      <alignment horizontal="right" vertical="center"/>
      <protection locked="0"/>
    </xf>
    <xf numFmtId="0" fontId="1" fillId="0" borderId="0">
      <alignment horizontal="right"/>
    </xf>
    <xf numFmtId="0" fontId="44" fillId="0" borderId="0">
      <alignment vertical="top"/>
      <protection locked="0"/>
    </xf>
    <xf numFmtId="0" fontId="1" fillId="0" borderId="7">
      <alignment horizontal="center" vertical="center"/>
    </xf>
    <xf numFmtId="0" fontId="7" fillId="0" borderId="0">
      <alignment horizontal="right"/>
      <protection locked="0"/>
    </xf>
    <xf numFmtId="0" fontId="8" fillId="0" borderId="0">
      <alignment horizontal="center" vertical="center" wrapText="1"/>
      <protection locked="0"/>
    </xf>
    <xf numFmtId="0" fontId="1" fillId="0" borderId="0">
      <alignment horizontal="left" vertical="center"/>
      <protection locked="0"/>
    </xf>
    <xf numFmtId="0" fontId="1" fillId="0" borderId="2">
      <alignment horizontal="center" vertical="center"/>
      <protection locked="0"/>
    </xf>
    <xf numFmtId="0" fontId="1" fillId="0" borderId="3">
      <alignment horizontal="center" vertical="center"/>
      <protection locked="0"/>
    </xf>
    <xf numFmtId="0" fontId="1" fillId="0" borderId="1">
      <alignment horizontal="center" vertical="center"/>
      <protection locked="0"/>
    </xf>
    <xf numFmtId="0" fontId="1" fillId="0" borderId="1">
      <alignment horizontal="left" vertical="center" wrapText="1"/>
      <protection locked="0"/>
    </xf>
    <xf numFmtId="0" fontId="1" fillId="0" borderId="1"/>
    <xf numFmtId="0" fontId="1" fillId="0" borderId="6">
      <alignment horizontal="center" vertical="center"/>
      <protection locked="0"/>
    </xf>
    <xf numFmtId="49" fontId="1" fillId="0" borderId="2">
      <alignment horizontal="center" vertical="center" wrapText="1"/>
      <protection locked="0"/>
    </xf>
    <xf numFmtId="178" fontId="1" fillId="0" borderId="1">
      <alignment horizontal="right" vertical="center" wrapText="1"/>
    </xf>
    <xf numFmtId="49" fontId="1" fillId="0" borderId="3">
      <alignment horizontal="center" vertical="center" wrapText="1"/>
      <protection locked="0"/>
    </xf>
    <xf numFmtId="0" fontId="1" fillId="0" borderId="0">
      <alignment horizontal="right"/>
    </xf>
    <xf numFmtId="49" fontId="1" fillId="0" borderId="1">
      <alignment horizontal="center" vertical="center"/>
      <protection locked="0"/>
    </xf>
    <xf numFmtId="0" fontId="1" fillId="0" borderId="7">
      <alignment horizontal="center" vertical="center"/>
    </xf>
    <xf numFmtId="0" fontId="8" fillId="0" borderId="0">
      <alignment horizontal="center" vertical="center"/>
      <protection locked="0"/>
    </xf>
    <xf numFmtId="0" fontId="1" fillId="0" borderId="2">
      <alignment horizontal="center" vertical="center"/>
    </xf>
    <xf numFmtId="49" fontId="1" fillId="0" borderId="1">
      <alignment horizontal="center" vertical="center"/>
      <protection locked="0"/>
    </xf>
    <xf numFmtId="49" fontId="1" fillId="0" borderId="0"/>
    <xf numFmtId="0" fontId="8" fillId="0" borderId="0">
      <alignment horizontal="center" vertical="center"/>
      <protection locked="0"/>
    </xf>
    <xf numFmtId="0" fontId="1" fillId="0" borderId="2">
      <alignment horizontal="center" vertical="center"/>
    </xf>
    <xf numFmtId="0" fontId="1" fillId="0" borderId="7">
      <alignment horizontal="center" vertical="center"/>
      <protection locked="0"/>
    </xf>
    <xf numFmtId="0" fontId="1" fillId="0" borderId="1">
      <alignment horizontal="center" vertical="center"/>
    </xf>
    <xf numFmtId="0" fontId="1" fillId="0" borderId="0">
      <alignment horizontal="right"/>
    </xf>
    <xf numFmtId="178" fontId="1" fillId="0" borderId="1">
      <alignment horizontal="right" vertical="center"/>
      <protection locked="0"/>
    </xf>
    <xf numFmtId="0" fontId="8" fillId="0" borderId="0">
      <alignment horizontal="center" vertical="center"/>
    </xf>
    <xf numFmtId="178" fontId="1" fillId="0" borderId="1">
      <alignment horizontal="right" vertical="center"/>
    </xf>
    <xf numFmtId="0" fontId="2" fillId="0" borderId="0">
      <alignment horizontal="center" vertical="center"/>
    </xf>
    <xf numFmtId="0" fontId="1" fillId="0" borderId="0"/>
    <xf numFmtId="0" fontId="1" fillId="0" borderId="8">
      <alignment horizontal="center" vertical="center" wrapText="1"/>
    </xf>
    <xf numFmtId="0" fontId="1" fillId="0" borderId="9">
      <alignment horizontal="center" vertical="center" wrapText="1"/>
    </xf>
    <xf numFmtId="0" fontId="1" fillId="0" borderId="10">
      <alignment horizontal="center" vertical="center" wrapText="1"/>
    </xf>
    <xf numFmtId="0" fontId="1" fillId="0" borderId="10">
      <alignment horizontal="center" vertical="center"/>
    </xf>
    <xf numFmtId="0" fontId="1" fillId="0" borderId="6">
      <alignment horizontal="center" vertical="center" wrapText="1"/>
    </xf>
    <xf numFmtId="0" fontId="1" fillId="0" borderId="12">
      <alignment horizontal="left" vertical="center"/>
    </xf>
    <xf numFmtId="0" fontId="1" fillId="0" borderId="0">
      <alignment vertical="top"/>
      <protection locked="0"/>
    </xf>
    <xf numFmtId="0" fontId="1" fillId="0" borderId="10">
      <alignment horizontal="right" vertical="center"/>
    </xf>
    <xf numFmtId="0" fontId="2" fillId="0" borderId="0">
      <alignment horizontal="center" vertical="center"/>
      <protection locked="0"/>
    </xf>
    <xf numFmtId="0" fontId="1" fillId="0" borderId="10">
      <alignment horizontal="right" vertical="center"/>
      <protection locked="0"/>
    </xf>
    <xf numFmtId="0" fontId="1" fillId="0" borderId="6">
      <alignment horizontal="center" vertical="center" wrapText="1"/>
      <protection locked="0"/>
    </xf>
    <xf numFmtId="0" fontId="1" fillId="0" borderId="9">
      <alignment horizontal="center" vertical="center" wrapText="1"/>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12">
      <alignment horizontal="center" vertical="center" wrapText="1"/>
    </xf>
    <xf numFmtId="0" fontId="1" fillId="0" borderId="1">
      <alignment horizontal="center" vertical="center" wrapText="1"/>
      <protection locked="0"/>
    </xf>
    <xf numFmtId="0" fontId="1" fillId="0" borderId="1">
      <alignment horizontal="right" vertical="center"/>
      <protection locked="0"/>
    </xf>
    <xf numFmtId="0" fontId="1" fillId="0" borderId="0">
      <alignment horizontal="right" vertical="center"/>
      <protection locked="0"/>
    </xf>
    <xf numFmtId="0" fontId="1" fillId="0" borderId="12">
      <alignment horizontal="center" vertical="center" wrapText="1"/>
      <protection locked="0"/>
    </xf>
    <xf numFmtId="0" fontId="1" fillId="0" borderId="0">
      <alignment horizontal="right"/>
      <protection locked="0"/>
    </xf>
    <xf numFmtId="0" fontId="1" fillId="0" borderId="0">
      <alignment horizontal="right" vertical="center"/>
    </xf>
    <xf numFmtId="0" fontId="1" fillId="0" borderId="0">
      <alignment horizontal="right"/>
    </xf>
    <xf numFmtId="0" fontId="1" fillId="0" borderId="7">
      <alignment horizontal="center" vertical="center" wrapText="1"/>
    </xf>
    <xf numFmtId="0" fontId="44" fillId="0" borderId="0">
      <alignment vertical="top"/>
      <protection locked="0"/>
    </xf>
    <xf numFmtId="0" fontId="1" fillId="0" borderId="5">
      <alignment horizontal="center" vertical="center" wrapText="1"/>
      <protection locked="0"/>
    </xf>
    <xf numFmtId="0" fontId="1" fillId="0" borderId="0">
      <alignment wrapText="1"/>
    </xf>
    <xf numFmtId="0" fontId="4" fillId="0" borderId="0">
      <alignment horizontal="center" vertical="center" wrapText="1"/>
    </xf>
    <xf numFmtId="0" fontId="1" fillId="0" borderId="0">
      <alignment horizontal="left" vertical="center" wrapText="1"/>
    </xf>
    <xf numFmtId="0" fontId="1" fillId="0" borderId="2">
      <alignment horizontal="center" vertical="center" wrapText="1"/>
    </xf>
    <xf numFmtId="0" fontId="1" fillId="0" borderId="4">
      <alignment horizontal="center" vertical="center" wrapText="1"/>
    </xf>
    <xf numFmtId="0" fontId="1" fillId="0" borderId="4">
      <alignment horizontal="left" vertical="center" wrapText="1"/>
    </xf>
    <xf numFmtId="0" fontId="1" fillId="0" borderId="11">
      <alignment horizontal="center" vertical="center"/>
    </xf>
    <xf numFmtId="0" fontId="1" fillId="0" borderId="10">
      <alignment horizontal="left" vertical="center" wrapText="1"/>
      <protection locked="0"/>
    </xf>
    <xf numFmtId="0" fontId="2" fillId="0" borderId="0">
      <alignment horizontal="center" vertical="center" wrapText="1"/>
      <protection locked="0"/>
    </xf>
    <xf numFmtId="0" fontId="1" fillId="0" borderId="0">
      <alignment vertical="top"/>
      <protection locked="0"/>
    </xf>
    <xf numFmtId="0" fontId="1" fillId="0" borderId="6">
      <alignment horizontal="center" vertical="center" wrapText="1"/>
      <protection locked="0"/>
    </xf>
    <xf numFmtId="0" fontId="1" fillId="0" borderId="6">
      <alignment horizontal="center" vertical="center" wrapText="1"/>
    </xf>
    <xf numFmtId="0" fontId="1" fillId="0" borderId="12">
      <alignment horizontal="center" vertical="center" wrapText="1"/>
    </xf>
    <xf numFmtId="0" fontId="1" fillId="0" borderId="0">
      <alignment vertical="center"/>
    </xf>
    <xf numFmtId="0" fontId="1" fillId="0" borderId="10">
      <alignment horizontal="right" vertical="center"/>
    </xf>
    <xf numFmtId="0" fontId="1" fillId="0" borderId="0">
      <alignment horizontal="right" vertical="center"/>
      <protection locked="0"/>
    </xf>
    <xf numFmtId="0" fontId="4" fillId="0" borderId="0">
      <alignment horizontal="center" vertical="center"/>
    </xf>
    <xf numFmtId="0" fontId="1" fillId="0" borderId="0">
      <alignment vertical="top" wrapText="1"/>
      <protection locked="0"/>
    </xf>
    <xf numFmtId="0" fontId="1" fillId="0" borderId="0">
      <alignment horizontal="right"/>
      <protection locked="0"/>
    </xf>
    <xf numFmtId="0" fontId="1" fillId="0" borderId="0">
      <alignment horizontal="left" vertical="center"/>
      <protection locked="0"/>
    </xf>
    <xf numFmtId="0" fontId="1" fillId="0" borderId="6">
      <alignment horizontal="center" vertical="center"/>
      <protection locked="0"/>
    </xf>
    <xf numFmtId="0" fontId="1" fillId="0" borderId="0">
      <alignment horizontal="right" wrapText="1"/>
      <protection locked="0"/>
    </xf>
    <xf numFmtId="0" fontId="1" fillId="0" borderId="1">
      <alignment horizontal="center" vertical="center" wrapText="1"/>
    </xf>
    <xf numFmtId="0" fontId="1" fillId="0" borderId="12">
      <alignment horizontal="center" vertical="center"/>
      <protection locked="0"/>
    </xf>
    <xf numFmtId="0" fontId="1" fillId="0" borderId="12">
      <alignment horizontal="center" vertical="center" wrapText="1"/>
      <protection locked="0"/>
    </xf>
    <xf numFmtId="0" fontId="1" fillId="0" borderId="1">
      <alignment horizontal="left" vertical="center" wrapText="1"/>
    </xf>
    <xf numFmtId="0" fontId="1" fillId="0" borderId="1">
      <alignment horizontal="center" vertical="center" wrapText="1"/>
      <protection locked="0"/>
    </xf>
    <xf numFmtId="0" fontId="1" fillId="0" borderId="0">
      <alignment horizontal="right" vertical="center" wrapText="1"/>
    </xf>
    <xf numFmtId="0" fontId="1" fillId="0" borderId="2">
      <alignment horizontal="left" vertical="center" wrapText="1"/>
      <protection locked="0"/>
    </xf>
    <xf numFmtId="0" fontId="1" fillId="0" borderId="1">
      <alignment horizontal="right" vertical="center"/>
      <protection locked="0"/>
    </xf>
    <xf numFmtId="0" fontId="1" fillId="0" borderId="0">
      <alignment horizontal="right" wrapText="1"/>
    </xf>
    <xf numFmtId="0" fontId="1" fillId="0" borderId="3">
      <alignment vertical="center"/>
    </xf>
    <xf numFmtId="0" fontId="1" fillId="0" borderId="0">
      <alignment horizontal="right" vertical="center" wrapText="1"/>
      <protection locked="0"/>
    </xf>
    <xf numFmtId="0" fontId="1" fillId="0" borderId="7">
      <alignment horizontal="center" vertical="center" wrapText="1"/>
    </xf>
    <xf numFmtId="0" fontId="1" fillId="0" borderId="4">
      <alignment vertical="center"/>
    </xf>
    <xf numFmtId="0" fontId="44" fillId="0" borderId="0">
      <alignment vertical="top"/>
      <protection locked="0"/>
    </xf>
    <xf numFmtId="0" fontId="2" fillId="0" borderId="0">
      <alignment horizontal="center" vertical="center"/>
    </xf>
    <xf numFmtId="0" fontId="1" fillId="0" borderId="0"/>
    <xf numFmtId="0" fontId="6" fillId="0" borderId="0">
      <alignment horizontal="center" vertical="center" wrapText="1"/>
    </xf>
    <xf numFmtId="0" fontId="1" fillId="0" borderId="0">
      <alignment horizontal="left" vertical="center" wrapText="1"/>
    </xf>
    <xf numFmtId="0" fontId="1" fillId="0" borderId="2">
      <alignment horizontal="center" vertical="center"/>
    </xf>
    <xf numFmtId="0" fontId="1" fillId="0" borderId="4">
      <alignment horizontal="center" vertical="center"/>
    </xf>
    <xf numFmtId="0" fontId="1" fillId="0" borderId="1">
      <alignment horizontal="center" vertical="center"/>
    </xf>
    <xf numFmtId="0" fontId="1" fillId="0" borderId="1">
      <alignment vertical="center" wrapText="1"/>
    </xf>
    <xf numFmtId="0" fontId="6" fillId="0" borderId="0">
      <alignment horizontal="center" vertical="center"/>
    </xf>
    <xf numFmtId="0" fontId="1" fillId="0" borderId="0">
      <alignment wrapText="1"/>
    </xf>
    <xf numFmtId="0" fontId="1" fillId="0" borderId="3">
      <alignment horizontal="center" vertical="center"/>
    </xf>
    <xf numFmtId="4" fontId="1" fillId="0" borderId="1">
      <alignment vertical="center"/>
    </xf>
    <xf numFmtId="4" fontId="1" fillId="0" borderId="1">
      <alignment vertical="center"/>
      <protection locked="0"/>
    </xf>
    <xf numFmtId="0" fontId="1" fillId="0" borderId="6">
      <alignment horizontal="center" vertical="center"/>
    </xf>
    <xf numFmtId="0" fontId="1" fillId="0" borderId="2">
      <alignment horizontal="center" vertical="center" wrapText="1"/>
    </xf>
    <xf numFmtId="4" fontId="1" fillId="0" borderId="5">
      <alignment vertical="center"/>
      <protection locked="0"/>
    </xf>
    <xf numFmtId="0" fontId="1" fillId="0" borderId="0">
      <alignment horizontal="right" vertical="center"/>
    </xf>
    <xf numFmtId="0" fontId="1" fillId="0" borderId="1">
      <alignment horizontal="center" vertical="center"/>
      <protection locked="0"/>
    </xf>
    <xf numFmtId="0" fontId="1" fillId="0" borderId="0">
      <alignment horizontal="right" wrapText="1"/>
    </xf>
    <xf numFmtId="0" fontId="5" fillId="0" borderId="0">
      <alignment vertical="top"/>
    </xf>
    <xf numFmtId="0" fontId="1" fillId="0" borderId="21">
      <alignment horizontal="center" vertical="center" wrapText="1"/>
    </xf>
    <xf numFmtId="0" fontId="1" fillId="0" borderId="0">
      <protection locked="0"/>
    </xf>
    <xf numFmtId="4" fontId="1" fillId="0" borderId="5">
      <alignment vertical="center"/>
    </xf>
    <xf numFmtId="0" fontId="5" fillId="0" borderId="0"/>
    <xf numFmtId="0" fontId="1" fillId="0" borderId="5">
      <alignment horizontal="center" vertical="center"/>
      <protection locked="0"/>
    </xf>
    <xf numFmtId="0" fontId="1" fillId="0" borderId="1">
      <alignment horizontal="center"/>
    </xf>
    <xf numFmtId="0" fontId="1" fillId="0" borderId="0"/>
    <xf numFmtId="0" fontId="44" fillId="0" borderId="0">
      <alignment vertical="top"/>
      <protection locked="0"/>
    </xf>
    <xf numFmtId="0" fontId="1" fillId="0" borderId="0">
      <alignment horizontal="right" vertical="center"/>
      <protection locked="0"/>
    </xf>
    <xf numFmtId="0" fontId="1" fillId="0" borderId="0">
      <alignment horizontal="right" vertical="center"/>
      <protection locked="0"/>
    </xf>
    <xf numFmtId="0" fontId="1" fillId="0" borderId="0">
      <alignment vertical="top"/>
      <protection locked="0"/>
    </xf>
    <xf numFmtId="0" fontId="1" fillId="0" borderId="1">
      <alignment horizontal="center" vertical="center"/>
      <protection locked="0"/>
    </xf>
    <xf numFmtId="0" fontId="1" fillId="0" borderId="1">
      <alignment vertical="center" wrapText="1"/>
    </xf>
    <xf numFmtId="0" fontId="1" fillId="0" borderId="1">
      <alignment horizontal="left" vertical="center" wrapText="1"/>
      <protection locked="0"/>
    </xf>
    <xf numFmtId="0" fontId="1" fillId="0" borderId="1">
      <alignment horizontal="center" vertical="center" wrapText="1"/>
      <protection locked="0"/>
    </xf>
    <xf numFmtId="0" fontId="1" fillId="0" borderId="1">
      <alignment horizontal="center" vertical="center" wrapText="1"/>
    </xf>
    <xf numFmtId="0" fontId="1" fillId="0" borderId="0">
      <alignment vertical="top"/>
      <protection locked="0"/>
    </xf>
    <xf numFmtId="0" fontId="2" fillId="0" borderId="0">
      <alignment horizontal="center" vertical="center"/>
      <protection locked="0"/>
    </xf>
    <xf numFmtId="0" fontId="1" fillId="0" borderId="1">
      <alignment horizontal="center" vertical="center"/>
      <protection locked="0"/>
    </xf>
    <xf numFmtId="0" fontId="1" fillId="0" borderId="0">
      <alignment horizontal="right" vertical="center"/>
      <protection locked="0"/>
    </xf>
    <xf numFmtId="0" fontId="44" fillId="0" borderId="0">
      <alignment vertical="top"/>
      <protection locked="0"/>
    </xf>
    <xf numFmtId="0" fontId="1" fillId="0" borderId="0">
      <alignment vertical="center"/>
    </xf>
    <xf numFmtId="0" fontId="4" fillId="0" borderId="0">
      <alignment horizontal="center" vertical="center" wrapText="1"/>
    </xf>
    <xf numFmtId="0" fontId="1" fillId="0" borderId="0">
      <alignment horizontal="left" vertical="center"/>
    </xf>
    <xf numFmtId="0" fontId="1" fillId="0" borderId="2">
      <alignment horizontal="center" vertical="center" wrapText="1"/>
    </xf>
    <xf numFmtId="0" fontId="1" fillId="0" borderId="4">
      <alignment horizontal="center" vertical="center" wrapText="1"/>
    </xf>
    <xf numFmtId="0" fontId="1" fillId="0" borderId="1">
      <alignment horizontal="center" vertical="center" wrapText="1"/>
    </xf>
    <xf numFmtId="0" fontId="1" fillId="0" borderId="1">
      <alignment vertical="center" wrapText="1"/>
    </xf>
    <xf numFmtId="0" fontId="1" fillId="0" borderId="1">
      <alignment horizontal="center" vertical="center" wrapText="1"/>
      <protection locked="0"/>
    </xf>
    <xf numFmtId="0" fontId="2" fillId="0" borderId="0">
      <alignment horizontal="center" vertical="center"/>
    </xf>
    <xf numFmtId="0" fontId="1" fillId="0" borderId="0">
      <alignment horizontal="left" vertical="center"/>
    </xf>
    <xf numFmtId="0" fontId="1" fillId="0" borderId="7">
      <alignment vertical="center" wrapText="1"/>
      <protection locked="0"/>
    </xf>
    <xf numFmtId="0" fontId="1" fillId="0" borderId="5">
      <alignment horizontal="center" vertical="center" wrapText="1"/>
    </xf>
    <xf numFmtId="0" fontId="1" fillId="0" borderId="1">
      <alignment horizontal="right" vertical="center" wrapText="1"/>
    </xf>
    <xf numFmtId="0" fontId="1" fillId="0" borderId="1">
      <alignment horizontal="right" vertical="center" wrapText="1"/>
      <protection locked="0"/>
    </xf>
    <xf numFmtId="0" fontId="1" fillId="0" borderId="6">
      <alignment horizontal="center" vertical="center" wrapText="1"/>
    </xf>
    <xf numFmtId="0" fontId="44" fillId="0" borderId="0">
      <alignment vertical="top"/>
      <protection locked="0"/>
    </xf>
    <xf numFmtId="0" fontId="1" fillId="0" borderId="1">
      <alignment horizontal="right" vertical="center"/>
    </xf>
    <xf numFmtId="0" fontId="1" fillId="0" borderId="1">
      <alignment horizontal="right" vertical="center"/>
      <protection locked="0"/>
    </xf>
    <xf numFmtId="0" fontId="1" fillId="0" borderId="0">
      <alignment horizontal="right" vertical="center"/>
    </xf>
    <xf numFmtId="0" fontId="1" fillId="0" borderId="7">
      <alignment horizontal="center" vertical="center" wrapText="1"/>
    </xf>
    <xf numFmtId="0" fontId="1" fillId="0" borderId="0"/>
    <xf numFmtId="0" fontId="2" fillId="0" borderId="0">
      <alignment horizontal="center" vertical="center"/>
    </xf>
    <xf numFmtId="0" fontId="1" fillId="0" borderId="0">
      <alignment horizontal="left" vertical="center"/>
      <protection locked="0"/>
    </xf>
    <xf numFmtId="0" fontId="1" fillId="0" borderId="3">
      <alignment horizontal="center" vertical="center" wrapText="1"/>
      <protection locked="0"/>
    </xf>
    <xf numFmtId="0" fontId="1" fillId="0" borderId="4">
      <alignment horizontal="center" vertical="center" wrapText="1"/>
      <protection locked="0"/>
    </xf>
    <xf numFmtId="0" fontId="1" fillId="0" borderId="1">
      <alignment horizontal="center" vertical="center"/>
    </xf>
    <xf numFmtId="0" fontId="1" fillId="0" borderId="1">
      <alignment horizontal="left" vertical="center" wrapText="1"/>
    </xf>
    <xf numFmtId="0" fontId="1" fillId="0" borderId="1">
      <alignment horizontal="left" vertical="center" wrapText="1"/>
      <protection locked="0"/>
    </xf>
    <xf numFmtId="0" fontId="1" fillId="0" borderId="0">
      <alignment horizontal="left" vertical="center"/>
    </xf>
    <xf numFmtId="0" fontId="1" fillId="0" borderId="6">
      <alignment horizontal="left" vertical="center"/>
    </xf>
    <xf numFmtId="49" fontId="1" fillId="0" borderId="0"/>
    <xf numFmtId="0" fontId="1" fillId="0" borderId="2">
      <alignment horizontal="center" vertical="center" wrapText="1"/>
    </xf>
    <xf numFmtId="0" fontId="1" fillId="0" borderId="3">
      <alignment horizontal="center" vertical="center" wrapText="1"/>
    </xf>
    <xf numFmtId="0" fontId="1" fillId="0" borderId="3">
      <alignment horizontal="center" vertical="center"/>
    </xf>
    <xf numFmtId="0" fontId="1" fillId="0" borderId="4">
      <alignment horizontal="center" vertical="center" wrapText="1"/>
    </xf>
    <xf numFmtId="0" fontId="1" fillId="0" borderId="4">
      <alignment horizontal="center" vertical="center"/>
    </xf>
    <xf numFmtId="0" fontId="1" fillId="0" borderId="7">
      <alignment horizontal="left" vertical="center"/>
    </xf>
    <xf numFmtId="0" fontId="1" fillId="0" borderId="1">
      <alignment horizontal="right" vertical="center" wrapText="1"/>
    </xf>
    <xf numFmtId="0" fontId="1" fillId="0" borderId="0"/>
    <xf numFmtId="0" fontId="2" fillId="0" borderId="0">
      <alignment horizontal="center" vertical="center"/>
    </xf>
    <xf numFmtId="0" fontId="1" fillId="0" borderId="0">
      <alignment horizontal="left" vertical="center"/>
      <protection locked="0"/>
    </xf>
    <xf numFmtId="0" fontId="1" fillId="0" borderId="2">
      <alignment horizontal="center" vertical="center" wrapText="1"/>
      <protection locked="0"/>
    </xf>
    <xf numFmtId="0" fontId="1" fillId="0" borderId="3">
      <alignment horizontal="center" vertical="center" wrapText="1"/>
      <protection locked="0"/>
    </xf>
    <xf numFmtId="0" fontId="1" fillId="0" borderId="4">
      <alignment horizontal="center" vertical="center" wrapText="1"/>
      <protection locked="0"/>
    </xf>
    <xf numFmtId="0" fontId="1" fillId="0" borderId="1">
      <alignment horizontal="center" vertical="center"/>
    </xf>
    <xf numFmtId="0" fontId="1" fillId="0" borderId="1">
      <alignment horizontal="left" vertical="center" wrapText="1"/>
      <protection locked="0"/>
    </xf>
    <xf numFmtId="0" fontId="1" fillId="0" borderId="1"/>
    <xf numFmtId="0" fontId="1" fillId="0" borderId="0">
      <alignment horizontal="left" vertical="center"/>
    </xf>
    <xf numFmtId="0" fontId="1" fillId="0" borderId="1">
      <alignment horizontal="left" vertical="center"/>
      <protection locked="0"/>
    </xf>
    <xf numFmtId="0" fontId="1" fillId="0" borderId="6">
      <alignment horizontal="left" vertical="center" wrapText="1"/>
      <protection locked="0"/>
    </xf>
    <xf numFmtId="49" fontId="1" fillId="0" borderId="0"/>
    <xf numFmtId="0" fontId="1" fillId="0" borderId="2">
      <alignment horizontal="center" vertical="center" wrapText="1"/>
    </xf>
    <xf numFmtId="0" fontId="1" fillId="0" borderId="5">
      <alignment horizontal="center" vertical="center"/>
    </xf>
    <xf numFmtId="0" fontId="1" fillId="0" borderId="3">
      <alignment horizontal="center" vertical="center" wrapText="1"/>
    </xf>
    <xf numFmtId="0" fontId="1" fillId="0" borderId="2">
      <alignment horizontal="center" vertical="center"/>
    </xf>
    <xf numFmtId="0" fontId="1" fillId="0" borderId="4">
      <alignment horizontal="center" vertical="center" wrapText="1"/>
    </xf>
    <xf numFmtId="0" fontId="1" fillId="0" borderId="4">
      <alignment horizontal="center" vertical="center"/>
    </xf>
    <xf numFmtId="0" fontId="1" fillId="0" borderId="7">
      <alignment horizontal="left" vertical="center" wrapText="1"/>
      <protection locked="0"/>
    </xf>
    <xf numFmtId="4" fontId="1" fillId="0" borderId="1">
      <alignment horizontal="right" vertical="center" wrapText="1"/>
      <protection locked="0"/>
    </xf>
    <xf numFmtId="0" fontId="1" fillId="0" borderId="0"/>
    <xf numFmtId="0" fontId="1" fillId="0" borderId="6">
      <alignment horizontal="center"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xf>
    <xf numFmtId="0" fontId="1" fillId="0" borderId="1">
      <alignment horizontal="center" vertical="center"/>
      <protection locked="0"/>
    </xf>
    <xf numFmtId="0" fontId="44" fillId="0" borderId="0">
      <alignment vertical="top"/>
      <protection locked="0"/>
    </xf>
    <xf numFmtId="0" fontId="24" fillId="0" borderId="0">
      <alignment vertical="top"/>
      <protection locked="0"/>
    </xf>
  </cellStyleXfs>
  <cellXfs count="236">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1" fillId="0" borderId="0"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0" xfId="0" applyFont="1" applyBorder="1"/>
    <xf numFmtId="0" fontId="1"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3" fillId="0" borderId="1" xfId="142" applyNumberFormat="1" applyFont="1" applyBorder="1">
      <alignment horizontal="left" vertical="center" wrapText="1"/>
    </xf>
    <xf numFmtId="0" fontId="0" fillId="0" borderId="1" xfId="0" applyFont="1" applyBorder="1"/>
    <xf numFmtId="179" fontId="3" fillId="0" borderId="1" xfId="0" applyNumberFormat="1" applyFont="1" applyBorder="1" applyAlignment="1">
      <alignment horizontal="right" vertical="center"/>
    </xf>
    <xf numFmtId="0" fontId="1" fillId="0" borderId="1" xfId="648" applyFont="1" applyBorder="1">
      <alignment horizontal="left" vertical="center" wrapText="1"/>
      <protection locked="0"/>
    </xf>
    <xf numFmtId="0" fontId="1" fillId="0" borderId="1" xfId="656"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1" fillId="0" borderId="0" xfId="646" applyFont="1" applyBorder="1">
      <alignment horizontal="left" vertical="center"/>
    </xf>
    <xf numFmtId="0" fontId="1" fillId="0" borderId="0" xfId="658" applyFont="1" applyBorder="1"/>
    <xf numFmtId="0" fontId="1" fillId="0" borderId="2" xfId="640" applyFont="1" applyBorder="1">
      <alignment horizontal="center" vertical="center" wrapText="1"/>
      <protection locked="0"/>
    </xf>
    <xf numFmtId="0" fontId="1" fillId="0" borderId="2" xfId="650" applyFont="1" applyBorder="1">
      <alignment horizontal="center" vertical="center" wrapText="1"/>
    </xf>
    <xf numFmtId="0" fontId="1" fillId="0" borderId="2" xfId="653" applyFont="1" applyBorder="1">
      <alignment horizontal="center" vertical="center"/>
    </xf>
    <xf numFmtId="0" fontId="1" fillId="0" borderId="3" xfId="641" applyFont="1" applyBorder="1">
      <alignment horizontal="center" vertical="center" wrapText="1"/>
      <protection locked="0"/>
    </xf>
    <xf numFmtId="0" fontId="1" fillId="0" borderId="3" xfId="652" applyFont="1" applyBorder="1">
      <alignment horizontal="center" vertical="center" wrapText="1"/>
    </xf>
    <xf numFmtId="0" fontId="1" fillId="0" borderId="3" xfId="632" applyFont="1" applyBorder="1">
      <alignment horizontal="center" vertical="center"/>
    </xf>
    <xf numFmtId="0" fontId="1" fillId="0" borderId="4" xfId="642" applyFont="1" applyBorder="1">
      <alignment horizontal="center" vertical="center" wrapText="1"/>
      <protection locked="0"/>
    </xf>
    <xf numFmtId="0" fontId="1" fillId="0" borderId="4" xfId="654" applyFont="1" applyBorder="1">
      <alignment horizontal="center" vertical="center" wrapText="1"/>
    </xf>
    <xf numFmtId="0" fontId="1" fillId="0" borderId="4" xfId="655" applyFont="1" applyBorder="1">
      <alignment horizontal="center" vertical="center"/>
    </xf>
    <xf numFmtId="0" fontId="1" fillId="0" borderId="1" xfId="625" applyFont="1" applyBorder="1">
      <alignment horizontal="left" vertical="center" wrapText="1"/>
    </xf>
    <xf numFmtId="0" fontId="1" fillId="0" borderId="5" xfId="521" applyFont="1" applyBorder="1">
      <alignment horizontal="center" vertical="center" wrapText="1"/>
      <protection locked="0"/>
    </xf>
    <xf numFmtId="0" fontId="1" fillId="0" borderId="6" xfId="628" applyFont="1" applyBorder="1">
      <alignment horizontal="left" vertical="center"/>
    </xf>
    <xf numFmtId="0" fontId="1" fillId="0" borderId="7" xfId="635" applyFont="1" applyBorder="1">
      <alignment horizontal="left" vertical="center"/>
    </xf>
    <xf numFmtId="0" fontId="1" fillId="0" borderId="0" xfId="660" applyFont="1" applyBorder="1">
      <alignment horizontal="right" vertical="center"/>
      <protection locked="0"/>
    </xf>
    <xf numFmtId="0" fontId="1" fillId="0" borderId="5" xfId="651" applyFont="1" applyBorder="1">
      <alignment horizontal="center" vertical="center"/>
    </xf>
    <xf numFmtId="0" fontId="1" fillId="0" borderId="6" xfId="659" applyFont="1" applyBorder="1">
      <alignment horizontal="center" vertical="center"/>
    </xf>
    <xf numFmtId="0" fontId="1" fillId="0" borderId="7" xfId="662" applyFont="1" applyBorder="1">
      <alignment horizontal="center" vertical="center"/>
    </xf>
    <xf numFmtId="0" fontId="1" fillId="0" borderId="0" xfId="617" applyFont="1" applyBorder="1">
      <alignment horizontal="right" vertical="center"/>
    </xf>
    <xf numFmtId="0" fontId="4" fillId="0" borderId="0" xfId="600" applyFont="1" applyBorder="1">
      <alignment horizontal="center" vertical="center" wrapText="1"/>
    </xf>
    <xf numFmtId="0" fontId="1" fillId="0" borderId="5" xfId="610" applyFont="1" applyBorder="1">
      <alignment horizontal="center" vertical="center" wrapText="1"/>
    </xf>
    <xf numFmtId="0" fontId="1" fillId="0" borderId="6" xfId="613" applyFont="1" applyBorder="1">
      <alignment horizontal="center" vertical="center" wrapText="1"/>
    </xf>
    <xf numFmtId="0" fontId="1" fillId="0" borderId="7" xfId="618" applyFont="1" applyBorder="1">
      <alignment horizontal="center" vertical="center" wrapText="1"/>
    </xf>
    <xf numFmtId="0" fontId="1" fillId="0" borderId="1" xfId="604" applyFont="1" applyBorder="1">
      <alignment horizontal="center" vertical="center" wrapText="1"/>
    </xf>
    <xf numFmtId="0" fontId="1" fillId="0" borderId="1" xfId="606" applyFont="1" applyBorder="1">
      <alignment horizontal="center" vertical="center" wrapText="1"/>
      <protection locked="0"/>
    </xf>
    <xf numFmtId="0" fontId="4"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5" fillId="0" borderId="0" xfId="577" applyFont="1" applyBorder="1">
      <alignment vertical="top"/>
    </xf>
    <xf numFmtId="0" fontId="6" fillId="0" borderId="0" xfId="560" applyFont="1" applyBorder="1">
      <alignment horizontal="center" vertical="center" wrapText="1"/>
    </xf>
    <xf numFmtId="0" fontId="6" fillId="0" borderId="0" xfId="566" applyFont="1" applyBorder="1">
      <alignment horizontal="center" vertical="center"/>
    </xf>
    <xf numFmtId="0" fontId="1" fillId="0" borderId="0" xfId="0" applyFont="1" applyBorder="1" applyAlignment="1">
      <alignment horizontal="left" vertical="center" wrapText="1"/>
    </xf>
    <xf numFmtId="0" fontId="1" fillId="0" borderId="0" xfId="567" applyFont="1" applyBorder="1">
      <alignment wrapText="1"/>
    </xf>
    <xf numFmtId="0" fontId="1" fillId="0" borderId="0" xfId="576" applyFont="1" applyBorder="1">
      <alignment horizontal="right" wrapText="1"/>
    </xf>
    <xf numFmtId="0" fontId="1" fillId="0" borderId="0" xfId="579" applyFont="1" applyBorder="1">
      <protection locked="0"/>
    </xf>
    <xf numFmtId="0" fontId="1" fillId="0" borderId="1" xfId="578" applyFont="1" applyBorder="1">
      <alignment horizontal="center" vertical="center" wrapText="1"/>
    </xf>
    <xf numFmtId="0" fontId="1" fillId="0" borderId="1" xfId="0" applyFont="1" applyBorder="1" applyAlignment="1" applyProtection="1">
      <alignment horizontal="center" vertical="center"/>
      <protection locked="0"/>
    </xf>
    <xf numFmtId="0" fontId="1" fillId="0" borderId="1" xfId="605" applyFont="1" applyBorder="1">
      <alignment vertical="center" wrapText="1"/>
    </xf>
    <xf numFmtId="0" fontId="1" fillId="0" borderId="1" xfId="583" applyFont="1" applyBorder="1">
      <alignment horizontal="center"/>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1" fillId="0" borderId="8" xfId="408" applyFont="1" applyBorder="1">
      <alignment horizontal="center" vertical="center" wrapText="1"/>
    </xf>
    <xf numFmtId="0" fontId="1" fillId="0" borderId="8" xfId="418" applyFont="1" applyBorder="1">
      <alignment horizontal="center" vertical="center" wrapText="1"/>
      <protection locked="0"/>
    </xf>
    <xf numFmtId="0" fontId="1" fillId="0" borderId="9" xfId="411" applyFont="1" applyBorder="1">
      <alignment horizontal="center" vertical="center" wrapText="1"/>
    </xf>
    <xf numFmtId="0" fontId="1" fillId="0" borderId="9" xfId="30" applyFont="1" applyBorder="1">
      <alignment horizontal="center" vertical="center" wrapText="1"/>
      <protection locked="0"/>
    </xf>
    <xf numFmtId="0" fontId="1" fillId="0" borderId="10" xfId="414" applyFont="1" applyBorder="1">
      <alignment horizontal="center" vertical="center" wrapText="1"/>
    </xf>
    <xf numFmtId="0" fontId="1" fillId="0" borderId="10" xfId="421" applyFont="1" applyBorder="1">
      <alignment horizontal="center" vertical="center" wrapText="1"/>
      <protection locked="0"/>
    </xf>
    <xf numFmtId="0" fontId="1" fillId="0" borderId="10" xfId="140" applyFont="1" applyBorder="1">
      <alignment horizontal="left" vertical="center" wrapText="1"/>
    </xf>
    <xf numFmtId="0" fontId="1" fillId="0" borderId="10" xfId="425" applyFont="1" applyBorder="1">
      <alignment horizontal="right" vertical="center"/>
      <protection locked="0"/>
    </xf>
    <xf numFmtId="0" fontId="1" fillId="0" borderId="11" xfId="528" applyFont="1" applyBorder="1">
      <alignment horizontal="center" vertical="center"/>
    </xf>
    <xf numFmtId="0" fontId="1" fillId="0" borderId="12" xfId="417" applyFont="1" applyBorder="1">
      <alignment horizontal="left" vertical="center"/>
    </xf>
    <xf numFmtId="0" fontId="1" fillId="0" borderId="10" xfId="29" applyFont="1" applyBorder="1">
      <alignment horizontal="left" vertical="center"/>
    </xf>
    <xf numFmtId="0" fontId="1" fillId="0" borderId="0" xfId="539" applyFont="1" applyBorder="1">
      <alignment vertical="top" wrapText="1"/>
      <protection locked="0"/>
    </xf>
    <xf numFmtId="0" fontId="2" fillId="0" borderId="0" xfId="530" applyFont="1" applyBorder="1">
      <alignment horizontal="center" vertical="center" wrapText="1"/>
      <protection locked="0"/>
    </xf>
    <xf numFmtId="0" fontId="1" fillId="0" borderId="0" xfId="661" applyFont="1" applyBorder="1">
      <alignment horizontal="right"/>
      <protection locked="0"/>
    </xf>
    <xf numFmtId="0" fontId="1" fillId="0" borderId="6" xfId="532" applyFont="1" applyBorder="1">
      <alignment horizontal="center" vertical="center" wrapText="1"/>
      <protection locked="0"/>
    </xf>
    <xf numFmtId="0" fontId="1" fillId="0" borderId="6" xfId="542" applyFont="1" applyBorder="1">
      <alignment horizontal="center" vertical="center"/>
      <protection locked="0"/>
    </xf>
    <xf numFmtId="0" fontId="1" fillId="0" borderId="12" xfId="534" applyFont="1" applyBorder="1">
      <alignment horizontal="center" vertical="center" wrapText="1"/>
    </xf>
    <xf numFmtId="0" fontId="1" fillId="0" borderId="12" xfId="545" applyFont="1" applyBorder="1">
      <alignment horizontal="center" vertical="center"/>
      <protection locked="0"/>
    </xf>
    <xf numFmtId="0" fontId="1" fillId="0" borderId="0" xfId="554" applyFont="1" applyBorder="1">
      <alignment horizontal="right" vertical="center" wrapText="1"/>
      <protection locked="0"/>
    </xf>
    <xf numFmtId="0" fontId="1" fillId="0" borderId="0" xfId="549" applyFont="1" applyBorder="1">
      <alignment horizontal="right" vertical="center" wrapText="1"/>
    </xf>
    <xf numFmtId="0" fontId="1" fillId="0" borderId="0" xfId="543" applyFont="1" applyBorder="1">
      <alignment horizontal="right" wrapText="1"/>
      <protection locked="0"/>
    </xf>
    <xf numFmtId="0" fontId="1" fillId="0" borderId="0" xfId="0" applyFont="1" applyBorder="1" applyAlignment="1">
      <alignment horizontal="right" wrapText="1"/>
    </xf>
    <xf numFmtId="0" fontId="1" fillId="0" borderId="12" xfId="546" applyFont="1" applyBorder="1">
      <alignment horizontal="center" vertical="center" wrapText="1"/>
      <protection locked="0"/>
    </xf>
    <xf numFmtId="0" fontId="1" fillId="0" borderId="10" xfId="499" applyFont="1" applyBorder="1">
      <alignment horizontal="center" vertical="center"/>
    </xf>
    <xf numFmtId="0" fontId="1" fillId="0" borderId="10" xfId="42" applyFont="1" applyBorder="1">
      <alignment horizontal="center" vertical="center"/>
      <protection locked="0"/>
    </xf>
    <xf numFmtId="0" fontId="1" fillId="0" borderId="10" xfId="536" applyFont="1" applyBorder="1">
      <alignment horizontal="right" vertical="center"/>
    </xf>
    <xf numFmtId="0" fontId="1" fillId="0" borderId="0" xfId="0" applyFont="1" applyBorder="1" applyAlignment="1">
      <alignment horizontal="right"/>
    </xf>
    <xf numFmtId="0" fontId="7" fillId="0" borderId="0" xfId="248" applyFont="1" applyBorder="1">
      <alignment horizontal="right"/>
      <protection locked="0"/>
    </xf>
    <xf numFmtId="49" fontId="7" fillId="0" borderId="0" xfId="377" applyNumberFormat="1" applyFont="1" applyBorder="1">
      <protection locked="0"/>
    </xf>
    <xf numFmtId="0" fontId="1" fillId="0" borderId="0" xfId="518" applyFont="1" applyBorder="1">
      <alignment horizontal="right"/>
    </xf>
    <xf numFmtId="0" fontId="8" fillId="0" borderId="0" xfId="253" applyFont="1" applyBorder="1">
      <alignment horizontal="center" vertical="center" wrapText="1"/>
      <protection locked="0"/>
    </xf>
    <xf numFmtId="0" fontId="8" fillId="0" borderId="0" xfId="486" applyFont="1" applyBorder="1">
      <alignment horizontal="center" vertical="center"/>
      <protection locked="0"/>
    </xf>
    <xf numFmtId="0" fontId="8" fillId="0" borderId="0" xfId="492" applyFont="1" applyBorder="1">
      <alignment horizontal="center" vertical="center"/>
    </xf>
    <xf numFmtId="0" fontId="1" fillId="0" borderId="0" xfId="639" applyFont="1" applyBorder="1">
      <alignment horizontal="left" vertical="center"/>
      <protection locked="0"/>
    </xf>
    <xf numFmtId="0" fontId="1" fillId="0" borderId="2" xfId="262" applyFont="1" applyBorder="1">
      <alignment horizontal="center" vertical="center"/>
      <protection locked="0"/>
    </xf>
    <xf numFmtId="49" fontId="1" fillId="0" borderId="2" xfId="379" applyNumberFormat="1" applyFont="1" applyBorder="1">
      <alignment horizontal="center" vertical="center" wrapText="1"/>
      <protection locked="0"/>
    </xf>
    <xf numFmtId="0" fontId="1" fillId="0" borderId="3" xfId="4" applyFont="1" applyBorder="1">
      <alignment horizontal="center" vertical="center"/>
      <protection locked="0"/>
    </xf>
    <xf numFmtId="49" fontId="1" fillId="0" borderId="3" xfId="381" applyNumberFormat="1" applyFont="1" applyBorder="1">
      <alignment horizontal="center" vertical="center" wrapText="1"/>
      <protection locked="0"/>
    </xf>
    <xf numFmtId="49" fontId="1" fillId="0" borderId="1" xfId="484" applyNumberFormat="1" applyFont="1" applyBorder="1">
      <alignment horizontal="center" vertical="center"/>
      <protection locked="0"/>
    </xf>
    <xf numFmtId="0" fontId="1" fillId="0" borderId="1" xfId="644" applyFont="1" applyBorder="1">
      <alignment horizontal="left" vertical="center" wrapText="1"/>
      <protection locked="0"/>
    </xf>
    <xf numFmtId="0" fontId="1" fillId="0" borderId="7" xfId="488" applyFont="1" applyBorder="1">
      <alignment horizontal="center" vertical="center"/>
      <protection locked="0"/>
    </xf>
    <xf numFmtId="0" fontId="8" fillId="0" borderId="0" xfId="0" applyFont="1" applyBorder="1" applyAlignment="1">
      <alignment horizontal="center" vertical="center"/>
    </xf>
    <xf numFmtId="49" fontId="1" fillId="0" borderId="1" xfId="379" applyNumberFormat="1" applyFont="1" applyBorder="1">
      <alignment horizontal="center" vertical="center" wrapText="1"/>
      <protection locked="0"/>
    </xf>
    <xf numFmtId="49" fontId="1" fillId="0" borderId="1" xfId="381" applyNumberFormat="1" applyFont="1" applyBorder="1">
      <alignment horizontal="center" vertical="center" wrapText="1"/>
      <protection locked="0"/>
    </xf>
    <xf numFmtId="0" fontId="4" fillId="0" borderId="0" xfId="538" applyFont="1" applyBorder="1">
      <alignment horizontal="center" vertical="center"/>
    </xf>
    <xf numFmtId="0" fontId="9" fillId="0" borderId="0" xfId="0" applyFont="1" applyBorder="1"/>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1" fillId="0" borderId="1" xfId="628" applyFont="1" applyBorder="1">
      <alignment horizontal="left" vertical="center"/>
    </xf>
    <xf numFmtId="0" fontId="1" fillId="0" borderId="1" xfId="635" applyFont="1" applyBorder="1">
      <alignment horizontal="left" vertical="center"/>
    </xf>
    <xf numFmtId="0" fontId="1" fillId="0" borderId="1" xfId="415" applyFont="1" applyBorder="1">
      <alignment horizontal="center" vertical="center"/>
    </xf>
    <xf numFmtId="0" fontId="1"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1" fillId="0" borderId="1" xfId="641" applyFont="1" applyBorder="1">
      <alignment horizontal="center" vertical="center" wrapText="1"/>
      <protection locked="0"/>
    </xf>
    <xf numFmtId="0" fontId="1" fillId="0" borderId="1" xfId="4" applyFont="1" applyBorder="1">
      <alignment horizontal="center" vertical="center"/>
      <protection locked="0"/>
    </xf>
    <xf numFmtId="0" fontId="1" fillId="0" borderId="1" xfId="632" applyFont="1" applyBorder="1">
      <alignment horizontal="center" vertical="center"/>
    </xf>
    <xf numFmtId="0" fontId="1" fillId="0" borderId="1" xfId="238" applyFont="1" applyBorder="1">
      <alignment horizontal="left" vertical="center"/>
    </xf>
    <xf numFmtId="49" fontId="3" fillId="0" borderId="1" xfId="142" applyNumberFormat="1" applyFont="1" applyBorder="1" applyAlignment="1">
      <alignment horizontal="left" vertical="center" wrapText="1" indent="1"/>
    </xf>
    <xf numFmtId="0" fontId="1" fillId="0" borderId="1" xfId="521" applyFont="1" applyBorder="1">
      <alignment horizontal="center" vertical="center" wrapText="1"/>
      <protection locked="0"/>
    </xf>
    <xf numFmtId="0" fontId="1" fillId="0" borderId="1" xfId="275" applyFont="1" applyBorder="1">
      <alignment horizontal="left" vertical="center"/>
      <protection locked="0"/>
    </xf>
    <xf numFmtId="0" fontId="1" fillId="0" borderId="1" xfId="38" applyFont="1" applyBorder="1">
      <alignment horizontal="left" vertical="center"/>
      <protection locked="0"/>
    </xf>
    <xf numFmtId="0" fontId="1" fillId="0" borderId="1" xfId="642" applyFont="1" applyBorder="1">
      <alignment horizontal="center" vertical="center" wrapText="1"/>
      <protection locked="0"/>
    </xf>
    <xf numFmtId="0" fontId="1" fillId="0" borderId="1" xfId="373" applyFont="1" applyBorder="1">
      <alignment horizontal="center"/>
    </xf>
    <xf numFmtId="0" fontId="1" fillId="0" borderId="0" xfId="350" applyFont="1" applyBorder="1">
      <alignment horizontal="center" wrapText="1"/>
    </xf>
    <xf numFmtId="0" fontId="15" fillId="0" borderId="0" xfId="344" applyFont="1" applyBorder="1">
      <alignment horizontal="center" vertical="center" wrapText="1"/>
    </xf>
    <xf numFmtId="0" fontId="1" fillId="0" borderId="1" xfId="610" applyFont="1" applyBorder="1">
      <alignment horizontal="center" vertical="center" wrapText="1"/>
    </xf>
    <xf numFmtId="179" fontId="16" fillId="0" borderId="0" xfId="0" applyNumberFormat="1" applyFont="1" applyBorder="1" applyAlignment="1">
      <alignment horizontal="right" vertical="center"/>
    </xf>
    <xf numFmtId="0" fontId="17" fillId="0" borderId="0" xfId="200" applyFont="1" applyBorder="1">
      <alignment horizontal="center" vertical="center"/>
    </xf>
    <xf numFmtId="0" fontId="18" fillId="0" borderId="1" xfId="0" applyFont="1" applyBorder="1" applyAlignment="1">
      <alignment horizontal="center" vertical="center"/>
    </xf>
    <xf numFmtId="49" fontId="18" fillId="0" borderId="1" xfId="0" applyNumberFormat="1" applyFont="1" applyBorder="1" applyAlignment="1">
      <alignment horizontal="center" vertical="center" wrapText="1"/>
    </xf>
    <xf numFmtId="49" fontId="18" fillId="0" borderId="1" xfId="342" applyNumberFormat="1" applyFont="1" applyBorder="1">
      <alignment horizontal="center" vertical="center" wrapText="1"/>
    </xf>
    <xf numFmtId="49" fontId="18"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19" fillId="0" borderId="1" xfId="0" applyNumberFormat="1" applyFont="1" applyBorder="1" applyAlignment="1" applyProtection="1">
      <alignment horizontal="center" vertical="center"/>
      <protection locked="0"/>
    </xf>
    <xf numFmtId="0" fontId="18" fillId="0" borderId="1" xfId="0" applyFont="1" applyBorder="1"/>
    <xf numFmtId="0" fontId="18" fillId="0" borderId="1" xfId="0" applyFont="1" applyBorder="1" applyAlignment="1">
      <alignment horizontal="left" indent="1"/>
    </xf>
    <xf numFmtId="0" fontId="18" fillId="0" borderId="1" xfId="212" applyFont="1" applyBorder="1">
      <alignment horizontal="center" vertical="center"/>
    </xf>
    <xf numFmtId="0" fontId="18" fillId="0" borderId="1" xfId="136" applyFont="1" applyBorder="1">
      <alignment horizontal="center" vertical="center"/>
    </xf>
    <xf numFmtId="0" fontId="18" fillId="0" borderId="1" xfId="152" applyFont="1" applyBorder="1">
      <alignment horizontal="center" vertical="center"/>
    </xf>
    <xf numFmtId="179" fontId="20" fillId="0" borderId="1" xfId="0" applyNumberFormat="1" applyFont="1" applyBorder="1" applyAlignment="1">
      <alignment horizontal="right" vertical="center"/>
    </xf>
    <xf numFmtId="179" fontId="20" fillId="0" borderId="1" xfId="0" applyNumberFormat="1" applyFont="1" applyBorder="1" applyAlignment="1">
      <alignment horizontal="right" vertical="center" indent="1"/>
    </xf>
    <xf numFmtId="179" fontId="20" fillId="0" borderId="1" xfId="0" applyNumberFormat="1" applyFont="1" applyBorder="1" applyAlignment="1">
      <alignment horizontal="center" vertical="center"/>
    </xf>
    <xf numFmtId="0" fontId="18" fillId="0" borderId="1" xfId="0" applyFont="1" applyBorder="1" applyAlignment="1" applyProtection="1">
      <alignment horizontal="center" vertical="center"/>
      <protection locked="0"/>
    </xf>
    <xf numFmtId="0" fontId="18" fillId="0" borderId="1" xfId="488" applyFont="1" applyBorder="1">
      <alignment horizontal="center" vertical="center"/>
      <protection locked="0"/>
    </xf>
    <xf numFmtId="0" fontId="21" fillId="0" borderId="0" xfId="0" applyFont="1" applyBorder="1" applyAlignment="1" applyProtection="1">
      <alignment horizontal="right" vertical="center"/>
      <protection locked="0"/>
    </xf>
    <xf numFmtId="0" fontId="0" fillId="0" borderId="0" xfId="0" applyFont="1" applyBorder="1" applyAlignment="1">
      <alignment horizontal="center" vertical="center"/>
    </xf>
    <xf numFmtId="0" fontId="22" fillId="0" borderId="0" xfId="0" applyFont="1" applyBorder="1" applyAlignment="1">
      <alignment horizontal="right"/>
    </xf>
    <xf numFmtId="0" fontId="19" fillId="0" borderId="1" xfId="167" applyFont="1" applyBorder="1">
      <alignment horizontal="center" vertical="center"/>
    </xf>
    <xf numFmtId="0" fontId="19" fillId="0" borderId="1" xfId="0" applyFont="1" applyBorder="1" applyAlignment="1">
      <alignment horizontal="center" vertical="center"/>
    </xf>
    <xf numFmtId="0" fontId="1" fillId="0" borderId="0" xfId="51" applyFont="1" applyBorder="1">
      <alignment vertical="top"/>
    </xf>
    <xf numFmtId="49" fontId="1" fillId="0" borderId="1" xfId="10" applyNumberFormat="1" applyFont="1" applyBorder="1">
      <alignment horizontal="center" vertical="center" wrapText="1"/>
    </xf>
    <xf numFmtId="49" fontId="1" fillId="0" borderId="1" xfId="133" applyNumberFormat="1" applyFont="1" applyBorder="1">
      <alignment horizontal="center" vertical="center" wrapText="1"/>
    </xf>
    <xf numFmtId="49" fontId="1" fillId="0" borderId="1" xfId="206" applyNumberFormat="1" applyFont="1" applyBorder="1">
      <alignment horizontal="center" vertical="center"/>
    </xf>
    <xf numFmtId="49" fontId="3" fillId="0" borderId="1" xfId="142" applyNumberFormat="1" applyFont="1" applyBorder="1" applyAlignment="1">
      <alignment horizontal="left" vertical="center" wrapText="1" indent="2"/>
    </xf>
    <xf numFmtId="0" fontId="23" fillId="0" borderId="0" xfId="665" applyFont="1" applyFill="1" applyBorder="1" applyAlignment="1" applyProtection="1">
      <alignment vertical="center"/>
    </xf>
    <xf numFmtId="0" fontId="24" fillId="0" borderId="0" xfId="665" applyFont="1" applyFill="1" applyBorder="1" applyAlignment="1" applyProtection="1">
      <alignment vertical="top"/>
      <protection locked="0"/>
    </xf>
    <xf numFmtId="0" fontId="25" fillId="0" borderId="0" xfId="0" applyFont="1" applyFill="1" applyBorder="1" applyAlignment="1"/>
    <xf numFmtId="0" fontId="22" fillId="0" borderId="0" xfId="665" applyFont="1" applyFill="1" applyBorder="1" applyAlignment="1" applyProtection="1">
      <alignment vertical="center"/>
    </xf>
    <xf numFmtId="0" fontId="21" fillId="0" borderId="0" xfId="665" applyFont="1" applyFill="1" applyBorder="1" applyAlignment="1" applyProtection="1">
      <alignment horizontal="right" vertical="center"/>
    </xf>
    <xf numFmtId="0" fontId="26" fillId="0" borderId="0" xfId="665" applyFont="1" applyFill="1" applyBorder="1" applyAlignment="1" applyProtection="1">
      <alignment horizontal="center" vertical="center"/>
    </xf>
    <xf numFmtId="0" fontId="27" fillId="0" borderId="0" xfId="665" applyFont="1" applyFill="1" applyBorder="1" applyAlignment="1" applyProtection="1">
      <alignment horizontal="center" vertical="center"/>
    </xf>
    <xf numFmtId="0" fontId="21" fillId="0" borderId="0" xfId="665" applyFont="1" applyFill="1" applyBorder="1" applyAlignment="1" applyProtection="1">
      <alignment horizontal="left" vertical="center"/>
      <protection locked="0"/>
    </xf>
    <xf numFmtId="0" fontId="28" fillId="0" borderId="0" xfId="665" applyFont="1" applyFill="1" applyBorder="1" applyAlignment="1" applyProtection="1">
      <alignment horizontal="center" vertical="center"/>
    </xf>
    <xf numFmtId="0" fontId="21" fillId="0" borderId="0" xfId="665" applyFont="1" applyFill="1" applyBorder="1" applyAlignment="1" applyProtection="1">
      <alignment horizontal="right"/>
    </xf>
    <xf numFmtId="0" fontId="29" fillId="0" borderId="5" xfId="665" applyFont="1" applyFill="1" applyBorder="1" applyAlignment="1" applyProtection="1">
      <alignment horizontal="center" vertical="center"/>
    </xf>
    <xf numFmtId="0" fontId="29" fillId="0" borderId="7" xfId="665" applyFont="1" applyFill="1" applyBorder="1" applyAlignment="1" applyProtection="1">
      <alignment horizontal="center" vertical="center"/>
    </xf>
    <xf numFmtId="0" fontId="29" fillId="0" borderId="2" xfId="665" applyFont="1" applyFill="1" applyBorder="1" applyAlignment="1" applyProtection="1">
      <alignment horizontal="center" vertical="center"/>
    </xf>
    <xf numFmtId="0" fontId="29" fillId="0" borderId="2" xfId="665" applyFont="1" applyFill="1" applyBorder="1" applyAlignment="1" applyProtection="1">
      <alignment horizontal="center" vertical="center"/>
      <protection locked="0"/>
    </xf>
    <xf numFmtId="0" fontId="29" fillId="0" borderId="4" xfId="665" applyFont="1" applyFill="1" applyBorder="1" applyAlignment="1" applyProtection="1">
      <alignment horizontal="center" vertical="center"/>
    </xf>
    <xf numFmtId="0" fontId="29" fillId="0" borderId="4" xfId="665" applyFont="1" applyFill="1" applyBorder="1" applyAlignment="1" applyProtection="1">
      <alignment horizontal="center" vertical="center" wrapText="1"/>
    </xf>
    <xf numFmtId="0" fontId="21" fillId="0" borderId="1" xfId="665" applyFont="1" applyFill="1" applyBorder="1" applyAlignment="1" applyProtection="1">
      <alignment vertical="center"/>
    </xf>
    <xf numFmtId="179" fontId="3" fillId="0" borderId="1" xfId="0" applyNumberFormat="1" applyFont="1" applyFill="1" applyBorder="1" applyAlignment="1">
      <alignment horizontal="right" vertical="center"/>
    </xf>
    <xf numFmtId="0" fontId="21" fillId="0" borderId="1" xfId="665" applyFont="1" applyFill="1" applyBorder="1" applyAlignment="1" applyProtection="1">
      <alignment horizontal="left" vertical="center"/>
      <protection locked="0"/>
    </xf>
    <xf numFmtId="0" fontId="21" fillId="0" borderId="1" xfId="665" applyFont="1" applyFill="1" applyBorder="1" applyAlignment="1" applyProtection="1">
      <alignment vertical="center"/>
      <protection locked="0"/>
    </xf>
    <xf numFmtId="4" fontId="21" fillId="0" borderId="1" xfId="665" applyNumberFormat="1" applyFont="1" applyFill="1" applyBorder="1" applyAlignment="1" applyProtection="1">
      <alignment horizontal="right" vertical="center"/>
      <protection locked="0"/>
    </xf>
    <xf numFmtId="4" fontId="21" fillId="0" borderId="1" xfId="665" applyNumberFormat="1" applyFont="1" applyFill="1" applyBorder="1" applyAlignment="1" applyProtection="1">
      <alignment horizontal="right" vertical="center"/>
    </xf>
    <xf numFmtId="0" fontId="21" fillId="0" borderId="1" xfId="665" applyFont="1" applyFill="1" applyBorder="1" applyAlignment="1" applyProtection="1">
      <alignment horizontal="left" vertical="center"/>
    </xf>
    <xf numFmtId="0" fontId="30" fillId="0" borderId="1" xfId="665" applyFont="1" applyFill="1" applyBorder="1" applyAlignment="1" applyProtection="1">
      <alignment horizontal="right" vertical="center"/>
    </xf>
    <xf numFmtId="0" fontId="23" fillId="0" borderId="1" xfId="665" applyFont="1" applyFill="1" applyBorder="1" applyAlignment="1" applyProtection="1">
      <alignment vertical="center"/>
    </xf>
    <xf numFmtId="0" fontId="30" fillId="0" borderId="1" xfId="665" applyFont="1" applyFill="1" applyBorder="1" applyAlignment="1" applyProtection="1">
      <alignment horizontal="center" vertical="center"/>
    </xf>
    <xf numFmtId="0" fontId="30" fillId="0" borderId="1" xfId="665" applyFont="1" applyFill="1" applyBorder="1" applyAlignment="1" applyProtection="1">
      <alignment horizontal="center" vertical="center"/>
      <protection locked="0"/>
    </xf>
    <xf numFmtId="0" fontId="1" fillId="0" borderId="0" xfId="243" applyFont="1" applyBorder="1">
      <alignment horizontal="left" vertical="center" wrapText="1"/>
      <protection locked="0"/>
    </xf>
    <xf numFmtId="0" fontId="1" fillId="0" borderId="0" xfId="561" applyFont="1" applyBorder="1">
      <alignment horizontal="left" vertical="center" wrapText="1"/>
    </xf>
    <xf numFmtId="0" fontId="1" fillId="0" borderId="1" xfId="650" applyFont="1" applyBorder="1">
      <alignment horizontal="center" vertical="center" wrapText="1"/>
    </xf>
    <xf numFmtId="0" fontId="1" fillId="0" borderId="1" xfId="138" applyFont="1" applyBorder="1">
      <alignment horizontal="center" vertical="center"/>
    </xf>
    <xf numFmtId="0" fontId="1" fillId="0" borderId="1" xfId="659" applyFont="1" applyBorder="1">
      <alignment horizontal="center" vertical="center"/>
    </xf>
    <xf numFmtId="3" fontId="1" fillId="0" borderId="1" xfId="277" applyNumberFormat="1" applyFont="1" applyBorder="1">
      <alignment horizontal="center" vertical="center"/>
      <protection locked="0"/>
    </xf>
    <xf numFmtId="3" fontId="1" fillId="0" borderId="1" xfId="0" applyNumberFormat="1" applyFont="1" applyBorder="1" applyAlignment="1">
      <alignment horizontal="center" vertical="center"/>
    </xf>
    <xf numFmtId="0" fontId="1" fillId="0" borderId="1" xfId="407" applyFont="1" applyBorder="1">
      <alignment horizontal="center" vertical="center" wrapText="1"/>
      <protection locked="0"/>
    </xf>
    <xf numFmtId="3" fontId="1"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0" xfId="201" applyFont="1" applyBorder="1">
      <alignment horizontal="center" vertical="center"/>
      <protection locked="0"/>
    </xf>
    <xf numFmtId="0" fontId="1" fillId="0" borderId="1" xfId="640" applyFont="1" applyBorder="1">
      <alignment horizontal="center" vertical="center" wrapText="1"/>
      <protection locked="0"/>
    </xf>
    <xf numFmtId="0" fontId="1" fillId="0" borderId="1" xfId="418" applyFont="1" applyBorder="1">
      <alignment horizontal="center" vertical="center" wrapText="1"/>
      <protection locked="0"/>
    </xf>
    <xf numFmtId="0" fontId="1" fillId="0" borderId="1" xfId="532" applyFont="1" applyBorder="1">
      <alignment horizontal="center" vertical="center" wrapText="1"/>
      <protection locked="0"/>
    </xf>
    <xf numFmtId="0" fontId="1" fillId="0" borderId="1" xfId="613" applyFont="1" applyBorder="1">
      <alignment horizontal="center" vertical="center" wrapText="1"/>
    </xf>
    <xf numFmtId="0" fontId="1" fillId="0" borderId="1" xfId="652" applyFont="1" applyBorder="1">
      <alignment horizontal="center" vertical="center" wrapText="1"/>
    </xf>
    <xf numFmtId="0" fontId="1" fillId="0" borderId="1" xfId="411" applyFont="1" applyBorder="1">
      <alignment horizontal="center" vertical="center" wrapText="1"/>
    </xf>
    <xf numFmtId="0" fontId="1" fillId="0" borderId="1" xfId="499"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1" fillId="0" borderId="1" xfId="582" applyFont="1" applyBorder="1">
      <alignment horizontal="center" vertical="center"/>
      <protection locked="0"/>
    </xf>
    <xf numFmtId="0" fontId="1" fillId="0" borderId="1" xfId="155" applyFont="1" applyBorder="1">
      <alignment horizontal="right" vertical="center"/>
      <protection locked="0"/>
    </xf>
    <xf numFmtId="0" fontId="1" fillId="0" borderId="1" xfId="542" applyFont="1" applyBorder="1">
      <alignment horizontal="center" vertical="center"/>
      <protection locked="0"/>
    </xf>
    <xf numFmtId="0" fontId="1" fillId="0" borderId="1" xfId="618" applyFont="1" applyBorder="1">
      <alignment horizontal="center" vertical="center" wrapText="1"/>
    </xf>
    <xf numFmtId="0" fontId="1" fillId="0" borderId="1" xfId="545" applyFont="1" applyBorder="1">
      <alignment horizontal="center" vertical="center"/>
      <protection locked="0"/>
    </xf>
    <xf numFmtId="0" fontId="1" fillId="0" borderId="1" xfId="534" applyFont="1" applyBorder="1">
      <alignment horizontal="center" vertical="center" wrapText="1"/>
    </xf>
    <xf numFmtId="0" fontId="1" fillId="0" borderId="1" xfId="414" applyFont="1" applyBorder="1">
      <alignment horizontal="center" vertical="center" wrapText="1"/>
    </xf>
    <xf numFmtId="0" fontId="1" fillId="0" borderId="1" xfId="30" applyFont="1" applyBorder="1">
      <alignment horizontal="center" vertical="center" wrapText="1"/>
      <protection locked="0"/>
    </xf>
    <xf numFmtId="0" fontId="1" fillId="0" borderId="1" xfId="421" applyFont="1" applyBorder="1">
      <alignment horizontal="center" vertical="center" wrapText="1"/>
      <protection locked="0"/>
    </xf>
    <xf numFmtId="0" fontId="1" fillId="0" borderId="1" xfId="42" applyFont="1" applyBorder="1">
      <alignment horizontal="center" vertical="center"/>
      <protection locked="0"/>
    </xf>
    <xf numFmtId="0" fontId="1" fillId="0" borderId="1" xfId="370" applyFont="1" applyBorder="1">
      <alignment horizontal="center" vertical="center" wrapText="1"/>
      <protection locked="0"/>
    </xf>
    <xf numFmtId="0" fontId="1" fillId="0" borderId="1" xfId="408" applyFont="1" applyBorder="1">
      <alignment horizontal="center" vertical="center" wrapText="1"/>
    </xf>
    <xf numFmtId="0" fontId="1" fillId="0" borderId="1" xfId="233" applyFont="1" applyBorder="1">
      <alignment horizontal="center" vertical="center"/>
      <protection locked="0"/>
    </xf>
    <xf numFmtId="3" fontId="1" fillId="0" borderId="1" xfId="228" applyNumberFormat="1" applyFont="1" applyBorder="1">
      <alignment horizontal="center" vertical="center"/>
    </xf>
    <xf numFmtId="3" fontId="1" fillId="0" borderId="1" xfId="268" applyNumberFormat="1" applyFont="1" applyBorder="1">
      <alignment horizontal="center" vertical="center"/>
    </xf>
    <xf numFmtId="0" fontId="2" fillId="0" borderId="0" xfId="165" applyFont="1" applyBorder="1">
      <alignment horizontal="center" vertical="top"/>
    </xf>
    <xf numFmtId="0" fontId="31" fillId="0" borderId="0" xfId="7" applyFont="1" applyBorder="1">
      <alignment horizontal="center" vertical="center"/>
    </xf>
    <xf numFmtId="0" fontId="1" fillId="0" borderId="1" xfId="651" applyFont="1" applyBorder="1">
      <alignment horizontal="center" vertical="center"/>
    </xf>
    <xf numFmtId="0" fontId="1" fillId="0" borderId="1" xfId="662" applyFont="1" applyBorder="1">
      <alignment horizontal="center" vertical="center"/>
    </xf>
    <xf numFmtId="0" fontId="1" fillId="0" borderId="1" xfId="653" applyFont="1" applyBorder="1">
      <alignment horizontal="center" vertical="center"/>
    </xf>
    <xf numFmtId="0" fontId="1" fillId="0" borderId="1" xfId="655" applyFont="1" applyBorder="1">
      <alignment horizontal="center" vertical="center"/>
    </xf>
    <xf numFmtId="0" fontId="3" fillId="0" borderId="1" xfId="0" applyFont="1" applyBorder="1" applyAlignment="1">
      <alignment horizontal="left" vertical="center" wrapText="1"/>
    </xf>
    <xf numFmtId="49" fontId="3" fillId="0" borderId="1" xfId="142" applyNumberFormat="1" applyFont="1" applyBorder="1" applyAlignment="1">
      <alignment horizontal="center" vertical="center" wrapText="1"/>
    </xf>
    <xf numFmtId="0" fontId="1" fillId="0" borderId="0" xfId="518" applyFont="1" applyBorder="1" quotePrefix="1">
      <alignment horizontal="right"/>
    </xf>
    <xf numFmtId="0" fontId="1" fillId="0" borderId="0" xfId="543" applyFont="1" applyBorder="1" quotePrefix="1">
      <alignment horizontal="right" wrapText="1"/>
      <protection locked="0"/>
    </xf>
    <xf numFmtId="0" fontId="1" fillId="0" borderId="0" xfId="617" applyFont="1" applyBorder="1" quotePrefix="1">
      <alignment horizontal="right" vertical="center"/>
    </xf>
    <xf numFmtId="0" fontId="1" fillId="0" borderId="0" xfId="0" applyFont="1" applyBorder="1" applyAlignment="1" quotePrefix="1">
      <alignment horizontal="right"/>
    </xf>
    <xf numFmtId="0" fontId="1" fillId="0" borderId="0" xfId="576" applyFont="1" applyBorder="1" quotePrefix="1">
      <alignment horizontal="right" wrapText="1"/>
    </xf>
    <xf numFmtId="0" fontId="1" fillId="0" borderId="0" xfId="0" applyFont="1" applyBorder="1" applyAlignment="1" applyProtection="1" quotePrefix="1">
      <alignment horizontal="right"/>
      <protection locked="0"/>
    </xf>
    <xf numFmtId="0" fontId="1" fillId="0" borderId="0" xfId="0" applyFont="1" applyBorder="1" applyAlignment="1" quotePrefix="1">
      <alignment horizontal="right" wrapText="1"/>
    </xf>
    <xf numFmtId="0" fontId="1" fillId="0" borderId="0" xfId="0" applyFont="1" applyBorder="1" applyAlignment="1" applyProtection="1" quotePrefix="1">
      <alignment horizontal="right" vertical="center"/>
      <protection locked="0"/>
    </xf>
  </cellXfs>
  <cellStyles count="666">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8"/>
  <sheetViews>
    <sheetView showZeros="0" workbookViewId="0">
      <selection activeCell="B8" sqref="B8"/>
    </sheetView>
  </sheetViews>
  <sheetFormatPr defaultColWidth="8" defaultRowHeight="14.25" customHeight="1" outlineLevelCol="3"/>
  <cols>
    <col min="1" max="1" width="39.575" customWidth="1"/>
    <col min="2" max="2" width="43.1416666666667" customWidth="1"/>
    <col min="3" max="3" width="39.7083333333333" customWidth="1"/>
    <col min="4" max="4" width="42.7083333333333" customWidth="1"/>
  </cols>
  <sheetData>
    <row r="1" ht="13.5" customHeight="1" spans="4:4">
      <c r="D1" s="90" t="s">
        <v>0</v>
      </c>
    </row>
    <row r="2" ht="36" customHeight="1" spans="1:4">
      <c r="A2" s="105" t="s">
        <v>1</v>
      </c>
      <c r="B2" s="228"/>
      <c r="C2" s="228"/>
      <c r="D2" s="228"/>
    </row>
    <row r="3" ht="21" customHeight="1" spans="1:4">
      <c r="A3" s="20" t="str">
        <f>"单位名称："&amp;"曲靖面店坡联营林场"</f>
        <v>单位名称：曲靖面店坡联营林场</v>
      </c>
      <c r="B3" s="229"/>
      <c r="C3" s="229"/>
      <c r="D3" s="236" t="s">
        <v>2</v>
      </c>
    </row>
    <row r="4" ht="19.5" customHeight="1" spans="1:4">
      <c r="A4" s="230" t="s">
        <v>3</v>
      </c>
      <c r="B4" s="231"/>
      <c r="C4" s="230" t="s">
        <v>4</v>
      </c>
      <c r="D4" s="231"/>
    </row>
    <row r="5" ht="19.5" customHeight="1" spans="1:4">
      <c r="A5" s="232" t="s">
        <v>5</v>
      </c>
      <c r="B5" s="232" t="s">
        <v>6</v>
      </c>
      <c r="C5" s="232" t="s">
        <v>7</v>
      </c>
      <c r="D5" s="232" t="s">
        <v>6</v>
      </c>
    </row>
    <row r="6" ht="19.5" customHeight="1" spans="1:4">
      <c r="A6" s="233"/>
      <c r="B6" s="233"/>
      <c r="C6" s="233"/>
      <c r="D6" s="233"/>
    </row>
    <row r="7" ht="20.25" customHeight="1" spans="1:4">
      <c r="A7" s="13" t="s">
        <v>8</v>
      </c>
      <c r="B7" s="15">
        <v>289.895769</v>
      </c>
      <c r="C7" s="234" t="str">
        <f>"一"&amp;"、"&amp;"一般公共服务支出"</f>
        <v>一、一般公共服务支出</v>
      </c>
      <c r="D7" s="15"/>
    </row>
    <row r="8" ht="20.25" customHeight="1" spans="1:4">
      <c r="A8" s="13" t="s">
        <v>9</v>
      </c>
      <c r="B8" s="15"/>
      <c r="C8" s="234" t="str">
        <f>"二"&amp;"、"&amp;"外交支出"</f>
        <v>二、外交支出</v>
      </c>
      <c r="D8" s="15"/>
    </row>
    <row r="9" ht="20.25" customHeight="1" spans="1:4">
      <c r="A9" s="13" t="s">
        <v>10</v>
      </c>
      <c r="B9" s="15"/>
      <c r="C9" s="234" t="str">
        <f>"三"&amp;"、"&amp;"国防支出"</f>
        <v>三、国防支出</v>
      </c>
      <c r="D9" s="15"/>
    </row>
    <row r="10" ht="20.25" customHeight="1" spans="1:4">
      <c r="A10" s="13" t="s">
        <v>11</v>
      </c>
      <c r="B10" s="15"/>
      <c r="C10" s="234" t="str">
        <f>"四"&amp;"、"&amp;"公共安全支出"</f>
        <v>四、公共安全支出</v>
      </c>
      <c r="D10" s="15"/>
    </row>
    <row r="11" ht="20.25" customHeight="1" spans="1:4">
      <c r="A11" s="13" t="s">
        <v>12</v>
      </c>
      <c r="B11" s="15"/>
      <c r="C11" s="234" t="str">
        <f>"五"&amp;"、"&amp;"教育支出"</f>
        <v>五、教育支出</v>
      </c>
      <c r="D11" s="15"/>
    </row>
    <row r="12" ht="20.25" customHeight="1" spans="1:4">
      <c r="A12" s="13" t="s">
        <v>13</v>
      </c>
      <c r="B12" s="15"/>
      <c r="C12" s="234" t="str">
        <f>"六"&amp;"、"&amp;"科学技术支出"</f>
        <v>六、科学技术支出</v>
      </c>
      <c r="D12" s="15"/>
    </row>
    <row r="13" ht="20.25" customHeight="1" spans="1:4">
      <c r="A13" s="13" t="s">
        <v>14</v>
      </c>
      <c r="B13" s="15"/>
      <c r="C13" s="234" t="str">
        <f>"七"&amp;"、"&amp;"文化旅游体育与传媒支出"</f>
        <v>七、文化旅游体育与传媒支出</v>
      </c>
      <c r="D13" s="15"/>
    </row>
    <row r="14" ht="20.25" customHeight="1" spans="1:4">
      <c r="A14" s="13" t="s">
        <v>15</v>
      </c>
      <c r="B14" s="15"/>
      <c r="C14" s="234" t="str">
        <f>"八"&amp;"、"&amp;"社会保障和就业支出"</f>
        <v>八、社会保障和就业支出</v>
      </c>
      <c r="D14" s="15">
        <v>30.552244</v>
      </c>
    </row>
    <row r="15" ht="20.25" customHeight="1" spans="1:4">
      <c r="A15" s="13" t="s">
        <v>16</v>
      </c>
      <c r="B15" s="15"/>
      <c r="C15" s="234" t="str">
        <f>"九"&amp;"、"&amp;"社会保险基金支出"</f>
        <v>九、社会保险基金支出</v>
      </c>
      <c r="D15" s="15"/>
    </row>
    <row r="16" ht="20.25" customHeight="1" spans="1:4">
      <c r="A16" s="13" t="s">
        <v>17</v>
      </c>
      <c r="B16" s="15"/>
      <c r="C16" s="234" t="str">
        <f>"十"&amp;"、"&amp;"卫生健康支出"</f>
        <v>十、卫生健康支出</v>
      </c>
      <c r="D16" s="15">
        <v>11.571599</v>
      </c>
    </row>
    <row r="17" ht="20.25" customHeight="1" spans="1:4">
      <c r="A17" s="13"/>
      <c r="B17" s="15"/>
      <c r="C17" s="234" t="str">
        <f>"十一"&amp;"、"&amp;"节能环保支出"</f>
        <v>十一、节能环保支出</v>
      </c>
      <c r="D17" s="15">
        <v>10</v>
      </c>
    </row>
    <row r="18" ht="20.25" customHeight="1" spans="1:4">
      <c r="A18" s="13"/>
      <c r="B18" s="13"/>
      <c r="C18" s="234" t="str">
        <f>"十二"&amp;"、"&amp;"城乡社区支出"</f>
        <v>十二、城乡社区支出</v>
      </c>
      <c r="D18" s="15"/>
    </row>
    <row r="19" ht="20.25" customHeight="1" spans="1:4">
      <c r="A19" s="13"/>
      <c r="B19" s="13"/>
      <c r="C19" s="234" t="str">
        <f>"十三"&amp;"、"&amp;"农林水支出"</f>
        <v>十三、农林水支出</v>
      </c>
      <c r="D19" s="15">
        <v>215.093198</v>
      </c>
    </row>
    <row r="20" ht="20.25" customHeight="1" spans="1:4">
      <c r="A20" s="13"/>
      <c r="B20" s="13"/>
      <c r="C20" s="234" t="str">
        <f>"十四"&amp;"、"&amp;"交通运输支出"</f>
        <v>十四、交通运输支出</v>
      </c>
      <c r="D20" s="15"/>
    </row>
    <row r="21" ht="20.25" customHeight="1" spans="1:4">
      <c r="A21" s="13"/>
      <c r="B21" s="13"/>
      <c r="C21" s="234" t="str">
        <f>"十五"&amp;"、"&amp;"资源勘探工业信息等支出"</f>
        <v>十五、资源勘探工业信息等支出</v>
      </c>
      <c r="D21" s="15"/>
    </row>
    <row r="22" ht="20.25" customHeight="1" spans="1:4">
      <c r="A22" s="13"/>
      <c r="B22" s="13"/>
      <c r="C22" s="234" t="str">
        <f>"十六"&amp;"、"&amp;"商业服务业等支出"</f>
        <v>十六、商业服务业等支出</v>
      </c>
      <c r="D22" s="15"/>
    </row>
    <row r="23" ht="20.25" customHeight="1" spans="1:4">
      <c r="A23" s="13"/>
      <c r="B23" s="13"/>
      <c r="C23" s="234" t="str">
        <f>"十七"&amp;"、"&amp;"金融支出"</f>
        <v>十七、金融支出</v>
      </c>
      <c r="D23" s="15"/>
    </row>
    <row r="24" ht="20.25" customHeight="1" spans="1:4">
      <c r="A24" s="13"/>
      <c r="B24" s="13"/>
      <c r="C24" s="234" t="str">
        <f>"十八"&amp;"、"&amp;"援助其他地区支出"</f>
        <v>十八、援助其他地区支出</v>
      </c>
      <c r="D24" s="15"/>
    </row>
    <row r="25" ht="20.25" customHeight="1" spans="1:4">
      <c r="A25" s="13"/>
      <c r="B25" s="13"/>
      <c r="C25" s="234" t="str">
        <f>"十九"&amp;"、"&amp;"自然资源海洋气象等支出"</f>
        <v>十九、自然资源海洋气象等支出</v>
      </c>
      <c r="D25" s="15"/>
    </row>
    <row r="26" ht="20.25" customHeight="1" spans="1:4">
      <c r="A26" s="13"/>
      <c r="B26" s="13"/>
      <c r="C26" s="234" t="str">
        <f>"二十"&amp;"、"&amp;"住房保障支出"</f>
        <v>二十、住房保障支出</v>
      </c>
      <c r="D26" s="15">
        <v>22.678728</v>
      </c>
    </row>
    <row r="27" ht="20.25" customHeight="1" spans="1:4">
      <c r="A27" s="13"/>
      <c r="B27" s="13"/>
      <c r="C27" s="234" t="str">
        <f>"二十一"&amp;"、"&amp;"粮油物资储备支出"</f>
        <v>二十一、粮油物资储备支出</v>
      </c>
      <c r="D27" s="15"/>
    </row>
    <row r="28" ht="20.25" customHeight="1" spans="1:4">
      <c r="A28" s="13"/>
      <c r="B28" s="13"/>
      <c r="C28" s="234" t="str">
        <f>"二十二"&amp;"、"&amp;"灾害防治及应急管理支出"</f>
        <v>二十二、灾害防治及应急管理支出</v>
      </c>
      <c r="D28" s="15"/>
    </row>
    <row r="29" ht="20.25" customHeight="1" spans="1:4">
      <c r="A29" s="13"/>
      <c r="B29" s="13"/>
      <c r="C29" s="234" t="str">
        <f>"二十三"&amp;"、"&amp;"预备费"</f>
        <v>二十三、预备费</v>
      </c>
      <c r="D29" s="15"/>
    </row>
    <row r="30" ht="20.25" customHeight="1" spans="1:4">
      <c r="A30" s="13"/>
      <c r="B30" s="13"/>
      <c r="C30" s="234" t="str">
        <f>"二十四"&amp;"、"&amp;"其他支出"</f>
        <v>二十四、其他支出</v>
      </c>
      <c r="D30" s="15"/>
    </row>
    <row r="31" ht="20.25" customHeight="1" spans="1:4">
      <c r="A31" s="13"/>
      <c r="B31" s="13"/>
      <c r="C31" s="234" t="str">
        <f>"二十五"&amp;"、"&amp;"转移性支出"</f>
        <v>二十五、转移性支出</v>
      </c>
      <c r="D31" s="15"/>
    </row>
    <row r="32" ht="20.25" customHeight="1" spans="1:4">
      <c r="A32" s="13"/>
      <c r="B32" s="13"/>
      <c r="C32" s="234" t="str">
        <f>"二十六"&amp;"、"&amp;"债务还本支出"</f>
        <v>二十六、债务还本支出</v>
      </c>
      <c r="D32" s="15"/>
    </row>
    <row r="33" ht="20.25" customHeight="1" spans="1:4">
      <c r="A33" s="13"/>
      <c r="B33" s="13"/>
      <c r="C33" s="234" t="str">
        <f>"二十七"&amp;"、"&amp;"债务付息支出"</f>
        <v>二十七、债务付息支出</v>
      </c>
      <c r="D33" s="15"/>
    </row>
    <row r="34" ht="20.25" customHeight="1" spans="1:4">
      <c r="A34" s="13"/>
      <c r="B34" s="13"/>
      <c r="C34" s="234" t="str">
        <f>"二十八"&amp;"、"&amp;"债务发行费用支出"</f>
        <v>二十八、债务发行费用支出</v>
      </c>
      <c r="D34" s="15"/>
    </row>
    <row r="35" ht="20.25" customHeight="1" spans="1:4">
      <c r="A35" s="13"/>
      <c r="B35" s="13"/>
      <c r="C35" s="234" t="str">
        <f>"二十九"&amp;"、"&amp;"抗疫特别国债安排的支出"</f>
        <v>二十九、抗疫特别国债安排的支出</v>
      </c>
      <c r="D35" s="15"/>
    </row>
    <row r="36" ht="20.25" customHeight="1" spans="1:4">
      <c r="A36" s="235" t="s">
        <v>18</v>
      </c>
      <c r="B36" s="15">
        <v>289.895769</v>
      </c>
      <c r="C36" s="235" t="s">
        <v>19</v>
      </c>
      <c r="D36" s="15">
        <v>289.895769</v>
      </c>
    </row>
    <row r="37" ht="20.25" customHeight="1" spans="1:4">
      <c r="A37" s="13" t="s">
        <v>20</v>
      </c>
      <c r="B37" s="15"/>
      <c r="C37" s="13" t="s">
        <v>21</v>
      </c>
      <c r="D37" s="15"/>
    </row>
    <row r="38" ht="20.25" customHeight="1" spans="1:4">
      <c r="A38" s="235" t="s">
        <v>22</v>
      </c>
      <c r="B38" s="15">
        <v>289.895769</v>
      </c>
      <c r="C38" s="235" t="s">
        <v>23</v>
      </c>
      <c r="D38" s="15">
        <v>289.895769</v>
      </c>
    </row>
  </sheetData>
  <mergeCells count="8">
    <mergeCell ref="A2:D2"/>
    <mergeCell ref="A3:B3"/>
    <mergeCell ref="A4:B4"/>
    <mergeCell ref="C4:D4"/>
    <mergeCell ref="A5:A6"/>
    <mergeCell ref="B5:B6"/>
    <mergeCell ref="C5:C6"/>
    <mergeCell ref="D5:D6"/>
  </mergeCells>
  <pageMargins left="0.75" right="0.75" top="1" bottom="1" header="0.511805555555556" footer="0.511805555555556"/>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showZeros="0" workbookViewId="0">
      <selection activeCell="A1" sqref="A1"/>
    </sheetView>
  </sheetViews>
  <sheetFormatPr defaultColWidth="8" defaultRowHeight="14.25" customHeight="1"/>
  <cols>
    <col min="1" max="1" width="25.2833333333333" customWidth="1"/>
    <col min="2" max="2" width="33.575" customWidth="1"/>
    <col min="3" max="8" width="12.575" customWidth="1"/>
    <col min="9" max="9" width="11.7083333333333"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54"/>
      <c r="O1" s="54"/>
      <c r="P1" s="54"/>
      <c r="Q1" s="54"/>
      <c r="R1" s="54"/>
      <c r="S1" s="81" t="s">
        <v>24</v>
      </c>
      <c r="T1" s="35" t="s">
        <v>24</v>
      </c>
    </row>
    <row r="2" ht="36" customHeight="1" spans="1:20">
      <c r="A2" s="203" t="s">
        <v>25</v>
      </c>
      <c r="B2" s="19"/>
      <c r="C2" s="19"/>
      <c r="D2" s="19"/>
      <c r="E2" s="19"/>
      <c r="F2" s="19"/>
      <c r="G2" s="19"/>
      <c r="H2" s="19"/>
      <c r="I2" s="60"/>
      <c r="J2" s="19"/>
      <c r="K2" s="19"/>
      <c r="L2" s="19"/>
      <c r="M2" s="19"/>
      <c r="N2" s="19"/>
      <c r="O2" s="60"/>
      <c r="P2" s="60"/>
      <c r="Q2" s="60"/>
      <c r="R2" s="60"/>
      <c r="S2" s="19"/>
      <c r="T2" s="60"/>
    </row>
    <row r="3" ht="20.25" customHeight="1" spans="1:20">
      <c r="A3" s="5" t="str">
        <f>"单位名称："&amp;"曲靖面店坡联营林场"</f>
        <v>单位名称：曲靖面店坡联营林场</v>
      </c>
      <c r="B3" s="6"/>
      <c r="C3" s="6"/>
      <c r="D3" s="6"/>
      <c r="E3" s="6"/>
      <c r="F3" s="6"/>
      <c r="G3" s="6"/>
      <c r="H3" s="6"/>
      <c r="I3" s="124"/>
      <c r="J3" s="6"/>
      <c r="K3" s="6"/>
      <c r="L3" s="6"/>
      <c r="M3" s="6"/>
      <c r="N3" s="6"/>
      <c r="O3" s="124"/>
      <c r="P3" s="124"/>
      <c r="Q3" s="124"/>
      <c r="R3" s="124"/>
      <c r="S3" s="237" t="s">
        <v>2</v>
      </c>
      <c r="T3" s="74" t="s">
        <v>26</v>
      </c>
    </row>
    <row r="4" ht="18.75" customHeight="1" spans="1:20">
      <c r="A4" s="204" t="s">
        <v>27</v>
      </c>
      <c r="B4" s="205" t="s">
        <v>28</v>
      </c>
      <c r="C4" s="205" t="s">
        <v>29</v>
      </c>
      <c r="D4" s="206" t="s">
        <v>30</v>
      </c>
      <c r="E4" s="207"/>
      <c r="F4" s="207"/>
      <c r="G4" s="207"/>
      <c r="H4" s="207"/>
      <c r="I4" s="215"/>
      <c r="J4" s="207"/>
      <c r="K4" s="207"/>
      <c r="L4" s="207"/>
      <c r="M4" s="207"/>
      <c r="N4" s="216"/>
      <c r="O4" s="206" t="s">
        <v>20</v>
      </c>
      <c r="P4" s="206"/>
      <c r="Q4" s="206"/>
      <c r="R4" s="206"/>
      <c r="S4" s="207"/>
      <c r="T4" s="223"/>
    </row>
    <row r="5" ht="24.75" customHeight="1" spans="1:20">
      <c r="A5" s="208"/>
      <c r="B5" s="209"/>
      <c r="C5" s="209"/>
      <c r="D5" s="209" t="s">
        <v>31</v>
      </c>
      <c r="E5" s="209" t="s">
        <v>32</v>
      </c>
      <c r="F5" s="209" t="s">
        <v>33</v>
      </c>
      <c r="G5" s="209" t="s">
        <v>34</v>
      </c>
      <c r="H5" s="209" t="s">
        <v>35</v>
      </c>
      <c r="I5" s="217" t="s">
        <v>36</v>
      </c>
      <c r="J5" s="218"/>
      <c r="K5" s="218"/>
      <c r="L5" s="218"/>
      <c r="M5" s="218"/>
      <c r="N5" s="219"/>
      <c r="O5" s="220" t="s">
        <v>31</v>
      </c>
      <c r="P5" s="220" t="s">
        <v>32</v>
      </c>
      <c r="Q5" s="204" t="s">
        <v>33</v>
      </c>
      <c r="R5" s="205" t="s">
        <v>34</v>
      </c>
      <c r="S5" s="224" t="s">
        <v>35</v>
      </c>
      <c r="T5" s="205" t="s">
        <v>36</v>
      </c>
    </row>
    <row r="6" ht="24.75" customHeight="1" spans="1:20">
      <c r="A6" s="10"/>
      <c r="B6" s="210"/>
      <c r="C6" s="210"/>
      <c r="D6" s="210"/>
      <c r="E6" s="210"/>
      <c r="F6" s="210"/>
      <c r="G6" s="210"/>
      <c r="H6" s="210"/>
      <c r="I6" s="12" t="s">
        <v>31</v>
      </c>
      <c r="J6" s="221" t="s">
        <v>37</v>
      </c>
      <c r="K6" s="221" t="s">
        <v>38</v>
      </c>
      <c r="L6" s="221" t="s">
        <v>39</v>
      </c>
      <c r="M6" s="221" t="s">
        <v>40</v>
      </c>
      <c r="N6" s="221" t="s">
        <v>41</v>
      </c>
      <c r="O6" s="222"/>
      <c r="P6" s="222"/>
      <c r="Q6" s="225"/>
      <c r="R6" s="222"/>
      <c r="S6" s="210"/>
      <c r="T6" s="210"/>
    </row>
    <row r="7" ht="16.5" customHeight="1" spans="1:20">
      <c r="A7" s="10">
        <v>1</v>
      </c>
      <c r="B7" s="11">
        <v>2</v>
      </c>
      <c r="C7" s="11">
        <v>3</v>
      </c>
      <c r="D7" s="11">
        <v>4</v>
      </c>
      <c r="E7" s="211">
        <v>5</v>
      </c>
      <c r="F7" s="212">
        <v>6</v>
      </c>
      <c r="G7" s="212">
        <v>7</v>
      </c>
      <c r="H7" s="211">
        <v>8</v>
      </c>
      <c r="I7" s="211">
        <v>9</v>
      </c>
      <c r="J7" s="212">
        <v>10</v>
      </c>
      <c r="K7" s="212">
        <v>11</v>
      </c>
      <c r="L7" s="211">
        <v>12</v>
      </c>
      <c r="M7" s="211">
        <v>13</v>
      </c>
      <c r="N7" s="212">
        <v>14</v>
      </c>
      <c r="O7" s="212">
        <v>15</v>
      </c>
      <c r="P7" s="211">
        <v>16</v>
      </c>
      <c r="Q7" s="226">
        <v>17</v>
      </c>
      <c r="R7" s="227">
        <v>18</v>
      </c>
      <c r="S7" s="227">
        <v>19</v>
      </c>
      <c r="T7" s="227">
        <v>20</v>
      </c>
    </row>
    <row r="8" ht="16.5" customHeight="1" spans="1:20">
      <c r="A8" s="13" t="s">
        <v>42</v>
      </c>
      <c r="B8" s="13" t="s">
        <v>43</v>
      </c>
      <c r="C8" s="15">
        <v>289.895769</v>
      </c>
      <c r="D8" s="15">
        <v>289.895769</v>
      </c>
      <c r="E8" s="15">
        <v>289.895769</v>
      </c>
      <c r="F8" s="15"/>
      <c r="G8" s="15"/>
      <c r="H8" s="15"/>
      <c r="I8" s="15"/>
      <c r="J8" s="15"/>
      <c r="K8" s="15"/>
      <c r="L8" s="15"/>
      <c r="M8" s="15"/>
      <c r="N8" s="15"/>
      <c r="O8" s="15"/>
      <c r="P8" s="15"/>
      <c r="Q8" s="15"/>
      <c r="R8" s="15"/>
      <c r="S8" s="15"/>
      <c r="T8" s="15"/>
    </row>
    <row r="9" ht="12.75" customHeight="1" spans="1:20">
      <c r="A9" s="213" t="s">
        <v>29</v>
      </c>
      <c r="B9" s="214"/>
      <c r="C9" s="15">
        <v>289.895769</v>
      </c>
      <c r="D9" s="15">
        <v>289.895769</v>
      </c>
      <c r="E9" s="15">
        <v>289.895769</v>
      </c>
      <c r="F9" s="15"/>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11805555555556" footer="0.511805555555556"/>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Q27"/>
  <sheetViews>
    <sheetView showZeros="0" workbookViewId="0">
      <selection activeCell="A1" sqref="A1"/>
    </sheetView>
  </sheetViews>
  <sheetFormatPr defaultColWidth="9.14166666666667" defaultRowHeight="14.25" customHeight="1"/>
  <cols>
    <col min="1" max="1" width="30.425" customWidth="1"/>
    <col min="2" max="2" width="37.7083333333333"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39" t="s">
        <v>44</v>
      </c>
    </row>
    <row r="2" ht="28.5" customHeight="1" spans="1:17">
      <c r="A2" s="3" t="s">
        <v>45</v>
      </c>
      <c r="B2" s="3"/>
      <c r="C2" s="3"/>
      <c r="D2" s="3"/>
      <c r="E2" s="3"/>
      <c r="F2" s="3"/>
      <c r="G2" s="3"/>
      <c r="H2" s="3"/>
      <c r="I2" s="3"/>
      <c r="J2" s="3"/>
      <c r="K2" s="3"/>
      <c r="L2" s="3"/>
      <c r="M2" s="3"/>
      <c r="N2" s="3"/>
      <c r="O2" s="3"/>
      <c r="P2" s="3"/>
      <c r="Q2" s="3"/>
    </row>
    <row r="3" ht="15" customHeight="1" spans="1:17">
      <c r="A3" s="193" t="str">
        <f>"单位名称："&amp;"曲靖面店坡联营林场"</f>
        <v>单位名称：曲靖面店坡联营林场</v>
      </c>
      <c r="B3" s="194"/>
      <c r="C3" s="52"/>
      <c r="D3" s="6"/>
      <c r="E3" s="52"/>
      <c r="F3" s="6"/>
      <c r="G3" s="52"/>
      <c r="H3" s="6"/>
      <c r="I3" s="6"/>
      <c r="J3" s="6"/>
      <c r="K3" s="52"/>
      <c r="L3" s="6"/>
      <c r="M3" s="52"/>
      <c r="N3" s="52"/>
      <c r="O3" s="6"/>
      <c r="P3" s="6"/>
      <c r="Q3" s="238" t="s">
        <v>2</v>
      </c>
    </row>
    <row r="4" ht="17.25" customHeight="1" spans="1:17">
      <c r="A4" s="195" t="s">
        <v>46</v>
      </c>
      <c r="B4" s="9" t="s">
        <v>47</v>
      </c>
      <c r="C4" s="196" t="s">
        <v>29</v>
      </c>
      <c r="D4" s="197" t="s">
        <v>48</v>
      </c>
      <c r="E4" s="10"/>
      <c r="F4" s="197" t="s">
        <v>49</v>
      </c>
      <c r="G4" s="10"/>
      <c r="H4" s="10" t="s">
        <v>32</v>
      </c>
      <c r="I4" s="9" t="s">
        <v>33</v>
      </c>
      <c r="J4" s="9" t="s">
        <v>50</v>
      </c>
      <c r="K4" s="8" t="s">
        <v>34</v>
      </c>
      <c r="L4" s="197" t="s">
        <v>36</v>
      </c>
      <c r="M4" s="9"/>
      <c r="N4" s="9"/>
      <c r="O4" s="9"/>
      <c r="P4" s="9"/>
      <c r="Q4" s="9"/>
    </row>
    <row r="5" ht="26.25" customHeight="1" spans="1:17">
      <c r="A5" s="10"/>
      <c r="B5" s="10"/>
      <c r="C5" s="10"/>
      <c r="D5" s="10" t="s">
        <v>29</v>
      </c>
      <c r="E5" s="10" t="s">
        <v>51</v>
      </c>
      <c r="F5" s="10" t="s">
        <v>29</v>
      </c>
      <c r="G5" s="56" t="s">
        <v>51</v>
      </c>
      <c r="H5" s="10"/>
      <c r="I5" s="10"/>
      <c r="J5" s="10"/>
      <c r="K5" s="56"/>
      <c r="L5" s="10" t="s">
        <v>31</v>
      </c>
      <c r="M5" s="8" t="s">
        <v>52</v>
      </c>
      <c r="N5" s="8" t="s">
        <v>53</v>
      </c>
      <c r="O5" s="8" t="s">
        <v>54</v>
      </c>
      <c r="P5" s="8" t="s">
        <v>55</v>
      </c>
      <c r="Q5" s="8" t="s">
        <v>56</v>
      </c>
    </row>
    <row r="6" ht="16.5" customHeight="1" spans="1:17">
      <c r="A6" s="10">
        <v>1</v>
      </c>
      <c r="B6" s="10">
        <v>2</v>
      </c>
      <c r="C6" s="10">
        <v>3</v>
      </c>
      <c r="D6" s="10">
        <v>4</v>
      </c>
      <c r="E6" s="198">
        <v>5</v>
      </c>
      <c r="F6" s="199">
        <v>6</v>
      </c>
      <c r="G6" s="198">
        <v>7</v>
      </c>
      <c r="H6" s="199">
        <v>8</v>
      </c>
      <c r="I6" s="198">
        <v>9</v>
      </c>
      <c r="J6" s="198">
        <v>10</v>
      </c>
      <c r="K6" s="198">
        <v>11</v>
      </c>
      <c r="L6" s="198">
        <v>12</v>
      </c>
      <c r="M6" s="201">
        <v>13</v>
      </c>
      <c r="N6" s="202">
        <v>14</v>
      </c>
      <c r="O6" s="202">
        <v>15</v>
      </c>
      <c r="P6" s="202">
        <v>16</v>
      </c>
      <c r="Q6" s="202">
        <v>17</v>
      </c>
    </row>
    <row r="7" ht="19.5" customHeight="1" spans="1:17">
      <c r="A7" s="13" t="s">
        <v>57</v>
      </c>
      <c r="B7" s="13" t="s">
        <v>58</v>
      </c>
      <c r="C7" s="15">
        <v>30.552244</v>
      </c>
      <c r="D7" s="15">
        <v>30.552244</v>
      </c>
      <c r="E7" s="15">
        <v>30.552244</v>
      </c>
      <c r="F7" s="15"/>
      <c r="G7" s="15"/>
      <c r="H7" s="15">
        <v>30.552244</v>
      </c>
      <c r="I7" s="15"/>
      <c r="J7" s="15"/>
      <c r="K7" s="15"/>
      <c r="L7" s="15"/>
      <c r="M7" s="15"/>
      <c r="N7" s="15"/>
      <c r="O7" s="15"/>
      <c r="P7" s="15"/>
      <c r="Q7" s="15"/>
    </row>
    <row r="8" ht="19.5" customHeight="1" spans="1:17">
      <c r="A8" s="129" t="s">
        <v>59</v>
      </c>
      <c r="B8" s="129" t="s">
        <v>60</v>
      </c>
      <c r="C8" s="15">
        <v>29.476364</v>
      </c>
      <c r="D8" s="15">
        <v>29.476364</v>
      </c>
      <c r="E8" s="15">
        <v>29.476364</v>
      </c>
      <c r="F8" s="15"/>
      <c r="G8" s="15"/>
      <c r="H8" s="15">
        <v>29.476364</v>
      </c>
      <c r="I8" s="15"/>
      <c r="J8" s="15"/>
      <c r="K8" s="15"/>
      <c r="L8" s="15"/>
      <c r="M8" s="15"/>
      <c r="N8" s="15"/>
      <c r="O8" s="15"/>
      <c r="P8" s="15"/>
      <c r="Q8" s="15"/>
    </row>
    <row r="9" ht="19.5" customHeight="1" spans="1:17">
      <c r="A9" s="165" t="s">
        <v>61</v>
      </c>
      <c r="B9" s="165" t="s">
        <v>62</v>
      </c>
      <c r="C9" s="15">
        <v>1.081259</v>
      </c>
      <c r="D9" s="15">
        <v>1.081259</v>
      </c>
      <c r="E9" s="15">
        <v>1.081259</v>
      </c>
      <c r="F9" s="15"/>
      <c r="G9" s="15"/>
      <c r="H9" s="15">
        <v>1.081259</v>
      </c>
      <c r="I9" s="15"/>
      <c r="J9" s="15"/>
      <c r="K9" s="15"/>
      <c r="L9" s="15"/>
      <c r="M9" s="15"/>
      <c r="N9" s="15"/>
      <c r="O9" s="15"/>
      <c r="P9" s="15"/>
      <c r="Q9" s="15"/>
    </row>
    <row r="10" ht="19.5" customHeight="1" spans="1:17">
      <c r="A10" s="165" t="s">
        <v>63</v>
      </c>
      <c r="B10" s="165" t="s">
        <v>64</v>
      </c>
      <c r="C10" s="15">
        <v>28.395105</v>
      </c>
      <c r="D10" s="15">
        <v>28.395105</v>
      </c>
      <c r="E10" s="15">
        <v>28.395105</v>
      </c>
      <c r="F10" s="15"/>
      <c r="G10" s="15"/>
      <c r="H10" s="15">
        <v>28.395105</v>
      </c>
      <c r="I10" s="15"/>
      <c r="J10" s="15"/>
      <c r="K10" s="15"/>
      <c r="L10" s="15"/>
      <c r="M10" s="15"/>
      <c r="N10" s="15"/>
      <c r="O10" s="15"/>
      <c r="P10" s="15"/>
      <c r="Q10" s="15"/>
    </row>
    <row r="11" ht="19.5" customHeight="1" spans="1:17">
      <c r="A11" s="129" t="s">
        <v>65</v>
      </c>
      <c r="B11" s="129" t="s">
        <v>66</v>
      </c>
      <c r="C11" s="15">
        <v>1.07588</v>
      </c>
      <c r="D11" s="15">
        <v>1.07588</v>
      </c>
      <c r="E11" s="15">
        <v>1.07588</v>
      </c>
      <c r="F11" s="15"/>
      <c r="G11" s="15"/>
      <c r="H11" s="15">
        <v>1.07588</v>
      </c>
      <c r="I11" s="15"/>
      <c r="J11" s="15"/>
      <c r="K11" s="15"/>
      <c r="L11" s="15"/>
      <c r="M11" s="15"/>
      <c r="N11" s="15"/>
      <c r="O11" s="15"/>
      <c r="P11" s="15"/>
      <c r="Q11" s="15"/>
    </row>
    <row r="12" ht="19.5" customHeight="1" spans="1:17">
      <c r="A12" s="165" t="s">
        <v>67</v>
      </c>
      <c r="B12" s="165" t="s">
        <v>66</v>
      </c>
      <c r="C12" s="15">
        <v>1.07588</v>
      </c>
      <c r="D12" s="15">
        <v>1.07588</v>
      </c>
      <c r="E12" s="15">
        <v>1.07588</v>
      </c>
      <c r="F12" s="15"/>
      <c r="G12" s="15"/>
      <c r="H12" s="15">
        <v>1.07588</v>
      </c>
      <c r="I12" s="15"/>
      <c r="J12" s="15"/>
      <c r="K12" s="15"/>
      <c r="L12" s="15"/>
      <c r="M12" s="15"/>
      <c r="N12" s="15"/>
      <c r="O12" s="15"/>
      <c r="P12" s="15"/>
      <c r="Q12" s="15"/>
    </row>
    <row r="13" ht="19.5" customHeight="1" spans="1:17">
      <c r="A13" s="13" t="s">
        <v>68</v>
      </c>
      <c r="B13" s="13" t="s">
        <v>69</v>
      </c>
      <c r="C13" s="15">
        <v>11.571599</v>
      </c>
      <c r="D13" s="15">
        <v>11.571599</v>
      </c>
      <c r="E13" s="15">
        <v>11.571599</v>
      </c>
      <c r="F13" s="15"/>
      <c r="G13" s="15"/>
      <c r="H13" s="15">
        <v>11.571599</v>
      </c>
      <c r="I13" s="15"/>
      <c r="J13" s="15"/>
      <c r="K13" s="15"/>
      <c r="L13" s="15"/>
      <c r="M13" s="15"/>
      <c r="N13" s="15"/>
      <c r="O13" s="15"/>
      <c r="P13" s="15"/>
      <c r="Q13" s="15"/>
    </row>
    <row r="14" ht="19.5" customHeight="1" spans="1:17">
      <c r="A14" s="129" t="s">
        <v>70</v>
      </c>
      <c r="B14" s="129" t="s">
        <v>71</v>
      </c>
      <c r="C14" s="15">
        <v>11.571599</v>
      </c>
      <c r="D14" s="15">
        <v>11.571599</v>
      </c>
      <c r="E14" s="15">
        <v>11.571599</v>
      </c>
      <c r="F14" s="15"/>
      <c r="G14" s="15"/>
      <c r="H14" s="15">
        <v>11.571599</v>
      </c>
      <c r="I14" s="15"/>
      <c r="J14" s="15"/>
      <c r="K14" s="15"/>
      <c r="L14" s="15"/>
      <c r="M14" s="15"/>
      <c r="N14" s="15"/>
      <c r="O14" s="15"/>
      <c r="P14" s="15"/>
      <c r="Q14" s="15"/>
    </row>
    <row r="15" ht="19.5" customHeight="1" spans="1:17">
      <c r="A15" s="165" t="s">
        <v>72</v>
      </c>
      <c r="B15" s="165" t="s">
        <v>73</v>
      </c>
      <c r="C15" s="15">
        <v>10.45141</v>
      </c>
      <c r="D15" s="15">
        <v>10.45141</v>
      </c>
      <c r="E15" s="15">
        <v>10.45141</v>
      </c>
      <c r="F15" s="15"/>
      <c r="G15" s="15"/>
      <c r="H15" s="15">
        <v>10.45141</v>
      </c>
      <c r="I15" s="15"/>
      <c r="J15" s="15"/>
      <c r="K15" s="15"/>
      <c r="L15" s="15"/>
      <c r="M15" s="15"/>
      <c r="N15" s="15"/>
      <c r="O15" s="15"/>
      <c r="P15" s="15"/>
      <c r="Q15" s="15"/>
    </row>
    <row r="16" ht="19.5" customHeight="1" spans="1:17">
      <c r="A16" s="165" t="s">
        <v>74</v>
      </c>
      <c r="B16" s="165" t="s">
        <v>75</v>
      </c>
      <c r="C16" s="15">
        <v>1.120189</v>
      </c>
      <c r="D16" s="15">
        <v>1.120189</v>
      </c>
      <c r="E16" s="15">
        <v>1.120189</v>
      </c>
      <c r="F16" s="15"/>
      <c r="G16" s="15"/>
      <c r="H16" s="15">
        <v>1.120189</v>
      </c>
      <c r="I16" s="15"/>
      <c r="J16" s="15"/>
      <c r="K16" s="15"/>
      <c r="L16" s="15"/>
      <c r="M16" s="15"/>
      <c r="N16" s="15"/>
      <c r="O16" s="15"/>
      <c r="P16" s="15"/>
      <c r="Q16" s="15"/>
    </row>
    <row r="17" ht="19.5" customHeight="1" spans="1:17">
      <c r="A17" s="13" t="s">
        <v>76</v>
      </c>
      <c r="B17" s="13" t="s">
        <v>77</v>
      </c>
      <c r="C17" s="15">
        <v>10</v>
      </c>
      <c r="D17" s="15"/>
      <c r="E17" s="15"/>
      <c r="F17" s="15">
        <v>10</v>
      </c>
      <c r="G17" s="15">
        <v>10</v>
      </c>
      <c r="H17" s="15">
        <v>10</v>
      </c>
      <c r="I17" s="15"/>
      <c r="J17" s="15"/>
      <c r="K17" s="15"/>
      <c r="L17" s="15"/>
      <c r="M17" s="15"/>
      <c r="N17" s="15"/>
      <c r="O17" s="15"/>
      <c r="P17" s="15"/>
      <c r="Q17" s="15"/>
    </row>
    <row r="18" ht="19.5" customHeight="1" spans="1:17">
      <c r="A18" s="129" t="s">
        <v>78</v>
      </c>
      <c r="B18" s="129" t="s">
        <v>79</v>
      </c>
      <c r="C18" s="15">
        <v>10</v>
      </c>
      <c r="D18" s="15"/>
      <c r="E18" s="15"/>
      <c r="F18" s="15">
        <v>10</v>
      </c>
      <c r="G18" s="15">
        <v>10</v>
      </c>
      <c r="H18" s="15">
        <v>10</v>
      </c>
      <c r="I18" s="15"/>
      <c r="J18" s="15"/>
      <c r="K18" s="15"/>
      <c r="L18" s="15"/>
      <c r="M18" s="15"/>
      <c r="N18" s="15"/>
      <c r="O18" s="15"/>
      <c r="P18" s="15"/>
      <c r="Q18" s="15"/>
    </row>
    <row r="19" ht="19.5" customHeight="1" spans="1:17">
      <c r="A19" s="165" t="s">
        <v>80</v>
      </c>
      <c r="B19" s="165" t="s">
        <v>79</v>
      </c>
      <c r="C19" s="15">
        <v>10</v>
      </c>
      <c r="D19" s="15"/>
      <c r="E19" s="15"/>
      <c r="F19" s="15">
        <v>10</v>
      </c>
      <c r="G19" s="15">
        <v>10</v>
      </c>
      <c r="H19" s="15">
        <v>10</v>
      </c>
      <c r="I19" s="15"/>
      <c r="J19" s="15"/>
      <c r="K19" s="15"/>
      <c r="L19" s="15"/>
      <c r="M19" s="15"/>
      <c r="N19" s="15"/>
      <c r="O19" s="15"/>
      <c r="P19" s="15"/>
      <c r="Q19" s="15"/>
    </row>
    <row r="20" ht="19.5" customHeight="1" spans="1:17">
      <c r="A20" s="13" t="s">
        <v>81</v>
      </c>
      <c r="B20" s="13" t="s">
        <v>82</v>
      </c>
      <c r="C20" s="15">
        <v>215.093198</v>
      </c>
      <c r="D20" s="15">
        <v>210.093198</v>
      </c>
      <c r="E20" s="15">
        <v>210.093198</v>
      </c>
      <c r="F20" s="15">
        <v>5</v>
      </c>
      <c r="G20" s="15">
        <v>5</v>
      </c>
      <c r="H20" s="15">
        <v>215.093198</v>
      </c>
      <c r="I20" s="15"/>
      <c r="J20" s="15"/>
      <c r="K20" s="15"/>
      <c r="L20" s="15"/>
      <c r="M20" s="15"/>
      <c r="N20" s="15"/>
      <c r="O20" s="15"/>
      <c r="P20" s="15"/>
      <c r="Q20" s="15"/>
    </row>
    <row r="21" ht="19.5" customHeight="1" spans="1:17">
      <c r="A21" s="129" t="s">
        <v>83</v>
      </c>
      <c r="B21" s="129" t="s">
        <v>84</v>
      </c>
      <c r="C21" s="15">
        <v>215.093198</v>
      </c>
      <c r="D21" s="15">
        <v>210.093198</v>
      </c>
      <c r="E21" s="15">
        <v>210.093198</v>
      </c>
      <c r="F21" s="15">
        <v>5</v>
      </c>
      <c r="G21" s="15">
        <v>5</v>
      </c>
      <c r="H21" s="15">
        <v>215.093198</v>
      </c>
      <c r="I21" s="15"/>
      <c r="J21" s="15"/>
      <c r="K21" s="15"/>
      <c r="L21" s="15"/>
      <c r="M21" s="15"/>
      <c r="N21" s="15"/>
      <c r="O21" s="15"/>
      <c r="P21" s="15"/>
      <c r="Q21" s="15"/>
    </row>
    <row r="22" ht="19.5" customHeight="1" spans="1:17">
      <c r="A22" s="165" t="s">
        <v>85</v>
      </c>
      <c r="B22" s="165" t="s">
        <v>86</v>
      </c>
      <c r="C22" s="15">
        <v>210.093198</v>
      </c>
      <c r="D22" s="15">
        <v>210.093198</v>
      </c>
      <c r="E22" s="15">
        <v>210.093198</v>
      </c>
      <c r="F22" s="15"/>
      <c r="G22" s="15"/>
      <c r="H22" s="15">
        <v>210.093198</v>
      </c>
      <c r="I22" s="15"/>
      <c r="J22" s="15"/>
      <c r="K22" s="15"/>
      <c r="L22" s="15"/>
      <c r="M22" s="15"/>
      <c r="N22" s="15"/>
      <c r="O22" s="15"/>
      <c r="P22" s="15"/>
      <c r="Q22" s="15"/>
    </row>
    <row r="23" ht="19.5" customHeight="1" spans="1:17">
      <c r="A23" s="165" t="s">
        <v>87</v>
      </c>
      <c r="B23" s="165" t="s">
        <v>88</v>
      </c>
      <c r="C23" s="15">
        <v>5</v>
      </c>
      <c r="D23" s="15"/>
      <c r="E23" s="15"/>
      <c r="F23" s="15">
        <v>5</v>
      </c>
      <c r="G23" s="15">
        <v>5</v>
      </c>
      <c r="H23" s="15">
        <v>5</v>
      </c>
      <c r="I23" s="15"/>
      <c r="J23" s="15"/>
      <c r="K23" s="15"/>
      <c r="L23" s="15"/>
      <c r="M23" s="15"/>
      <c r="N23" s="15"/>
      <c r="O23" s="15"/>
      <c r="P23" s="15"/>
      <c r="Q23" s="15"/>
    </row>
    <row r="24" ht="19.5" customHeight="1" spans="1:17">
      <c r="A24" s="13" t="s">
        <v>89</v>
      </c>
      <c r="B24" s="13" t="s">
        <v>90</v>
      </c>
      <c r="C24" s="15">
        <v>22.678728</v>
      </c>
      <c r="D24" s="15">
        <v>22.678728</v>
      </c>
      <c r="E24" s="15">
        <v>22.678728</v>
      </c>
      <c r="F24" s="15"/>
      <c r="G24" s="15"/>
      <c r="H24" s="15">
        <v>22.678728</v>
      </c>
      <c r="I24" s="15"/>
      <c r="J24" s="15"/>
      <c r="K24" s="15"/>
      <c r="L24" s="15"/>
      <c r="M24" s="15"/>
      <c r="N24" s="15"/>
      <c r="O24" s="15"/>
      <c r="P24" s="15"/>
      <c r="Q24" s="15"/>
    </row>
    <row r="25" ht="19.5" customHeight="1" spans="1:17">
      <c r="A25" s="129" t="s">
        <v>91</v>
      </c>
      <c r="B25" s="129" t="s">
        <v>92</v>
      </c>
      <c r="C25" s="15">
        <v>22.678728</v>
      </c>
      <c r="D25" s="15">
        <v>22.678728</v>
      </c>
      <c r="E25" s="15">
        <v>22.678728</v>
      </c>
      <c r="F25" s="15"/>
      <c r="G25" s="15"/>
      <c r="H25" s="15">
        <v>22.678728</v>
      </c>
      <c r="I25" s="15"/>
      <c r="J25" s="15"/>
      <c r="K25" s="15"/>
      <c r="L25" s="15"/>
      <c r="M25" s="15"/>
      <c r="N25" s="15"/>
      <c r="O25" s="15"/>
      <c r="P25" s="15"/>
      <c r="Q25" s="15"/>
    </row>
    <row r="26" ht="19.5" customHeight="1" spans="1:17">
      <c r="A26" s="165" t="s">
        <v>93</v>
      </c>
      <c r="B26" s="165" t="s">
        <v>94</v>
      </c>
      <c r="C26" s="15">
        <v>22.678728</v>
      </c>
      <c r="D26" s="15">
        <v>22.678728</v>
      </c>
      <c r="E26" s="15">
        <v>22.678728</v>
      </c>
      <c r="F26" s="15"/>
      <c r="G26" s="15"/>
      <c r="H26" s="15">
        <v>22.678728</v>
      </c>
      <c r="I26" s="15"/>
      <c r="J26" s="15"/>
      <c r="K26" s="15"/>
      <c r="L26" s="15"/>
      <c r="M26" s="15"/>
      <c r="N26" s="15"/>
      <c r="O26" s="15"/>
      <c r="P26" s="15"/>
      <c r="Q26" s="15"/>
    </row>
    <row r="27" ht="17.25" customHeight="1" spans="1:17">
      <c r="A27" s="200" t="s">
        <v>95</v>
      </c>
      <c r="B27" s="9" t="s">
        <v>95</v>
      </c>
      <c r="C27" s="15">
        <v>289.895769</v>
      </c>
      <c r="D27" s="15">
        <v>274.895769</v>
      </c>
      <c r="E27" s="15">
        <v>274.895769</v>
      </c>
      <c r="F27" s="15">
        <v>15</v>
      </c>
      <c r="G27" s="15">
        <v>15</v>
      </c>
      <c r="H27" s="15">
        <v>289.895769</v>
      </c>
      <c r="I27" s="15"/>
      <c r="J27" s="15"/>
      <c r="K27" s="15"/>
      <c r="L27" s="15"/>
      <c r="M27" s="15"/>
      <c r="N27" s="15"/>
      <c r="O27" s="15"/>
      <c r="P27" s="15"/>
      <c r="Q27" s="15"/>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11805555555556" footer="0.511805555555556"/>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workbookViewId="0">
      <pane xSplit="4" ySplit="6" topLeftCell="E11" activePane="bottomRight" state="frozen"/>
      <selection/>
      <selection pane="topRight"/>
      <selection pane="bottomLeft"/>
      <selection pane="bottomRight" activeCell="A3" sqref="A3:B3"/>
    </sheetView>
  </sheetViews>
  <sheetFormatPr defaultColWidth="7.76666666666667" defaultRowHeight="14.25" customHeight="1" outlineLevelCol="3"/>
  <cols>
    <col min="1" max="1" width="43.125" style="166" customWidth="1"/>
    <col min="2" max="2" width="33.9833333333333" style="166" customWidth="1"/>
    <col min="3" max="3" width="42.5" style="166" customWidth="1"/>
    <col min="4" max="4" width="31.875" style="166" customWidth="1"/>
    <col min="5" max="5" width="7.99166666666667" style="167" customWidth="1"/>
    <col min="6" max="256" width="7.99166666666667" style="167"/>
    <col min="257" max="16384" width="7.76666666666667" style="168"/>
  </cols>
  <sheetData>
    <row r="1" customHeight="1" spans="1:4">
      <c r="A1" s="169"/>
      <c r="B1" s="169"/>
      <c r="C1" s="169"/>
      <c r="D1" s="170" t="s">
        <v>96</v>
      </c>
    </row>
    <row r="2" ht="31.5" customHeight="1" spans="1:4">
      <c r="A2" s="171" t="s">
        <v>97</v>
      </c>
      <c r="B2" s="172"/>
      <c r="C2" s="172"/>
      <c r="D2" s="172"/>
    </row>
    <row r="3" ht="17.25" customHeight="1" spans="1:4">
      <c r="A3" s="173" t="s">
        <v>98</v>
      </c>
      <c r="B3" s="174"/>
      <c r="C3" s="174"/>
      <c r="D3" s="175" t="s">
        <v>26</v>
      </c>
    </row>
    <row r="4" ht="19.5" customHeight="1" spans="1:4">
      <c r="A4" s="176" t="s">
        <v>3</v>
      </c>
      <c r="B4" s="177"/>
      <c r="C4" s="176" t="s">
        <v>4</v>
      </c>
      <c r="D4" s="177"/>
    </row>
    <row r="5" ht="21.75" customHeight="1" spans="1:4">
      <c r="A5" s="178" t="s">
        <v>5</v>
      </c>
      <c r="B5" s="179" t="s">
        <v>6</v>
      </c>
      <c r="C5" s="178" t="s">
        <v>99</v>
      </c>
      <c r="D5" s="179" t="s">
        <v>6</v>
      </c>
    </row>
    <row r="6" ht="17.25" customHeight="1" spans="1:4">
      <c r="A6" s="180"/>
      <c r="B6" s="181"/>
      <c r="C6" s="180"/>
      <c r="D6" s="181"/>
    </row>
    <row r="7" ht="17.25" customHeight="1" spans="1:4">
      <c r="A7" s="182" t="s">
        <v>100</v>
      </c>
      <c r="B7" s="183">
        <v>289.895769</v>
      </c>
      <c r="C7" s="184" t="s">
        <v>101</v>
      </c>
      <c r="D7" s="183">
        <v>289.895769</v>
      </c>
    </row>
    <row r="8" ht="17.25" customHeight="1" spans="1:4">
      <c r="A8" s="185" t="s">
        <v>102</v>
      </c>
      <c r="B8" s="183">
        <v>289.895769</v>
      </c>
      <c r="C8" s="184" t="s">
        <v>103</v>
      </c>
      <c r="D8" s="186"/>
    </row>
    <row r="9" ht="17.25" customHeight="1" spans="1:4">
      <c r="A9" s="185" t="s">
        <v>104</v>
      </c>
      <c r="B9" s="187"/>
      <c r="C9" s="184" t="s">
        <v>105</v>
      </c>
      <c r="D9" s="186"/>
    </row>
    <row r="10" ht="17.25" customHeight="1" spans="1:4">
      <c r="A10" s="185" t="s">
        <v>106</v>
      </c>
      <c r="B10" s="187"/>
      <c r="C10" s="184" t="s">
        <v>107</v>
      </c>
      <c r="D10" s="186"/>
    </row>
    <row r="11" ht="17.25" customHeight="1" spans="1:4">
      <c r="A11" s="185" t="s">
        <v>108</v>
      </c>
      <c r="B11" s="187"/>
      <c r="C11" s="184" t="s">
        <v>109</v>
      </c>
      <c r="D11" s="186"/>
    </row>
    <row r="12" ht="17.25" customHeight="1" spans="1:4">
      <c r="A12" s="185" t="s">
        <v>102</v>
      </c>
      <c r="B12" s="187"/>
      <c r="C12" s="184" t="s">
        <v>110</v>
      </c>
      <c r="D12" s="186"/>
    </row>
    <row r="13" ht="17.25" customHeight="1" spans="1:4">
      <c r="A13" s="188" t="s">
        <v>104</v>
      </c>
      <c r="B13" s="186"/>
      <c r="C13" s="184" t="s">
        <v>111</v>
      </c>
      <c r="D13" s="186"/>
    </row>
    <row r="14" ht="17.25" customHeight="1" spans="1:4">
      <c r="A14" s="188" t="s">
        <v>106</v>
      </c>
      <c r="B14" s="186"/>
      <c r="C14" s="184" t="s">
        <v>112</v>
      </c>
      <c r="D14" s="186"/>
    </row>
    <row r="15" ht="17.25" customHeight="1" spans="1:4">
      <c r="A15" s="185"/>
      <c r="B15" s="186"/>
      <c r="C15" s="184" t="s">
        <v>113</v>
      </c>
      <c r="D15" s="183">
        <v>30.552244</v>
      </c>
    </row>
    <row r="16" ht="17.25" customHeight="1" spans="1:4">
      <c r="A16" s="185"/>
      <c r="B16" s="187"/>
      <c r="C16" s="184" t="s">
        <v>114</v>
      </c>
      <c r="D16" s="183">
        <v>11.571599</v>
      </c>
    </row>
    <row r="17" ht="17.25" customHeight="1" spans="1:4">
      <c r="A17" s="185"/>
      <c r="B17" s="189"/>
      <c r="C17" s="184" t="s">
        <v>115</v>
      </c>
      <c r="D17" s="183">
        <v>10</v>
      </c>
    </row>
    <row r="18" ht="17.25" customHeight="1" spans="1:4">
      <c r="A18" s="188"/>
      <c r="B18" s="189"/>
      <c r="C18" s="184" t="s">
        <v>116</v>
      </c>
      <c r="D18" s="186"/>
    </row>
    <row r="19" ht="17.25" customHeight="1" spans="1:4">
      <c r="A19" s="188"/>
      <c r="B19" s="190"/>
      <c r="C19" s="184" t="s">
        <v>117</v>
      </c>
      <c r="D19" s="183">
        <v>215.093198</v>
      </c>
    </row>
    <row r="20" ht="17.25" customHeight="1" spans="1:4">
      <c r="A20" s="190"/>
      <c r="B20" s="190"/>
      <c r="C20" s="184" t="s">
        <v>118</v>
      </c>
      <c r="D20" s="186"/>
    </row>
    <row r="21" ht="17.25" customHeight="1" spans="1:4">
      <c r="A21" s="190"/>
      <c r="B21" s="190"/>
      <c r="C21" s="184" t="s">
        <v>119</v>
      </c>
      <c r="D21" s="186"/>
    </row>
    <row r="22" ht="17.25" customHeight="1" spans="1:4">
      <c r="A22" s="190"/>
      <c r="B22" s="190"/>
      <c r="C22" s="184" t="s">
        <v>120</v>
      </c>
      <c r="D22" s="186"/>
    </row>
    <row r="23" ht="17.25" customHeight="1" spans="1:4">
      <c r="A23" s="190"/>
      <c r="B23" s="190"/>
      <c r="C23" s="184" t="s">
        <v>121</v>
      </c>
      <c r="D23" s="186"/>
    </row>
    <row r="24" ht="17.25" customHeight="1" spans="1:4">
      <c r="A24" s="190"/>
      <c r="B24" s="190"/>
      <c r="C24" s="184" t="s">
        <v>122</v>
      </c>
      <c r="D24" s="186"/>
    </row>
    <row r="25" ht="17.25" customHeight="1" spans="1:4">
      <c r="A25" s="190"/>
      <c r="B25" s="190"/>
      <c r="C25" s="184" t="s">
        <v>123</v>
      </c>
      <c r="D25" s="186"/>
    </row>
    <row r="26" ht="17.25" customHeight="1" spans="1:4">
      <c r="A26" s="190"/>
      <c r="B26" s="190"/>
      <c r="C26" s="184" t="s">
        <v>124</v>
      </c>
      <c r="D26" s="183">
        <v>22.678728</v>
      </c>
    </row>
    <row r="27" ht="17.25" customHeight="1" spans="1:4">
      <c r="A27" s="190"/>
      <c r="B27" s="190"/>
      <c r="C27" s="184" t="s">
        <v>125</v>
      </c>
      <c r="D27" s="186"/>
    </row>
    <row r="28" ht="17.25" customHeight="1" spans="1:4">
      <c r="A28" s="190"/>
      <c r="B28" s="190"/>
      <c r="C28" s="184" t="s">
        <v>126</v>
      </c>
      <c r="D28" s="186"/>
    </row>
    <row r="29" ht="17.25" customHeight="1" spans="1:4">
      <c r="A29" s="190"/>
      <c r="B29" s="190"/>
      <c r="C29" s="184" t="s">
        <v>127</v>
      </c>
      <c r="D29" s="186"/>
    </row>
    <row r="30" ht="17.25" customHeight="1" spans="1:4">
      <c r="A30" s="190"/>
      <c r="B30" s="190"/>
      <c r="C30" s="184" t="s">
        <v>128</v>
      </c>
      <c r="D30" s="186"/>
    </row>
    <row r="31" customHeight="1" spans="1:4">
      <c r="A31" s="191"/>
      <c r="B31" s="189"/>
      <c r="C31" s="188" t="s">
        <v>129</v>
      </c>
      <c r="D31" s="189"/>
    </row>
    <row r="32" ht="17.25" customHeight="1" spans="1:4">
      <c r="A32" s="192" t="s">
        <v>130</v>
      </c>
      <c r="B32" s="183">
        <v>289.895769</v>
      </c>
      <c r="C32" s="191" t="s">
        <v>23</v>
      </c>
      <c r="D32" s="183">
        <v>289.895769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8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7"/>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161"/>
      <c r="F1" s="39"/>
      <c r="G1" s="39" t="s">
        <v>131</v>
      </c>
    </row>
    <row r="2" ht="39" customHeight="1" spans="1:7">
      <c r="A2" s="93" t="s">
        <v>132</v>
      </c>
      <c r="B2" s="93"/>
      <c r="C2" s="93"/>
      <c r="D2" s="93"/>
      <c r="E2" s="93"/>
      <c r="F2" s="93"/>
      <c r="G2" s="93"/>
    </row>
    <row r="3" ht="18" customHeight="1" spans="1:7">
      <c r="A3" s="4" t="str">
        <f>"单位名称："&amp;"曲靖面店坡联营林场"</f>
        <v>单位名称：曲靖面店坡联营林场</v>
      </c>
      <c r="F3" s="90"/>
      <c r="G3" s="239" t="s">
        <v>2</v>
      </c>
    </row>
    <row r="4" ht="20.25" customHeight="1" spans="1:7">
      <c r="A4" s="162" t="s">
        <v>133</v>
      </c>
      <c r="B4" s="163"/>
      <c r="C4" s="56" t="s">
        <v>29</v>
      </c>
      <c r="D4" s="56" t="s">
        <v>48</v>
      </c>
      <c r="E4" s="10"/>
      <c r="F4" s="10"/>
      <c r="G4" s="10" t="s">
        <v>49</v>
      </c>
    </row>
    <row r="5" ht="20.25" customHeight="1" spans="1:7">
      <c r="A5" s="164" t="s">
        <v>46</v>
      </c>
      <c r="B5" s="164" t="s">
        <v>47</v>
      </c>
      <c r="C5" s="10"/>
      <c r="D5" s="11" t="s">
        <v>31</v>
      </c>
      <c r="E5" s="11" t="s">
        <v>134</v>
      </c>
      <c r="F5" s="11" t="s">
        <v>135</v>
      </c>
      <c r="G5" s="10"/>
    </row>
    <row r="6" ht="13.5" customHeight="1" spans="1:7">
      <c r="A6" s="164" t="s">
        <v>136</v>
      </c>
      <c r="B6" s="164" t="s">
        <v>137</v>
      </c>
      <c r="C6" s="164" t="s">
        <v>138</v>
      </c>
      <c r="D6" s="99" t="s">
        <v>139</v>
      </c>
      <c r="E6" s="99" t="s">
        <v>140</v>
      </c>
      <c r="F6" s="99" t="s">
        <v>141</v>
      </c>
      <c r="G6" s="58">
        <v>7</v>
      </c>
    </row>
    <row r="7" ht="18" customHeight="1" spans="1:7">
      <c r="A7" s="13" t="s">
        <v>57</v>
      </c>
      <c r="B7" s="13" t="s">
        <v>58</v>
      </c>
      <c r="C7" s="15">
        <v>30.552244</v>
      </c>
      <c r="D7" s="15">
        <v>30.552244</v>
      </c>
      <c r="E7" s="15">
        <v>29.470985</v>
      </c>
      <c r="F7" s="15">
        <v>1.081259</v>
      </c>
      <c r="G7" s="15"/>
    </row>
    <row r="8" ht="18" customHeight="1" spans="1:7">
      <c r="A8" s="129" t="s">
        <v>59</v>
      </c>
      <c r="B8" s="129" t="s">
        <v>60</v>
      </c>
      <c r="C8" s="15">
        <v>29.476364</v>
      </c>
      <c r="D8" s="15">
        <v>29.476364</v>
      </c>
      <c r="E8" s="15">
        <v>28.395105</v>
      </c>
      <c r="F8" s="15">
        <v>1.081259</v>
      </c>
      <c r="G8" s="15"/>
    </row>
    <row r="9" ht="18" customHeight="1" spans="1:7">
      <c r="A9" s="165" t="s">
        <v>61</v>
      </c>
      <c r="B9" s="165" t="s">
        <v>62</v>
      </c>
      <c r="C9" s="15">
        <v>1.081259</v>
      </c>
      <c r="D9" s="15">
        <v>1.081259</v>
      </c>
      <c r="E9" s="15"/>
      <c r="F9" s="15">
        <v>1.081259</v>
      </c>
      <c r="G9" s="15"/>
    </row>
    <row r="10" ht="18" customHeight="1" spans="1:7">
      <c r="A10" s="165" t="s">
        <v>63</v>
      </c>
      <c r="B10" s="165" t="s">
        <v>64</v>
      </c>
      <c r="C10" s="15">
        <v>28.395105</v>
      </c>
      <c r="D10" s="15">
        <v>28.395105</v>
      </c>
      <c r="E10" s="15">
        <v>28.395105</v>
      </c>
      <c r="F10" s="15"/>
      <c r="G10" s="15"/>
    </row>
    <row r="11" ht="18" customHeight="1" spans="1:7">
      <c r="A11" s="129" t="s">
        <v>65</v>
      </c>
      <c r="B11" s="129" t="s">
        <v>66</v>
      </c>
      <c r="C11" s="15">
        <v>1.07588</v>
      </c>
      <c r="D11" s="15">
        <v>1.07588</v>
      </c>
      <c r="E11" s="15">
        <v>1.07588</v>
      </c>
      <c r="F11" s="15"/>
      <c r="G11" s="15"/>
    </row>
    <row r="12" ht="18" customHeight="1" spans="1:7">
      <c r="A12" s="165" t="s">
        <v>67</v>
      </c>
      <c r="B12" s="165" t="s">
        <v>66</v>
      </c>
      <c r="C12" s="15">
        <v>1.07588</v>
      </c>
      <c r="D12" s="15">
        <v>1.07588</v>
      </c>
      <c r="E12" s="15">
        <v>1.07588</v>
      </c>
      <c r="F12" s="15"/>
      <c r="G12" s="15"/>
    </row>
    <row r="13" ht="18" customHeight="1" spans="1:7">
      <c r="A13" s="13" t="s">
        <v>68</v>
      </c>
      <c r="B13" s="13" t="s">
        <v>69</v>
      </c>
      <c r="C13" s="15">
        <v>11.571599</v>
      </c>
      <c r="D13" s="15">
        <v>11.571599</v>
      </c>
      <c r="E13" s="15">
        <v>11.571599</v>
      </c>
      <c r="F13" s="15"/>
      <c r="G13" s="15"/>
    </row>
    <row r="14" ht="18" customHeight="1" spans="1:7">
      <c r="A14" s="129" t="s">
        <v>70</v>
      </c>
      <c r="B14" s="129" t="s">
        <v>71</v>
      </c>
      <c r="C14" s="15">
        <v>11.571599</v>
      </c>
      <c r="D14" s="15">
        <v>11.571599</v>
      </c>
      <c r="E14" s="15">
        <v>11.571599</v>
      </c>
      <c r="F14" s="15"/>
      <c r="G14" s="15"/>
    </row>
    <row r="15" ht="18" customHeight="1" spans="1:7">
      <c r="A15" s="165" t="s">
        <v>72</v>
      </c>
      <c r="B15" s="165" t="s">
        <v>73</v>
      </c>
      <c r="C15" s="15">
        <v>10.45141</v>
      </c>
      <c r="D15" s="15">
        <v>10.45141</v>
      </c>
      <c r="E15" s="15">
        <v>10.45141</v>
      </c>
      <c r="F15" s="15"/>
      <c r="G15" s="15"/>
    </row>
    <row r="16" ht="18" customHeight="1" spans="1:7">
      <c r="A16" s="165" t="s">
        <v>74</v>
      </c>
      <c r="B16" s="165" t="s">
        <v>75</v>
      </c>
      <c r="C16" s="15">
        <v>1.120189</v>
      </c>
      <c r="D16" s="15">
        <v>1.120189</v>
      </c>
      <c r="E16" s="15">
        <v>1.120189</v>
      </c>
      <c r="F16" s="15"/>
      <c r="G16" s="15"/>
    </row>
    <row r="17" ht="18" customHeight="1" spans="1:7">
      <c r="A17" s="13" t="s">
        <v>76</v>
      </c>
      <c r="B17" s="13" t="s">
        <v>77</v>
      </c>
      <c r="C17" s="15">
        <v>10</v>
      </c>
      <c r="D17" s="15"/>
      <c r="E17" s="15"/>
      <c r="F17" s="15"/>
      <c r="G17" s="15">
        <v>10</v>
      </c>
    </row>
    <row r="18" ht="18" customHeight="1" spans="1:7">
      <c r="A18" s="129" t="s">
        <v>78</v>
      </c>
      <c r="B18" s="129" t="s">
        <v>79</v>
      </c>
      <c r="C18" s="15">
        <v>10</v>
      </c>
      <c r="D18" s="15"/>
      <c r="E18" s="15"/>
      <c r="F18" s="15"/>
      <c r="G18" s="15">
        <v>10</v>
      </c>
    </row>
    <row r="19" ht="18" customHeight="1" spans="1:7">
      <c r="A19" s="165" t="s">
        <v>80</v>
      </c>
      <c r="B19" s="165" t="s">
        <v>79</v>
      </c>
      <c r="C19" s="15">
        <v>10</v>
      </c>
      <c r="D19" s="15"/>
      <c r="E19" s="15"/>
      <c r="F19" s="15"/>
      <c r="G19" s="15">
        <v>10</v>
      </c>
    </row>
    <row r="20" ht="18" customHeight="1" spans="1:7">
      <c r="A20" s="13" t="s">
        <v>81</v>
      </c>
      <c r="B20" s="13" t="s">
        <v>82</v>
      </c>
      <c r="C20" s="15">
        <v>215.093198</v>
      </c>
      <c r="D20" s="15">
        <v>210.093198</v>
      </c>
      <c r="E20" s="15">
        <v>189.962996</v>
      </c>
      <c r="F20" s="15">
        <v>20.130202</v>
      </c>
      <c r="G20" s="15">
        <v>5</v>
      </c>
    </row>
    <row r="21" ht="18" customHeight="1" spans="1:7">
      <c r="A21" s="129" t="s">
        <v>83</v>
      </c>
      <c r="B21" s="129" t="s">
        <v>84</v>
      </c>
      <c r="C21" s="15">
        <v>215.093198</v>
      </c>
      <c r="D21" s="15">
        <v>210.093198</v>
      </c>
      <c r="E21" s="15">
        <v>189.962996</v>
      </c>
      <c r="F21" s="15">
        <v>20.130202</v>
      </c>
      <c r="G21" s="15">
        <v>5</v>
      </c>
    </row>
    <row r="22" ht="18" customHeight="1" spans="1:7">
      <c r="A22" s="165" t="s">
        <v>85</v>
      </c>
      <c r="B22" s="165" t="s">
        <v>86</v>
      </c>
      <c r="C22" s="15">
        <v>210.093198</v>
      </c>
      <c r="D22" s="15">
        <v>210.093198</v>
      </c>
      <c r="E22" s="15">
        <v>189.962996</v>
      </c>
      <c r="F22" s="15">
        <v>20.130202</v>
      </c>
      <c r="G22" s="15"/>
    </row>
    <row r="23" ht="18" customHeight="1" spans="1:7">
      <c r="A23" s="165" t="s">
        <v>87</v>
      </c>
      <c r="B23" s="165" t="s">
        <v>88</v>
      </c>
      <c r="C23" s="15">
        <v>5</v>
      </c>
      <c r="D23" s="15"/>
      <c r="E23" s="15"/>
      <c r="F23" s="15"/>
      <c r="G23" s="15">
        <v>5</v>
      </c>
    </row>
    <row r="24" ht="18" customHeight="1" spans="1:7">
      <c r="A24" s="13" t="s">
        <v>89</v>
      </c>
      <c r="B24" s="13" t="s">
        <v>90</v>
      </c>
      <c r="C24" s="15">
        <v>22.678728</v>
      </c>
      <c r="D24" s="15">
        <v>22.678728</v>
      </c>
      <c r="E24" s="15">
        <v>22.678728</v>
      </c>
      <c r="F24" s="15"/>
      <c r="G24" s="15"/>
    </row>
    <row r="25" ht="18" customHeight="1" spans="1:7">
      <c r="A25" s="129" t="s">
        <v>91</v>
      </c>
      <c r="B25" s="129" t="s">
        <v>92</v>
      </c>
      <c r="C25" s="15">
        <v>22.678728</v>
      </c>
      <c r="D25" s="15">
        <v>22.678728</v>
      </c>
      <c r="E25" s="15">
        <v>22.678728</v>
      </c>
      <c r="F25" s="15"/>
      <c r="G25" s="15"/>
    </row>
    <row r="26" ht="18" customHeight="1" spans="1:7">
      <c r="A26" s="165" t="s">
        <v>93</v>
      </c>
      <c r="B26" s="165" t="s">
        <v>94</v>
      </c>
      <c r="C26" s="15">
        <v>22.678728</v>
      </c>
      <c r="D26" s="15">
        <v>22.678728</v>
      </c>
      <c r="E26" s="15">
        <v>22.678728</v>
      </c>
      <c r="F26" s="15"/>
      <c r="G26" s="15"/>
    </row>
    <row r="27" ht="18" customHeight="1" spans="1:7">
      <c r="A27" s="10" t="s">
        <v>95</v>
      </c>
      <c r="B27" s="10" t="s">
        <v>95</v>
      </c>
      <c r="C27" s="15">
        <v>289.895769</v>
      </c>
      <c r="D27" s="15">
        <v>274.895769</v>
      </c>
      <c r="E27" s="15">
        <v>253.684308</v>
      </c>
      <c r="F27" s="15">
        <v>21.211461</v>
      </c>
      <c r="G27" s="15">
        <v>15</v>
      </c>
    </row>
  </sheetData>
  <mergeCells count="7">
    <mergeCell ref="A2:G2"/>
    <mergeCell ref="A3:E3"/>
    <mergeCell ref="A4:B4"/>
    <mergeCell ref="D4:F4"/>
    <mergeCell ref="A27:B27"/>
    <mergeCell ref="C4:C5"/>
    <mergeCell ref="G4:G5"/>
  </mergeCells>
  <pageMargins left="0.75" right="0.75" top="1" bottom="1" header="0.511805555555556" footer="0.511805555555556"/>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Z35"/>
  <sheetViews>
    <sheetView showGridLines="0" showZeros="0" topLeftCell="A9" workbookViewId="0">
      <selection activeCell="Q9" sqref="Q9:Q18"/>
    </sheetView>
  </sheetViews>
  <sheetFormatPr defaultColWidth="9.14166666666667" defaultRowHeight="14.25" customHeight="1"/>
  <cols>
    <col min="1" max="1" width="5.85" customWidth="1"/>
    <col min="2" max="2" width="7.14166666666667" customWidth="1"/>
    <col min="3" max="3" width="44" customWidth="1"/>
    <col min="4" max="4" width="29.575" customWidth="1"/>
    <col min="5" max="13" width="19.425" customWidth="1"/>
    <col min="14" max="14" width="7.575" customWidth="1"/>
    <col min="15" max="15" width="6.28333333333333" customWidth="1"/>
    <col min="16" max="16" width="44" customWidth="1"/>
    <col min="17" max="17" width="21.7083333333333" customWidth="1"/>
    <col min="18" max="26" width="18.85" customWidth="1"/>
  </cols>
  <sheetData>
    <row r="1" ht="12" customHeight="1" spans="1:26">
      <c r="A1" s="138"/>
      <c r="D1" s="48"/>
      <c r="K1" s="48"/>
      <c r="L1" s="48"/>
      <c r="M1" s="48"/>
      <c r="Q1" s="48"/>
      <c r="W1" s="39"/>
      <c r="X1" s="39"/>
      <c r="Y1" s="39"/>
      <c r="Z1" s="156" t="s">
        <v>142</v>
      </c>
    </row>
    <row r="2" ht="39" customHeight="1" spans="1:26">
      <c r="A2" s="139" t="s">
        <v>143</v>
      </c>
      <c r="B2" s="139"/>
      <c r="C2" s="139"/>
      <c r="D2" s="139"/>
      <c r="E2" s="139"/>
      <c r="F2" s="139"/>
      <c r="G2" s="139"/>
      <c r="H2" s="139"/>
      <c r="I2" s="139"/>
      <c r="J2" s="139"/>
      <c r="K2" s="139"/>
      <c r="L2" s="139"/>
      <c r="M2" s="139"/>
      <c r="N2" s="139"/>
      <c r="O2" s="139"/>
      <c r="P2" s="139"/>
      <c r="Q2" s="139"/>
      <c r="R2" s="139"/>
      <c r="S2" s="139"/>
      <c r="T2" s="139"/>
      <c r="U2" s="139"/>
      <c r="V2" s="139"/>
      <c r="W2" s="139"/>
      <c r="X2" s="139"/>
      <c r="Y2" s="139"/>
      <c r="Z2" s="157"/>
    </row>
    <row r="3" ht="19.5" customHeight="1" spans="1:26">
      <c r="A3" s="5" t="str">
        <f>"单位名称："&amp;"曲靖面店坡联营林场"</f>
        <v>单位名称：曲靖面店坡联营林场</v>
      </c>
      <c r="D3" s="48"/>
      <c r="K3" s="48"/>
      <c r="L3" s="48"/>
      <c r="M3" s="48"/>
      <c r="Q3" s="48"/>
      <c r="W3" s="90"/>
      <c r="X3" s="90"/>
      <c r="Y3" s="90"/>
      <c r="Z3" s="158" t="s">
        <v>2</v>
      </c>
    </row>
    <row r="4" ht="19.5" customHeight="1" spans="1:26">
      <c r="A4" s="140" t="s">
        <v>4</v>
      </c>
      <c r="B4" s="140"/>
      <c r="C4" s="140"/>
      <c r="D4" s="140"/>
      <c r="E4" s="140"/>
      <c r="F4" s="140"/>
      <c r="G4" s="140"/>
      <c r="H4" s="140"/>
      <c r="I4" s="140"/>
      <c r="J4" s="140"/>
      <c r="K4" s="140"/>
      <c r="L4" s="140"/>
      <c r="M4" s="140"/>
      <c r="N4" s="140" t="s">
        <v>4</v>
      </c>
      <c r="O4" s="140"/>
      <c r="P4" s="140"/>
      <c r="Q4" s="140"/>
      <c r="R4" s="140"/>
      <c r="S4" s="140"/>
      <c r="T4" s="140"/>
      <c r="U4" s="140"/>
      <c r="V4" s="140"/>
      <c r="W4" s="140"/>
      <c r="X4" s="140"/>
      <c r="Y4" s="140"/>
      <c r="Z4" s="140"/>
    </row>
    <row r="5" ht="21.75" customHeight="1" spans="1:26">
      <c r="A5" s="141" t="s">
        <v>144</v>
      </c>
      <c r="B5" s="142"/>
      <c r="C5" s="141"/>
      <c r="D5" s="140" t="s">
        <v>29</v>
      </c>
      <c r="E5" s="140" t="s">
        <v>32</v>
      </c>
      <c r="F5" s="140"/>
      <c r="G5" s="140"/>
      <c r="H5" s="140" t="s">
        <v>33</v>
      </c>
      <c r="I5" s="140"/>
      <c r="J5" s="140"/>
      <c r="K5" s="140" t="s">
        <v>34</v>
      </c>
      <c r="L5" s="140"/>
      <c r="M5" s="140"/>
      <c r="N5" s="141" t="s">
        <v>145</v>
      </c>
      <c r="O5" s="142"/>
      <c r="P5" s="141"/>
      <c r="Q5" s="140" t="s">
        <v>29</v>
      </c>
      <c r="R5" s="154" t="s">
        <v>32</v>
      </c>
      <c r="S5" s="154"/>
      <c r="T5" s="155"/>
      <c r="U5" s="154" t="s">
        <v>33</v>
      </c>
      <c r="V5" s="154"/>
      <c r="W5" s="140"/>
      <c r="X5" s="140" t="s">
        <v>34</v>
      </c>
      <c r="Y5" s="140"/>
      <c r="Z5" s="155"/>
    </row>
    <row r="6" ht="17.25" customHeight="1" spans="1:26">
      <c r="A6" s="143" t="s">
        <v>146</v>
      </c>
      <c r="B6" s="143" t="s">
        <v>147</v>
      </c>
      <c r="C6" s="143" t="s">
        <v>47</v>
      </c>
      <c r="D6" s="140"/>
      <c r="E6" s="140" t="s">
        <v>31</v>
      </c>
      <c r="F6" s="140" t="s">
        <v>48</v>
      </c>
      <c r="G6" s="140" t="s">
        <v>49</v>
      </c>
      <c r="H6" s="140" t="s">
        <v>31</v>
      </c>
      <c r="I6" s="140" t="s">
        <v>48</v>
      </c>
      <c r="J6" s="140" t="s">
        <v>49</v>
      </c>
      <c r="K6" s="140" t="s">
        <v>31</v>
      </c>
      <c r="L6" s="140" t="s">
        <v>48</v>
      </c>
      <c r="M6" s="140" t="s">
        <v>49</v>
      </c>
      <c r="N6" s="143" t="s">
        <v>146</v>
      </c>
      <c r="O6" s="143" t="s">
        <v>147</v>
      </c>
      <c r="P6" s="143" t="s">
        <v>47</v>
      </c>
      <c r="Q6" s="140"/>
      <c r="R6" s="140" t="s">
        <v>31</v>
      </c>
      <c r="S6" s="140" t="s">
        <v>48</v>
      </c>
      <c r="T6" s="140" t="s">
        <v>49</v>
      </c>
      <c r="U6" s="140" t="s">
        <v>31</v>
      </c>
      <c r="V6" s="140" t="s">
        <v>48</v>
      </c>
      <c r="W6" s="140" t="s">
        <v>49</v>
      </c>
      <c r="X6" s="140" t="s">
        <v>31</v>
      </c>
      <c r="Y6" s="140" t="s">
        <v>48</v>
      </c>
      <c r="Z6" s="154" t="s">
        <v>49</v>
      </c>
    </row>
    <row r="7" customHeight="1" spans="1:26">
      <c r="A7" s="144" t="s">
        <v>136</v>
      </c>
      <c r="B7" s="144" t="s">
        <v>137</v>
      </c>
      <c r="C7" s="144" t="s">
        <v>138</v>
      </c>
      <c r="D7" s="144" t="s">
        <v>139</v>
      </c>
      <c r="E7" s="145" t="s">
        <v>140</v>
      </c>
      <c r="F7" s="145" t="s">
        <v>141</v>
      </c>
      <c r="G7" s="145" t="s">
        <v>148</v>
      </c>
      <c r="H7" s="145" t="s">
        <v>149</v>
      </c>
      <c r="I7" s="145" t="s">
        <v>150</v>
      </c>
      <c r="J7" s="145" t="s">
        <v>151</v>
      </c>
      <c r="K7" s="145" t="s">
        <v>152</v>
      </c>
      <c r="L7" s="145" t="s">
        <v>153</v>
      </c>
      <c r="M7" s="145" t="s">
        <v>154</v>
      </c>
      <c r="N7" s="145" t="s">
        <v>155</v>
      </c>
      <c r="O7" s="145" t="s">
        <v>156</v>
      </c>
      <c r="P7" s="145" t="s">
        <v>157</v>
      </c>
      <c r="Q7" s="145" t="s">
        <v>158</v>
      </c>
      <c r="R7" s="145" t="s">
        <v>159</v>
      </c>
      <c r="S7" s="145" t="s">
        <v>160</v>
      </c>
      <c r="T7" s="145" t="s">
        <v>161</v>
      </c>
      <c r="U7" s="145" t="s">
        <v>162</v>
      </c>
      <c r="V7" s="145" t="s">
        <v>163</v>
      </c>
      <c r="W7" s="145" t="s">
        <v>164</v>
      </c>
      <c r="X7" s="145" t="s">
        <v>165</v>
      </c>
      <c r="Y7" s="159">
        <v>25</v>
      </c>
      <c r="Z7" s="160">
        <v>26</v>
      </c>
    </row>
    <row r="8" ht="17.25" customHeight="1" spans="1:26">
      <c r="A8" s="146" t="s">
        <v>166</v>
      </c>
      <c r="B8" s="146"/>
      <c r="C8" s="146" t="s">
        <v>167</v>
      </c>
      <c r="D8" s="15"/>
      <c r="E8" s="15"/>
      <c r="F8" s="15"/>
      <c r="G8" s="15"/>
      <c r="H8" s="15"/>
      <c r="I8" s="15"/>
      <c r="J8" s="15"/>
      <c r="K8" s="15"/>
      <c r="L8" s="15"/>
      <c r="M8" s="15"/>
      <c r="N8" s="13" t="s">
        <v>168</v>
      </c>
      <c r="O8" s="13"/>
      <c r="P8" s="151" t="s">
        <v>169</v>
      </c>
      <c r="Q8" s="15">
        <v>253.684308</v>
      </c>
      <c r="R8" s="15">
        <v>253.684308</v>
      </c>
      <c r="S8" s="15">
        <v>253.684308</v>
      </c>
      <c r="T8" s="15"/>
      <c r="U8" s="15"/>
      <c r="V8" s="15"/>
      <c r="W8" s="15"/>
      <c r="X8" s="15"/>
      <c r="Y8" s="15"/>
      <c r="Z8" s="15"/>
    </row>
    <row r="9" ht="17.25" customHeight="1" spans="1:26">
      <c r="A9" s="147"/>
      <c r="B9" s="147" t="s">
        <v>170</v>
      </c>
      <c r="C9" s="147" t="s">
        <v>171</v>
      </c>
      <c r="D9" s="15"/>
      <c r="E9" s="15"/>
      <c r="F9" s="15"/>
      <c r="G9" s="15"/>
      <c r="H9" s="15"/>
      <c r="I9" s="15"/>
      <c r="J9" s="15"/>
      <c r="K9" s="15"/>
      <c r="L9" s="15"/>
      <c r="M9" s="15"/>
      <c r="N9" s="129"/>
      <c r="O9" s="129" t="s">
        <v>170</v>
      </c>
      <c r="P9" s="152" t="s">
        <v>172</v>
      </c>
      <c r="Q9" s="15">
        <v>77.9064</v>
      </c>
      <c r="R9" s="15">
        <v>77.9064</v>
      </c>
      <c r="S9" s="15">
        <v>77.9064</v>
      </c>
      <c r="T9" s="15"/>
      <c r="U9" s="15"/>
      <c r="V9" s="15"/>
      <c r="W9" s="15"/>
      <c r="X9" s="15"/>
      <c r="Y9" s="15"/>
      <c r="Z9" s="15"/>
    </row>
    <row r="10" ht="17.25" customHeight="1" spans="1:26">
      <c r="A10" s="146" t="s">
        <v>173</v>
      </c>
      <c r="B10" s="146"/>
      <c r="C10" s="146" t="s">
        <v>174</v>
      </c>
      <c r="D10" s="15"/>
      <c r="E10" s="15"/>
      <c r="F10" s="15"/>
      <c r="G10" s="15"/>
      <c r="H10" s="15"/>
      <c r="I10" s="15"/>
      <c r="J10" s="15"/>
      <c r="K10" s="15"/>
      <c r="L10" s="15"/>
      <c r="M10" s="15"/>
      <c r="N10" s="129"/>
      <c r="O10" s="129" t="s">
        <v>175</v>
      </c>
      <c r="P10" s="152" t="s">
        <v>176</v>
      </c>
      <c r="Q10" s="15">
        <v>6.361596</v>
      </c>
      <c r="R10" s="15">
        <v>6.361596</v>
      </c>
      <c r="S10" s="15">
        <v>6.361596</v>
      </c>
      <c r="T10" s="15"/>
      <c r="U10" s="15"/>
      <c r="V10" s="15"/>
      <c r="W10" s="15"/>
      <c r="X10" s="15"/>
      <c r="Y10" s="15"/>
      <c r="Z10" s="15"/>
    </row>
    <row r="11" ht="17.25" customHeight="1" spans="1:26">
      <c r="A11" s="147"/>
      <c r="B11" s="147" t="s">
        <v>170</v>
      </c>
      <c r="C11" s="147" t="s">
        <v>177</v>
      </c>
      <c r="D11" s="15"/>
      <c r="E11" s="15"/>
      <c r="F11" s="15"/>
      <c r="G11" s="15"/>
      <c r="H11" s="15"/>
      <c r="I11" s="15"/>
      <c r="J11" s="15"/>
      <c r="K11" s="15"/>
      <c r="L11" s="15"/>
      <c r="M11" s="15"/>
      <c r="N11" s="129"/>
      <c r="O11" s="129" t="s">
        <v>178</v>
      </c>
      <c r="P11" s="152" t="s">
        <v>179</v>
      </c>
      <c r="Q11" s="15"/>
      <c r="R11" s="15"/>
      <c r="S11" s="15"/>
      <c r="T11" s="15"/>
      <c r="U11" s="15"/>
      <c r="V11" s="15"/>
      <c r="W11" s="15"/>
      <c r="X11" s="15"/>
      <c r="Y11" s="15"/>
      <c r="Z11" s="15"/>
    </row>
    <row r="12" ht="17.25" customHeight="1" spans="1:26">
      <c r="A12" s="147"/>
      <c r="B12" s="147" t="s">
        <v>175</v>
      </c>
      <c r="C12" s="147" t="s">
        <v>180</v>
      </c>
      <c r="D12" s="15"/>
      <c r="E12" s="15"/>
      <c r="F12" s="15"/>
      <c r="G12" s="15"/>
      <c r="H12" s="15"/>
      <c r="I12" s="15"/>
      <c r="J12" s="15"/>
      <c r="K12" s="15"/>
      <c r="L12" s="15"/>
      <c r="M12" s="15"/>
      <c r="N12" s="129"/>
      <c r="O12" s="129" t="s">
        <v>181</v>
      </c>
      <c r="P12" s="152" t="s">
        <v>182</v>
      </c>
      <c r="Q12" s="15">
        <v>105.695</v>
      </c>
      <c r="R12" s="15">
        <v>105.695</v>
      </c>
      <c r="S12" s="15">
        <v>105.695</v>
      </c>
      <c r="T12" s="15"/>
      <c r="U12" s="15"/>
      <c r="V12" s="15"/>
      <c r="W12" s="15"/>
      <c r="X12" s="15"/>
      <c r="Y12" s="15"/>
      <c r="Z12" s="15"/>
    </row>
    <row r="13" ht="17.25" customHeight="1" spans="1:26">
      <c r="A13" s="147"/>
      <c r="B13" s="147" t="s">
        <v>178</v>
      </c>
      <c r="C13" s="147" t="s">
        <v>183</v>
      </c>
      <c r="D13" s="15"/>
      <c r="E13" s="15"/>
      <c r="F13" s="15"/>
      <c r="G13" s="15"/>
      <c r="H13" s="15"/>
      <c r="I13" s="15"/>
      <c r="J13" s="15"/>
      <c r="K13" s="15"/>
      <c r="L13" s="15"/>
      <c r="M13" s="15"/>
      <c r="N13" s="129"/>
      <c r="O13" s="129" t="s">
        <v>184</v>
      </c>
      <c r="P13" s="152" t="s">
        <v>185</v>
      </c>
      <c r="Q13" s="15">
        <v>28.395105</v>
      </c>
      <c r="R13" s="15">
        <v>28.395105</v>
      </c>
      <c r="S13" s="15">
        <v>28.395105</v>
      </c>
      <c r="T13" s="15"/>
      <c r="U13" s="15"/>
      <c r="V13" s="15"/>
      <c r="W13" s="15"/>
      <c r="X13" s="15"/>
      <c r="Y13" s="15"/>
      <c r="Z13" s="15"/>
    </row>
    <row r="14" ht="17.25" customHeight="1" spans="1:26">
      <c r="A14" s="146" t="s">
        <v>186</v>
      </c>
      <c r="B14" s="146"/>
      <c r="C14" s="146" t="s">
        <v>187</v>
      </c>
      <c r="D14" s="15">
        <v>289.895769</v>
      </c>
      <c r="E14" s="15">
        <v>289.895769</v>
      </c>
      <c r="F14" s="15">
        <v>274.895769</v>
      </c>
      <c r="G14" s="15">
        <v>15</v>
      </c>
      <c r="H14" s="15"/>
      <c r="I14" s="15"/>
      <c r="J14" s="15"/>
      <c r="K14" s="15"/>
      <c r="L14" s="15"/>
      <c r="M14" s="15"/>
      <c r="N14" s="129"/>
      <c r="O14" s="129" t="s">
        <v>188</v>
      </c>
      <c r="P14" s="152" t="s">
        <v>189</v>
      </c>
      <c r="Q14" s="15"/>
      <c r="R14" s="15"/>
      <c r="S14" s="15"/>
      <c r="T14" s="15"/>
      <c r="U14" s="15"/>
      <c r="V14" s="15"/>
      <c r="W14" s="15"/>
      <c r="X14" s="15"/>
      <c r="Y14" s="15"/>
      <c r="Z14" s="15"/>
    </row>
    <row r="15" ht="17.25" customHeight="1" spans="1:26">
      <c r="A15" s="147"/>
      <c r="B15" s="147" t="s">
        <v>170</v>
      </c>
      <c r="C15" s="147" t="s">
        <v>169</v>
      </c>
      <c r="D15" s="15">
        <v>253.684308</v>
      </c>
      <c r="E15" s="15">
        <v>253.684308</v>
      </c>
      <c r="F15" s="15">
        <v>253.684308</v>
      </c>
      <c r="G15" s="15"/>
      <c r="H15" s="15"/>
      <c r="I15" s="15"/>
      <c r="J15" s="15"/>
      <c r="K15" s="15"/>
      <c r="L15" s="15"/>
      <c r="M15" s="15"/>
      <c r="N15" s="129"/>
      <c r="O15" s="129" t="s">
        <v>151</v>
      </c>
      <c r="P15" s="152" t="s">
        <v>190</v>
      </c>
      <c r="Q15" s="15">
        <v>10.45141</v>
      </c>
      <c r="R15" s="15">
        <v>10.45141</v>
      </c>
      <c r="S15" s="15">
        <v>10.45141</v>
      </c>
      <c r="T15" s="15"/>
      <c r="U15" s="15"/>
      <c r="V15" s="15"/>
      <c r="W15" s="15"/>
      <c r="X15" s="15"/>
      <c r="Y15" s="15"/>
      <c r="Z15" s="15"/>
    </row>
    <row r="16" ht="17.25" customHeight="1" spans="1:26">
      <c r="A16" s="147"/>
      <c r="B16" s="147" t="s">
        <v>175</v>
      </c>
      <c r="C16" s="147" t="s">
        <v>191</v>
      </c>
      <c r="D16" s="15">
        <v>36.211461</v>
      </c>
      <c r="E16" s="15">
        <v>36.211461</v>
      </c>
      <c r="F16" s="15">
        <v>21.211461</v>
      </c>
      <c r="G16" s="15">
        <v>15</v>
      </c>
      <c r="H16" s="15"/>
      <c r="I16" s="15"/>
      <c r="J16" s="15"/>
      <c r="K16" s="15"/>
      <c r="L16" s="15"/>
      <c r="M16" s="15"/>
      <c r="N16" s="129"/>
      <c r="O16" s="129" t="s">
        <v>152</v>
      </c>
      <c r="P16" s="152" t="s">
        <v>192</v>
      </c>
      <c r="Q16" s="15"/>
      <c r="R16" s="15"/>
      <c r="S16" s="15"/>
      <c r="T16" s="15"/>
      <c r="U16" s="15"/>
      <c r="V16" s="15"/>
      <c r="W16" s="15"/>
      <c r="X16" s="15"/>
      <c r="Y16" s="15"/>
      <c r="Z16" s="15"/>
    </row>
    <row r="17" ht="17.25" customHeight="1" spans="1:26">
      <c r="A17" s="146" t="s">
        <v>193</v>
      </c>
      <c r="B17" s="146"/>
      <c r="C17" s="146" t="s">
        <v>194</v>
      </c>
      <c r="D17" s="15"/>
      <c r="E17" s="15"/>
      <c r="F17" s="15"/>
      <c r="G17" s="15"/>
      <c r="H17" s="15"/>
      <c r="I17" s="15"/>
      <c r="J17" s="15"/>
      <c r="K17" s="15"/>
      <c r="L17" s="15"/>
      <c r="M17" s="15"/>
      <c r="N17" s="129"/>
      <c r="O17" s="129" t="s">
        <v>153</v>
      </c>
      <c r="P17" s="152" t="s">
        <v>195</v>
      </c>
      <c r="Q17" s="15">
        <v>2.196069</v>
      </c>
      <c r="R17" s="15">
        <v>2.196069</v>
      </c>
      <c r="S17" s="15">
        <v>2.196069</v>
      </c>
      <c r="T17" s="15"/>
      <c r="U17" s="15"/>
      <c r="V17" s="15"/>
      <c r="W17" s="15"/>
      <c r="X17" s="15"/>
      <c r="Y17" s="15"/>
      <c r="Z17" s="15"/>
    </row>
    <row r="18" ht="17.25" customHeight="1" spans="1:26">
      <c r="A18" s="147"/>
      <c r="B18" s="147" t="s">
        <v>170</v>
      </c>
      <c r="C18" s="147" t="s">
        <v>196</v>
      </c>
      <c r="D18" s="15"/>
      <c r="E18" s="15"/>
      <c r="F18" s="15"/>
      <c r="G18" s="15"/>
      <c r="H18" s="15"/>
      <c r="I18" s="15"/>
      <c r="J18" s="15"/>
      <c r="K18" s="15"/>
      <c r="L18" s="15"/>
      <c r="M18" s="15"/>
      <c r="N18" s="129"/>
      <c r="O18" s="129" t="s">
        <v>154</v>
      </c>
      <c r="P18" s="152" t="s">
        <v>94</v>
      </c>
      <c r="Q18" s="15">
        <v>22.678728</v>
      </c>
      <c r="R18" s="15">
        <v>22.678728</v>
      </c>
      <c r="S18" s="15">
        <v>22.678728</v>
      </c>
      <c r="T18" s="15"/>
      <c r="U18" s="15"/>
      <c r="V18" s="15"/>
      <c r="W18" s="15"/>
      <c r="X18" s="15"/>
      <c r="Y18" s="15"/>
      <c r="Z18" s="15"/>
    </row>
    <row r="19" ht="17.25" customHeight="1" spans="1:26">
      <c r="A19" s="147"/>
      <c r="B19" s="147" t="s">
        <v>197</v>
      </c>
      <c r="C19" s="147" t="s">
        <v>198</v>
      </c>
      <c r="D19" s="15"/>
      <c r="E19" s="15"/>
      <c r="F19" s="15"/>
      <c r="G19" s="15"/>
      <c r="H19" s="15"/>
      <c r="I19" s="15"/>
      <c r="J19" s="15"/>
      <c r="K19" s="15"/>
      <c r="L19" s="15"/>
      <c r="M19" s="15"/>
      <c r="N19" s="13" t="s">
        <v>199</v>
      </c>
      <c r="O19" s="13"/>
      <c r="P19" s="151" t="s">
        <v>191</v>
      </c>
      <c r="Q19" s="15">
        <v>36.211461</v>
      </c>
      <c r="R19" s="15">
        <v>36.211461</v>
      </c>
      <c r="S19" s="15">
        <v>21.211461</v>
      </c>
      <c r="T19" s="15">
        <v>15</v>
      </c>
      <c r="U19" s="15"/>
      <c r="V19" s="15"/>
      <c r="W19" s="15"/>
      <c r="X19" s="15"/>
      <c r="Y19" s="15"/>
      <c r="Z19" s="15"/>
    </row>
    <row r="20" ht="17.25" customHeight="1" spans="1:26">
      <c r="A20" s="13"/>
      <c r="B20" s="13"/>
      <c r="C20" s="13"/>
      <c r="D20" s="13"/>
      <c r="E20" s="13"/>
      <c r="F20" s="13"/>
      <c r="G20" s="13"/>
      <c r="H20" s="13"/>
      <c r="I20" s="13"/>
      <c r="J20" s="13"/>
      <c r="K20" s="13"/>
      <c r="L20" s="13"/>
      <c r="M20" s="13"/>
      <c r="N20" s="129"/>
      <c r="O20" s="129" t="s">
        <v>170</v>
      </c>
      <c r="P20" s="152" t="s">
        <v>200</v>
      </c>
      <c r="Q20" s="15">
        <v>8.085095</v>
      </c>
      <c r="R20" s="15">
        <v>8.085095</v>
      </c>
      <c r="S20" s="15">
        <v>1.085095</v>
      </c>
      <c r="T20" s="15">
        <v>7</v>
      </c>
      <c r="U20" s="15"/>
      <c r="V20" s="15"/>
      <c r="W20" s="15"/>
      <c r="X20" s="15"/>
      <c r="Y20" s="15"/>
      <c r="Z20" s="15"/>
    </row>
    <row r="21" ht="17.25" customHeight="1" spans="1:26">
      <c r="A21" s="13"/>
      <c r="B21" s="13"/>
      <c r="C21" s="13"/>
      <c r="D21" s="13"/>
      <c r="E21" s="13"/>
      <c r="F21" s="13"/>
      <c r="G21" s="13"/>
      <c r="H21" s="13"/>
      <c r="I21" s="13"/>
      <c r="J21" s="13"/>
      <c r="K21" s="13"/>
      <c r="L21" s="13"/>
      <c r="M21" s="13"/>
      <c r="N21" s="129"/>
      <c r="O21" s="129" t="s">
        <v>197</v>
      </c>
      <c r="P21" s="152" t="s">
        <v>201</v>
      </c>
      <c r="Q21" s="15">
        <v>0.2</v>
      </c>
      <c r="R21" s="15">
        <v>0.2</v>
      </c>
      <c r="S21" s="15">
        <v>0.2</v>
      </c>
      <c r="T21" s="15"/>
      <c r="U21" s="15"/>
      <c r="V21" s="15"/>
      <c r="W21" s="15"/>
      <c r="X21" s="15"/>
      <c r="Y21" s="15"/>
      <c r="Z21" s="15"/>
    </row>
    <row r="22" ht="17.25" customHeight="1" spans="1:26">
      <c r="A22" s="13"/>
      <c r="B22" s="13"/>
      <c r="C22" s="13"/>
      <c r="D22" s="13"/>
      <c r="E22" s="13"/>
      <c r="F22" s="13"/>
      <c r="G22" s="13"/>
      <c r="H22" s="13"/>
      <c r="I22" s="13"/>
      <c r="J22" s="13"/>
      <c r="K22" s="13"/>
      <c r="L22" s="13"/>
      <c r="M22" s="13"/>
      <c r="N22" s="129"/>
      <c r="O22" s="129" t="s">
        <v>202</v>
      </c>
      <c r="P22" s="152" t="s">
        <v>203</v>
      </c>
      <c r="Q22" s="15">
        <v>0.5</v>
      </c>
      <c r="R22" s="15">
        <v>0.5</v>
      </c>
      <c r="S22" s="15">
        <v>0.5</v>
      </c>
      <c r="T22" s="15"/>
      <c r="U22" s="15"/>
      <c r="V22" s="15"/>
      <c r="W22" s="15"/>
      <c r="X22" s="15"/>
      <c r="Y22" s="15"/>
      <c r="Z22" s="15"/>
    </row>
    <row r="23" ht="17.25" customHeight="1" spans="1:26">
      <c r="A23" s="13"/>
      <c r="B23" s="13"/>
      <c r="C23" s="13"/>
      <c r="D23" s="13"/>
      <c r="E23" s="13"/>
      <c r="F23" s="13"/>
      <c r="G23" s="13"/>
      <c r="H23" s="13"/>
      <c r="I23" s="13"/>
      <c r="J23" s="13"/>
      <c r="K23" s="13"/>
      <c r="L23" s="13"/>
      <c r="M23" s="13"/>
      <c r="N23" s="129"/>
      <c r="O23" s="129" t="s">
        <v>156</v>
      </c>
      <c r="P23" s="152" t="s">
        <v>180</v>
      </c>
      <c r="Q23" s="15"/>
      <c r="R23" s="15"/>
      <c r="S23" s="15"/>
      <c r="T23" s="15"/>
      <c r="U23" s="15"/>
      <c r="V23" s="15"/>
      <c r="W23" s="15"/>
      <c r="X23" s="15"/>
      <c r="Y23" s="15"/>
      <c r="Z23" s="15"/>
    </row>
    <row r="24" ht="17.25" customHeight="1" spans="1:26">
      <c r="A24" s="13"/>
      <c r="B24" s="13"/>
      <c r="C24" s="13"/>
      <c r="D24" s="13"/>
      <c r="E24" s="13"/>
      <c r="F24" s="13"/>
      <c r="G24" s="13"/>
      <c r="H24" s="13"/>
      <c r="I24" s="13"/>
      <c r="J24" s="13"/>
      <c r="K24" s="13"/>
      <c r="L24" s="13"/>
      <c r="M24" s="13"/>
      <c r="N24" s="129"/>
      <c r="O24" s="129" t="s">
        <v>157</v>
      </c>
      <c r="P24" s="152" t="s">
        <v>183</v>
      </c>
      <c r="Q24" s="15">
        <v>1.249416</v>
      </c>
      <c r="R24" s="15">
        <v>1.249416</v>
      </c>
      <c r="S24" s="15">
        <v>1.249416</v>
      </c>
      <c r="T24" s="15"/>
      <c r="U24" s="15"/>
      <c r="V24" s="15"/>
      <c r="W24" s="15"/>
      <c r="X24" s="15"/>
      <c r="Y24" s="15"/>
      <c r="Z24" s="15"/>
    </row>
    <row r="25" ht="17.25" customHeight="1" spans="1:26">
      <c r="A25" s="13"/>
      <c r="B25" s="13"/>
      <c r="C25" s="13"/>
      <c r="D25" s="13"/>
      <c r="E25" s="13"/>
      <c r="F25" s="13"/>
      <c r="G25" s="13"/>
      <c r="H25" s="13"/>
      <c r="I25" s="13"/>
      <c r="J25" s="13"/>
      <c r="K25" s="13"/>
      <c r="L25" s="13"/>
      <c r="M25" s="13"/>
      <c r="N25" s="129"/>
      <c r="O25" s="129" t="s">
        <v>204</v>
      </c>
      <c r="P25" s="152" t="s">
        <v>205</v>
      </c>
      <c r="Q25" s="15">
        <v>2.6</v>
      </c>
      <c r="R25" s="15">
        <v>2.6</v>
      </c>
      <c r="S25" s="15">
        <v>2.6</v>
      </c>
      <c r="T25" s="15"/>
      <c r="U25" s="15"/>
      <c r="V25" s="15"/>
      <c r="W25" s="15"/>
      <c r="X25" s="15"/>
      <c r="Y25" s="15"/>
      <c r="Z25" s="15"/>
    </row>
    <row r="26" ht="17.25" customHeight="1" spans="1:26">
      <c r="A26" s="13"/>
      <c r="B26" s="13"/>
      <c r="C26" s="13"/>
      <c r="D26" s="13"/>
      <c r="E26" s="13"/>
      <c r="F26" s="13"/>
      <c r="G26" s="13"/>
      <c r="H26" s="13"/>
      <c r="I26" s="13"/>
      <c r="J26" s="13"/>
      <c r="K26" s="13"/>
      <c r="L26" s="13"/>
      <c r="M26" s="13"/>
      <c r="N26" s="129"/>
      <c r="O26" s="129" t="s">
        <v>206</v>
      </c>
      <c r="P26" s="152" t="s">
        <v>207</v>
      </c>
      <c r="Q26" s="15">
        <v>8</v>
      </c>
      <c r="R26" s="15">
        <v>8</v>
      </c>
      <c r="S26" s="15"/>
      <c r="T26" s="15">
        <v>8</v>
      </c>
      <c r="U26" s="15"/>
      <c r="V26" s="15"/>
      <c r="W26" s="15"/>
      <c r="X26" s="15"/>
      <c r="Y26" s="15"/>
      <c r="Z26" s="15"/>
    </row>
    <row r="27" ht="17.25" customHeight="1" spans="1:26">
      <c r="A27" s="13"/>
      <c r="B27" s="13"/>
      <c r="C27" s="13"/>
      <c r="D27" s="13"/>
      <c r="E27" s="13"/>
      <c r="F27" s="13"/>
      <c r="G27" s="13"/>
      <c r="H27" s="13"/>
      <c r="I27" s="13"/>
      <c r="J27" s="13"/>
      <c r="K27" s="13"/>
      <c r="L27" s="13"/>
      <c r="M27" s="13"/>
      <c r="N27" s="129"/>
      <c r="O27" s="129" t="s">
        <v>208</v>
      </c>
      <c r="P27" s="152" t="s">
        <v>209</v>
      </c>
      <c r="Q27" s="15">
        <v>3.547711</v>
      </c>
      <c r="R27" s="15">
        <v>3.547711</v>
      </c>
      <c r="S27" s="15">
        <v>3.547711</v>
      </c>
      <c r="T27" s="15"/>
      <c r="U27" s="15"/>
      <c r="V27" s="15"/>
      <c r="W27" s="15"/>
      <c r="X27" s="15"/>
      <c r="Y27" s="15"/>
      <c r="Z27" s="15"/>
    </row>
    <row r="28" ht="17.25" customHeight="1" spans="1:26">
      <c r="A28" s="13"/>
      <c r="B28" s="13"/>
      <c r="C28" s="13"/>
      <c r="D28" s="13"/>
      <c r="E28" s="13"/>
      <c r="F28" s="13"/>
      <c r="G28" s="13"/>
      <c r="H28" s="13"/>
      <c r="I28" s="13"/>
      <c r="J28" s="13"/>
      <c r="K28" s="13"/>
      <c r="L28" s="13"/>
      <c r="M28" s="13"/>
      <c r="N28" s="129"/>
      <c r="O28" s="129" t="s">
        <v>210</v>
      </c>
      <c r="P28" s="152" t="s">
        <v>211</v>
      </c>
      <c r="Q28" s="15">
        <v>12.029239</v>
      </c>
      <c r="R28" s="15">
        <v>12.029239</v>
      </c>
      <c r="S28" s="15">
        <v>12.029239</v>
      </c>
      <c r="T28" s="15"/>
      <c r="U28" s="15"/>
      <c r="V28" s="15"/>
      <c r="W28" s="15"/>
      <c r="X28" s="15"/>
      <c r="Y28" s="15"/>
      <c r="Z28" s="15"/>
    </row>
    <row r="29" ht="17.25" customHeight="1" spans="1:26">
      <c r="A29" s="13"/>
      <c r="B29" s="13"/>
      <c r="C29" s="13"/>
      <c r="D29" s="13"/>
      <c r="E29" s="13"/>
      <c r="F29" s="13"/>
      <c r="G29" s="13"/>
      <c r="H29" s="13"/>
      <c r="I29" s="13"/>
      <c r="J29" s="13"/>
      <c r="K29" s="13"/>
      <c r="L29" s="13"/>
      <c r="M29" s="13"/>
      <c r="N29" s="129"/>
      <c r="O29" s="129" t="s">
        <v>212</v>
      </c>
      <c r="P29" s="152" t="s">
        <v>213</v>
      </c>
      <c r="Q29" s="15"/>
      <c r="R29" s="15"/>
      <c r="S29" s="15"/>
      <c r="T29" s="15"/>
      <c r="U29" s="15"/>
      <c r="V29" s="15"/>
      <c r="W29" s="15"/>
      <c r="X29" s="15"/>
      <c r="Y29" s="15"/>
      <c r="Z29" s="15"/>
    </row>
    <row r="30" ht="17.25" customHeight="1" spans="1:26">
      <c r="A30" s="13"/>
      <c r="B30" s="13"/>
      <c r="C30" s="13"/>
      <c r="D30" s="13"/>
      <c r="E30" s="13"/>
      <c r="F30" s="13"/>
      <c r="G30" s="13"/>
      <c r="H30" s="13"/>
      <c r="I30" s="13"/>
      <c r="J30" s="13"/>
      <c r="K30" s="13"/>
      <c r="L30" s="13"/>
      <c r="M30" s="13"/>
      <c r="N30" s="129"/>
      <c r="O30" s="129" t="s">
        <v>214</v>
      </c>
      <c r="P30" s="152" t="s">
        <v>215</v>
      </c>
      <c r="Q30" s="15"/>
      <c r="R30" s="15"/>
      <c r="S30" s="15"/>
      <c r="T30" s="15"/>
      <c r="U30" s="15"/>
      <c r="V30" s="15"/>
      <c r="W30" s="15"/>
      <c r="X30" s="15"/>
      <c r="Y30" s="15"/>
      <c r="Z30" s="15"/>
    </row>
    <row r="31" ht="17.25" customHeight="1" spans="1:26">
      <c r="A31" s="13"/>
      <c r="B31" s="13"/>
      <c r="C31" s="13"/>
      <c r="D31" s="13"/>
      <c r="E31" s="13"/>
      <c r="F31" s="13"/>
      <c r="G31" s="13"/>
      <c r="H31" s="13"/>
      <c r="I31" s="13"/>
      <c r="J31" s="13"/>
      <c r="K31" s="13"/>
      <c r="L31" s="13"/>
      <c r="M31" s="13"/>
      <c r="N31" s="13" t="s">
        <v>216</v>
      </c>
      <c r="O31" s="13"/>
      <c r="P31" s="151" t="s">
        <v>194</v>
      </c>
      <c r="Q31" s="15"/>
      <c r="R31" s="15"/>
      <c r="S31" s="15"/>
      <c r="T31" s="15"/>
      <c r="U31" s="15"/>
      <c r="V31" s="15"/>
      <c r="W31" s="15"/>
      <c r="X31" s="15"/>
      <c r="Y31" s="15"/>
      <c r="Z31" s="15"/>
    </row>
    <row r="32" ht="17.25" customHeight="1" spans="1:26">
      <c r="A32" s="13"/>
      <c r="B32" s="13"/>
      <c r="C32" s="13"/>
      <c r="D32" s="13"/>
      <c r="E32" s="13"/>
      <c r="F32" s="13"/>
      <c r="G32" s="13"/>
      <c r="H32" s="13"/>
      <c r="I32" s="13"/>
      <c r="J32" s="13"/>
      <c r="K32" s="13"/>
      <c r="L32" s="13"/>
      <c r="M32" s="13"/>
      <c r="N32" s="129"/>
      <c r="O32" s="129" t="s">
        <v>175</v>
      </c>
      <c r="P32" s="152" t="s">
        <v>217</v>
      </c>
      <c r="Q32" s="15"/>
      <c r="R32" s="15"/>
      <c r="S32" s="15"/>
      <c r="T32" s="15"/>
      <c r="U32" s="15"/>
      <c r="V32" s="15"/>
      <c r="W32" s="15"/>
      <c r="X32" s="15"/>
      <c r="Y32" s="15"/>
      <c r="Z32" s="15"/>
    </row>
    <row r="33" ht="17.25" customHeight="1" spans="1:26">
      <c r="A33" s="13"/>
      <c r="B33" s="13"/>
      <c r="C33" s="13"/>
      <c r="D33" s="13"/>
      <c r="E33" s="13"/>
      <c r="F33" s="13"/>
      <c r="G33" s="13"/>
      <c r="H33" s="13"/>
      <c r="I33" s="13"/>
      <c r="J33" s="13"/>
      <c r="K33" s="13"/>
      <c r="L33" s="13"/>
      <c r="M33" s="13"/>
      <c r="N33" s="129"/>
      <c r="O33" s="129" t="s">
        <v>197</v>
      </c>
      <c r="P33" s="152" t="s">
        <v>218</v>
      </c>
      <c r="Q33" s="15"/>
      <c r="R33" s="15"/>
      <c r="S33" s="15"/>
      <c r="T33" s="15"/>
      <c r="U33" s="15"/>
      <c r="V33" s="15"/>
      <c r="W33" s="15"/>
      <c r="X33" s="15"/>
      <c r="Y33" s="15"/>
      <c r="Z33" s="15"/>
    </row>
    <row r="34" ht="17.25" customHeight="1" spans="1:26">
      <c r="A34" s="13"/>
      <c r="B34" s="13"/>
      <c r="C34" s="13"/>
      <c r="D34" s="13"/>
      <c r="E34" s="13"/>
      <c r="F34" s="13"/>
      <c r="G34" s="13"/>
      <c r="H34" s="13"/>
      <c r="I34" s="13"/>
      <c r="J34" s="13"/>
      <c r="K34" s="13"/>
      <c r="L34" s="13"/>
      <c r="M34" s="13"/>
      <c r="N34" s="129"/>
      <c r="O34" s="129" t="s">
        <v>181</v>
      </c>
      <c r="P34" s="152" t="s">
        <v>219</v>
      </c>
      <c r="Q34" s="15"/>
      <c r="R34" s="15"/>
      <c r="S34" s="15"/>
      <c r="T34" s="15"/>
      <c r="U34" s="15"/>
      <c r="V34" s="15"/>
      <c r="W34" s="15"/>
      <c r="X34" s="15"/>
      <c r="Y34" s="15"/>
      <c r="Z34" s="15"/>
    </row>
    <row r="35" ht="20.25" customHeight="1" spans="1:26">
      <c r="A35" s="148" t="s">
        <v>23</v>
      </c>
      <c r="B35" s="149"/>
      <c r="C35" s="150"/>
      <c r="D35" s="15">
        <v>289.895769</v>
      </c>
      <c r="E35" s="15">
        <v>289.895769</v>
      </c>
      <c r="F35" s="15">
        <v>274.895769</v>
      </c>
      <c r="G35" s="15">
        <v>15</v>
      </c>
      <c r="H35" s="15"/>
      <c r="I35" s="15"/>
      <c r="J35" s="15"/>
      <c r="K35" s="15"/>
      <c r="L35" s="15"/>
      <c r="M35" s="15"/>
      <c r="N35" s="153" t="s">
        <v>23</v>
      </c>
      <c r="O35" s="153"/>
      <c r="P35" s="153"/>
      <c r="Q35" s="15">
        <v>289.895769</v>
      </c>
      <c r="R35" s="15">
        <v>289.895769</v>
      </c>
      <c r="S35" s="15">
        <v>274.895769</v>
      </c>
      <c r="T35" s="15">
        <v>15</v>
      </c>
      <c r="U35" s="15"/>
      <c r="V35" s="15"/>
      <c r="W35" s="15"/>
      <c r="X35" s="15"/>
      <c r="Y35" s="15"/>
      <c r="Z35" s="15"/>
    </row>
  </sheetData>
  <mergeCells count="16">
    <mergeCell ref="A2:Z2"/>
    <mergeCell ref="A3:C3"/>
    <mergeCell ref="A4:M4"/>
    <mergeCell ref="N4:Z4"/>
    <mergeCell ref="A5:C5"/>
    <mergeCell ref="E5:G5"/>
    <mergeCell ref="H5:J5"/>
    <mergeCell ref="K5:M5"/>
    <mergeCell ref="N5:P5"/>
    <mergeCell ref="R5:T5"/>
    <mergeCell ref="U5:W5"/>
    <mergeCell ref="X5:Z5"/>
    <mergeCell ref="A35:C35"/>
    <mergeCell ref="N35:P35"/>
    <mergeCell ref="D5:D6"/>
    <mergeCell ref="Q5:Q6"/>
  </mergeCells>
  <pageMargins left="0.75" right="0.75" top="1" bottom="1" header="0.511805555555556" footer="0.511805555555556"/>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8"/>
  <sheetViews>
    <sheetView showZeros="0" workbookViewId="0">
      <selection activeCell="A8" sqref="A8"/>
    </sheetView>
  </sheetViews>
  <sheetFormatPr defaultColWidth="9.14166666666667" defaultRowHeight="14.25" customHeight="1" outlineLevelRow="7" outlineLevelCol="5"/>
  <cols>
    <col min="1" max="2" width="27.425" customWidth="1"/>
    <col min="3" max="3" width="17.2833333333333" customWidth="1"/>
    <col min="4" max="5" width="26.2833333333333" customWidth="1"/>
    <col min="6" max="6" width="18.7083333333333" customWidth="1"/>
  </cols>
  <sheetData>
    <row r="1" customHeight="1" spans="1:6">
      <c r="A1" s="135"/>
      <c r="B1" s="135"/>
      <c r="C1" s="52"/>
      <c r="F1" s="53" t="s">
        <v>220</v>
      </c>
    </row>
    <row r="2" ht="25.5" customHeight="1" spans="1:6">
      <c r="A2" s="136" t="s">
        <v>221</v>
      </c>
      <c r="B2" s="136"/>
      <c r="C2" s="136"/>
      <c r="D2" s="136"/>
      <c r="E2" s="136"/>
      <c r="F2" s="136"/>
    </row>
    <row r="3" ht="15.75" customHeight="1" spans="1:6">
      <c r="A3" s="4" t="str">
        <f>"单位名称："&amp;"曲靖面店坡联营林场"</f>
        <v>单位名称：曲靖面店坡联营林场</v>
      </c>
      <c r="B3" s="135"/>
      <c r="C3" s="52"/>
      <c r="F3" s="240" t="s">
        <v>2</v>
      </c>
    </row>
    <row r="4" ht="19.5" customHeight="1" spans="1:6">
      <c r="A4" s="9" t="s">
        <v>222</v>
      </c>
      <c r="B4" s="10" t="s">
        <v>223</v>
      </c>
      <c r="C4" s="10" t="s">
        <v>224</v>
      </c>
      <c r="D4" s="10"/>
      <c r="E4" s="10"/>
      <c r="F4" s="10" t="s">
        <v>225</v>
      </c>
    </row>
    <row r="5" ht="19.5" customHeight="1" spans="1:6">
      <c r="A5" s="9"/>
      <c r="B5" s="10"/>
      <c r="C5" s="11" t="s">
        <v>31</v>
      </c>
      <c r="D5" s="11" t="s">
        <v>226</v>
      </c>
      <c r="E5" s="11" t="s">
        <v>227</v>
      </c>
      <c r="F5" s="10"/>
    </row>
    <row r="6" ht="18.75" customHeight="1" spans="1:6">
      <c r="A6" s="44">
        <v>1</v>
      </c>
      <c r="B6" s="44">
        <v>2</v>
      </c>
      <c r="C6" s="137">
        <v>3</v>
      </c>
      <c r="D6" s="44">
        <v>4</v>
      </c>
      <c r="E6" s="44">
        <v>5</v>
      </c>
      <c r="F6" s="44">
        <v>6</v>
      </c>
    </row>
    <row r="7" ht="18.75" customHeight="1" spans="1:6">
      <c r="A7" s="15"/>
      <c r="B7" s="15"/>
      <c r="C7" s="15"/>
      <c r="D7" s="15"/>
      <c r="E7" s="15"/>
      <c r="F7" s="15"/>
    </row>
    <row r="8" customHeight="1" spans="1:1">
      <c r="A8" t="s">
        <v>228</v>
      </c>
    </row>
  </sheetData>
  <mergeCells count="6">
    <mergeCell ref="A2:F2"/>
    <mergeCell ref="A3:D3"/>
    <mergeCell ref="C4:E4"/>
    <mergeCell ref="A4:A5"/>
    <mergeCell ref="B4:B5"/>
    <mergeCell ref="F4:F5"/>
  </mergeCells>
  <pageMargins left="0.75" right="0.75" top="1" bottom="1" header="0.511805555555556" footer="0.511805555555556"/>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Z33"/>
  <sheetViews>
    <sheetView showZeros="0" topLeftCell="A3" workbookViewId="0">
      <selection activeCell="A1" sqref="A1"/>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8" width="10.7083333333333" customWidth="1"/>
    <col min="9" max="9" width="11" customWidth="1"/>
    <col min="10" max="10" width="15.425" customWidth="1"/>
    <col min="11" max="11" width="10.7083333333333" customWidth="1"/>
    <col min="12" max="13" width="11.1416666666667" customWidth="1"/>
    <col min="15" max="15" width="11.1416666666667" customWidth="1"/>
    <col min="16" max="16" width="11.85" customWidth="1"/>
    <col min="20" max="20" width="12.1416666666667" customWidth="1"/>
    <col min="21" max="23" width="12.2833333333333" customWidth="1"/>
    <col min="24" max="24" width="12.7083333333333" customWidth="1"/>
    <col min="25" max="26" width="11.1416666666667" customWidth="1"/>
  </cols>
  <sheetData>
    <row r="1" ht="16.5" customHeight="1" spans="2:26">
      <c r="B1" s="122"/>
      <c r="D1" s="123"/>
      <c r="E1" s="123"/>
      <c r="F1" s="123"/>
      <c r="G1" s="123"/>
      <c r="H1" s="124"/>
      <c r="I1" s="124"/>
      <c r="K1" s="124"/>
      <c r="L1" s="124"/>
      <c r="M1" s="124"/>
      <c r="P1" s="124"/>
      <c r="T1" s="124"/>
      <c r="X1" s="122"/>
      <c r="Z1" s="2" t="s">
        <v>229</v>
      </c>
    </row>
    <row r="2" ht="26.25" customHeight="1" spans="1:26">
      <c r="A2" s="47" t="s">
        <v>230</v>
      </c>
      <c r="B2" s="47"/>
      <c r="C2" s="47"/>
      <c r="D2" s="47"/>
      <c r="E2" s="47"/>
      <c r="F2" s="47"/>
      <c r="G2" s="47"/>
      <c r="H2" s="47"/>
      <c r="I2" s="47"/>
      <c r="J2" s="3"/>
      <c r="K2" s="47"/>
      <c r="L2" s="47"/>
      <c r="M2" s="47"/>
      <c r="N2" s="3"/>
      <c r="O2" s="3"/>
      <c r="P2" s="47"/>
      <c r="Q2" s="3"/>
      <c r="R2" s="3"/>
      <c r="S2" s="3"/>
      <c r="T2" s="47"/>
      <c r="U2" s="47"/>
      <c r="V2" s="47"/>
      <c r="W2" s="47"/>
      <c r="X2" s="47"/>
      <c r="Y2" s="47"/>
      <c r="Z2" s="47"/>
    </row>
    <row r="3" ht="15" customHeight="1" spans="1:26">
      <c r="A3" s="4" t="str">
        <f>"单位名称："&amp;"曲靖面店坡联营林场"</f>
        <v>单位名称：曲靖面店坡联营林场</v>
      </c>
      <c r="B3" s="4"/>
      <c r="C3" s="4"/>
      <c r="D3" s="4"/>
      <c r="E3" s="4"/>
      <c r="F3" s="4"/>
      <c r="G3" s="4"/>
      <c r="H3" s="124"/>
      <c r="I3" s="124"/>
      <c r="J3" s="6"/>
      <c r="K3" s="124"/>
      <c r="L3" s="124"/>
      <c r="M3" s="124"/>
      <c r="N3" s="6"/>
      <c r="O3" s="6"/>
      <c r="P3" s="124"/>
      <c r="Q3" s="6"/>
      <c r="R3" s="6"/>
      <c r="S3" s="6"/>
      <c r="T3" s="124"/>
      <c r="X3" s="122"/>
      <c r="Z3" s="241" t="s">
        <v>2</v>
      </c>
    </row>
    <row r="4" ht="18" customHeight="1" spans="1:26">
      <c r="A4" s="8" t="s">
        <v>231</v>
      </c>
      <c r="B4" s="8" t="s">
        <v>232</v>
      </c>
      <c r="C4" s="8" t="s">
        <v>233</v>
      </c>
      <c r="D4" s="8" t="s">
        <v>234</v>
      </c>
      <c r="E4" s="8" t="s">
        <v>235</v>
      </c>
      <c r="F4" s="8" t="s">
        <v>236</v>
      </c>
      <c r="G4" s="8" t="s">
        <v>237</v>
      </c>
      <c r="H4" s="56" t="s">
        <v>238</v>
      </c>
      <c r="I4" s="56" t="s">
        <v>238</v>
      </c>
      <c r="J4" s="10"/>
      <c r="K4" s="56"/>
      <c r="L4" s="56"/>
      <c r="M4" s="56"/>
      <c r="N4" s="10"/>
      <c r="O4" s="10"/>
      <c r="P4" s="56"/>
      <c r="Q4" s="10"/>
      <c r="R4" s="10"/>
      <c r="S4" s="10"/>
      <c r="T4" s="8" t="s">
        <v>35</v>
      </c>
      <c r="U4" s="56" t="s">
        <v>36</v>
      </c>
      <c r="V4" s="56"/>
      <c r="W4" s="56"/>
      <c r="X4" s="56"/>
      <c r="Y4" s="56"/>
      <c r="Z4" s="56"/>
    </row>
    <row r="5" ht="18" customHeight="1" spans="1:26">
      <c r="A5" s="125"/>
      <c r="B5" s="126"/>
      <c r="C5" s="125"/>
      <c r="D5" s="125"/>
      <c r="E5" s="125"/>
      <c r="F5" s="125"/>
      <c r="G5" s="125"/>
      <c r="H5" s="56" t="s">
        <v>239</v>
      </c>
      <c r="I5" s="56" t="s">
        <v>32</v>
      </c>
      <c r="J5" s="10"/>
      <c r="K5" s="56"/>
      <c r="L5" s="56"/>
      <c r="M5" s="56"/>
      <c r="N5" s="10"/>
      <c r="O5" s="10"/>
      <c r="P5" s="56"/>
      <c r="Q5" s="10" t="s">
        <v>240</v>
      </c>
      <c r="R5" s="10"/>
      <c r="S5" s="10"/>
      <c r="T5" s="8" t="s">
        <v>35</v>
      </c>
      <c r="U5" s="56" t="s">
        <v>36</v>
      </c>
      <c r="V5" s="8" t="s">
        <v>37</v>
      </c>
      <c r="W5" s="56" t="s">
        <v>36</v>
      </c>
      <c r="X5" s="8" t="s">
        <v>39</v>
      </c>
      <c r="Y5" s="8" t="s">
        <v>40</v>
      </c>
      <c r="Z5" s="8" t="s">
        <v>41</v>
      </c>
    </row>
    <row r="6" customHeight="1" spans="1:26">
      <c r="A6" s="127"/>
      <c r="B6" s="127"/>
      <c r="C6" s="127"/>
      <c r="D6" s="127"/>
      <c r="E6" s="127"/>
      <c r="F6" s="127"/>
      <c r="G6" s="127"/>
      <c r="H6" s="127"/>
      <c r="I6" s="8" t="s">
        <v>241</v>
      </c>
      <c r="J6" s="8" t="s">
        <v>242</v>
      </c>
      <c r="K6" s="8" t="s">
        <v>243</v>
      </c>
      <c r="L6" s="8" t="s">
        <v>244</v>
      </c>
      <c r="M6" s="8" t="s">
        <v>245</v>
      </c>
      <c r="N6" s="8" t="s">
        <v>246</v>
      </c>
      <c r="O6" s="8" t="s">
        <v>33</v>
      </c>
      <c r="P6" s="8" t="s">
        <v>34</v>
      </c>
      <c r="Q6" s="8" t="s">
        <v>32</v>
      </c>
      <c r="R6" s="8" t="s">
        <v>33</v>
      </c>
      <c r="S6" s="8" t="s">
        <v>34</v>
      </c>
      <c r="T6" s="127"/>
      <c r="U6" s="8" t="s">
        <v>31</v>
      </c>
      <c r="V6" s="8" t="s">
        <v>37</v>
      </c>
      <c r="W6" s="8" t="s">
        <v>247</v>
      </c>
      <c r="X6" s="8" t="s">
        <v>39</v>
      </c>
      <c r="Y6" s="8" t="s">
        <v>40</v>
      </c>
      <c r="Z6" s="8" t="s">
        <v>41</v>
      </c>
    </row>
    <row r="7" ht="37.5" customHeight="1" spans="1:26">
      <c r="A7" s="56"/>
      <c r="B7" s="56"/>
      <c r="C7" s="56"/>
      <c r="D7" s="56"/>
      <c r="E7" s="56"/>
      <c r="F7" s="56"/>
      <c r="G7" s="56"/>
      <c r="H7" s="56"/>
      <c r="I7" s="45" t="s">
        <v>31</v>
      </c>
      <c r="J7" s="45" t="s">
        <v>248</v>
      </c>
      <c r="K7" s="133" t="s">
        <v>242</v>
      </c>
      <c r="L7" s="133" t="s">
        <v>244</v>
      </c>
      <c r="M7" s="133" t="s">
        <v>245</v>
      </c>
      <c r="N7" s="133" t="s">
        <v>246</v>
      </c>
      <c r="O7" s="133" t="s">
        <v>246</v>
      </c>
      <c r="P7" s="133" t="s">
        <v>246</v>
      </c>
      <c r="Q7" s="133" t="s">
        <v>244</v>
      </c>
      <c r="R7" s="133" t="s">
        <v>245</v>
      </c>
      <c r="S7" s="133" t="s">
        <v>246</v>
      </c>
      <c r="T7" s="133" t="s">
        <v>35</v>
      </c>
      <c r="U7" s="133" t="s">
        <v>31</v>
      </c>
      <c r="V7" s="133" t="s">
        <v>37</v>
      </c>
      <c r="W7" s="133" t="s">
        <v>247</v>
      </c>
      <c r="X7" s="133" t="s">
        <v>39</v>
      </c>
      <c r="Y7" s="133" t="s">
        <v>40</v>
      </c>
      <c r="Z7" s="133"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58">
        <v>25</v>
      </c>
      <c r="Z8" s="134">
        <v>26</v>
      </c>
    </row>
    <row r="9" ht="21" customHeight="1" spans="1:26">
      <c r="A9" s="13" t="s">
        <v>43</v>
      </c>
      <c r="B9" s="128"/>
      <c r="C9" s="128"/>
      <c r="D9" s="128"/>
      <c r="E9" s="128"/>
      <c r="F9" s="128"/>
      <c r="G9" s="128"/>
      <c r="H9" s="15">
        <v>274.895769</v>
      </c>
      <c r="I9" s="15">
        <v>274.895769</v>
      </c>
      <c r="J9" s="15"/>
      <c r="K9" s="15"/>
      <c r="L9" s="15"/>
      <c r="M9" s="15">
        <v>274.895769</v>
      </c>
      <c r="N9" s="15"/>
      <c r="O9" s="15"/>
      <c r="P9" s="15"/>
      <c r="Q9" s="15"/>
      <c r="R9" s="15"/>
      <c r="S9" s="15"/>
      <c r="T9" s="15"/>
      <c r="U9" s="15"/>
      <c r="V9" s="15"/>
      <c r="W9" s="15"/>
      <c r="X9" s="15"/>
      <c r="Y9" s="15"/>
      <c r="Z9" s="15"/>
    </row>
    <row r="10" ht="23.25" customHeight="1" outlineLevel="1" spans="1:26">
      <c r="A10" s="129" t="s">
        <v>43</v>
      </c>
      <c r="B10" s="13" t="s">
        <v>249</v>
      </c>
      <c r="C10" s="13" t="s">
        <v>250</v>
      </c>
      <c r="D10" s="13" t="s">
        <v>85</v>
      </c>
      <c r="E10" s="13" t="s">
        <v>86</v>
      </c>
      <c r="F10" s="13" t="s">
        <v>251</v>
      </c>
      <c r="G10" s="13" t="s">
        <v>172</v>
      </c>
      <c r="H10" s="15">
        <v>77.9064</v>
      </c>
      <c r="I10" s="15">
        <v>77.9064</v>
      </c>
      <c r="J10" s="15"/>
      <c r="K10" s="15"/>
      <c r="L10" s="15"/>
      <c r="M10" s="15">
        <v>77.9064</v>
      </c>
      <c r="N10" s="15"/>
      <c r="O10" s="15"/>
      <c r="P10" s="15"/>
      <c r="Q10" s="15"/>
      <c r="R10" s="15"/>
      <c r="S10" s="15"/>
      <c r="T10" s="15"/>
      <c r="U10" s="15"/>
      <c r="V10" s="15"/>
      <c r="W10" s="15"/>
      <c r="X10" s="15"/>
      <c r="Y10" s="15"/>
      <c r="Z10" s="15"/>
    </row>
    <row r="11" ht="23.25" customHeight="1" outlineLevel="1" spans="1:26">
      <c r="A11" s="129" t="s">
        <v>43</v>
      </c>
      <c r="B11" s="13" t="s">
        <v>249</v>
      </c>
      <c r="C11" s="13" t="s">
        <v>250</v>
      </c>
      <c r="D11" s="13" t="s">
        <v>85</v>
      </c>
      <c r="E11" s="13" t="s">
        <v>86</v>
      </c>
      <c r="F11" s="13" t="s">
        <v>252</v>
      </c>
      <c r="G11" s="13" t="s">
        <v>176</v>
      </c>
      <c r="H11" s="15">
        <v>6.361596</v>
      </c>
      <c r="I11" s="15">
        <v>6.361596</v>
      </c>
      <c r="J11" s="15"/>
      <c r="K11" s="15"/>
      <c r="L11" s="15"/>
      <c r="M11" s="15">
        <v>6.361596</v>
      </c>
      <c r="N11" s="15"/>
      <c r="O11" s="13"/>
      <c r="P11" s="13"/>
      <c r="Q11" s="15"/>
      <c r="R11" s="15"/>
      <c r="S11" s="15"/>
      <c r="T11" s="15"/>
      <c r="U11" s="15"/>
      <c r="V11" s="15"/>
      <c r="W11" s="15"/>
      <c r="X11" s="15"/>
      <c r="Y11" s="15"/>
      <c r="Z11" s="15"/>
    </row>
    <row r="12" ht="23.25" customHeight="1" outlineLevel="1" spans="1:26">
      <c r="A12" s="129" t="s">
        <v>43</v>
      </c>
      <c r="B12" s="13" t="s">
        <v>249</v>
      </c>
      <c r="C12" s="13" t="s">
        <v>250</v>
      </c>
      <c r="D12" s="13" t="s">
        <v>85</v>
      </c>
      <c r="E12" s="13" t="s">
        <v>86</v>
      </c>
      <c r="F12" s="13" t="s">
        <v>253</v>
      </c>
      <c r="G12" s="13" t="s">
        <v>182</v>
      </c>
      <c r="H12" s="15">
        <v>6.4922</v>
      </c>
      <c r="I12" s="15">
        <v>6.4922</v>
      </c>
      <c r="J12" s="15"/>
      <c r="K12" s="15"/>
      <c r="L12" s="15"/>
      <c r="M12" s="15">
        <v>6.4922</v>
      </c>
      <c r="N12" s="15"/>
      <c r="O12" s="13"/>
      <c r="P12" s="13"/>
      <c r="Q12" s="15"/>
      <c r="R12" s="15"/>
      <c r="S12" s="15"/>
      <c r="T12" s="15"/>
      <c r="U12" s="15"/>
      <c r="V12" s="15"/>
      <c r="W12" s="15"/>
      <c r="X12" s="15"/>
      <c r="Y12" s="15"/>
      <c r="Z12" s="15"/>
    </row>
    <row r="13" ht="23.25" customHeight="1" outlineLevel="1" spans="1:26">
      <c r="A13" s="129" t="s">
        <v>43</v>
      </c>
      <c r="B13" s="13" t="s">
        <v>249</v>
      </c>
      <c r="C13" s="13" t="s">
        <v>250</v>
      </c>
      <c r="D13" s="13" t="s">
        <v>85</v>
      </c>
      <c r="E13" s="13" t="s">
        <v>86</v>
      </c>
      <c r="F13" s="13" t="s">
        <v>253</v>
      </c>
      <c r="G13" s="13" t="s">
        <v>182</v>
      </c>
      <c r="H13" s="15">
        <v>54.4668</v>
      </c>
      <c r="I13" s="15">
        <v>54.4668</v>
      </c>
      <c r="J13" s="15"/>
      <c r="K13" s="15"/>
      <c r="L13" s="15"/>
      <c r="M13" s="15">
        <v>54.4668</v>
      </c>
      <c r="N13" s="15"/>
      <c r="O13" s="13"/>
      <c r="P13" s="13"/>
      <c r="Q13" s="15"/>
      <c r="R13" s="15"/>
      <c r="S13" s="15"/>
      <c r="T13" s="15"/>
      <c r="U13" s="15"/>
      <c r="V13" s="15"/>
      <c r="W13" s="15"/>
      <c r="X13" s="15"/>
      <c r="Y13" s="15"/>
      <c r="Z13" s="15"/>
    </row>
    <row r="14" ht="23.25" customHeight="1" outlineLevel="1" spans="1:26">
      <c r="A14" s="129" t="s">
        <v>43</v>
      </c>
      <c r="B14" s="13" t="s">
        <v>249</v>
      </c>
      <c r="C14" s="13" t="s">
        <v>250</v>
      </c>
      <c r="D14" s="13" t="s">
        <v>85</v>
      </c>
      <c r="E14" s="13" t="s">
        <v>86</v>
      </c>
      <c r="F14" s="13" t="s">
        <v>253</v>
      </c>
      <c r="G14" s="13" t="s">
        <v>182</v>
      </c>
      <c r="H14" s="15">
        <v>15.936</v>
      </c>
      <c r="I14" s="15">
        <v>15.936</v>
      </c>
      <c r="J14" s="15"/>
      <c r="K14" s="15"/>
      <c r="L14" s="15"/>
      <c r="M14" s="15">
        <v>15.936</v>
      </c>
      <c r="N14" s="15"/>
      <c r="O14" s="13"/>
      <c r="P14" s="13"/>
      <c r="Q14" s="15"/>
      <c r="R14" s="15"/>
      <c r="S14" s="15"/>
      <c r="T14" s="15"/>
      <c r="U14" s="15"/>
      <c r="V14" s="15"/>
      <c r="W14" s="15"/>
      <c r="X14" s="15"/>
      <c r="Y14" s="15"/>
      <c r="Z14" s="15"/>
    </row>
    <row r="15" ht="23.25" customHeight="1" outlineLevel="1" spans="1:26">
      <c r="A15" s="129" t="s">
        <v>43</v>
      </c>
      <c r="B15" s="13" t="s">
        <v>254</v>
      </c>
      <c r="C15" s="13" t="s">
        <v>255</v>
      </c>
      <c r="D15" s="13" t="s">
        <v>85</v>
      </c>
      <c r="E15" s="13" t="s">
        <v>86</v>
      </c>
      <c r="F15" s="13" t="s">
        <v>253</v>
      </c>
      <c r="G15" s="13" t="s">
        <v>182</v>
      </c>
      <c r="H15" s="15">
        <v>28.8</v>
      </c>
      <c r="I15" s="15">
        <v>28.8</v>
      </c>
      <c r="J15" s="15"/>
      <c r="K15" s="15"/>
      <c r="L15" s="15"/>
      <c r="M15" s="15">
        <v>28.8</v>
      </c>
      <c r="N15" s="15"/>
      <c r="O15" s="13"/>
      <c r="P15" s="13"/>
      <c r="Q15" s="15"/>
      <c r="R15" s="15"/>
      <c r="S15" s="15"/>
      <c r="T15" s="15"/>
      <c r="U15" s="15"/>
      <c r="V15" s="15"/>
      <c r="W15" s="15"/>
      <c r="X15" s="15"/>
      <c r="Y15" s="15"/>
      <c r="Z15" s="15"/>
    </row>
    <row r="16" ht="23.25" customHeight="1" outlineLevel="1" spans="1:26">
      <c r="A16" s="129" t="s">
        <v>43</v>
      </c>
      <c r="B16" s="13" t="s">
        <v>256</v>
      </c>
      <c r="C16" s="13" t="s">
        <v>257</v>
      </c>
      <c r="D16" s="13" t="s">
        <v>63</v>
      </c>
      <c r="E16" s="13" t="s">
        <v>64</v>
      </c>
      <c r="F16" s="13" t="s">
        <v>258</v>
      </c>
      <c r="G16" s="13" t="s">
        <v>185</v>
      </c>
      <c r="H16" s="15">
        <v>28.395105</v>
      </c>
      <c r="I16" s="15">
        <v>28.395105</v>
      </c>
      <c r="J16" s="15"/>
      <c r="K16" s="15"/>
      <c r="L16" s="15"/>
      <c r="M16" s="15">
        <v>28.395105</v>
      </c>
      <c r="N16" s="15"/>
      <c r="O16" s="13"/>
      <c r="P16" s="13"/>
      <c r="Q16" s="15"/>
      <c r="R16" s="15"/>
      <c r="S16" s="15"/>
      <c r="T16" s="15"/>
      <c r="U16" s="15"/>
      <c r="V16" s="15"/>
      <c r="W16" s="15"/>
      <c r="X16" s="15"/>
      <c r="Y16" s="15"/>
      <c r="Z16" s="15"/>
    </row>
    <row r="17" ht="23.25" customHeight="1" outlineLevel="1" spans="1:26">
      <c r="A17" s="129" t="s">
        <v>43</v>
      </c>
      <c r="B17" s="13" t="s">
        <v>259</v>
      </c>
      <c r="C17" s="13" t="s">
        <v>260</v>
      </c>
      <c r="D17" s="13" t="s">
        <v>72</v>
      </c>
      <c r="E17" s="13" t="s">
        <v>73</v>
      </c>
      <c r="F17" s="13" t="s">
        <v>261</v>
      </c>
      <c r="G17" s="13" t="s">
        <v>190</v>
      </c>
      <c r="H17" s="15">
        <v>10.45141</v>
      </c>
      <c r="I17" s="15">
        <v>10.45141</v>
      </c>
      <c r="J17" s="15"/>
      <c r="K17" s="15"/>
      <c r="L17" s="15"/>
      <c r="M17" s="15">
        <v>10.45141</v>
      </c>
      <c r="N17" s="15"/>
      <c r="O17" s="13"/>
      <c r="P17" s="13"/>
      <c r="Q17" s="15"/>
      <c r="R17" s="15"/>
      <c r="S17" s="15"/>
      <c r="T17" s="15"/>
      <c r="U17" s="15"/>
      <c r="V17" s="15"/>
      <c r="W17" s="15"/>
      <c r="X17" s="15"/>
      <c r="Y17" s="15"/>
      <c r="Z17" s="15"/>
    </row>
    <row r="18" ht="23.25" customHeight="1" outlineLevel="1" spans="1:26">
      <c r="A18" s="129" t="s">
        <v>43</v>
      </c>
      <c r="B18" s="13" t="s">
        <v>262</v>
      </c>
      <c r="C18" s="13" t="s">
        <v>263</v>
      </c>
      <c r="D18" s="13" t="s">
        <v>74</v>
      </c>
      <c r="E18" s="13" t="s">
        <v>75</v>
      </c>
      <c r="F18" s="13" t="s">
        <v>264</v>
      </c>
      <c r="G18" s="13" t="s">
        <v>195</v>
      </c>
      <c r="H18" s="15">
        <v>0.614789</v>
      </c>
      <c r="I18" s="15">
        <v>0.614789</v>
      </c>
      <c r="J18" s="15"/>
      <c r="K18" s="15"/>
      <c r="L18" s="15"/>
      <c r="M18" s="15">
        <v>0.614789</v>
      </c>
      <c r="N18" s="15"/>
      <c r="O18" s="13"/>
      <c r="P18" s="13"/>
      <c r="Q18" s="15"/>
      <c r="R18" s="15"/>
      <c r="S18" s="15"/>
      <c r="T18" s="15"/>
      <c r="U18" s="15"/>
      <c r="V18" s="15"/>
      <c r="W18" s="15"/>
      <c r="X18" s="15"/>
      <c r="Y18" s="15"/>
      <c r="Z18" s="15"/>
    </row>
    <row r="19" ht="23.25" customHeight="1" outlineLevel="1" spans="1:26">
      <c r="A19" s="129" t="s">
        <v>43</v>
      </c>
      <c r="B19" s="13" t="s">
        <v>265</v>
      </c>
      <c r="C19" s="13" t="s">
        <v>266</v>
      </c>
      <c r="D19" s="13" t="s">
        <v>67</v>
      </c>
      <c r="E19" s="13" t="s">
        <v>66</v>
      </c>
      <c r="F19" s="13" t="s">
        <v>264</v>
      </c>
      <c r="G19" s="13" t="s">
        <v>195</v>
      </c>
      <c r="H19" s="15">
        <v>1.07588</v>
      </c>
      <c r="I19" s="15">
        <v>1.07588</v>
      </c>
      <c r="J19" s="15"/>
      <c r="K19" s="15"/>
      <c r="L19" s="15"/>
      <c r="M19" s="15">
        <v>1.07588</v>
      </c>
      <c r="N19" s="15"/>
      <c r="O19" s="13"/>
      <c r="P19" s="13"/>
      <c r="Q19" s="15"/>
      <c r="R19" s="15"/>
      <c r="S19" s="15"/>
      <c r="T19" s="15"/>
      <c r="U19" s="15"/>
      <c r="V19" s="15"/>
      <c r="W19" s="15"/>
      <c r="X19" s="15"/>
      <c r="Y19" s="15"/>
      <c r="Z19" s="15"/>
    </row>
    <row r="20" ht="23.25" customHeight="1" outlineLevel="1" spans="1:26">
      <c r="A20" s="129" t="s">
        <v>43</v>
      </c>
      <c r="B20" s="13" t="s">
        <v>267</v>
      </c>
      <c r="C20" s="13" t="s">
        <v>268</v>
      </c>
      <c r="D20" s="13" t="s">
        <v>74</v>
      </c>
      <c r="E20" s="13" t="s">
        <v>75</v>
      </c>
      <c r="F20" s="13" t="s">
        <v>264</v>
      </c>
      <c r="G20" s="13" t="s">
        <v>195</v>
      </c>
      <c r="H20" s="15">
        <v>0.5054</v>
      </c>
      <c r="I20" s="15">
        <v>0.5054</v>
      </c>
      <c r="J20" s="15"/>
      <c r="K20" s="15"/>
      <c r="L20" s="15"/>
      <c r="M20" s="15">
        <v>0.5054</v>
      </c>
      <c r="N20" s="15"/>
      <c r="O20" s="13"/>
      <c r="P20" s="13"/>
      <c r="Q20" s="15"/>
      <c r="R20" s="15"/>
      <c r="S20" s="15"/>
      <c r="T20" s="15"/>
      <c r="U20" s="15"/>
      <c r="V20" s="15"/>
      <c r="W20" s="15"/>
      <c r="X20" s="15"/>
      <c r="Y20" s="15"/>
      <c r="Z20" s="15"/>
    </row>
    <row r="21" ht="23.25" customHeight="1" outlineLevel="1" spans="1:26">
      <c r="A21" s="129" t="s">
        <v>43</v>
      </c>
      <c r="B21" s="13" t="s">
        <v>269</v>
      </c>
      <c r="C21" s="13" t="s">
        <v>270</v>
      </c>
      <c r="D21" s="13" t="s">
        <v>93</v>
      </c>
      <c r="E21" s="13" t="s">
        <v>94</v>
      </c>
      <c r="F21" s="13" t="s">
        <v>271</v>
      </c>
      <c r="G21" s="13" t="s">
        <v>94</v>
      </c>
      <c r="H21" s="15">
        <v>22.678728</v>
      </c>
      <c r="I21" s="15">
        <v>22.678728</v>
      </c>
      <c r="J21" s="15"/>
      <c r="K21" s="15"/>
      <c r="L21" s="15"/>
      <c r="M21" s="15">
        <v>22.678728</v>
      </c>
      <c r="N21" s="15"/>
      <c r="O21" s="13"/>
      <c r="P21" s="13"/>
      <c r="Q21" s="15"/>
      <c r="R21" s="15"/>
      <c r="S21" s="15"/>
      <c r="T21" s="15"/>
      <c r="U21" s="15"/>
      <c r="V21" s="15"/>
      <c r="W21" s="15"/>
      <c r="X21" s="15"/>
      <c r="Y21" s="15"/>
      <c r="Z21" s="15"/>
    </row>
    <row r="22" ht="23.25" customHeight="1" outlineLevel="1" spans="1:26">
      <c r="A22" s="129" t="s">
        <v>43</v>
      </c>
      <c r="B22" s="13" t="s">
        <v>272</v>
      </c>
      <c r="C22" s="13" t="s">
        <v>273</v>
      </c>
      <c r="D22" s="13" t="s">
        <v>85</v>
      </c>
      <c r="E22" s="13" t="s">
        <v>86</v>
      </c>
      <c r="F22" s="13" t="s">
        <v>274</v>
      </c>
      <c r="G22" s="13" t="s">
        <v>203</v>
      </c>
      <c r="H22" s="15">
        <v>0.5</v>
      </c>
      <c r="I22" s="15">
        <v>0.5</v>
      </c>
      <c r="J22" s="15"/>
      <c r="K22" s="15"/>
      <c r="L22" s="15"/>
      <c r="M22" s="15">
        <v>0.5</v>
      </c>
      <c r="N22" s="15"/>
      <c r="O22" s="13"/>
      <c r="P22" s="13"/>
      <c r="Q22" s="15"/>
      <c r="R22" s="15"/>
      <c r="S22" s="15"/>
      <c r="T22" s="15"/>
      <c r="U22" s="15"/>
      <c r="V22" s="15"/>
      <c r="W22" s="15"/>
      <c r="X22" s="15"/>
      <c r="Y22" s="15"/>
      <c r="Z22" s="15"/>
    </row>
    <row r="23" ht="23.25" customHeight="1" outlineLevel="1" spans="1:26">
      <c r="A23" s="129" t="s">
        <v>43</v>
      </c>
      <c r="B23" s="13" t="s">
        <v>272</v>
      </c>
      <c r="C23" s="13" t="s">
        <v>273</v>
      </c>
      <c r="D23" s="13" t="s">
        <v>85</v>
      </c>
      <c r="E23" s="13" t="s">
        <v>86</v>
      </c>
      <c r="F23" s="13" t="s">
        <v>275</v>
      </c>
      <c r="G23" s="13" t="s">
        <v>201</v>
      </c>
      <c r="H23" s="15">
        <v>0.2</v>
      </c>
      <c r="I23" s="15">
        <v>0.2</v>
      </c>
      <c r="J23" s="15"/>
      <c r="K23" s="15"/>
      <c r="L23" s="15"/>
      <c r="M23" s="15">
        <v>0.2</v>
      </c>
      <c r="N23" s="15"/>
      <c r="O23" s="13"/>
      <c r="P23" s="13"/>
      <c r="Q23" s="15"/>
      <c r="R23" s="15"/>
      <c r="S23" s="15"/>
      <c r="T23" s="15"/>
      <c r="U23" s="15"/>
      <c r="V23" s="15"/>
      <c r="W23" s="15"/>
      <c r="X23" s="15"/>
      <c r="Y23" s="15"/>
      <c r="Z23" s="15"/>
    </row>
    <row r="24" ht="23.25" customHeight="1" outlineLevel="1" spans="1:26">
      <c r="A24" s="129" t="s">
        <v>43</v>
      </c>
      <c r="B24" s="13" t="s">
        <v>272</v>
      </c>
      <c r="C24" s="13" t="s">
        <v>273</v>
      </c>
      <c r="D24" s="13" t="s">
        <v>85</v>
      </c>
      <c r="E24" s="13" t="s">
        <v>86</v>
      </c>
      <c r="F24" s="13" t="s">
        <v>276</v>
      </c>
      <c r="G24" s="13" t="s">
        <v>205</v>
      </c>
      <c r="H24" s="15">
        <v>2.6</v>
      </c>
      <c r="I24" s="15">
        <v>2.6</v>
      </c>
      <c r="J24" s="15"/>
      <c r="K24" s="15"/>
      <c r="L24" s="15"/>
      <c r="M24" s="15">
        <v>2.6</v>
      </c>
      <c r="N24" s="15"/>
      <c r="O24" s="13"/>
      <c r="P24" s="13"/>
      <c r="Q24" s="15"/>
      <c r="R24" s="15"/>
      <c r="S24" s="15"/>
      <c r="T24" s="15"/>
      <c r="U24" s="15"/>
      <c r="V24" s="15"/>
      <c r="W24" s="15"/>
      <c r="X24" s="15"/>
      <c r="Y24" s="15"/>
      <c r="Z24" s="15"/>
    </row>
    <row r="25" ht="23.25" customHeight="1" outlineLevel="1" spans="1:26">
      <c r="A25" s="129" t="s">
        <v>43</v>
      </c>
      <c r="B25" s="13" t="s">
        <v>272</v>
      </c>
      <c r="C25" s="13" t="s">
        <v>273</v>
      </c>
      <c r="D25" s="13" t="s">
        <v>85</v>
      </c>
      <c r="E25" s="13" t="s">
        <v>86</v>
      </c>
      <c r="F25" s="13" t="s">
        <v>277</v>
      </c>
      <c r="G25" s="13" t="s">
        <v>211</v>
      </c>
      <c r="H25" s="15">
        <v>8.1</v>
      </c>
      <c r="I25" s="15">
        <v>8.1</v>
      </c>
      <c r="J25" s="15"/>
      <c r="K25" s="15"/>
      <c r="L25" s="15"/>
      <c r="M25" s="15">
        <v>8.1</v>
      </c>
      <c r="N25" s="15"/>
      <c r="O25" s="13"/>
      <c r="P25" s="13"/>
      <c r="Q25" s="15"/>
      <c r="R25" s="15"/>
      <c r="S25" s="15"/>
      <c r="T25" s="15"/>
      <c r="U25" s="15"/>
      <c r="V25" s="15"/>
      <c r="W25" s="15"/>
      <c r="X25" s="15"/>
      <c r="Y25" s="15"/>
      <c r="Z25" s="15"/>
    </row>
    <row r="26" ht="23.25" customHeight="1" outlineLevel="1" spans="1:26">
      <c r="A26" s="129" t="s">
        <v>43</v>
      </c>
      <c r="B26" s="13" t="s">
        <v>272</v>
      </c>
      <c r="C26" s="13" t="s">
        <v>273</v>
      </c>
      <c r="D26" s="13" t="s">
        <v>85</v>
      </c>
      <c r="E26" s="13" t="s">
        <v>86</v>
      </c>
      <c r="F26" s="13" t="s">
        <v>278</v>
      </c>
      <c r="G26" s="13" t="s">
        <v>200</v>
      </c>
      <c r="H26" s="15">
        <v>0.9462</v>
      </c>
      <c r="I26" s="15">
        <v>0.9462</v>
      </c>
      <c r="J26" s="15"/>
      <c r="K26" s="15"/>
      <c r="L26" s="15"/>
      <c r="M26" s="15">
        <v>0.9462</v>
      </c>
      <c r="N26" s="15"/>
      <c r="O26" s="13"/>
      <c r="P26" s="13"/>
      <c r="Q26" s="15"/>
      <c r="R26" s="15"/>
      <c r="S26" s="15"/>
      <c r="T26" s="15"/>
      <c r="U26" s="15"/>
      <c r="V26" s="15"/>
      <c r="W26" s="15"/>
      <c r="X26" s="15"/>
      <c r="Y26" s="15"/>
      <c r="Z26" s="15"/>
    </row>
    <row r="27" ht="23.25" customHeight="1" outlineLevel="1" spans="1:26">
      <c r="A27" s="129" t="s">
        <v>43</v>
      </c>
      <c r="B27" s="13" t="s">
        <v>279</v>
      </c>
      <c r="C27" s="13" t="s">
        <v>280</v>
      </c>
      <c r="D27" s="13" t="s">
        <v>61</v>
      </c>
      <c r="E27" s="13" t="s">
        <v>62</v>
      </c>
      <c r="F27" s="13" t="s">
        <v>278</v>
      </c>
      <c r="G27" s="13" t="s">
        <v>200</v>
      </c>
      <c r="H27" s="15">
        <v>0.138895</v>
      </c>
      <c r="I27" s="15">
        <v>0.138895</v>
      </c>
      <c r="J27" s="15"/>
      <c r="K27" s="15"/>
      <c r="L27" s="15"/>
      <c r="M27" s="15">
        <v>0.138895</v>
      </c>
      <c r="N27" s="15"/>
      <c r="O27" s="13"/>
      <c r="P27" s="13"/>
      <c r="Q27" s="15"/>
      <c r="R27" s="15"/>
      <c r="S27" s="15"/>
      <c r="T27" s="15"/>
      <c r="U27" s="15"/>
      <c r="V27" s="15"/>
      <c r="W27" s="15"/>
      <c r="X27" s="15"/>
      <c r="Y27" s="15"/>
      <c r="Z27" s="15"/>
    </row>
    <row r="28" ht="23.25" customHeight="1" outlineLevel="1" spans="1:26">
      <c r="A28" s="129" t="s">
        <v>43</v>
      </c>
      <c r="B28" s="13" t="s">
        <v>281</v>
      </c>
      <c r="C28" s="13" t="s">
        <v>183</v>
      </c>
      <c r="D28" s="13" t="s">
        <v>85</v>
      </c>
      <c r="E28" s="13" t="s">
        <v>86</v>
      </c>
      <c r="F28" s="13" t="s">
        <v>282</v>
      </c>
      <c r="G28" s="13" t="s">
        <v>183</v>
      </c>
      <c r="H28" s="15">
        <v>1.249416</v>
      </c>
      <c r="I28" s="15">
        <v>1.249416</v>
      </c>
      <c r="J28" s="15"/>
      <c r="K28" s="15"/>
      <c r="L28" s="15"/>
      <c r="M28" s="15">
        <v>1.249416</v>
      </c>
      <c r="N28" s="15"/>
      <c r="O28" s="13"/>
      <c r="P28" s="13"/>
      <c r="Q28" s="15"/>
      <c r="R28" s="15"/>
      <c r="S28" s="15"/>
      <c r="T28" s="15"/>
      <c r="U28" s="15"/>
      <c r="V28" s="15"/>
      <c r="W28" s="15"/>
      <c r="X28" s="15"/>
      <c r="Y28" s="15"/>
      <c r="Z28" s="15"/>
    </row>
    <row r="29" ht="23.25" customHeight="1" outlineLevel="1" spans="1:26">
      <c r="A29" s="129" t="s">
        <v>43</v>
      </c>
      <c r="B29" s="13" t="s">
        <v>283</v>
      </c>
      <c r="C29" s="13" t="s">
        <v>209</v>
      </c>
      <c r="D29" s="13" t="s">
        <v>85</v>
      </c>
      <c r="E29" s="13" t="s">
        <v>86</v>
      </c>
      <c r="F29" s="13" t="s">
        <v>284</v>
      </c>
      <c r="G29" s="13" t="s">
        <v>209</v>
      </c>
      <c r="H29" s="15">
        <v>3.093416</v>
      </c>
      <c r="I29" s="15">
        <v>3.093416</v>
      </c>
      <c r="J29" s="15"/>
      <c r="K29" s="15"/>
      <c r="L29" s="15"/>
      <c r="M29" s="15">
        <v>3.093416</v>
      </c>
      <c r="N29" s="15"/>
      <c r="O29" s="13"/>
      <c r="P29" s="13"/>
      <c r="Q29" s="15"/>
      <c r="R29" s="15"/>
      <c r="S29" s="15"/>
      <c r="T29" s="15"/>
      <c r="U29" s="15"/>
      <c r="V29" s="15"/>
      <c r="W29" s="15"/>
      <c r="X29" s="15"/>
      <c r="Y29" s="15"/>
      <c r="Z29" s="15"/>
    </row>
    <row r="30" ht="23.25" customHeight="1" outlineLevel="1" spans="1:26">
      <c r="A30" s="129" t="s">
        <v>43</v>
      </c>
      <c r="B30" s="13" t="s">
        <v>283</v>
      </c>
      <c r="C30" s="13" t="s">
        <v>209</v>
      </c>
      <c r="D30" s="13" t="s">
        <v>61</v>
      </c>
      <c r="E30" s="13" t="s">
        <v>62</v>
      </c>
      <c r="F30" s="13" t="s">
        <v>284</v>
      </c>
      <c r="G30" s="13" t="s">
        <v>209</v>
      </c>
      <c r="H30" s="15">
        <v>0.454295</v>
      </c>
      <c r="I30" s="15">
        <v>0.454295</v>
      </c>
      <c r="J30" s="15"/>
      <c r="K30" s="15"/>
      <c r="L30" s="15"/>
      <c r="M30" s="15">
        <v>0.454295</v>
      </c>
      <c r="N30" s="15"/>
      <c r="O30" s="13"/>
      <c r="P30" s="13"/>
      <c r="Q30" s="15"/>
      <c r="R30" s="15"/>
      <c r="S30" s="15"/>
      <c r="T30" s="15"/>
      <c r="U30" s="15"/>
      <c r="V30" s="15"/>
      <c r="W30" s="15"/>
      <c r="X30" s="15"/>
      <c r="Y30" s="15"/>
      <c r="Z30" s="15"/>
    </row>
    <row r="31" ht="23.25" customHeight="1" outlineLevel="1" spans="1:26">
      <c r="A31" s="129" t="s">
        <v>43</v>
      </c>
      <c r="B31" s="13" t="s">
        <v>285</v>
      </c>
      <c r="C31" s="13" t="s">
        <v>211</v>
      </c>
      <c r="D31" s="13" t="s">
        <v>85</v>
      </c>
      <c r="E31" s="13" t="s">
        <v>86</v>
      </c>
      <c r="F31" s="13" t="s">
        <v>277</v>
      </c>
      <c r="G31" s="13" t="s">
        <v>211</v>
      </c>
      <c r="H31" s="15">
        <v>3.44117</v>
      </c>
      <c r="I31" s="15">
        <v>3.44117</v>
      </c>
      <c r="J31" s="15"/>
      <c r="K31" s="15"/>
      <c r="L31" s="15"/>
      <c r="M31" s="15">
        <v>3.44117</v>
      </c>
      <c r="N31" s="15"/>
      <c r="O31" s="13"/>
      <c r="P31" s="13"/>
      <c r="Q31" s="15"/>
      <c r="R31" s="15"/>
      <c r="S31" s="15"/>
      <c r="T31" s="15"/>
      <c r="U31" s="15"/>
      <c r="V31" s="15"/>
      <c r="W31" s="15"/>
      <c r="X31" s="15"/>
      <c r="Y31" s="15"/>
      <c r="Z31" s="15"/>
    </row>
    <row r="32" ht="23.25" customHeight="1" outlineLevel="1" spans="1:26">
      <c r="A32" s="129" t="s">
        <v>43</v>
      </c>
      <c r="B32" s="13" t="s">
        <v>285</v>
      </c>
      <c r="C32" s="13" t="s">
        <v>211</v>
      </c>
      <c r="D32" s="13" t="s">
        <v>61</v>
      </c>
      <c r="E32" s="13" t="s">
        <v>62</v>
      </c>
      <c r="F32" s="13" t="s">
        <v>277</v>
      </c>
      <c r="G32" s="13" t="s">
        <v>211</v>
      </c>
      <c r="H32" s="15">
        <v>0.488069</v>
      </c>
      <c r="I32" s="15">
        <v>0.488069</v>
      </c>
      <c r="J32" s="15"/>
      <c r="K32" s="15"/>
      <c r="L32" s="15"/>
      <c r="M32" s="15">
        <v>0.488069</v>
      </c>
      <c r="N32" s="15"/>
      <c r="O32" s="13"/>
      <c r="P32" s="13"/>
      <c r="Q32" s="15"/>
      <c r="R32" s="15"/>
      <c r="S32" s="15"/>
      <c r="T32" s="15"/>
      <c r="U32" s="15"/>
      <c r="V32" s="15"/>
      <c r="W32" s="15"/>
      <c r="X32" s="15"/>
      <c r="Y32" s="15"/>
      <c r="Z32" s="15"/>
    </row>
    <row r="33" ht="17.25" customHeight="1" spans="1:26">
      <c r="A33" s="130" t="s">
        <v>95</v>
      </c>
      <c r="B33" s="131"/>
      <c r="C33" s="131"/>
      <c r="D33" s="131"/>
      <c r="E33" s="131"/>
      <c r="F33" s="131"/>
      <c r="G33" s="132"/>
      <c r="H33" s="15">
        <v>274.895769</v>
      </c>
      <c r="I33" s="15">
        <v>274.895769</v>
      </c>
      <c r="J33" s="15"/>
      <c r="K33" s="15"/>
      <c r="L33" s="15"/>
      <c r="M33" s="15">
        <v>274.895769</v>
      </c>
      <c r="N33" s="15"/>
      <c r="O33" s="15"/>
      <c r="P33" s="15"/>
      <c r="Q33" s="15"/>
      <c r="R33" s="15"/>
      <c r="S33" s="15"/>
      <c r="T33" s="15"/>
      <c r="U33" s="15"/>
      <c r="V33" s="15"/>
      <c r="W33" s="15"/>
      <c r="X33" s="15"/>
      <c r="Y33" s="15"/>
      <c r="Z33" s="15"/>
    </row>
  </sheetData>
  <mergeCells count="32">
    <mergeCell ref="A2:Z2"/>
    <mergeCell ref="A3:G3"/>
    <mergeCell ref="H4:Z4"/>
    <mergeCell ref="I5:P5"/>
    <mergeCell ref="Q5:S5"/>
    <mergeCell ref="U5:Z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11805555555556" footer="0.511805555555556"/>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5"/>
  <sheetViews>
    <sheetView showZeros="0" topLeftCell="G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0" width="10.7083333333333" customWidth="1"/>
    <col min="11" max="11" width="11" customWidth="1"/>
    <col min="12" max="14" width="12.2833333333333" customWidth="1"/>
    <col min="15" max="15" width="12.7083333333333" customWidth="1"/>
    <col min="16" max="17" width="11.1416666666667" customWidth="1"/>
    <col min="19" max="19" width="10.2833333333333" customWidth="1"/>
    <col min="20" max="21" width="11.85" customWidth="1"/>
    <col min="22" max="22" width="11.7083333333333" customWidth="1"/>
    <col min="23" max="23" width="10.2833333333333" customWidth="1"/>
  </cols>
  <sheetData>
    <row r="1" ht="13.5" customHeight="1" spans="2:23">
      <c r="B1" s="117"/>
      <c r="E1" s="1"/>
      <c r="F1" s="1"/>
      <c r="G1" s="1"/>
      <c r="H1" s="1"/>
      <c r="U1" s="117"/>
      <c r="W1" s="121" t="s">
        <v>286</v>
      </c>
    </row>
    <row r="2" ht="27.75" customHeight="1" spans="1:23">
      <c r="A2" s="3" t="s">
        <v>287</v>
      </c>
      <c r="B2" s="3"/>
      <c r="C2" s="3"/>
      <c r="D2" s="3"/>
      <c r="E2" s="3"/>
      <c r="F2" s="3"/>
      <c r="G2" s="3"/>
      <c r="H2" s="3"/>
      <c r="I2" s="3"/>
      <c r="J2" s="3"/>
      <c r="K2" s="3"/>
      <c r="L2" s="3"/>
      <c r="M2" s="3"/>
      <c r="N2" s="3"/>
      <c r="O2" s="3"/>
      <c r="P2" s="3"/>
      <c r="Q2" s="3"/>
      <c r="R2" s="3"/>
      <c r="S2" s="3"/>
      <c r="T2" s="3"/>
      <c r="U2" s="3"/>
      <c r="V2" s="3"/>
      <c r="W2" s="3"/>
    </row>
    <row r="3" ht="13.5" customHeight="1" spans="1:23">
      <c r="A3" s="4" t="str">
        <f>"单位名称："&amp;"曲靖面店坡联营林场"</f>
        <v>单位名称：曲靖面店坡联营林场</v>
      </c>
      <c r="B3" s="5"/>
      <c r="C3" s="5"/>
      <c r="D3" s="5"/>
      <c r="E3" s="5"/>
      <c r="F3" s="5"/>
      <c r="G3" s="5"/>
      <c r="H3" s="5"/>
      <c r="I3" s="6"/>
      <c r="J3" s="6"/>
      <c r="K3" s="6"/>
      <c r="L3" s="6"/>
      <c r="M3" s="6"/>
      <c r="N3" s="6"/>
      <c r="O3" s="6"/>
      <c r="P3" s="6"/>
      <c r="Q3" s="6"/>
      <c r="U3" s="117"/>
      <c r="W3" s="239" t="s">
        <v>2</v>
      </c>
    </row>
    <row r="4" ht="21.75" customHeight="1" spans="1:23">
      <c r="A4" s="8" t="s">
        <v>288</v>
      </c>
      <c r="B4" s="9" t="s">
        <v>232</v>
      </c>
      <c r="C4" s="8" t="s">
        <v>233</v>
      </c>
      <c r="D4" s="8" t="s">
        <v>231</v>
      </c>
      <c r="E4" s="9" t="s">
        <v>234</v>
      </c>
      <c r="F4" s="9" t="s">
        <v>235</v>
      </c>
      <c r="G4" s="9" t="s">
        <v>289</v>
      </c>
      <c r="H4" s="9" t="s">
        <v>290</v>
      </c>
      <c r="I4" s="10" t="s">
        <v>29</v>
      </c>
      <c r="J4" s="10" t="s">
        <v>291</v>
      </c>
      <c r="K4" s="10"/>
      <c r="L4" s="10"/>
      <c r="M4" s="10"/>
      <c r="N4" s="10" t="s">
        <v>240</v>
      </c>
      <c r="O4" s="10"/>
      <c r="P4" s="10"/>
      <c r="Q4" s="9" t="s">
        <v>35</v>
      </c>
      <c r="R4" s="10" t="s">
        <v>36</v>
      </c>
      <c r="S4" s="10"/>
      <c r="T4" s="10"/>
      <c r="U4" s="10"/>
      <c r="V4" s="10"/>
      <c r="W4" s="10"/>
    </row>
    <row r="5" ht="21.75" customHeight="1" spans="1:23">
      <c r="A5" s="8"/>
      <c r="B5" s="10"/>
      <c r="C5" s="8"/>
      <c r="D5" s="8"/>
      <c r="E5" s="9"/>
      <c r="F5" s="9"/>
      <c r="G5" s="9"/>
      <c r="H5" s="9"/>
      <c r="I5" s="10"/>
      <c r="J5" s="120" t="s">
        <v>32</v>
      </c>
      <c r="K5" s="10"/>
      <c r="L5" s="9" t="s">
        <v>33</v>
      </c>
      <c r="M5" s="9" t="s">
        <v>34</v>
      </c>
      <c r="N5" s="9" t="s">
        <v>32</v>
      </c>
      <c r="O5" s="9" t="s">
        <v>33</v>
      </c>
      <c r="P5" s="9" t="s">
        <v>34</v>
      </c>
      <c r="Q5" s="9"/>
      <c r="R5" s="9" t="s">
        <v>31</v>
      </c>
      <c r="S5" s="9" t="s">
        <v>37</v>
      </c>
      <c r="T5" s="9" t="s">
        <v>247</v>
      </c>
      <c r="U5" s="9" t="s">
        <v>39</v>
      </c>
      <c r="V5" s="9" t="s">
        <v>40</v>
      </c>
      <c r="W5" s="9" t="s">
        <v>41</v>
      </c>
    </row>
    <row r="6" ht="21" customHeight="1" spans="1:23">
      <c r="A6" s="10"/>
      <c r="B6" s="10"/>
      <c r="C6" s="10"/>
      <c r="D6" s="10"/>
      <c r="E6" s="10"/>
      <c r="F6" s="10"/>
      <c r="G6" s="10"/>
      <c r="H6" s="10"/>
      <c r="I6" s="10"/>
      <c r="J6" s="8" t="s">
        <v>31</v>
      </c>
      <c r="K6" s="10"/>
      <c r="L6" s="10"/>
      <c r="M6" s="10"/>
      <c r="N6" s="10"/>
      <c r="O6" s="10"/>
      <c r="P6" s="10"/>
      <c r="Q6" s="10"/>
      <c r="R6" s="10"/>
      <c r="S6" s="10"/>
      <c r="T6" s="10"/>
      <c r="U6" s="10"/>
      <c r="V6" s="10"/>
      <c r="W6" s="10"/>
    </row>
    <row r="7" ht="39.75" customHeight="1" spans="1:23">
      <c r="A7" s="8"/>
      <c r="B7" s="10"/>
      <c r="C7" s="8"/>
      <c r="D7" s="8"/>
      <c r="E7" s="9"/>
      <c r="F7" s="9"/>
      <c r="G7" s="9"/>
      <c r="H7" s="9"/>
      <c r="I7" s="10"/>
      <c r="J7" s="44" t="s">
        <v>31</v>
      </c>
      <c r="K7" s="44" t="s">
        <v>292</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293</v>
      </c>
      <c r="D9" s="14"/>
      <c r="E9" s="14"/>
      <c r="F9" s="14"/>
      <c r="G9" s="14"/>
      <c r="H9" s="14"/>
      <c r="I9" s="15">
        <v>10</v>
      </c>
      <c r="J9" s="15">
        <v>10</v>
      </c>
      <c r="K9" s="15">
        <v>10</v>
      </c>
      <c r="L9" s="15"/>
      <c r="M9" s="15"/>
      <c r="N9" s="15"/>
      <c r="O9" s="15"/>
      <c r="P9" s="15"/>
      <c r="Q9" s="15"/>
      <c r="R9" s="15"/>
      <c r="S9" s="15"/>
      <c r="T9" s="15"/>
      <c r="U9" s="15"/>
      <c r="V9" s="15"/>
      <c r="W9" s="15"/>
    </row>
    <row r="10" ht="23.25" customHeight="1" spans="1:23">
      <c r="A10" s="13" t="s">
        <v>294</v>
      </c>
      <c r="B10" s="13" t="s">
        <v>295</v>
      </c>
      <c r="C10" s="13" t="s">
        <v>293</v>
      </c>
      <c r="D10" s="13" t="s">
        <v>43</v>
      </c>
      <c r="E10" s="13" t="s">
        <v>80</v>
      </c>
      <c r="F10" s="13" t="s">
        <v>79</v>
      </c>
      <c r="G10" s="13" t="s">
        <v>278</v>
      </c>
      <c r="H10" s="13" t="s">
        <v>200</v>
      </c>
      <c r="I10" s="15">
        <v>5</v>
      </c>
      <c r="J10" s="15">
        <v>5</v>
      </c>
      <c r="K10" s="15">
        <v>5</v>
      </c>
      <c r="L10" s="15"/>
      <c r="M10" s="15"/>
      <c r="N10" s="15"/>
      <c r="O10" s="15"/>
      <c r="P10" s="15"/>
      <c r="Q10" s="15"/>
      <c r="R10" s="15"/>
      <c r="S10" s="15"/>
      <c r="T10" s="15"/>
      <c r="U10" s="15"/>
      <c r="V10" s="15"/>
      <c r="W10" s="15"/>
    </row>
    <row r="11" ht="23.25" customHeight="1" spans="1:23">
      <c r="A11" s="13" t="s">
        <v>294</v>
      </c>
      <c r="B11" s="13" t="s">
        <v>295</v>
      </c>
      <c r="C11" s="13" t="s">
        <v>293</v>
      </c>
      <c r="D11" s="13" t="s">
        <v>43</v>
      </c>
      <c r="E11" s="13" t="s">
        <v>80</v>
      </c>
      <c r="F11" s="13" t="s">
        <v>79</v>
      </c>
      <c r="G11" s="13" t="s">
        <v>296</v>
      </c>
      <c r="H11" s="13" t="s">
        <v>207</v>
      </c>
      <c r="I11" s="15">
        <v>5</v>
      </c>
      <c r="J11" s="15">
        <v>5</v>
      </c>
      <c r="K11" s="15">
        <v>5</v>
      </c>
      <c r="L11" s="15"/>
      <c r="M11" s="15"/>
      <c r="N11" s="15"/>
      <c r="O11" s="15"/>
      <c r="P11" s="13"/>
      <c r="Q11" s="15"/>
      <c r="R11" s="15"/>
      <c r="S11" s="15"/>
      <c r="T11" s="15"/>
      <c r="U11" s="15"/>
      <c r="V11" s="15"/>
      <c r="W11" s="15"/>
    </row>
    <row r="12" ht="23.25" customHeight="1" spans="1:23">
      <c r="A12" s="13"/>
      <c r="B12" s="13"/>
      <c r="C12" s="13" t="s">
        <v>297</v>
      </c>
      <c r="D12" s="13"/>
      <c r="E12" s="13"/>
      <c r="F12" s="13"/>
      <c r="G12" s="13"/>
      <c r="H12" s="13"/>
      <c r="I12" s="15">
        <v>5</v>
      </c>
      <c r="J12" s="15">
        <v>5</v>
      </c>
      <c r="K12" s="15">
        <v>5</v>
      </c>
      <c r="L12" s="15"/>
      <c r="M12" s="15"/>
      <c r="N12" s="15"/>
      <c r="O12" s="15"/>
      <c r="P12" s="13"/>
      <c r="Q12" s="15"/>
      <c r="R12" s="15"/>
      <c r="S12" s="15"/>
      <c r="T12" s="15"/>
      <c r="U12" s="15"/>
      <c r="V12" s="15"/>
      <c r="W12" s="15"/>
    </row>
    <row r="13" ht="23.25" customHeight="1" spans="1:23">
      <c r="A13" s="13" t="s">
        <v>294</v>
      </c>
      <c r="B13" s="13" t="s">
        <v>298</v>
      </c>
      <c r="C13" s="13" t="s">
        <v>297</v>
      </c>
      <c r="D13" s="13" t="s">
        <v>43</v>
      </c>
      <c r="E13" s="13" t="s">
        <v>87</v>
      </c>
      <c r="F13" s="13" t="s">
        <v>88</v>
      </c>
      <c r="G13" s="13" t="s">
        <v>278</v>
      </c>
      <c r="H13" s="13" t="s">
        <v>200</v>
      </c>
      <c r="I13" s="15">
        <v>2</v>
      </c>
      <c r="J13" s="15">
        <v>2</v>
      </c>
      <c r="K13" s="15">
        <v>2</v>
      </c>
      <c r="L13" s="15"/>
      <c r="M13" s="15"/>
      <c r="N13" s="15"/>
      <c r="O13" s="15"/>
      <c r="P13" s="13"/>
      <c r="Q13" s="15"/>
      <c r="R13" s="15"/>
      <c r="S13" s="15"/>
      <c r="T13" s="15"/>
      <c r="U13" s="15"/>
      <c r="V13" s="15"/>
      <c r="W13" s="15"/>
    </row>
    <row r="14" ht="23.25" customHeight="1" spans="1:23">
      <c r="A14" s="13" t="s">
        <v>294</v>
      </c>
      <c r="B14" s="13" t="s">
        <v>298</v>
      </c>
      <c r="C14" s="13" t="s">
        <v>297</v>
      </c>
      <c r="D14" s="13" t="s">
        <v>43</v>
      </c>
      <c r="E14" s="13" t="s">
        <v>87</v>
      </c>
      <c r="F14" s="13" t="s">
        <v>88</v>
      </c>
      <c r="G14" s="13" t="s">
        <v>296</v>
      </c>
      <c r="H14" s="13" t="s">
        <v>207</v>
      </c>
      <c r="I14" s="15">
        <v>3</v>
      </c>
      <c r="J14" s="15">
        <v>3</v>
      </c>
      <c r="K14" s="15">
        <v>3</v>
      </c>
      <c r="L14" s="15"/>
      <c r="M14" s="15"/>
      <c r="N14" s="15"/>
      <c r="O14" s="15"/>
      <c r="P14" s="13"/>
      <c r="Q14" s="15"/>
      <c r="R14" s="15"/>
      <c r="S14" s="15"/>
      <c r="T14" s="15"/>
      <c r="U14" s="15"/>
      <c r="V14" s="15"/>
      <c r="W14" s="15"/>
    </row>
    <row r="15" ht="18.75" customHeight="1" spans="1:23">
      <c r="A15" s="8" t="s">
        <v>95</v>
      </c>
      <c r="B15" s="118"/>
      <c r="C15" s="118"/>
      <c r="D15" s="118"/>
      <c r="E15" s="118"/>
      <c r="F15" s="118"/>
      <c r="G15" s="118"/>
      <c r="H15" s="119"/>
      <c r="I15" s="15">
        <v>15</v>
      </c>
      <c r="J15" s="15">
        <v>15</v>
      </c>
      <c r="K15" s="15">
        <v>15</v>
      </c>
      <c r="L15" s="15"/>
      <c r="M15" s="15"/>
      <c r="N15" s="15"/>
      <c r="O15" s="15"/>
      <c r="P15" s="15"/>
      <c r="Q15" s="15"/>
      <c r="R15" s="15"/>
      <c r="S15" s="15"/>
      <c r="T15" s="15"/>
      <c r="U15" s="15"/>
      <c r="V15" s="15"/>
      <c r="W15" s="15"/>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7"/>
  <sheetViews>
    <sheetView showZeros="0" workbookViewId="0">
      <selection activeCell="A1" sqref="A1"/>
    </sheetView>
  </sheetViews>
  <sheetFormatPr defaultColWidth="9.14166666666667" defaultRowHeight="12" customHeight="1"/>
  <cols>
    <col min="1" max="1" width="30.025" customWidth="1"/>
    <col min="2" max="2" width="29" customWidth="1"/>
    <col min="3" max="3" width="23.85" customWidth="1"/>
    <col min="4" max="4" width="20.575" customWidth="1"/>
    <col min="5" max="5" width="20.1416666666667" customWidth="1"/>
    <col min="6" max="6" width="19.85" customWidth="1"/>
    <col min="7" max="7" width="9.85" customWidth="1"/>
    <col min="8" max="8" width="19" customWidth="1"/>
    <col min="9" max="9" width="12.575" customWidth="1"/>
    <col min="10" max="10" width="12.2833333333333" customWidth="1"/>
    <col min="11" max="11" width="15.7083333333333" customWidth="1"/>
  </cols>
  <sheetData>
    <row r="1" customHeight="1" spans="11:11">
      <c r="K1" s="2" t="s">
        <v>299</v>
      </c>
    </row>
    <row r="2" ht="28.5" customHeight="1" spans="2:11">
      <c r="B2" s="46" t="s">
        <v>300</v>
      </c>
      <c r="C2" s="3"/>
      <c r="D2" s="3"/>
      <c r="E2" s="3"/>
      <c r="F2" s="3"/>
      <c r="G2" s="47"/>
      <c r="H2" s="3"/>
      <c r="I2" s="47"/>
      <c r="J2" s="47"/>
      <c r="K2" s="3"/>
    </row>
    <row r="3" ht="17.25" customHeight="1" spans="1:2">
      <c r="A3" t="str">
        <f>"单位名称："&amp;"曲靖面店坡联营林场"</f>
        <v>单位名称：曲靖面店坡联营林场</v>
      </c>
      <c r="B3" s="4"/>
    </row>
    <row r="4" ht="44.25" customHeight="1" spans="1:11">
      <c r="A4" s="112" t="s">
        <v>232</v>
      </c>
      <c r="B4" s="44" t="s">
        <v>301</v>
      </c>
      <c r="C4" s="44" t="s">
        <v>302</v>
      </c>
      <c r="D4" s="44" t="s">
        <v>303</v>
      </c>
      <c r="E4" s="44" t="s">
        <v>304</v>
      </c>
      <c r="F4" s="44" t="s">
        <v>305</v>
      </c>
      <c r="G4" s="12" t="s">
        <v>306</v>
      </c>
      <c r="H4" s="44" t="s">
        <v>307</v>
      </c>
      <c r="I4" s="12" t="s">
        <v>308</v>
      </c>
      <c r="J4" s="12" t="s">
        <v>309</v>
      </c>
      <c r="K4" s="44" t="s">
        <v>310</v>
      </c>
    </row>
    <row r="5" ht="18.75" customHeight="1" spans="1:11">
      <c r="A5" s="113">
        <v>1</v>
      </c>
      <c r="B5" s="114">
        <v>2</v>
      </c>
      <c r="C5" s="114">
        <v>3</v>
      </c>
      <c r="D5" s="114">
        <v>4</v>
      </c>
      <c r="E5" s="114">
        <v>5</v>
      </c>
      <c r="F5" s="114">
        <v>6</v>
      </c>
      <c r="G5" s="115">
        <v>7</v>
      </c>
      <c r="H5" s="114">
        <v>8</v>
      </c>
      <c r="I5" s="115">
        <v>9</v>
      </c>
      <c r="J5" s="115">
        <v>10</v>
      </c>
      <c r="K5" s="114">
        <v>11</v>
      </c>
    </row>
    <row r="6" ht="21.75" customHeight="1" spans="1:11">
      <c r="A6" s="14"/>
      <c r="B6" s="13" t="s">
        <v>43</v>
      </c>
      <c r="C6" s="14"/>
      <c r="D6" s="14"/>
      <c r="E6" s="14"/>
      <c r="F6" s="14"/>
      <c r="G6" s="14"/>
      <c r="H6" s="14"/>
      <c r="I6" s="14"/>
      <c r="J6" s="14"/>
      <c r="K6" s="14"/>
    </row>
    <row r="7" ht="19.5" customHeight="1" spans="1:11">
      <c r="A7" s="116" t="s">
        <v>295</v>
      </c>
      <c r="B7" s="13" t="s">
        <v>293</v>
      </c>
      <c r="C7" s="13" t="s">
        <v>311</v>
      </c>
      <c r="D7" s="13" t="s">
        <v>312</v>
      </c>
      <c r="E7" s="13" t="s">
        <v>313</v>
      </c>
      <c r="F7" s="13" t="s">
        <v>314</v>
      </c>
      <c r="G7" s="13" t="s">
        <v>315</v>
      </c>
      <c r="H7" s="13" t="s">
        <v>316</v>
      </c>
      <c r="I7" s="13" t="s">
        <v>317</v>
      </c>
      <c r="J7" s="13" t="s">
        <v>318</v>
      </c>
      <c r="K7" s="13" t="s">
        <v>316</v>
      </c>
    </row>
    <row r="8" ht="19.5" customHeight="1" spans="1:11">
      <c r="A8" s="116" t="s">
        <v>295</v>
      </c>
      <c r="B8" s="13" t="s">
        <v>293</v>
      </c>
      <c r="C8" s="13" t="s">
        <v>311</v>
      </c>
      <c r="D8" s="13" t="s">
        <v>319</v>
      </c>
      <c r="E8" s="13" t="s">
        <v>320</v>
      </c>
      <c r="F8" s="13" t="s">
        <v>321</v>
      </c>
      <c r="G8" s="13" t="s">
        <v>322</v>
      </c>
      <c r="H8" s="13" t="s">
        <v>323</v>
      </c>
      <c r="I8" s="13" t="s">
        <v>317</v>
      </c>
      <c r="J8" s="13" t="s">
        <v>324</v>
      </c>
      <c r="K8" s="13" t="s">
        <v>325</v>
      </c>
    </row>
    <row r="9" ht="19.5" customHeight="1" spans="1:11">
      <c r="A9" s="116" t="s">
        <v>295</v>
      </c>
      <c r="B9" s="13" t="s">
        <v>293</v>
      </c>
      <c r="C9" s="13" t="s">
        <v>311</v>
      </c>
      <c r="D9" s="13" t="s">
        <v>319</v>
      </c>
      <c r="E9" s="13" t="s">
        <v>320</v>
      </c>
      <c r="F9" s="13" t="s">
        <v>326</v>
      </c>
      <c r="G9" s="13" t="s">
        <v>322</v>
      </c>
      <c r="H9" s="13" t="s">
        <v>327</v>
      </c>
      <c r="I9" s="13" t="s">
        <v>328</v>
      </c>
      <c r="J9" s="13" t="s">
        <v>324</v>
      </c>
      <c r="K9" s="13" t="s">
        <v>329</v>
      </c>
    </row>
    <row r="10" ht="19.5" customHeight="1" spans="1:11">
      <c r="A10" s="116" t="s">
        <v>295</v>
      </c>
      <c r="B10" s="13" t="s">
        <v>293</v>
      </c>
      <c r="C10" s="13" t="s">
        <v>311</v>
      </c>
      <c r="D10" s="13" t="s">
        <v>319</v>
      </c>
      <c r="E10" s="13" t="s">
        <v>320</v>
      </c>
      <c r="F10" s="13" t="s">
        <v>330</v>
      </c>
      <c r="G10" s="13" t="s">
        <v>322</v>
      </c>
      <c r="H10" s="13" t="s">
        <v>331</v>
      </c>
      <c r="I10" s="13" t="s">
        <v>317</v>
      </c>
      <c r="J10" s="13" t="s">
        <v>324</v>
      </c>
      <c r="K10" s="13" t="s">
        <v>332</v>
      </c>
    </row>
    <row r="11" ht="19.5" customHeight="1" spans="1:11">
      <c r="A11" s="116" t="s">
        <v>295</v>
      </c>
      <c r="B11" s="13" t="s">
        <v>293</v>
      </c>
      <c r="C11" s="13" t="s">
        <v>311</v>
      </c>
      <c r="D11" s="13" t="s">
        <v>319</v>
      </c>
      <c r="E11" s="13" t="s">
        <v>320</v>
      </c>
      <c r="F11" s="13" t="s">
        <v>333</v>
      </c>
      <c r="G11" s="13" t="s">
        <v>322</v>
      </c>
      <c r="H11" s="13" t="s">
        <v>334</v>
      </c>
      <c r="I11" s="13" t="s">
        <v>317</v>
      </c>
      <c r="J11" s="13" t="s">
        <v>324</v>
      </c>
      <c r="K11" s="13" t="s">
        <v>335</v>
      </c>
    </row>
    <row r="12" ht="19.5" customHeight="1" spans="1:11">
      <c r="A12" s="116" t="s">
        <v>295</v>
      </c>
      <c r="B12" s="13" t="s">
        <v>293</v>
      </c>
      <c r="C12" s="13" t="s">
        <v>311</v>
      </c>
      <c r="D12" s="13" t="s">
        <v>319</v>
      </c>
      <c r="E12" s="13" t="s">
        <v>320</v>
      </c>
      <c r="F12" s="13" t="s">
        <v>336</v>
      </c>
      <c r="G12" s="13" t="s">
        <v>322</v>
      </c>
      <c r="H12" s="13" t="s">
        <v>337</v>
      </c>
      <c r="I12" s="13" t="s">
        <v>317</v>
      </c>
      <c r="J12" s="13" t="s">
        <v>324</v>
      </c>
      <c r="K12" s="13" t="s">
        <v>338</v>
      </c>
    </row>
    <row r="13" ht="19.5" customHeight="1" spans="1:11">
      <c r="A13" s="116" t="s">
        <v>295</v>
      </c>
      <c r="B13" s="13" t="s">
        <v>293</v>
      </c>
      <c r="C13" s="13" t="s">
        <v>311</v>
      </c>
      <c r="D13" s="13" t="s">
        <v>339</v>
      </c>
      <c r="E13" s="13" t="s">
        <v>340</v>
      </c>
      <c r="F13" s="13" t="s">
        <v>341</v>
      </c>
      <c r="G13" s="13" t="s">
        <v>315</v>
      </c>
      <c r="H13" s="13" t="s">
        <v>342</v>
      </c>
      <c r="I13" s="13" t="s">
        <v>317</v>
      </c>
      <c r="J13" s="13" t="s">
        <v>318</v>
      </c>
      <c r="K13" s="13" t="s">
        <v>343</v>
      </c>
    </row>
    <row r="14" ht="19.5" customHeight="1" spans="1:11">
      <c r="A14" s="116" t="s">
        <v>298</v>
      </c>
      <c r="B14" s="13" t="s">
        <v>297</v>
      </c>
      <c r="C14" s="13" t="s">
        <v>344</v>
      </c>
      <c r="D14" s="13" t="s">
        <v>312</v>
      </c>
      <c r="E14" s="13" t="s">
        <v>313</v>
      </c>
      <c r="F14" s="13" t="s">
        <v>345</v>
      </c>
      <c r="G14" s="13" t="s">
        <v>346</v>
      </c>
      <c r="H14" s="13" t="s">
        <v>347</v>
      </c>
      <c r="I14" s="13" t="s">
        <v>348</v>
      </c>
      <c r="J14" s="13" t="s">
        <v>324</v>
      </c>
      <c r="K14" s="13" t="s">
        <v>349</v>
      </c>
    </row>
    <row r="15" ht="19.5" customHeight="1" spans="1:11">
      <c r="A15" s="116" t="s">
        <v>298</v>
      </c>
      <c r="B15" s="13" t="s">
        <v>297</v>
      </c>
      <c r="C15" s="13" t="s">
        <v>344</v>
      </c>
      <c r="D15" s="13" t="s">
        <v>312</v>
      </c>
      <c r="E15" s="13" t="s">
        <v>313</v>
      </c>
      <c r="F15" s="13" t="s">
        <v>350</v>
      </c>
      <c r="G15" s="13" t="s">
        <v>346</v>
      </c>
      <c r="H15" s="13" t="s">
        <v>351</v>
      </c>
      <c r="I15" s="13" t="s">
        <v>317</v>
      </c>
      <c r="J15" s="13" t="s">
        <v>324</v>
      </c>
      <c r="K15" s="13" t="s">
        <v>349</v>
      </c>
    </row>
    <row r="16" ht="19.5" customHeight="1" spans="1:11">
      <c r="A16" s="116" t="s">
        <v>298</v>
      </c>
      <c r="B16" s="13" t="s">
        <v>297</v>
      </c>
      <c r="C16" s="13" t="s">
        <v>344</v>
      </c>
      <c r="D16" s="13" t="s">
        <v>319</v>
      </c>
      <c r="E16" s="13" t="s">
        <v>352</v>
      </c>
      <c r="F16" s="13" t="s">
        <v>353</v>
      </c>
      <c r="G16" s="13" t="s">
        <v>346</v>
      </c>
      <c r="H16" s="13" t="s">
        <v>354</v>
      </c>
      <c r="I16" s="13" t="s">
        <v>317</v>
      </c>
      <c r="J16" s="13" t="s">
        <v>324</v>
      </c>
      <c r="K16" s="13" t="s">
        <v>349</v>
      </c>
    </row>
    <row r="17" ht="19.5" customHeight="1" spans="1:11">
      <c r="A17" s="116" t="s">
        <v>298</v>
      </c>
      <c r="B17" s="13" t="s">
        <v>297</v>
      </c>
      <c r="C17" s="13" t="s">
        <v>344</v>
      </c>
      <c r="D17" s="13" t="s">
        <v>339</v>
      </c>
      <c r="E17" s="13" t="s">
        <v>340</v>
      </c>
      <c r="F17" s="13" t="s">
        <v>355</v>
      </c>
      <c r="G17" s="13" t="s">
        <v>315</v>
      </c>
      <c r="H17" s="13" t="s">
        <v>351</v>
      </c>
      <c r="I17" s="13" t="s">
        <v>317</v>
      </c>
      <c r="J17" s="13" t="s">
        <v>324</v>
      </c>
      <c r="K17" s="13" t="s">
        <v>349</v>
      </c>
    </row>
  </sheetData>
  <mergeCells count="7">
    <mergeCell ref="B2:K2"/>
    <mergeCell ref="A7:A13"/>
    <mergeCell ref="A14:A17"/>
    <mergeCell ref="B7:B13"/>
    <mergeCell ref="B14:B17"/>
    <mergeCell ref="C7:C13"/>
    <mergeCell ref="C14:C17"/>
  </mergeCells>
  <pageMargins left="0.75" right="0.75" top="1" bottom="1" header="0.511805555555556" footer="0.511805555555556"/>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8"/>
  <sheetViews>
    <sheetView showZeros="0" workbookViewId="0">
      <selection activeCell="A8" sqref="A8"/>
    </sheetView>
  </sheetViews>
  <sheetFormatPr defaultColWidth="9.14166666666667" defaultRowHeight="12" customHeight="1" outlineLevelRow="7"/>
  <cols>
    <col min="1" max="1" width="38.025" customWidth="1"/>
    <col min="2" max="2" width="22.7083333333333" customWidth="1"/>
    <col min="3" max="3" width="17.575" customWidth="1"/>
    <col min="4" max="7" width="23.575" customWidth="1"/>
    <col min="8" max="8" width="21.85" customWidth="1"/>
    <col min="9" max="11" width="23.575" customWidth="1"/>
  </cols>
  <sheetData>
    <row r="1" ht="17.25" customHeight="1" spans="11:11">
      <c r="K1" s="35" t="s">
        <v>356</v>
      </c>
    </row>
    <row r="2" ht="28.5" customHeight="1" spans="2:11">
      <c r="B2" s="105" t="s">
        <v>357</v>
      </c>
      <c r="C2" s="19"/>
      <c r="D2" s="19"/>
      <c r="E2" s="19"/>
      <c r="F2" s="19"/>
      <c r="G2" s="60"/>
      <c r="H2" s="19"/>
      <c r="I2" s="60"/>
      <c r="J2" s="60"/>
      <c r="K2" s="19"/>
    </row>
    <row r="3" ht="17.25" customHeight="1" spans="1:2">
      <c r="A3" t="s">
        <v>98</v>
      </c>
      <c r="B3" s="106"/>
    </row>
    <row r="4" ht="44.25" customHeight="1" spans="1:11">
      <c r="A4" s="107" t="s">
        <v>232</v>
      </c>
      <c r="B4" s="44" t="s">
        <v>301</v>
      </c>
      <c r="C4" s="44" t="s">
        <v>302</v>
      </c>
      <c r="D4" s="44" t="s">
        <v>303</v>
      </c>
      <c r="E4" s="44" t="s">
        <v>304</v>
      </c>
      <c r="F4" s="44" t="s">
        <v>305</v>
      </c>
      <c r="G4" s="12" t="s">
        <v>306</v>
      </c>
      <c r="H4" s="44" t="s">
        <v>307</v>
      </c>
      <c r="I4" s="12" t="s">
        <v>308</v>
      </c>
      <c r="J4" s="12" t="s">
        <v>309</v>
      </c>
      <c r="K4" s="44" t="s">
        <v>310</v>
      </c>
    </row>
    <row r="5" ht="14.25" customHeight="1" spans="1:11">
      <c r="A5" s="108">
        <v>1</v>
      </c>
      <c r="B5" s="109">
        <v>2</v>
      </c>
      <c r="C5" s="110">
        <v>3</v>
      </c>
      <c r="D5" s="111">
        <v>4</v>
      </c>
      <c r="E5" s="111">
        <v>5</v>
      </c>
      <c r="F5" s="111">
        <v>6</v>
      </c>
      <c r="G5" s="111">
        <v>7</v>
      </c>
      <c r="H5" s="110">
        <v>8</v>
      </c>
      <c r="I5" s="111">
        <v>8</v>
      </c>
      <c r="J5" s="110">
        <v>10</v>
      </c>
      <c r="K5" s="110">
        <v>11</v>
      </c>
    </row>
    <row r="6" ht="42" customHeight="1" spans="1:11">
      <c r="A6" s="14"/>
      <c r="B6" s="13"/>
      <c r="C6" s="57"/>
      <c r="D6" s="57"/>
      <c r="E6" s="57"/>
      <c r="F6" s="44"/>
      <c r="G6" s="12"/>
      <c r="H6" s="44"/>
      <c r="I6" s="12"/>
      <c r="J6" s="12"/>
      <c r="K6" s="44"/>
    </row>
    <row r="7" ht="51.75" customHeight="1" spans="1:11">
      <c r="A7" s="108"/>
      <c r="B7" s="13"/>
      <c r="C7" s="13"/>
      <c r="D7" s="13"/>
      <c r="E7" s="13"/>
      <c r="F7" s="13"/>
      <c r="G7" s="13"/>
      <c r="H7" s="13"/>
      <c r="I7" s="13"/>
      <c r="J7" s="13"/>
      <c r="K7" s="31"/>
    </row>
    <row r="8" customHeight="1" spans="1:1">
      <c r="A8" t="s">
        <v>358</v>
      </c>
    </row>
  </sheetData>
  <mergeCells count="1">
    <mergeCell ref="B2:K2"/>
  </mergeCells>
  <pageMargins left="0.75" right="0.75" top="1" bottom="1" header="0.511805555555556" footer="0.511805555555556"/>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6.85" customWidth="1"/>
    <col min="2" max="2" width="34.2833333333333" customWidth="1"/>
    <col min="3" max="3" width="30.425" customWidth="1"/>
    <col min="4" max="4" width="28.7083333333333" customWidth="1"/>
    <col min="5" max="6" width="26.85" customWidth="1"/>
  </cols>
  <sheetData>
    <row r="1" ht="12" customHeight="1" spans="1:6">
      <c r="A1" s="88">
        <v>1</v>
      </c>
      <c r="B1" s="89">
        <v>0</v>
      </c>
      <c r="C1" s="88">
        <v>1</v>
      </c>
      <c r="D1" s="87"/>
      <c r="E1" s="87"/>
      <c r="F1" s="87" t="s">
        <v>359</v>
      </c>
    </row>
    <row r="2" ht="26.25" customHeight="1" spans="1:6">
      <c r="A2" s="91" t="s">
        <v>360</v>
      </c>
      <c r="B2" s="91" t="s">
        <v>360</v>
      </c>
      <c r="C2" s="92"/>
      <c r="D2" s="102"/>
      <c r="E2" s="102"/>
      <c r="F2" s="102"/>
    </row>
    <row r="3" ht="13.5" customHeight="1" spans="1:6">
      <c r="A3" s="4" t="str">
        <f>"单位名称："&amp;"曲靖面店坡联营林场"</f>
        <v>单位名称：曲靖面店坡联营林场</v>
      </c>
      <c r="B3" s="4" t="s">
        <v>361</v>
      </c>
      <c r="C3" s="88"/>
      <c r="D3" s="87"/>
      <c r="E3" s="87"/>
      <c r="F3" s="239" t="s">
        <v>2</v>
      </c>
    </row>
    <row r="4" ht="19.5" customHeight="1" spans="1:6">
      <c r="A4" s="56" t="s">
        <v>362</v>
      </c>
      <c r="B4" s="103" t="s">
        <v>46</v>
      </c>
      <c r="C4" s="56" t="s">
        <v>47</v>
      </c>
      <c r="D4" s="10" t="s">
        <v>363</v>
      </c>
      <c r="E4" s="10"/>
      <c r="F4" s="10"/>
    </row>
    <row r="5" ht="18.75" customHeight="1" spans="1:6">
      <c r="A5" s="56"/>
      <c r="B5" s="104"/>
      <c r="C5" s="56"/>
      <c r="D5" s="10" t="s">
        <v>29</v>
      </c>
      <c r="E5" s="10" t="s">
        <v>48</v>
      </c>
      <c r="F5" s="10" t="s">
        <v>49</v>
      </c>
    </row>
    <row r="6" ht="23.25" customHeight="1" spans="1:6">
      <c r="A6" s="12">
        <v>1</v>
      </c>
      <c r="B6" s="99" t="s">
        <v>137</v>
      </c>
      <c r="C6" s="12">
        <v>3</v>
      </c>
      <c r="D6" s="11">
        <v>4</v>
      </c>
      <c r="E6" s="11">
        <v>5</v>
      </c>
      <c r="F6" s="11">
        <v>6</v>
      </c>
    </row>
    <row r="7" ht="23.25" customHeight="1" spans="1:6">
      <c r="A7" s="13"/>
      <c r="B7" s="14"/>
      <c r="C7" s="14"/>
      <c r="D7" s="15"/>
      <c r="E7" s="15"/>
      <c r="F7" s="15"/>
    </row>
    <row r="8" ht="24" customHeight="1" spans="1:6">
      <c r="A8" s="14"/>
      <c r="B8" s="13"/>
      <c r="C8" s="13"/>
      <c r="D8" s="15"/>
      <c r="E8" s="15"/>
      <c r="F8" s="15"/>
    </row>
    <row r="9" ht="18.75" customHeight="1" spans="1:6">
      <c r="A9" s="56" t="s">
        <v>95</v>
      </c>
      <c r="B9" s="56" t="s">
        <v>95</v>
      </c>
      <c r="C9" s="56" t="s">
        <v>95</v>
      </c>
      <c r="D9" s="15"/>
      <c r="E9" s="15"/>
      <c r="F9" s="15"/>
    </row>
    <row r="10" customHeight="1" spans="1:1">
      <c r="A10" t="s">
        <v>364</v>
      </c>
    </row>
  </sheetData>
  <mergeCells count="7">
    <mergeCell ref="A2:F2"/>
    <mergeCell ref="A3:C3"/>
    <mergeCell ref="D4:F4"/>
    <mergeCell ref="A9:C9"/>
    <mergeCell ref="A4:A5"/>
    <mergeCell ref="B4:B5"/>
    <mergeCell ref="C4:C5"/>
  </mergeCells>
  <pageMargins left="0.75" right="0.75" top="1" bottom="1" header="0.511805555555556" footer="0.511805555555556"/>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88">
        <v>1</v>
      </c>
      <c r="B1" s="89">
        <v>0</v>
      </c>
      <c r="C1" s="88">
        <v>1</v>
      </c>
      <c r="D1" s="90"/>
      <c r="E1" s="90"/>
      <c r="F1" s="90" t="s">
        <v>359</v>
      </c>
    </row>
    <row r="2" ht="26.25" customHeight="1" spans="1:6">
      <c r="A2" s="91" t="s">
        <v>365</v>
      </c>
      <c r="B2" s="91" t="s">
        <v>360</v>
      </c>
      <c r="C2" s="92"/>
      <c r="D2" s="93"/>
      <c r="E2" s="93"/>
      <c r="F2" s="93"/>
    </row>
    <row r="3" ht="13.5" customHeight="1" spans="1:6">
      <c r="A3" s="4" t="str">
        <f>"单位名称："&amp;"曲靖面店坡联营林场"</f>
        <v>单位名称：曲靖面店坡联营林场</v>
      </c>
      <c r="B3" s="94" t="s">
        <v>361</v>
      </c>
      <c r="C3" s="88"/>
      <c r="D3" s="90"/>
      <c r="E3" s="90"/>
      <c r="F3" s="239" t="s">
        <v>2</v>
      </c>
    </row>
    <row r="4" ht="19.5" customHeight="1" spans="1:6">
      <c r="A4" s="95" t="s">
        <v>362</v>
      </c>
      <c r="B4" s="96" t="s">
        <v>46</v>
      </c>
      <c r="C4" s="95" t="s">
        <v>47</v>
      </c>
      <c r="D4" s="36" t="s">
        <v>366</v>
      </c>
      <c r="E4" s="37"/>
      <c r="F4" s="38"/>
    </row>
    <row r="5" ht="18.75" customHeight="1" spans="1:6">
      <c r="A5" s="97"/>
      <c r="B5" s="98"/>
      <c r="C5" s="97"/>
      <c r="D5" s="24" t="s">
        <v>29</v>
      </c>
      <c r="E5" s="36" t="s">
        <v>48</v>
      </c>
      <c r="F5" s="24" t="s">
        <v>49</v>
      </c>
    </row>
    <row r="6" ht="18.75" customHeight="1" spans="1:6">
      <c r="A6" s="12">
        <v>1</v>
      </c>
      <c r="B6" s="99" t="s">
        <v>137</v>
      </c>
      <c r="C6" s="12">
        <v>3</v>
      </c>
      <c r="D6" s="11">
        <v>4</v>
      </c>
      <c r="E6" s="11">
        <v>5</v>
      </c>
      <c r="F6" s="11">
        <v>6</v>
      </c>
    </row>
    <row r="7" ht="21" customHeight="1" spans="1:6">
      <c r="A7" s="13"/>
      <c r="B7" s="100"/>
      <c r="C7" s="100"/>
      <c r="D7" s="15"/>
      <c r="E7" s="15"/>
      <c r="F7" s="15"/>
    </row>
    <row r="8" ht="21" customHeight="1" spans="1:6">
      <c r="A8" s="100"/>
      <c r="B8" s="13"/>
      <c r="C8" s="13"/>
      <c r="D8" s="15"/>
      <c r="E8" s="15"/>
      <c r="F8" s="15"/>
    </row>
    <row r="9" ht="18.75" customHeight="1" spans="1:6">
      <c r="A9" s="76" t="s">
        <v>95</v>
      </c>
      <c r="B9" s="76" t="s">
        <v>95</v>
      </c>
      <c r="C9" s="101" t="s">
        <v>95</v>
      </c>
      <c r="D9" s="15"/>
      <c r="E9" s="15"/>
      <c r="F9" s="15"/>
    </row>
    <row r="10" customHeight="1" spans="1:1">
      <c r="A10" t="s">
        <v>367</v>
      </c>
    </row>
  </sheetData>
  <mergeCells count="7">
    <mergeCell ref="A2:F2"/>
    <mergeCell ref="A3:C3"/>
    <mergeCell ref="D4:F4"/>
    <mergeCell ref="A9:C9"/>
    <mergeCell ref="A4:A5"/>
    <mergeCell ref="B4:B5"/>
    <mergeCell ref="C4:C5"/>
  </mergeCells>
  <pageMargins left="0.75" right="0.75" top="1" bottom="1" header="0.511805555555556" footer="0.511805555555556"/>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Q11"/>
  <sheetViews>
    <sheetView showZeros="0" tabSelected="1" topLeftCell="C1" workbookViewId="0">
      <selection activeCell="F17" sqref="F17"/>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35"/>
      <c r="P1" s="35"/>
      <c r="Q1" s="39" t="s">
        <v>368</v>
      </c>
    </row>
    <row r="2" ht="27.75" customHeight="1" spans="1:17">
      <c r="A2" s="40" t="s">
        <v>369</v>
      </c>
      <c r="B2" s="19"/>
      <c r="C2" s="19"/>
      <c r="D2" s="19"/>
      <c r="E2" s="19"/>
      <c r="F2" s="19"/>
      <c r="G2" s="19"/>
      <c r="H2" s="19"/>
      <c r="I2" s="19"/>
      <c r="J2" s="19"/>
      <c r="K2" s="60"/>
      <c r="L2" s="19"/>
      <c r="M2" s="19"/>
      <c r="N2" s="19"/>
      <c r="O2" s="60"/>
      <c r="P2" s="60"/>
      <c r="Q2" s="19"/>
    </row>
    <row r="3" ht="18.75" customHeight="1" spans="1:17">
      <c r="A3" s="5" t="str">
        <f>"单位名称："&amp;"曲靖面店坡联营林场"</f>
        <v>单位名称：曲靖面店坡联营林场</v>
      </c>
      <c r="B3" s="21"/>
      <c r="C3" s="21"/>
      <c r="D3" s="21"/>
      <c r="E3" s="21"/>
      <c r="F3" s="21"/>
      <c r="G3" s="21"/>
      <c r="H3" s="21"/>
      <c r="I3" s="21"/>
      <c r="J3" s="21"/>
      <c r="O3" s="74"/>
      <c r="P3" s="74"/>
      <c r="Q3" s="239" t="s">
        <v>2</v>
      </c>
    </row>
    <row r="4" ht="15.75" customHeight="1" spans="1:17">
      <c r="A4" s="23" t="s">
        <v>370</v>
      </c>
      <c r="B4" s="61" t="s">
        <v>371</v>
      </c>
      <c r="C4" s="61" t="s">
        <v>372</v>
      </c>
      <c r="D4" s="61" t="s">
        <v>373</v>
      </c>
      <c r="E4" s="61" t="s">
        <v>374</v>
      </c>
      <c r="F4" s="61" t="s">
        <v>375</v>
      </c>
      <c r="G4" s="42" t="s">
        <v>238</v>
      </c>
      <c r="H4" s="42"/>
      <c r="I4" s="42"/>
      <c r="J4" s="42"/>
      <c r="K4" s="75"/>
      <c r="L4" s="42"/>
      <c r="M4" s="42"/>
      <c r="N4" s="42"/>
      <c r="O4" s="76"/>
      <c r="P4" s="75"/>
      <c r="Q4" s="43"/>
    </row>
    <row r="5" ht="17.25" customHeight="1" spans="1:17">
      <c r="A5" s="26"/>
      <c r="B5" s="63"/>
      <c r="C5" s="63"/>
      <c r="D5" s="63"/>
      <c r="E5" s="63"/>
      <c r="F5" s="63"/>
      <c r="G5" s="63" t="s">
        <v>29</v>
      </c>
      <c r="H5" s="63" t="s">
        <v>32</v>
      </c>
      <c r="I5" s="63" t="s">
        <v>376</v>
      </c>
      <c r="J5" s="63" t="s">
        <v>377</v>
      </c>
      <c r="K5" s="64" t="s">
        <v>378</v>
      </c>
      <c r="L5" s="77" t="s">
        <v>36</v>
      </c>
      <c r="M5" s="77"/>
      <c r="N5" s="77"/>
      <c r="O5" s="78"/>
      <c r="P5" s="83"/>
      <c r="Q5" s="65"/>
    </row>
    <row r="6" ht="54" customHeight="1" spans="1:17">
      <c r="A6" s="29"/>
      <c r="B6" s="65"/>
      <c r="C6" s="65"/>
      <c r="D6" s="65"/>
      <c r="E6" s="65"/>
      <c r="F6" s="65"/>
      <c r="G6" s="65"/>
      <c r="H6" s="65" t="s">
        <v>31</v>
      </c>
      <c r="I6" s="65"/>
      <c r="J6" s="65"/>
      <c r="K6" s="66"/>
      <c r="L6" s="65" t="s">
        <v>31</v>
      </c>
      <c r="M6" s="65" t="s">
        <v>37</v>
      </c>
      <c r="N6" s="65" t="s">
        <v>247</v>
      </c>
      <c r="O6" s="45" t="s">
        <v>39</v>
      </c>
      <c r="P6" s="66" t="s">
        <v>40</v>
      </c>
      <c r="Q6" s="65" t="s">
        <v>41</v>
      </c>
    </row>
    <row r="7" ht="15" customHeight="1" spans="1:17">
      <c r="A7" s="30">
        <v>1</v>
      </c>
      <c r="B7" s="84">
        <v>2</v>
      </c>
      <c r="C7" s="84">
        <v>3</v>
      </c>
      <c r="D7" s="84">
        <v>4</v>
      </c>
      <c r="E7" s="84">
        <v>5</v>
      </c>
      <c r="F7" s="84">
        <v>6</v>
      </c>
      <c r="G7" s="85">
        <v>7</v>
      </c>
      <c r="H7" s="85">
        <v>8</v>
      </c>
      <c r="I7" s="85">
        <v>9</v>
      </c>
      <c r="J7" s="85">
        <v>10</v>
      </c>
      <c r="K7" s="85">
        <v>11</v>
      </c>
      <c r="L7" s="85">
        <v>12</v>
      </c>
      <c r="M7" s="85">
        <v>13</v>
      </c>
      <c r="N7" s="85">
        <v>14</v>
      </c>
      <c r="O7" s="85">
        <v>15</v>
      </c>
      <c r="P7" s="85">
        <v>16</v>
      </c>
      <c r="Q7" s="85">
        <v>17</v>
      </c>
    </row>
    <row r="8" ht="21" customHeight="1" spans="1:17">
      <c r="A8" s="13" t="s">
        <v>379</v>
      </c>
      <c r="B8" s="67"/>
      <c r="C8" s="67"/>
      <c r="D8" s="67"/>
      <c r="E8" s="86"/>
      <c r="F8" s="15">
        <v>5</v>
      </c>
      <c r="G8" s="15">
        <v>5</v>
      </c>
      <c r="H8" s="15">
        <v>5</v>
      </c>
      <c r="I8" s="15"/>
      <c r="J8" s="15"/>
      <c r="K8" s="15"/>
      <c r="L8" s="15"/>
      <c r="M8" s="15"/>
      <c r="N8" s="15"/>
      <c r="O8" s="15"/>
      <c r="P8" s="15"/>
      <c r="Q8" s="15"/>
    </row>
    <row r="9" ht="25.5" customHeight="1" spans="1:17">
      <c r="A9" s="13" t="s">
        <v>293</v>
      </c>
      <c r="B9" s="13" t="s">
        <v>380</v>
      </c>
      <c r="C9" s="13" t="s">
        <v>381</v>
      </c>
      <c r="D9" s="13" t="s">
        <v>382</v>
      </c>
      <c r="E9" s="13" t="s">
        <v>139</v>
      </c>
      <c r="F9" s="15">
        <v>4</v>
      </c>
      <c r="G9" s="15">
        <v>4</v>
      </c>
      <c r="H9" s="15">
        <v>4</v>
      </c>
      <c r="I9" s="15"/>
      <c r="J9" s="15"/>
      <c r="K9" s="15"/>
      <c r="L9" s="15"/>
      <c r="M9" s="15"/>
      <c r="N9" s="15"/>
      <c r="O9" s="15"/>
      <c r="P9" s="15"/>
      <c r="Q9" s="15"/>
    </row>
    <row r="10" ht="25.5" customHeight="1" spans="1:17">
      <c r="A10" s="13" t="s">
        <v>293</v>
      </c>
      <c r="B10" s="13" t="s">
        <v>383</v>
      </c>
      <c r="C10" s="13" t="s">
        <v>384</v>
      </c>
      <c r="D10" s="13" t="s">
        <v>382</v>
      </c>
      <c r="E10" s="13" t="s">
        <v>136</v>
      </c>
      <c r="F10" s="15">
        <v>1</v>
      </c>
      <c r="G10" s="15">
        <v>1</v>
      </c>
      <c r="H10" s="15">
        <v>1</v>
      </c>
      <c r="I10" s="15"/>
      <c r="J10" s="15"/>
      <c r="K10" s="15"/>
      <c r="L10" s="15"/>
      <c r="M10" s="15"/>
      <c r="N10" s="15"/>
      <c r="O10" s="15"/>
      <c r="P10" s="15"/>
      <c r="Q10" s="15"/>
    </row>
    <row r="11" ht="21" customHeight="1" spans="1:17">
      <c r="A11" s="69" t="s">
        <v>95</v>
      </c>
      <c r="B11" s="70"/>
      <c r="C11" s="70"/>
      <c r="D11" s="70"/>
      <c r="E11" s="86"/>
      <c r="F11" s="15">
        <v>5</v>
      </c>
      <c r="G11" s="15">
        <v>5</v>
      </c>
      <c r="H11" s="15">
        <v>5</v>
      </c>
      <c r="I11" s="15"/>
      <c r="J11" s="15"/>
      <c r="K11" s="15"/>
      <c r="L11" s="15"/>
      <c r="M11" s="15"/>
      <c r="N11" s="15"/>
      <c r="O11" s="15"/>
      <c r="P11" s="15"/>
      <c r="Q11" s="15"/>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R11"/>
  <sheetViews>
    <sheetView showZeros="0" workbookViewId="0">
      <selection activeCell="A11" sqref="A11"/>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52"/>
      <c r="B1" s="52"/>
      <c r="C1" s="52"/>
      <c r="D1" s="54"/>
      <c r="E1" s="54"/>
      <c r="F1" s="54"/>
      <c r="G1" s="54"/>
      <c r="H1" s="52"/>
      <c r="I1" s="52"/>
      <c r="J1" s="52"/>
      <c r="K1" s="52"/>
      <c r="L1" s="72"/>
      <c r="M1" s="52"/>
      <c r="N1" s="52"/>
      <c r="O1" s="52"/>
      <c r="P1" s="35"/>
      <c r="Q1" s="79"/>
      <c r="R1" s="80" t="s">
        <v>385</v>
      </c>
    </row>
    <row r="2" ht="27.75" customHeight="1" spans="1:18">
      <c r="A2" s="40" t="s">
        <v>386</v>
      </c>
      <c r="B2" s="59"/>
      <c r="C2" s="59"/>
      <c r="D2" s="60"/>
      <c r="E2" s="60"/>
      <c r="F2" s="60"/>
      <c r="G2" s="60"/>
      <c r="H2" s="59"/>
      <c r="I2" s="59"/>
      <c r="J2" s="59"/>
      <c r="K2" s="59"/>
      <c r="L2" s="73"/>
      <c r="M2" s="59"/>
      <c r="N2" s="59"/>
      <c r="O2" s="59"/>
      <c r="P2" s="60"/>
      <c r="Q2" s="73"/>
      <c r="R2" s="59"/>
    </row>
    <row r="3" ht="18.75" customHeight="1" spans="1:18">
      <c r="A3" s="51" t="str">
        <f>"单位名称："&amp;"曲靖面店坡联营林场"</f>
        <v>单位名称：曲靖面店坡联营林场</v>
      </c>
      <c r="B3" s="52"/>
      <c r="C3" s="52"/>
      <c r="D3" s="54"/>
      <c r="E3" s="54"/>
      <c r="F3" s="54"/>
      <c r="G3" s="54"/>
      <c r="H3" s="52"/>
      <c r="I3" s="52"/>
      <c r="J3" s="52"/>
      <c r="K3" s="52"/>
      <c r="L3" s="72"/>
      <c r="M3" s="52"/>
      <c r="N3" s="52"/>
      <c r="O3" s="52"/>
      <c r="P3" s="74"/>
      <c r="Q3" s="81"/>
      <c r="R3" s="242" t="s">
        <v>2</v>
      </c>
    </row>
    <row r="4" ht="15.75" customHeight="1" spans="1:18">
      <c r="A4" s="23" t="s">
        <v>370</v>
      </c>
      <c r="B4" s="61" t="s">
        <v>387</v>
      </c>
      <c r="C4" s="61" t="s">
        <v>388</v>
      </c>
      <c r="D4" s="62" t="s">
        <v>389</v>
      </c>
      <c r="E4" s="62" t="s">
        <v>390</v>
      </c>
      <c r="F4" s="62" t="s">
        <v>391</v>
      </c>
      <c r="G4" s="62" t="s">
        <v>392</v>
      </c>
      <c r="H4" s="42" t="s">
        <v>238</v>
      </c>
      <c r="I4" s="42"/>
      <c r="J4" s="42"/>
      <c r="K4" s="42"/>
      <c r="L4" s="75"/>
      <c r="M4" s="42"/>
      <c r="N4" s="42"/>
      <c r="O4" s="42"/>
      <c r="P4" s="76"/>
      <c r="Q4" s="75"/>
      <c r="R4" s="43"/>
    </row>
    <row r="5" ht="17.25" customHeight="1" spans="1:18">
      <c r="A5" s="26"/>
      <c r="B5" s="63"/>
      <c r="C5" s="63"/>
      <c r="D5" s="64"/>
      <c r="E5" s="64"/>
      <c r="F5" s="64"/>
      <c r="G5" s="64"/>
      <c r="H5" s="63" t="s">
        <v>29</v>
      </c>
      <c r="I5" s="63" t="s">
        <v>32</v>
      </c>
      <c r="J5" s="63" t="s">
        <v>376</v>
      </c>
      <c r="K5" s="63" t="s">
        <v>377</v>
      </c>
      <c r="L5" s="64" t="s">
        <v>378</v>
      </c>
      <c r="M5" s="77" t="s">
        <v>393</v>
      </c>
      <c r="N5" s="77"/>
      <c r="O5" s="77"/>
      <c r="P5" s="78"/>
      <c r="Q5" s="83"/>
      <c r="R5" s="65"/>
    </row>
    <row r="6" ht="54" customHeight="1" spans="1:18">
      <c r="A6" s="29"/>
      <c r="B6" s="65"/>
      <c r="C6" s="65"/>
      <c r="D6" s="66"/>
      <c r="E6" s="66"/>
      <c r="F6" s="66"/>
      <c r="G6" s="66"/>
      <c r="H6" s="65"/>
      <c r="I6" s="65" t="s">
        <v>31</v>
      </c>
      <c r="J6" s="65"/>
      <c r="K6" s="65"/>
      <c r="L6" s="66"/>
      <c r="M6" s="65" t="s">
        <v>31</v>
      </c>
      <c r="N6" s="65" t="s">
        <v>37</v>
      </c>
      <c r="O6" s="65" t="s">
        <v>247</v>
      </c>
      <c r="P6" s="45" t="s">
        <v>39</v>
      </c>
      <c r="Q6" s="66" t="s">
        <v>40</v>
      </c>
      <c r="R6" s="65" t="s">
        <v>41</v>
      </c>
    </row>
    <row r="7" ht="15" customHeight="1" spans="1:18">
      <c r="A7" s="29">
        <v>1</v>
      </c>
      <c r="B7" s="65">
        <v>2</v>
      </c>
      <c r="C7" s="65">
        <v>3</v>
      </c>
      <c r="D7" s="66">
        <v>4</v>
      </c>
      <c r="E7" s="66">
        <v>5</v>
      </c>
      <c r="F7" s="66">
        <v>6</v>
      </c>
      <c r="G7" s="66">
        <v>7</v>
      </c>
      <c r="H7" s="66">
        <v>8</v>
      </c>
      <c r="I7" s="66">
        <v>9</v>
      </c>
      <c r="J7" s="66">
        <v>10</v>
      </c>
      <c r="K7" s="66">
        <v>11</v>
      </c>
      <c r="L7" s="66">
        <v>12</v>
      </c>
      <c r="M7" s="66">
        <v>13</v>
      </c>
      <c r="N7" s="66">
        <v>14</v>
      </c>
      <c r="O7" s="66">
        <v>15</v>
      </c>
      <c r="P7" s="66">
        <v>16</v>
      </c>
      <c r="Q7" s="66">
        <v>17</v>
      </c>
      <c r="R7" s="66">
        <v>18</v>
      </c>
    </row>
    <row r="8" ht="21" customHeight="1" spans="1:18">
      <c r="A8" s="13"/>
      <c r="B8" s="67"/>
      <c r="C8" s="67"/>
      <c r="D8" s="68"/>
      <c r="E8" s="68"/>
      <c r="F8" s="68"/>
      <c r="G8" s="68"/>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69" t="s">
        <v>394</v>
      </c>
      <c r="B10" s="70"/>
      <c r="C10" s="71"/>
      <c r="D10" s="68"/>
      <c r="E10" s="68"/>
      <c r="F10" s="68"/>
      <c r="G10" s="68"/>
      <c r="H10" s="15"/>
      <c r="I10" s="15"/>
      <c r="J10" s="15"/>
      <c r="K10" s="15"/>
      <c r="L10" s="15"/>
      <c r="M10" s="15"/>
      <c r="N10" s="15"/>
      <c r="O10" s="15"/>
      <c r="P10" s="15"/>
      <c r="Q10" s="15"/>
      <c r="R10" s="15"/>
    </row>
    <row r="11" customHeight="1" spans="1:1">
      <c r="A11" t="s">
        <v>395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1805555555556" footer="0.511805555555556"/>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N9"/>
  <sheetViews>
    <sheetView showZeros="0" workbookViewId="0">
      <selection activeCell="A9" sqref="A9"/>
    </sheetView>
  </sheetViews>
  <sheetFormatPr defaultColWidth="9.14166666666667" defaultRowHeight="14.25" customHeight="1"/>
  <cols>
    <col min="1" max="1" width="37.7083333333333" customWidth="1"/>
    <col min="2" max="4" width="13.425" customWidth="1"/>
    <col min="5" max="5" width="10.2833333333333" customWidth="1"/>
    <col min="7" max="14" width="10.2833333333333" customWidth="1"/>
  </cols>
  <sheetData>
    <row r="1" ht="13.5" customHeight="1" spans="4:14">
      <c r="D1" s="39"/>
      <c r="F1" s="48"/>
      <c r="N1" s="35" t="s">
        <v>396</v>
      </c>
    </row>
    <row r="2" ht="35.25" customHeight="1" spans="1:14">
      <c r="A2" s="49" t="s">
        <v>397</v>
      </c>
      <c r="B2" s="50"/>
      <c r="C2" s="50"/>
      <c r="D2" s="50"/>
      <c r="E2" s="50"/>
      <c r="F2" s="50"/>
      <c r="G2" s="50"/>
      <c r="H2" s="50"/>
      <c r="I2" s="50"/>
      <c r="J2" s="50"/>
      <c r="K2" s="50"/>
      <c r="L2" s="50"/>
      <c r="M2" s="50"/>
      <c r="N2" s="50"/>
    </row>
    <row r="3" ht="24" customHeight="1" spans="1:13">
      <c r="A3" s="51" t="str">
        <f>"单位名称："&amp;"曲靖面店坡联营林场"</f>
        <v>单位名称：曲靖面店坡联营林场</v>
      </c>
      <c r="B3" s="52"/>
      <c r="C3" s="52"/>
      <c r="D3" s="53"/>
      <c r="E3" s="52"/>
      <c r="F3" s="54"/>
      <c r="G3" s="52"/>
      <c r="H3" s="52"/>
      <c r="I3" s="52"/>
      <c r="J3" s="52"/>
      <c r="K3" s="21"/>
      <c r="L3" s="21"/>
      <c r="M3" s="243" t="s">
        <v>2</v>
      </c>
    </row>
    <row r="4" ht="19.5" customHeight="1" spans="1:14">
      <c r="A4" s="10" t="s">
        <v>398</v>
      </c>
      <c r="B4" s="10" t="s">
        <v>238</v>
      </c>
      <c r="C4" s="10"/>
      <c r="D4" s="10"/>
      <c r="E4" s="10" t="s">
        <v>399</v>
      </c>
      <c r="F4" s="10"/>
      <c r="G4" s="10"/>
      <c r="H4" s="10"/>
      <c r="I4" s="10"/>
      <c r="J4" s="10"/>
      <c r="K4" s="10"/>
      <c r="L4" s="10"/>
      <c r="M4" s="10"/>
      <c r="N4" s="10"/>
    </row>
    <row r="5" ht="40.5" customHeight="1" spans="1:14">
      <c r="A5" s="10"/>
      <c r="B5" s="10" t="s">
        <v>29</v>
      </c>
      <c r="C5" s="9" t="s">
        <v>32</v>
      </c>
      <c r="D5" s="55" t="s">
        <v>400</v>
      </c>
      <c r="E5" s="12" t="s">
        <v>401</v>
      </c>
      <c r="F5" s="12" t="s">
        <v>402</v>
      </c>
      <c r="G5" s="12" t="s">
        <v>403</v>
      </c>
      <c r="H5" s="12" t="s">
        <v>404</v>
      </c>
      <c r="I5" s="12" t="s">
        <v>405</v>
      </c>
      <c r="J5" s="12" t="s">
        <v>406</v>
      </c>
      <c r="K5" s="12" t="s">
        <v>407</v>
      </c>
      <c r="L5" s="12" t="s">
        <v>408</v>
      </c>
      <c r="M5" s="12" t="s">
        <v>409</v>
      </c>
      <c r="N5" s="12" t="s">
        <v>410</v>
      </c>
    </row>
    <row r="6" ht="19.5" customHeight="1" spans="1:14">
      <c r="A6" s="11">
        <v>1</v>
      </c>
      <c r="B6" s="11">
        <v>2</v>
      </c>
      <c r="C6" s="11">
        <v>3</v>
      </c>
      <c r="D6" s="10">
        <v>4</v>
      </c>
      <c r="E6" s="12">
        <v>5</v>
      </c>
      <c r="F6" s="11">
        <v>6</v>
      </c>
      <c r="G6" s="12">
        <v>7</v>
      </c>
      <c r="H6" s="56">
        <v>8</v>
      </c>
      <c r="I6" s="12">
        <v>9</v>
      </c>
      <c r="J6" s="12">
        <v>10</v>
      </c>
      <c r="K6" s="12">
        <v>11</v>
      </c>
      <c r="L6" s="56">
        <v>12</v>
      </c>
      <c r="M6" s="12">
        <v>13</v>
      </c>
      <c r="N6" s="58">
        <v>14</v>
      </c>
    </row>
    <row r="7" ht="18.75" customHeight="1" spans="1:14">
      <c r="A7" s="57"/>
      <c r="B7" s="15"/>
      <c r="C7" s="15"/>
      <c r="D7" s="15"/>
      <c r="E7" s="15"/>
      <c r="F7" s="15"/>
      <c r="G7" s="15"/>
      <c r="H7" s="15"/>
      <c r="I7" s="15"/>
      <c r="J7" s="15"/>
      <c r="K7" s="15"/>
      <c r="L7" s="15"/>
      <c r="M7" s="15"/>
      <c r="N7" s="15"/>
    </row>
    <row r="8" ht="18.75" customHeight="1" spans="1:14">
      <c r="A8" s="57"/>
      <c r="B8" s="15"/>
      <c r="C8" s="15"/>
      <c r="D8" s="15"/>
      <c r="E8" s="15"/>
      <c r="F8" s="15"/>
      <c r="G8" s="15"/>
      <c r="H8" s="15"/>
      <c r="I8" s="15"/>
      <c r="J8" s="15"/>
      <c r="K8" s="15"/>
      <c r="L8" s="15"/>
      <c r="M8" s="15"/>
      <c r="N8" s="15"/>
    </row>
    <row r="9" customHeight="1" spans="1:1">
      <c r="A9" t="s">
        <v>411</v>
      </c>
    </row>
  </sheetData>
  <mergeCells count="6">
    <mergeCell ref="A2:N2"/>
    <mergeCell ref="A3:J3"/>
    <mergeCell ref="M3:N3"/>
    <mergeCell ref="B4:D4"/>
    <mergeCell ref="E4:N4"/>
    <mergeCell ref="A4:A5"/>
  </mergeCells>
  <pageMargins left="0.75" right="0.75" top="1" bottom="1" header="0.511805555555556" footer="0.511805555555556"/>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2" t="s">
        <v>412</v>
      </c>
    </row>
    <row r="2" ht="28.5" customHeight="1" spans="1:10">
      <c r="A2" s="46" t="s">
        <v>413</v>
      </c>
      <c r="B2" s="3"/>
      <c r="C2" s="3"/>
      <c r="D2" s="3"/>
      <c r="E2" s="3"/>
      <c r="F2" s="47"/>
      <c r="G2" s="3"/>
      <c r="H2" s="47"/>
      <c r="I2" s="47"/>
      <c r="J2" s="3"/>
    </row>
    <row r="3" ht="17.25" customHeight="1" spans="1:1">
      <c r="A3" s="4" t="str">
        <f>"单位名称："&amp;"曲靖面店坡联营林场"</f>
        <v>单位名称：曲靖面店坡联营林场</v>
      </c>
    </row>
    <row r="4" ht="44.25" customHeight="1" spans="1:10">
      <c r="A4" s="44" t="s">
        <v>301</v>
      </c>
      <c r="B4" s="44" t="s">
        <v>302</v>
      </c>
      <c r="C4" s="44" t="s">
        <v>303</v>
      </c>
      <c r="D4" s="44" t="s">
        <v>304</v>
      </c>
      <c r="E4" s="44" t="s">
        <v>305</v>
      </c>
      <c r="F4" s="12" t="s">
        <v>306</v>
      </c>
      <c r="G4" s="44" t="s">
        <v>307</v>
      </c>
      <c r="H4" s="12" t="s">
        <v>308</v>
      </c>
      <c r="I4" s="12" t="s">
        <v>309</v>
      </c>
      <c r="J4" s="44" t="s">
        <v>310</v>
      </c>
    </row>
    <row r="5" ht="14.25" customHeight="1" spans="1:10">
      <c r="A5" s="44">
        <v>1</v>
      </c>
      <c r="B5" s="12">
        <v>2</v>
      </c>
      <c r="C5" s="45">
        <v>3</v>
      </c>
      <c r="D5" s="45">
        <v>4</v>
      </c>
      <c r="E5" s="45">
        <v>5</v>
      </c>
      <c r="F5" s="45">
        <v>6</v>
      </c>
      <c r="G5" s="12">
        <v>7</v>
      </c>
      <c r="H5" s="45">
        <v>8</v>
      </c>
      <c r="I5" s="12">
        <v>9</v>
      </c>
      <c r="J5" s="12">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414</v>
      </c>
    </row>
  </sheetData>
  <mergeCells count="2">
    <mergeCell ref="A2:J2"/>
    <mergeCell ref="A3:H3"/>
  </mergeCells>
  <pageMargins left="0.75" right="0.75" top="1" bottom="1" header="0.511805555555556" footer="0.511805555555556"/>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H8"/>
  <sheetViews>
    <sheetView showZeros="0" workbookViewId="0">
      <selection activeCell="C11" sqref="C11"/>
    </sheetView>
  </sheetViews>
  <sheetFormatPr defaultColWidth="9.14166666666667" defaultRowHeight="12" customHeight="1" outlineLevelRow="7" outlineLevelCol="7"/>
  <cols>
    <col min="1" max="1" width="22.7083333333333" customWidth="1"/>
    <col min="2" max="2" width="24.575" customWidth="1"/>
    <col min="3" max="3" width="30.425" customWidth="1"/>
    <col min="4" max="5" width="23.575" customWidth="1"/>
    <col min="6" max="8" width="32.1416666666667" customWidth="1"/>
  </cols>
  <sheetData>
    <row r="1" ht="14.25" customHeight="1" spans="8:8">
      <c r="H1" s="39" t="s">
        <v>415</v>
      </c>
    </row>
    <row r="2" ht="28.5" customHeight="1" spans="1:8">
      <c r="A2" s="40" t="s">
        <v>416</v>
      </c>
      <c r="B2" s="19"/>
      <c r="C2" s="19"/>
      <c r="D2" s="19"/>
      <c r="E2" s="19"/>
      <c r="F2" s="19"/>
      <c r="G2" s="19"/>
      <c r="H2" s="19"/>
    </row>
    <row r="3" ht="13.5" customHeight="1" spans="1:2">
      <c r="A3" s="5" t="str">
        <f>"单位名称："&amp;"曲靖面店坡联营林场"</f>
        <v>单位名称：曲靖面店坡联营林场</v>
      </c>
      <c r="B3" s="20"/>
    </row>
    <row r="4" ht="18" customHeight="1" spans="1:8">
      <c r="A4" s="23" t="s">
        <v>362</v>
      </c>
      <c r="B4" s="23" t="s">
        <v>417</v>
      </c>
      <c r="C4" s="23" t="s">
        <v>418</v>
      </c>
      <c r="D4" s="23" t="s">
        <v>419</v>
      </c>
      <c r="E4" s="23" t="s">
        <v>420</v>
      </c>
      <c r="F4" s="41" t="s">
        <v>421</v>
      </c>
      <c r="G4" s="42"/>
      <c r="H4" s="43"/>
    </row>
    <row r="5" ht="18" customHeight="1" spans="1:8">
      <c r="A5" s="29"/>
      <c r="B5" s="29"/>
      <c r="C5" s="29"/>
      <c r="D5" s="29"/>
      <c r="E5" s="29"/>
      <c r="F5" s="44" t="s">
        <v>374</v>
      </c>
      <c r="G5" s="44" t="s">
        <v>422</v>
      </c>
      <c r="H5" s="44" t="s">
        <v>423</v>
      </c>
    </row>
    <row r="6" ht="21" customHeight="1" spans="1:8">
      <c r="A6" s="44">
        <v>1</v>
      </c>
      <c r="B6" s="44">
        <v>2</v>
      </c>
      <c r="C6" s="44">
        <v>3</v>
      </c>
      <c r="D6" s="44">
        <v>4</v>
      </c>
      <c r="E6" s="44">
        <v>5</v>
      </c>
      <c r="F6" s="44">
        <v>6</v>
      </c>
      <c r="G6" s="44">
        <v>7</v>
      </c>
      <c r="H6" s="44">
        <v>8</v>
      </c>
    </row>
    <row r="7" ht="33" customHeight="1" spans="1:8">
      <c r="A7" s="13" t="s">
        <v>43</v>
      </c>
      <c r="B7" s="13" t="s">
        <v>380</v>
      </c>
      <c r="C7" s="13" t="s">
        <v>381</v>
      </c>
      <c r="D7" s="13" t="s">
        <v>424</v>
      </c>
      <c r="E7" s="13" t="s">
        <v>382</v>
      </c>
      <c r="F7" s="13" t="s">
        <v>139</v>
      </c>
      <c r="G7" s="15">
        <v>1</v>
      </c>
      <c r="H7" s="15">
        <v>4</v>
      </c>
    </row>
    <row r="8" ht="24" customHeight="1" spans="1:8">
      <c r="A8" s="45" t="s">
        <v>29</v>
      </c>
      <c r="B8" s="13" t="s">
        <v>380</v>
      </c>
      <c r="C8" s="13" t="s">
        <v>381</v>
      </c>
      <c r="D8" s="13" t="s">
        <v>424</v>
      </c>
      <c r="E8" s="13" t="s">
        <v>382</v>
      </c>
      <c r="F8" s="13" t="s">
        <v>139</v>
      </c>
      <c r="G8" s="15">
        <v>1</v>
      </c>
      <c r="H8" s="15">
        <v>4</v>
      </c>
    </row>
  </sheetData>
  <mergeCells count="8">
    <mergeCell ref="A2:H2"/>
    <mergeCell ref="A3:C3"/>
    <mergeCell ref="F4:H4"/>
    <mergeCell ref="A4:A5"/>
    <mergeCell ref="B4:B5"/>
    <mergeCell ref="C4:C5"/>
    <mergeCell ref="D4:D5"/>
    <mergeCell ref="E4:E5"/>
  </mergeCells>
  <pageMargins left="0.75" right="0.75" top="1" bottom="1" header="0.511805555555556" footer="0.511805555555556"/>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1"/>
  <sheetViews>
    <sheetView showZeros="0" workbookViewId="0">
      <selection activeCell="A11" sqref="A11"/>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8"/>
      <c r="E1" s="18"/>
      <c r="F1" s="18"/>
      <c r="G1" s="18"/>
      <c r="K1" s="35" t="s">
        <v>425</v>
      </c>
    </row>
    <row r="2" ht="27.75" customHeight="1" spans="1:11">
      <c r="A2" s="19" t="s">
        <v>426</v>
      </c>
      <c r="B2" s="19"/>
      <c r="C2" s="19"/>
      <c r="D2" s="19"/>
      <c r="E2" s="19"/>
      <c r="F2" s="19"/>
      <c r="G2" s="19"/>
      <c r="H2" s="19"/>
      <c r="I2" s="19"/>
      <c r="J2" s="19"/>
      <c r="K2" s="19"/>
    </row>
    <row r="3" ht="13.5" customHeight="1" spans="1:11">
      <c r="A3" s="4" t="str">
        <f>"单位名称："&amp;"曲靖面店坡联营林场"</f>
        <v>单位名称：曲靖面店坡联营林场</v>
      </c>
      <c r="B3" s="20"/>
      <c r="C3" s="20"/>
      <c r="D3" s="20"/>
      <c r="E3" s="20"/>
      <c r="F3" s="20"/>
      <c r="G3" s="20"/>
      <c r="H3" s="21"/>
      <c r="I3" s="21"/>
      <c r="J3" s="21"/>
      <c r="K3" s="241" t="s">
        <v>2</v>
      </c>
    </row>
    <row r="4" ht="21.75" customHeight="1" spans="1:11">
      <c r="A4" s="22" t="s">
        <v>288</v>
      </c>
      <c r="B4" s="22" t="s">
        <v>233</v>
      </c>
      <c r="C4" s="22" t="s">
        <v>231</v>
      </c>
      <c r="D4" s="23" t="s">
        <v>234</v>
      </c>
      <c r="E4" s="23" t="s">
        <v>235</v>
      </c>
      <c r="F4" s="23" t="s">
        <v>289</v>
      </c>
      <c r="G4" s="23" t="s">
        <v>290</v>
      </c>
      <c r="H4" s="24" t="s">
        <v>29</v>
      </c>
      <c r="I4" s="36" t="s">
        <v>427</v>
      </c>
      <c r="J4" s="37"/>
      <c r="K4" s="38"/>
    </row>
    <row r="5" ht="21.75" customHeight="1" spans="1:11">
      <c r="A5" s="25"/>
      <c r="B5" s="25"/>
      <c r="C5" s="25"/>
      <c r="D5" s="26"/>
      <c r="E5" s="26"/>
      <c r="F5" s="26"/>
      <c r="G5" s="26"/>
      <c r="H5" s="27"/>
      <c r="I5" s="23" t="s">
        <v>32</v>
      </c>
      <c r="J5" s="23" t="s">
        <v>33</v>
      </c>
      <c r="K5" s="23" t="s">
        <v>34</v>
      </c>
    </row>
    <row r="6" ht="40.5" customHeight="1" spans="1:11">
      <c r="A6" s="28"/>
      <c r="B6" s="28"/>
      <c r="C6" s="28"/>
      <c r="D6" s="29"/>
      <c r="E6" s="29"/>
      <c r="F6" s="29"/>
      <c r="G6" s="29"/>
      <c r="H6" s="30"/>
      <c r="I6" s="29" t="s">
        <v>31</v>
      </c>
      <c r="J6" s="29"/>
      <c r="K6" s="29"/>
    </row>
    <row r="7" ht="15" customHeight="1" spans="1:11">
      <c r="A7" s="11">
        <v>1</v>
      </c>
      <c r="B7" s="11">
        <v>2</v>
      </c>
      <c r="C7" s="11">
        <v>3</v>
      </c>
      <c r="D7" s="11">
        <v>4</v>
      </c>
      <c r="E7" s="11">
        <v>5</v>
      </c>
      <c r="F7" s="11">
        <v>6</v>
      </c>
      <c r="G7" s="11">
        <v>7</v>
      </c>
      <c r="H7" s="11">
        <v>8</v>
      </c>
      <c r="I7" s="11">
        <v>9</v>
      </c>
      <c r="J7" s="12">
        <v>10</v>
      </c>
      <c r="K7" s="12">
        <v>11</v>
      </c>
    </row>
    <row r="8" ht="18.75" customHeight="1" spans="1:11">
      <c r="A8" s="31"/>
      <c r="B8" s="13"/>
      <c r="C8" s="31"/>
      <c r="D8" s="31"/>
      <c r="E8" s="31"/>
      <c r="F8" s="31"/>
      <c r="G8" s="31"/>
      <c r="H8" s="15"/>
      <c r="I8" s="15"/>
      <c r="J8" s="15"/>
      <c r="K8" s="15"/>
    </row>
    <row r="9" ht="18.75" customHeight="1" spans="1:11">
      <c r="A9" s="13"/>
      <c r="B9" s="13"/>
      <c r="C9" s="13"/>
      <c r="D9" s="13"/>
      <c r="E9" s="13"/>
      <c r="F9" s="13"/>
      <c r="G9" s="13"/>
      <c r="H9" s="15"/>
      <c r="I9" s="15"/>
      <c r="J9" s="15"/>
      <c r="K9" s="15"/>
    </row>
    <row r="10" ht="18.75" customHeight="1" spans="1:11">
      <c r="A10" s="32" t="s">
        <v>95</v>
      </c>
      <c r="B10" s="33"/>
      <c r="C10" s="33"/>
      <c r="D10" s="33"/>
      <c r="E10" s="33"/>
      <c r="F10" s="33"/>
      <c r="G10" s="34"/>
      <c r="H10" s="15"/>
      <c r="I10" s="15"/>
      <c r="J10" s="15"/>
      <c r="K10" s="15"/>
    </row>
    <row r="11" customHeight="1" spans="1:1">
      <c r="A11" t="s">
        <v>428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1"/>
  <sheetViews>
    <sheetView showZeros="0" workbookViewId="0">
      <selection activeCell="C10" sqref="C10"/>
    </sheetView>
  </sheetViews>
  <sheetFormatPr defaultColWidth="9.14166666666667" defaultRowHeight="14.25" customHeight="1" outlineLevelCol="6"/>
  <cols>
    <col min="1" max="1" width="27.425" customWidth="1"/>
    <col min="2" max="2" width="30.7083333333333" customWidth="1"/>
    <col min="3" max="3" width="27.425" customWidth="1"/>
    <col min="4" max="4" width="26.85" customWidth="1"/>
    <col min="5" max="7" width="30.425" customWidth="1"/>
  </cols>
  <sheetData>
    <row r="1" ht="13.5" customHeight="1" spans="4:7">
      <c r="D1" s="1"/>
      <c r="G1" s="2" t="s">
        <v>429</v>
      </c>
    </row>
    <row r="2" ht="27.75" customHeight="1" spans="1:7">
      <c r="A2" s="3" t="s">
        <v>430</v>
      </c>
      <c r="B2" s="3"/>
      <c r="C2" s="3"/>
      <c r="D2" s="3"/>
      <c r="E2" s="3"/>
      <c r="F2" s="3"/>
      <c r="G2" s="3"/>
    </row>
    <row r="3" ht="13.5" customHeight="1" spans="1:7">
      <c r="A3" s="4" t="str">
        <f>"单位名称："&amp;"曲靖面店坡联营林场"</f>
        <v>单位名称：曲靖面店坡联营林场</v>
      </c>
      <c r="B3" s="5"/>
      <c r="C3" s="5"/>
      <c r="D3" s="5"/>
      <c r="E3" s="6"/>
      <c r="F3" s="6"/>
      <c r="G3" s="241" t="s">
        <v>2</v>
      </c>
    </row>
    <row r="4" ht="21.75" customHeight="1" spans="1:7">
      <c r="A4" s="8" t="s">
        <v>231</v>
      </c>
      <c r="B4" s="8" t="s">
        <v>288</v>
      </c>
      <c r="C4" s="8" t="s">
        <v>233</v>
      </c>
      <c r="D4" s="9" t="s">
        <v>431</v>
      </c>
      <c r="E4" s="10" t="s">
        <v>32</v>
      </c>
      <c r="F4" s="10"/>
      <c r="G4" s="10"/>
    </row>
    <row r="5" ht="21.75" customHeight="1" spans="1:7">
      <c r="A5" s="8"/>
      <c r="B5" s="8"/>
      <c r="C5" s="8"/>
      <c r="D5" s="9"/>
      <c r="E5" s="10" t="s">
        <v>432</v>
      </c>
      <c r="F5" s="9" t="s">
        <v>433</v>
      </c>
      <c r="G5" s="9" t="s">
        <v>434</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c r="F8" s="15">
        <v>15</v>
      </c>
      <c r="G8" s="15"/>
    </row>
    <row r="9" ht="24.75" customHeight="1" spans="1:7">
      <c r="A9" s="14"/>
      <c r="B9" s="13" t="s">
        <v>435</v>
      </c>
      <c r="C9" s="13" t="s">
        <v>297</v>
      </c>
      <c r="D9" s="13" t="s">
        <v>436</v>
      </c>
      <c r="E9" s="15"/>
      <c r="F9" s="15">
        <v>5</v>
      </c>
      <c r="G9" s="15"/>
    </row>
    <row r="10" ht="24.75" customHeight="1" spans="1:7">
      <c r="A10" s="13"/>
      <c r="B10" s="13" t="s">
        <v>435</v>
      </c>
      <c r="C10" s="13" t="s">
        <v>293</v>
      </c>
      <c r="D10" s="13" t="s">
        <v>436</v>
      </c>
      <c r="E10" s="15"/>
      <c r="F10" s="15">
        <v>10</v>
      </c>
      <c r="G10" s="15"/>
    </row>
    <row r="11" ht="18.75" customHeight="1" spans="1:7">
      <c r="A11" s="8" t="s">
        <v>29</v>
      </c>
      <c r="B11" s="16" t="s">
        <v>437</v>
      </c>
      <c r="C11" s="16"/>
      <c r="D11" s="17"/>
      <c r="E11" s="15"/>
      <c r="F11" s="15">
        <v>15</v>
      </c>
      <c r="G11" s="15"/>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11805555555556" footer="0.511805555555556"/>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 </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2024-01-29T02:49:00Z</dcterms:created>
  <dcterms:modified xsi:type="dcterms:W3CDTF">2024-07-23T01:35:09Z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