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5095" windowHeight="12615" firstSheet="11" activeTab="13"/>
  </bookViews>
  <sheets>
    <sheet name="财务收支预算总表01-1" sheetId="1" r:id="rId1"/>
    <sheet name="部门收入预算表01-2" sheetId="2" r:id="rId2"/>
    <sheet name="部门支出预算表01-03" sheetId="3" r:id="rId3"/>
    <sheet name="财政拨款收支预算总表02-1 " sheetId="4" r:id="rId4"/>
    <sheet name="一般公共预算支出预算表（按功能科目分类）02-2" sheetId="5" r:id="rId5"/>
    <sheet name="一般公共预算支出预算表（按经济科目分类）02-3" sheetId="6" r:id="rId6"/>
    <sheet name="一般公共预算“三公”经费支出预算表03" sheetId="7" r:id="rId7"/>
    <sheet name="基本支出预算表（人员类.运转类公用经费项目）04" sheetId="8" r:id="rId8"/>
    <sheet name="项目支出预算表（其他运转类.特定目标类项目）05-1" sheetId="9" r:id="rId9"/>
    <sheet name="项目支出绩效目标表（本级下达）05-2" sheetId="10" r:id="rId10"/>
    <sheet name="项目支出绩效目标表（另文下达）05-3" sheetId="11" r:id="rId11"/>
    <sheet name="政府性基金预算支出预算表06" sheetId="12" r:id="rId12"/>
    <sheet name="国有资本经营预算支出表07" sheetId="13" r:id="rId13"/>
    <sheet name="部门政府采购预算表08" sheetId="14" r:id="rId14"/>
    <sheet name="政府购买服务预算表09" sheetId="15" r:id="rId15"/>
    <sheet name="市对下转移支付预算表10-1" sheetId="16" r:id="rId16"/>
    <sheet name="市对下转移支付绩效目标表10-2" sheetId="17" r:id="rId17"/>
    <sheet name="新增资产配置表11" sheetId="18" r:id="rId18"/>
    <sheet name="上级补助项目支出预算表12" sheetId="19" r:id="rId19"/>
    <sheet name="部门项目中期规划预算表13" sheetId="20" r:id="rId20"/>
  </sheets>
  <definedNames>
    <definedName name="_xlnm.Print_Titles" localSheetId="0">'财务收支预算总表01-1'!$A:$A,'财务收支预算总表01-1'!$1:$1</definedName>
    <definedName name="_xlnm.Print_Titles" localSheetId="1">'部门收入预算表01-2'!$A:$A,'部门收入预算表01-2'!$1:$1</definedName>
    <definedName name="_xlnm.Print_Titles" localSheetId="2">'部门支出预算表01-03'!$A:$A,'部门支出预算表01-03'!$1:$1</definedName>
    <definedName name="_xlnm.Print_Titles" localSheetId="4">'一般公共预算支出预算表（按功能科目分类）02-2'!$A:$A,'一般公共预算支出预算表（按功能科目分类）02-2'!$1:$1</definedName>
    <definedName name="_xlnm.Print_Titles" localSheetId="5">'一般公共预算支出预算表（按经济科目分类）02-3'!$A:$A,'一般公共预算支出预算表（按经济科目分类）02-3'!$1:$1</definedName>
    <definedName name="_xlnm.Print_Titles" localSheetId="6">一般公共预算“三公”经费支出预算表03!$A:$A,一般公共预算“三公”经费支出预算表03!$1:$1</definedName>
    <definedName name="_xlnm.Print_Titles" localSheetId="7">'基本支出预算表（人员类.运转类公用经费项目）04'!$A:$A,'基本支出预算表（人员类.运转类公用经费项目）04'!$1:$1</definedName>
    <definedName name="_xlnm.Print_Titles" localSheetId="8">'项目支出预算表（其他运转类.特定目标类项目）05-1'!$A:$A,'项目支出预算表（其他运转类.特定目标类项目）05-1'!$1:$1</definedName>
    <definedName name="_xlnm.Print_Titles" localSheetId="9">'项目支出绩效目标表（本级下达）05-2'!$A:$A,'项目支出绩效目标表（本级下达）05-2'!$1:$1</definedName>
    <definedName name="_xlnm.Print_Titles" localSheetId="10">'项目支出绩效目标表（另文下达）05-3'!$A:$A,'项目支出绩效目标表（另文下达）05-3'!$1:$1</definedName>
    <definedName name="_xlnm.Print_Titles" localSheetId="11">政府性基金预算支出预算表06!$A:$A,政府性基金预算支出预算表06!$1:$1</definedName>
    <definedName name="_xlnm.Print_Titles" localSheetId="12">国有资本经营预算支出表07!$A:$A,国有资本经营预算支出表07!$1:$1</definedName>
    <definedName name="_xlnm.Print_Titles" localSheetId="13">部门政府采购预算表08!$A:$A,部门政府采购预算表08!$1:$1</definedName>
    <definedName name="_xlnm.Print_Titles" localSheetId="14">政府购买服务预算表09!$A:$A,政府购买服务预算表09!$1:$1</definedName>
    <definedName name="_xlnm.Print_Titles" localSheetId="15">'市对下转移支付预算表10-1'!$A:$A,'市对下转移支付预算表10-1'!$1:$1</definedName>
    <definedName name="_xlnm.Print_Titles" localSheetId="16">'市对下转移支付绩效目标表10-2'!$A:$A,'市对下转移支付绩效目标表10-2'!$1:$1</definedName>
    <definedName name="_xlnm.Print_Titles" localSheetId="17">新增资产配置表11!$A:$A,新增资产配置表11!$1:$1</definedName>
    <definedName name="_xlnm.Print_Titles" localSheetId="18">上级补助项目支出预算表12!$A:$A,上级补助项目支出预算表12!$1:$1</definedName>
    <definedName name="_xlnm.Print_Titles" localSheetId="19">部门项目中期规划预算表13!$A:$A,部门项目中期规划预算表13!$1:$1</definedName>
    <definedName name="_xlnm.Print_Titles" localSheetId="3">'财政拨款收支预算总表02-1 '!$A$1:$IV$6</definedName>
    <definedName name="_xlnm._FilterDatabase" localSheetId="3" hidden="1">'财政拨款收支预算总表02-1 '!$A$7:$D$30</definedName>
  </definedNames>
  <calcPr calcId="144525"/>
</workbook>
</file>

<file path=xl/sharedStrings.xml><?xml version="1.0" encoding="utf-8"?>
<sst xmlns="http://schemas.openxmlformats.org/spreadsheetml/2006/main" count="438">
  <si>
    <t>预算01-1表</t>
  </si>
  <si>
    <t>财务收支预算总表</t>
  </si>
  <si>
    <t>单位：万元</t>
  </si>
  <si>
    <t>收        入</t>
  </si>
  <si>
    <t>支        出</t>
  </si>
  <si>
    <t>项      目</t>
  </si>
  <si>
    <t>2024年预算数</t>
  </si>
  <si>
    <t>项目（按功能分类）</t>
  </si>
  <si>
    <t>一、一般公共预算拨款收入</t>
  </si>
  <si>
    <t>二、政府性基金预算拨款收入</t>
  </si>
  <si>
    <t>三、国有资本经营预算拨款收入</t>
  </si>
  <si>
    <t>四、财政专户管理资金收入</t>
  </si>
  <si>
    <t>五、单位资金</t>
  </si>
  <si>
    <t>（一）事业收入</t>
  </si>
  <si>
    <t>（二）事业单位经营收入</t>
  </si>
  <si>
    <t>（三）上级补助收入</t>
  </si>
  <si>
    <t>（四）附属单位上缴收入</t>
  </si>
  <si>
    <t>（五）其他收入</t>
  </si>
  <si>
    <t>本年收入合计</t>
  </si>
  <si>
    <t>本年支出合计</t>
  </si>
  <si>
    <t>上年结转结余</t>
  </si>
  <si>
    <t>年终结转结余</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</si>
  <si>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</si>
  <si>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</si>
  <si>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</si>
  <si>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</si>
  <si>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</si>
  <si>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</si>
  <si>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</si>
  <si>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</si>
  <si>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</si>
  <si>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</si>
  <si>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</si>
  <si>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</si>
  <si>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</si>
  <si>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</si>
  <si>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</si>
  <si>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</si>
  <si>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</si>
  <si>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</si>
  <si>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</si>
  <si>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</si>
  <si>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169006</t>
  </si>
  <si>
    <t>曲靖面店坡联营林场</t>
  </si>
  <si>
    <t>预算01-3表</t>
  </si>
  <si>
    <t>部门支出预算表</t>
  </si>
  <si>
    <t>科目编码</t>
  </si>
  <si>
    <t>科目名称</t>
  </si>
  <si>
    <t>基本支出</t>
  </si>
  <si>
    <t>项目支出</t>
  </si>
  <si>
    <t>财政专户管理的支出</t>
  </si>
  <si>
    <t>其中：财政拨款</t>
  </si>
  <si>
    <t>事业支出</t>
  </si>
  <si>
    <t>事业单位
经营支出</t>
  </si>
  <si>
    <t>上级补助支出</t>
  </si>
  <si>
    <t>附属单位补助支出</t>
  </si>
  <si>
    <t>其他支出</t>
  </si>
  <si>
    <t>208</t>
  </si>
  <si>
    <t>社会保障和就业支出</t>
  </si>
  <si>
    <t>20805</t>
  </si>
  <si>
    <t>行政事业单位养老支出</t>
  </si>
  <si>
    <t>2080502</t>
  </si>
  <si>
    <t>事业单位离退休</t>
  </si>
  <si>
    <t>2080505</t>
  </si>
  <si>
    <t>机关事业单位基本养老保险缴费支出</t>
  </si>
  <si>
    <t>20899</t>
  </si>
  <si>
    <t>其他社会保障和就业支出</t>
  </si>
  <si>
    <t>2089999</t>
  </si>
  <si>
    <t>210</t>
  </si>
  <si>
    <t>卫生健康支出</t>
  </si>
  <si>
    <t>21011</t>
  </si>
  <si>
    <t>行政事业单位医疗</t>
  </si>
  <si>
    <t>2101102</t>
  </si>
  <si>
    <t>事业单位医疗</t>
  </si>
  <si>
    <t>2101199</t>
  </si>
  <si>
    <t>其他行政事业单位医疗支出</t>
  </si>
  <si>
    <t>211</t>
  </si>
  <si>
    <t>节能环保支出</t>
  </si>
  <si>
    <t>21199</t>
  </si>
  <si>
    <t>其他节能环保支出</t>
  </si>
  <si>
    <t>2119999</t>
  </si>
  <si>
    <t>213</t>
  </si>
  <si>
    <t>农林水支出</t>
  </si>
  <si>
    <t>21302</t>
  </si>
  <si>
    <t>林业和草原</t>
  </si>
  <si>
    <t>2130204</t>
  </si>
  <si>
    <t>事业机构</t>
  </si>
  <si>
    <t>2130234</t>
  </si>
  <si>
    <t>林业草原防灾减灾</t>
  </si>
  <si>
    <t>221</t>
  </si>
  <si>
    <t>住房保障支出</t>
  </si>
  <si>
    <t>22102</t>
  </si>
  <si>
    <t>住房改革支出</t>
  </si>
  <si>
    <t>2210201</t>
  </si>
  <si>
    <t>住房公积金</t>
  </si>
  <si>
    <t>合  计</t>
  </si>
  <si>
    <t>预算02-1表</t>
  </si>
  <si>
    <t>财政拨款收支预算总表</t>
  </si>
  <si>
    <t>单位名称：曲靖面店坡联营林场</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</si>
  <si>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</si>
  <si>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</si>
  <si>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</si>
  <si>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</si>
  <si>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</si>
  <si>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</si>
  <si>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</si>
  <si>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</si>
  <si>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</si>
  <si>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</si>
  <si>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</si>
  <si>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</si>
  <si>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</si>
  <si>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</si>
  <si>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</si>
  <si>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</si>
  <si>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</si>
  <si>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</si>
  <si>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</si>
  <si>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</si>
  <si>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</si>
  <si>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</si>
  <si>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</si>
  <si>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</si>
  <si>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</si>
  <si>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</si>
  <si>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</si>
  <si>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</si>
  <si>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</si>
  <si>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</si>
  <si>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</si>
  <si>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</si>
  <si>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</si>
  <si>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</si>
  <si>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</si>
  <si>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</si>
  <si>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</si>
  <si>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</si>
  <si>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</si>
  <si>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</si>
  <si>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</si>
  <si>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</si>
  <si>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</si>
  <si>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预算02-3表</t>
  </si>
  <si>
    <t>财政拨款支出明细表（按经济科目分类）</t>
  </si>
  <si>
    <t>政府预算支出经济分类科目</t>
  </si>
  <si>
    <t>部门预算支出经济分类科目</t>
  </si>
  <si>
    <t>类</t>
  </si>
  <si>
    <t>款</t>
  </si>
  <si>
    <t>7</t>
  </si>
  <si>
    <t>8</t>
  </si>
  <si>
    <t>9</t>
  </si>
  <si>
    <t>10</t>
  </si>
  <si>
    <t>11</t>
  </si>
  <si>
    <t>12</t>
  </si>
  <si>
    <t>13</t>
  </si>
  <si>
    <t>14</t>
  </si>
  <si>
    <t>15</t>
  </si>
  <si>
    <t>16</t>
  </si>
  <si>
    <t>17</t>
  </si>
  <si>
    <t>18</t>
  </si>
  <si>
    <t>19</t>
  </si>
  <si>
    <t>20</t>
  </si>
  <si>
    <t>21</t>
  </si>
  <si>
    <t>22</t>
  </si>
  <si>
    <t>23</t>
  </si>
  <si>
    <t>24</t>
  </si>
  <si>
    <t>501</t>
  </si>
  <si>
    <t>机关工资福利支出</t>
  </si>
  <si>
    <t>301</t>
  </si>
  <si>
    <t>工资福利支出</t>
  </si>
  <si>
    <t>01</t>
  </si>
  <si>
    <t>工资奖金津补贴</t>
  </si>
  <si>
    <t>基本工资</t>
  </si>
  <si>
    <t>502</t>
  </si>
  <si>
    <t>机关商品和服务支出</t>
  </si>
  <si>
    <t>02</t>
  </si>
  <si>
    <t>津贴补贴</t>
  </si>
  <si>
    <t>办公经费</t>
  </si>
  <si>
    <t>03</t>
  </si>
  <si>
    <t>奖金</t>
  </si>
  <si>
    <t>会议费</t>
  </si>
  <si>
    <t>07</t>
  </si>
  <si>
    <t>绩效工资</t>
  </si>
  <si>
    <t>培训费</t>
  </si>
  <si>
    <t>08</t>
  </si>
  <si>
    <t>机关事业单位基本养老保险缴费</t>
  </si>
  <si>
    <t>505</t>
  </si>
  <si>
    <t>对事业单位经常性补助</t>
  </si>
  <si>
    <t>09</t>
  </si>
  <si>
    <t>职业年金缴费</t>
  </si>
  <si>
    <t>职工基本医疗保险缴费</t>
  </si>
  <si>
    <t>商品和服务支出</t>
  </si>
  <si>
    <t>公务员医疗补助缴费</t>
  </si>
  <si>
    <t>509</t>
  </si>
  <si>
    <t>对个人和家庭的补助</t>
  </si>
  <si>
    <t>其他社会保障缴费</t>
  </si>
  <si>
    <t>社会福利和救助</t>
  </si>
  <si>
    <t>05</t>
  </si>
  <si>
    <t>离退休费</t>
  </si>
  <si>
    <t>302</t>
  </si>
  <si>
    <t>办公费</t>
  </si>
  <si>
    <t>水费</t>
  </si>
  <si>
    <t>06</t>
  </si>
  <si>
    <t>电费</t>
  </si>
  <si>
    <t>26</t>
  </si>
  <si>
    <t>劳务费</t>
  </si>
  <si>
    <t>27</t>
  </si>
  <si>
    <t>委托业务费</t>
  </si>
  <si>
    <t>28</t>
  </si>
  <si>
    <t>工会经费</t>
  </si>
  <si>
    <t>29</t>
  </si>
  <si>
    <t>福利费</t>
  </si>
  <si>
    <t>31</t>
  </si>
  <si>
    <t>公务用车运行维护费</t>
  </si>
  <si>
    <t>39</t>
  </si>
  <si>
    <t>其他交通费用</t>
  </si>
  <si>
    <t>303</t>
  </si>
  <si>
    <t>退休费</t>
  </si>
  <si>
    <t>生活补助</t>
  </si>
  <si>
    <t>医疗费补助</t>
  </si>
  <si>
    <t>预算03表</t>
  </si>
  <si>
    <t>一般公共预算“三公”经费支出预算表</t>
  </si>
  <si>
    <t>“三公”经费合计</t>
  </si>
  <si>
    <t>因公出国（境）费</t>
  </si>
  <si>
    <t>公务用车购置及运行费</t>
  </si>
  <si>
    <t>公务接待费</t>
  </si>
  <si>
    <t>公务用车购置费</t>
  </si>
  <si>
    <t>公务用车运行费</t>
  </si>
  <si>
    <t>说明：本单位无三公经费支出预算，故此表为空表。</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</si>
  <si>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</si>
  <si>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</si>
  <si>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</si>
  <si>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</si>
  <si>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</si>
  <si>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</si>
  <si>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</si>
  <si>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</si>
  <si>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</si>
  <si>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</si>
  <si>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</si>
  <si>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</si>
  <si>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</si>
  <si>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</si>
  <si>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</si>
  <si>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</si>
  <si>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</si>
  <si>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</si>
  <si>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</si>
  <si>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</si>
  <si>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530300210000000023061</t>
  </si>
  <si>
    <t>事业人员支出工资</t>
  </si>
  <si>
    <t>30101</t>
  </si>
  <si>
    <t>30102</t>
  </si>
  <si>
    <t>30107</t>
  </si>
  <si>
    <t>530300231100001514201</t>
  </si>
  <si>
    <t>事业人员参照公务员规范后绩效奖</t>
  </si>
  <si>
    <t>530300210000000023071</t>
  </si>
  <si>
    <t>社会保障缴费（养老保险）</t>
  </si>
  <si>
    <t>30108</t>
  </si>
  <si>
    <t>530300210000000023068</t>
  </si>
  <si>
    <t>社会保障缴费（基本医疗保险）</t>
  </si>
  <si>
    <t>30110</t>
  </si>
  <si>
    <t>530300210000000023067</t>
  </si>
  <si>
    <t>社会保障缴费（工伤保险）</t>
  </si>
  <si>
    <t>30112</t>
  </si>
  <si>
    <t>530300210000000023070</t>
  </si>
  <si>
    <t>社会保障缴费（失业保险）</t>
  </si>
  <si>
    <t>530300210000000023066</t>
  </si>
  <si>
    <t>社会保障缴费（附加商业险）</t>
  </si>
  <si>
    <t>530300210000000023074</t>
  </si>
  <si>
    <t>社会保障缴费（住房公积金）</t>
  </si>
  <si>
    <t>30113</t>
  </si>
  <si>
    <t>530300210000000023086</t>
  </si>
  <si>
    <t>一般公用经费</t>
  </si>
  <si>
    <t>30206</t>
  </si>
  <si>
    <t>30205</t>
  </si>
  <si>
    <t>30226</t>
  </si>
  <si>
    <t>30229</t>
  </si>
  <si>
    <t>30201</t>
  </si>
  <si>
    <t>530300210000000023085</t>
  </si>
  <si>
    <t>退休公用经费</t>
  </si>
  <si>
    <t>530300210000000023084</t>
  </si>
  <si>
    <t>30216</t>
  </si>
  <si>
    <t>530300210000000023080</t>
  </si>
  <si>
    <t>30228</t>
  </si>
  <si>
    <t>530300210000000023081</t>
  </si>
  <si>
    <t>预算05-1表</t>
  </si>
  <si>
    <t>项目支出预算表（其他运转类.特定目标类项目）</t>
  </si>
  <si>
    <t>项目分类</t>
  </si>
  <si>
    <t>经济科目编码</t>
  </si>
  <si>
    <t>经济科目名称</t>
  </si>
  <si>
    <t>本年拨款</t>
  </si>
  <si>
    <t>其中：本次下达</t>
  </si>
  <si>
    <t>巩固提升国家级森林城市建设补助经费</t>
  </si>
  <si>
    <t>事业发展类</t>
  </si>
  <si>
    <t>530300241100002266720</t>
  </si>
  <si>
    <t>30227</t>
  </si>
  <si>
    <t>森林防火三三制配套补助经费</t>
  </si>
  <si>
    <t>530300200000000002139</t>
  </si>
  <si>
    <t>预算05-2表</t>
  </si>
  <si>
    <t>部门项目绩效目标表（本级下达）</t>
  </si>
  <si>
    <t>单位名称、项目名称</t>
  </si>
  <si>
    <t>项目年度绩效目标</t>
  </si>
  <si>
    <t>一级指标</t>
  </si>
  <si>
    <t>二级指标</t>
  </si>
  <si>
    <t>三级指标</t>
  </si>
  <si>
    <t>指标性质</t>
  </si>
  <si>
    <t>指标值</t>
  </si>
  <si>
    <t>度量单位</t>
  </si>
  <si>
    <t>指标属性</t>
  </si>
  <si>
    <t>指标内容</t>
  </si>
  <si>
    <t>根据《云南省林业和草原局关于开展国家森林乡村评价认定工作的通知》云林生态［2019］14号要求，为贯彻落实习近平总书记关于持续推进森林乡村建设的重要指示建设，加快乡村绿化美化、促进提升村容村貌、建设宜居乡村，持续推进国家森林乡村建设，对森林城市创建成功后巩固与管护的公众满意度与支持率90%以上。</t>
  </si>
  <si>
    <t>产出指标</t>
  </si>
  <si>
    <t>质量指标</t>
  </si>
  <si>
    <t>树冠覆盖率</t>
  </si>
  <si>
    <t>&gt;=</t>
  </si>
  <si>
    <t>树冠覆盖率达25%以上</t>
  </si>
  <si>
    <t>%</t>
  </si>
  <si>
    <t>定量指标</t>
  </si>
  <si>
    <t>效益指标</t>
  </si>
  <si>
    <t>可持续影响指标</t>
  </si>
  <si>
    <t>苗木自给率</t>
  </si>
  <si>
    <t>=</t>
  </si>
  <si>
    <t>苗木自给率达80％以上，并建有优良乡土绿化树种培育基地</t>
  </si>
  <si>
    <t>定性指标</t>
  </si>
  <si>
    <t xml:space="preserve">苗木自给率达80％以上，并建有优良乡土绿化树种培育基地
</t>
  </si>
  <si>
    <t>档案管理</t>
  </si>
  <si>
    <t>森林资源管理档案完整、规范，相关技术图件齐备，实现科学化、信</t>
  </si>
  <si>
    <t>卷</t>
  </si>
  <si>
    <t xml:space="preserve">森林资源管理档案完整、规范，相关技术图件齐备，实现科学化、信息化管理
</t>
  </si>
  <si>
    <t>古树名木管理</t>
  </si>
  <si>
    <t>古树名木保护率达100%</t>
  </si>
  <si>
    <t xml:space="preserve">古树名木挂牌保护率达100%
</t>
  </si>
  <si>
    <t>道路绿化</t>
  </si>
  <si>
    <t>林木绿化率达80％</t>
  </si>
  <si>
    <t xml:space="preserve">道路绿化中，其中林木绿化率达80％以上
</t>
  </si>
  <si>
    <t>森林覆盖率</t>
  </si>
  <si>
    <t>市域森林覆盖率达到50%</t>
  </si>
  <si>
    <t xml:space="preserve">市域森林覆盖率达到50%
</t>
  </si>
  <si>
    <t>满意度指标</t>
  </si>
  <si>
    <t>服务对象满意度指标</t>
  </si>
  <si>
    <t>公众满意度与支持率</t>
  </si>
  <si>
    <t>公众态度群众满意度和支持率90%以上</t>
  </si>
  <si>
    <t xml:space="preserve">对森林城市创建成功后巩固成功与管护的公众满意度与支持率90%以上
</t>
  </si>
  <si>
    <t>一是认真执行“预防为主，积极消灭”的森林防火方针，坚决做到打早、打小、打了。
二是有效预防和控制森林火灾，最大限度减少森林火灾损失，确保人民群众生命财产和生态安全。
三是坚决完成各项指标任务，各项指标均控制在省级下达的指标范围内，通过省级考核。
四是坚决管死野外火源，严防重特大森林火灾发生。
五是巩固生态建设成果，加快生态文明建设步伐，促进全市经济发展和社会稳定。
1.年度森林火灾受害率控制在1‰以内，
2.年度当日扑灭率为100%，
3.年度火案查处率不低于95%，
4.年度森林火灾次数不超过86次。
5.严格完成各项指标任务。坚决控制在指标任务内，坚决完成任务。</t>
  </si>
  <si>
    <t>控制森林火灾次数</t>
  </si>
  <si>
    <t>&lt;=</t>
  </si>
  <si>
    <t>86</t>
  </si>
  <si>
    <t>次/年</t>
  </si>
  <si>
    <t>云南省森林防火目标管理责任制（2016-2020）</t>
  </si>
  <si>
    <t>森林火灾查处率</t>
  </si>
  <si>
    <t>95</t>
  </si>
  <si>
    <t>生态效益指标</t>
  </si>
  <si>
    <t>每年森林火灾灾害率</t>
  </si>
  <si>
    <t>0.1</t>
  </si>
  <si>
    <t>人民群众满衣度</t>
  </si>
  <si>
    <t>预算05-3表</t>
  </si>
  <si>
    <t>项目支出绩效目标表（另文下达）</t>
  </si>
  <si>
    <t>说明：本单位无项目支出绩效目标（另文下达），故此表为空表。</t>
  </si>
  <si>
    <t>预算06表</t>
  </si>
  <si>
    <t>政府性基金预算支出预算表</t>
  </si>
  <si>
    <t>单位名称：预算科</t>
  </si>
  <si>
    <t>单位名称</t>
  </si>
  <si>
    <t>本年政府性基金预算支出</t>
  </si>
  <si>
    <t>说明：本单位无政府性基金预算支出，故此表为空表。</t>
  </si>
  <si>
    <t>国有资本经营预算支出预算表</t>
  </si>
  <si>
    <t>本年国有资本经营预算支出</t>
  </si>
  <si>
    <t>说明：本单位无国有资本经营预算支出，故此表为空表。</t>
  </si>
  <si>
    <t>预算08表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</si>
  <si>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</si>
  <si>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</si>
  <si>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</si>
  <si>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</si>
  <si>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</si>
  <si>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</si>
  <si>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</si>
  <si>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</si>
  <si>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</si>
  <si>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</si>
  <si>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80400203</t>
  </si>
  <si>
    <t>家具用具</t>
  </si>
  <si>
    <t>A05019900 其他家具</t>
  </si>
  <si>
    <t>批</t>
  </si>
  <si>
    <t>复印纸</t>
  </si>
  <si>
    <t>A05040101 复印纸</t>
  </si>
  <si>
    <t>预算09表</t>
  </si>
  <si>
    <t>政府购买服务预算表</t>
  </si>
  <si>
    <t>政府购买服务项目</t>
  </si>
  <si>
    <t>政府购买服务指导性目录代码</t>
  </si>
  <si>
    <t>基本支出/项目支出</t>
  </si>
  <si>
    <t>所属服务类别</t>
  </si>
  <si>
    <t>所属服务领域</t>
  </si>
  <si>
    <t>购买内容简述</t>
  </si>
  <si>
    <t>单位自筹</t>
  </si>
  <si>
    <t>合    计</t>
  </si>
  <si>
    <t>说明：本单位无政府购买服务，故此表为空表。</t>
  </si>
  <si>
    <t>预算10-1表</t>
  </si>
  <si>
    <t>市对下转移支付预算表</t>
  </si>
  <si>
    <t>单位名称（项目）</t>
  </si>
  <si>
    <t>地区</t>
  </si>
  <si>
    <t>政府性基金</t>
  </si>
  <si>
    <t>开发区</t>
  </si>
  <si>
    <t>麒麟区</t>
  </si>
  <si>
    <t>沾益区</t>
  </si>
  <si>
    <t>马龙区</t>
  </si>
  <si>
    <t>宣威市</t>
  </si>
  <si>
    <t>富源县</t>
  </si>
  <si>
    <t>罗平县</t>
  </si>
  <si>
    <t>师宗县</t>
  </si>
  <si>
    <t>陆良县</t>
  </si>
  <si>
    <t>会泽县</t>
  </si>
  <si>
    <t>说明：本单位无对下转移支付，故此表为空表。</t>
  </si>
  <si>
    <t>预算10-2表</t>
  </si>
  <si>
    <t>市对下转移支付绩效目标表</t>
  </si>
  <si>
    <t>说明：本单位无对下转移支付绩效目标，故此表为空表。</t>
  </si>
  <si>
    <t>预算11表</t>
  </si>
  <si>
    <t>新增资产配置表</t>
  </si>
  <si>
    <t>资产类别</t>
  </si>
  <si>
    <t>资产分类代码.名称</t>
  </si>
  <si>
    <t>资产名称</t>
  </si>
  <si>
    <t>计量单位</t>
  </si>
  <si>
    <t>财政部门批复数（元）</t>
  </si>
  <si>
    <t>单价</t>
  </si>
  <si>
    <t>金额</t>
  </si>
  <si>
    <t>床、桌椅</t>
  </si>
  <si>
    <t>预算12表</t>
  </si>
  <si>
    <t>上级补助项目支出预算表</t>
  </si>
  <si>
    <t>上级补助</t>
  </si>
  <si>
    <t>说明：本单位无上级补助项目支出预算，故此表为空表。</t>
  </si>
  <si>
    <t>预算13表</t>
  </si>
  <si>
    <t>部门项目中期规划预算表</t>
  </si>
  <si>
    <t>项目级次</t>
  </si>
  <si>
    <t>2023年</t>
  </si>
  <si>
    <t>2024年</t>
  </si>
  <si>
    <t>2025年</t>
  </si>
  <si>
    <t>313 事业发展类</t>
  </si>
  <si>
    <t>本级</t>
  </si>
  <si>
    <t/>
  </si>
</sst>
</file>

<file path=xl/styles.xml><?xml version="1.0" encoding="utf-8"?>
<styleSheet xmlns="http://schemas.openxmlformats.org/spreadsheetml/2006/main">
  <numFmts count="10">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 numFmtId="176" formatCode="yyyy/mm/dd"/>
    <numFmt numFmtId="177" formatCode="yyyy/mm/dd\ hh:mm:ss"/>
    <numFmt numFmtId="178" formatCode="0.00_);[Red]\-0.00\ "/>
    <numFmt numFmtId="179" formatCode="#,##0.00;\-#,##0.00;;@"/>
    <numFmt numFmtId="180" formatCode="hh:mm:ss"/>
    <numFmt numFmtId="181" formatCode="#,##0;\-#,##0;;@"/>
  </numFmts>
  <fonts count="53">
    <font>
      <sz val="11"/>
      <color theme="1"/>
      <name val="宋体"/>
      <charset val="134"/>
      <scheme val="minor"/>
    </font>
    <font>
      <sz val="12"/>
      <color rgb="FF000000"/>
      <name val="宋体"/>
      <charset val="134"/>
    </font>
    <font>
      <b/>
      <sz val="23"/>
      <color rgb="FF000000"/>
      <name val="宋体"/>
      <charset val="134"/>
    </font>
    <font>
      <sz val="9"/>
      <color theme="1"/>
      <name val="宋体"/>
      <charset val="134"/>
    </font>
    <font>
      <b/>
      <sz val="22"/>
      <color rgb="FF000000"/>
      <name val="宋体"/>
      <charset val="134"/>
    </font>
    <font>
      <sz val="12"/>
      <color rgb="FF000000"/>
      <name val="Arial"/>
      <charset val="134"/>
    </font>
    <font>
      <sz val="32"/>
      <color rgb="FF000000"/>
      <name val="宋体"/>
      <charset val="134"/>
    </font>
    <font>
      <sz val="12"/>
      <color rgb="FFFFFFFF"/>
      <name val="宋体"/>
      <charset val="134"/>
    </font>
    <font>
      <b/>
      <sz val="21"/>
      <color rgb="FF000000"/>
      <name val="宋体"/>
      <charset val="134"/>
    </font>
    <font>
      <sz val="11"/>
      <color theme="1"/>
      <name val="Calibri"/>
      <charset val="134"/>
    </font>
    <font>
      <sz val="11"/>
      <color rgb="FF000000"/>
      <name val="宋体"/>
      <charset val="134"/>
      <scheme val="minor"/>
    </font>
    <font>
      <sz val="9"/>
      <color rgb="FF000000"/>
      <name val="宋体"/>
      <charset val="134"/>
      <scheme val="minor"/>
    </font>
    <font>
      <sz val="9"/>
      <color rgb="FF000000"/>
      <name val="SimSun"/>
      <charset val="134"/>
    </font>
    <font>
      <sz val="9.75"/>
      <color rgb="FF000000"/>
      <name val="宋体"/>
      <charset val="134"/>
      <scheme val="minor"/>
    </font>
    <font>
      <sz val="9.75"/>
      <color rgb="FF000000"/>
      <name val="SimSun"/>
      <charset val="134"/>
    </font>
    <font>
      <sz val="18"/>
      <color rgb="FF000000"/>
      <name val="Microsoft Sans Serif"/>
      <charset val="134"/>
    </font>
    <font>
      <b/>
      <sz val="9"/>
      <color theme="1"/>
      <name val="宋体"/>
      <charset val="134"/>
    </font>
    <font>
      <sz val="20"/>
      <color rgb="FF000000"/>
      <name val="Microsoft Sans Serif"/>
      <charset val="134"/>
    </font>
    <font>
      <sz val="10.5"/>
      <color rgb="FF000000"/>
      <name val="normal"/>
      <charset val="134"/>
    </font>
    <font>
      <sz val="10.5"/>
      <color rgb="FF000000"/>
      <name val="SimSun"/>
      <charset val="134"/>
    </font>
    <font>
      <sz val="10.5"/>
      <color rgb="FF000000"/>
      <name val="宋体"/>
      <charset val="134"/>
    </font>
    <font>
      <sz val="9"/>
      <color rgb="FF000000"/>
      <name val="宋体"/>
      <charset val="134"/>
    </font>
    <font>
      <sz val="10"/>
      <color rgb="FF000000"/>
      <name val="宋体"/>
      <charset val="134"/>
    </font>
    <font>
      <sz val="10"/>
      <name val="宋体"/>
      <charset val="134"/>
    </font>
    <font>
      <sz val="9"/>
      <name val="宋体"/>
      <charset val="134"/>
    </font>
    <font>
      <sz val="10"/>
      <name val="Arial"/>
      <charset val="0"/>
    </font>
    <font>
      <sz val="22"/>
      <color rgb="FF000000"/>
      <name val="方正小标宋简体"/>
      <charset val="134"/>
    </font>
    <font>
      <sz val="20"/>
      <color rgb="FF000000"/>
      <name val="方正小标宋简体"/>
      <charset val="134"/>
    </font>
    <font>
      <b/>
      <sz val="11"/>
      <color rgb="FF000000"/>
      <name val="宋体"/>
      <charset val="134"/>
    </font>
    <font>
      <sz val="11"/>
      <color rgb="FF000000"/>
      <name val="宋体"/>
      <charset val="134"/>
    </font>
    <font>
      <b/>
      <sz val="9"/>
      <color rgb="FF000000"/>
      <name val="宋体"/>
      <charset val="134"/>
    </font>
    <font>
      <b/>
      <sz val="12"/>
      <color rgb="FF000000"/>
      <name val="宋体"/>
      <charset val="134"/>
    </font>
    <font>
      <b/>
      <sz val="13"/>
      <color theme="3"/>
      <name val="宋体"/>
      <charset val="134"/>
      <scheme val="minor"/>
    </font>
    <font>
      <b/>
      <sz val="11"/>
      <color rgb="FFFFFFFF"/>
      <name val="宋体"/>
      <charset val="0"/>
      <scheme val="minor"/>
    </font>
    <font>
      <sz val="11"/>
      <color theme="1"/>
      <name val="宋体"/>
      <charset val="0"/>
      <scheme val="minor"/>
    </font>
    <font>
      <sz val="11"/>
      <color rgb="FFFF0000"/>
      <name val="宋体"/>
      <charset val="0"/>
      <scheme val="minor"/>
    </font>
    <font>
      <sz val="11"/>
      <color theme="0"/>
      <name val="宋体"/>
      <charset val="0"/>
      <scheme val="minor"/>
    </font>
    <font>
      <sz val="11"/>
      <color rgb="FF3F3F76"/>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8"/>
      <color theme="3"/>
      <name val="宋体"/>
      <charset val="134"/>
      <scheme val="minor"/>
    </font>
    <font>
      <u/>
      <sz val="11"/>
      <color rgb="FF0000FF"/>
      <name val="宋体"/>
      <charset val="0"/>
      <scheme val="minor"/>
    </font>
    <font>
      <sz val="12"/>
      <color rgb="FF000000"/>
      <name val="Microsoft YaHei UI"/>
      <charset val="134"/>
    </font>
    <font>
      <b/>
      <sz val="15"/>
      <color theme="3"/>
      <name val="宋体"/>
      <charset val="134"/>
      <scheme val="minor"/>
    </font>
    <font>
      <b/>
      <sz val="11"/>
      <color rgb="FF3F3F3F"/>
      <name val="宋体"/>
      <charset val="0"/>
      <scheme val="minor"/>
    </font>
    <font>
      <b/>
      <sz val="11"/>
      <color rgb="FFFA7D00"/>
      <name val="宋体"/>
      <charset val="0"/>
      <scheme val="minor"/>
    </font>
    <font>
      <sz val="11"/>
      <color rgb="FF006100"/>
      <name val="宋体"/>
      <charset val="0"/>
      <scheme val="minor"/>
    </font>
    <font>
      <sz val="11"/>
      <color rgb="FFFA7D00"/>
      <name val="宋体"/>
      <charset val="0"/>
      <scheme val="minor"/>
    </font>
    <font>
      <b/>
      <sz val="11"/>
      <color theme="1"/>
      <name val="宋体"/>
      <charset val="0"/>
      <scheme val="minor"/>
    </font>
    <font>
      <sz val="11"/>
      <color rgb="FF9C6500"/>
      <name val="宋体"/>
      <charset val="0"/>
      <scheme val="minor"/>
    </font>
    <font>
      <b/>
      <sz val="20"/>
      <color rgb="FF000000"/>
      <name val="宋体"/>
      <charset val="134"/>
    </font>
  </fonts>
  <fills count="33">
    <fill>
      <patternFill patternType="none"/>
    </fill>
    <fill>
      <patternFill patternType="gray125"/>
    </fill>
    <fill>
      <patternFill patternType="solid">
        <fgColor rgb="FFA5A5A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rgb="FFFFCC99"/>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F2F2F2"/>
        <bgColor indexed="64"/>
      </patternFill>
    </fill>
    <fill>
      <patternFill patternType="solid">
        <fgColor theme="8"/>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theme="8" tint="0.399975585192419"/>
        <bgColor indexed="64"/>
      </patternFill>
    </fill>
    <fill>
      <patternFill patternType="solid">
        <fgColor theme="9"/>
        <bgColor indexed="64"/>
      </patternFill>
    </fill>
    <fill>
      <patternFill patternType="solid">
        <fgColor rgb="FFFFEB9C"/>
        <bgColor indexed="64"/>
      </patternFill>
    </fill>
    <fill>
      <patternFill patternType="solid">
        <fgColor theme="9" tint="0.399975585192419"/>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s>
  <borders count="2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
      <left style="thin">
        <color rgb="FF000000"/>
      </left>
      <right/>
      <top style="thin">
        <color rgb="FF000000"/>
      </top>
      <bottom/>
      <diagonal/>
    </border>
  </borders>
  <cellStyleXfs count="666">
    <xf numFmtId="0" fontId="0" fillId="0" borderId="0"/>
    <xf numFmtId="42" fontId="0" fillId="0" borderId="0" applyFont="0" applyFill="0" applyBorder="0" applyAlignment="0" applyProtection="0">
      <alignment vertical="center"/>
    </xf>
    <xf numFmtId="0" fontId="1" fillId="0" borderId="0">
      <alignment horizontal="right"/>
    </xf>
    <xf numFmtId="0" fontId="1" fillId="0" borderId="5">
      <alignment horizontal="center" vertical="center"/>
      <protection locked="0"/>
    </xf>
    <xf numFmtId="0" fontId="1" fillId="0" borderId="3">
      <alignment horizontal="center" vertical="center"/>
      <protection locked="0"/>
    </xf>
    <xf numFmtId="0" fontId="1" fillId="0" borderId="0">
      <alignment horizontal="right" vertical="center"/>
      <protection locked="0"/>
    </xf>
    <xf numFmtId="44" fontId="0" fillId="0" borderId="0" applyFont="0" applyFill="0" applyBorder="0" applyAlignment="0" applyProtection="0">
      <alignment vertical="center"/>
    </xf>
    <xf numFmtId="0" fontId="31" fillId="0" borderId="0">
      <alignment horizontal="center" vertical="center"/>
    </xf>
    <xf numFmtId="0" fontId="1" fillId="0" borderId="8">
      <alignment horizontal="center" vertical="center" wrapText="1"/>
    </xf>
    <xf numFmtId="0" fontId="37" fillId="6" borderId="15" applyNumberFormat="0" applyAlignment="0" applyProtection="0">
      <alignment vertical="center"/>
    </xf>
    <xf numFmtId="49" fontId="1" fillId="0" borderId="5">
      <alignment horizontal="center" vertical="center" wrapText="1"/>
    </xf>
    <xf numFmtId="0" fontId="1" fillId="0" borderId="2">
      <alignment horizontal="center" vertical="center" wrapText="1"/>
      <protection locked="0"/>
    </xf>
    <xf numFmtId="0" fontId="34" fillId="8" borderId="0" applyNumberFormat="0" applyBorder="0" applyAlignment="0" applyProtection="0">
      <alignment vertical="center"/>
    </xf>
    <xf numFmtId="0" fontId="1" fillId="0" borderId="1">
      <alignment horizontal="center" vertical="center"/>
    </xf>
    <xf numFmtId="0" fontId="1" fillId="0" borderId="7">
      <alignment horizontal="center" vertical="center"/>
      <protection locked="0"/>
    </xf>
    <xf numFmtId="41" fontId="0" fillId="0" borderId="0" applyFont="0" applyFill="0" applyBorder="0" applyAlignment="0" applyProtection="0">
      <alignment vertical="center"/>
    </xf>
    <xf numFmtId="177" fontId="24" fillId="0" borderId="1">
      <alignment horizontal="right" vertical="center"/>
    </xf>
    <xf numFmtId="0" fontId="41" fillId="10" borderId="0" applyNumberFormat="0" applyBorder="0" applyAlignment="0" applyProtection="0">
      <alignment vertical="center"/>
    </xf>
    <xf numFmtId="0" fontId="1" fillId="0" borderId="0">
      <alignment horizontal="left" vertical="center"/>
      <protection locked="0"/>
    </xf>
    <xf numFmtId="4" fontId="1" fillId="0" borderId="10">
      <alignment horizontal="right" vertical="center"/>
      <protection locked="0"/>
    </xf>
    <xf numFmtId="0" fontId="1" fillId="0" borderId="0"/>
    <xf numFmtId="0" fontId="34" fillId="4" borderId="0" applyNumberFormat="0" applyBorder="0" applyAlignment="0" applyProtection="0">
      <alignment vertical="center"/>
    </xf>
    <xf numFmtId="43" fontId="0" fillId="0" borderId="0" applyFont="0" applyFill="0" applyBorder="0" applyAlignment="0" applyProtection="0">
      <alignment vertical="center"/>
    </xf>
    <xf numFmtId="0" fontId="1" fillId="0" borderId="5">
      <alignment horizontal="center" vertical="center" wrapText="1"/>
      <protection locked="0"/>
    </xf>
    <xf numFmtId="0" fontId="43" fillId="0" borderId="0" applyNumberFormat="0" applyFill="0" applyBorder="0" applyAlignment="0" applyProtection="0">
      <alignment vertical="center"/>
    </xf>
    <xf numFmtId="0" fontId="36" fillId="14" borderId="0" applyNumberFormat="0" applyBorder="0" applyAlignment="0" applyProtection="0">
      <alignment vertical="center"/>
    </xf>
    <xf numFmtId="0" fontId="1" fillId="0" borderId="10">
      <alignment horizontal="center" vertical="center"/>
    </xf>
    <xf numFmtId="0" fontId="1" fillId="0" borderId="1">
      <alignment horizontal="center" vertical="center"/>
      <protection locked="0"/>
    </xf>
    <xf numFmtId="0" fontId="1" fillId="0" borderId="1">
      <alignment horizontal="right" vertical="center" wrapText="1"/>
    </xf>
    <xf numFmtId="0" fontId="1" fillId="0" borderId="10">
      <alignment horizontal="left" vertical="center"/>
    </xf>
    <xf numFmtId="0" fontId="1" fillId="0" borderId="9">
      <alignment horizontal="center" vertical="center" wrapText="1"/>
      <protection locked="0"/>
    </xf>
    <xf numFmtId="9" fontId="0" fillId="0" borderId="0" applyFont="0" applyFill="0" applyBorder="0" applyAlignment="0" applyProtection="0">
      <alignment vertical="center"/>
    </xf>
    <xf numFmtId="0" fontId="40" fillId="0" borderId="0" applyNumberFormat="0" applyFill="0" applyBorder="0" applyAlignment="0" applyProtection="0">
      <alignment vertical="center"/>
    </xf>
    <xf numFmtId="0" fontId="1" fillId="0" borderId="0">
      <alignment vertical="top"/>
      <protection locked="0"/>
    </xf>
    <xf numFmtId="0" fontId="1" fillId="0" borderId="6">
      <alignment horizontal="center" vertical="center"/>
    </xf>
    <xf numFmtId="0" fontId="44" fillId="0" borderId="0">
      <alignment vertical="top"/>
      <protection locked="0"/>
    </xf>
    <xf numFmtId="0" fontId="1" fillId="0" borderId="8">
      <alignment horizontal="center" vertical="center" wrapText="1"/>
      <protection locked="0"/>
    </xf>
    <xf numFmtId="0" fontId="1" fillId="0" borderId="0">
      <alignment horizontal="right" vertical="center"/>
    </xf>
    <xf numFmtId="0" fontId="1" fillId="0" borderId="7">
      <alignment horizontal="left" vertical="center"/>
      <protection locked="0"/>
    </xf>
    <xf numFmtId="4" fontId="1" fillId="0" borderId="1">
      <alignment horizontal="right" vertical="center"/>
      <protection locked="0"/>
    </xf>
    <xf numFmtId="0" fontId="0" fillId="15" borderId="17" applyNumberFormat="0" applyFont="0" applyAlignment="0" applyProtection="0">
      <alignment vertical="center"/>
    </xf>
    <xf numFmtId="0" fontId="1" fillId="0" borderId="10">
      <alignment horizontal="left" vertical="center" wrapText="1"/>
    </xf>
    <xf numFmtId="0" fontId="1" fillId="0" borderId="10">
      <alignment horizontal="center" vertical="center"/>
      <protection locked="0"/>
    </xf>
    <xf numFmtId="0" fontId="36" fillId="7" borderId="0" applyNumberFormat="0" applyBorder="0" applyAlignment="0" applyProtection="0">
      <alignment vertical="center"/>
    </xf>
    <xf numFmtId="0" fontId="1" fillId="0" borderId="0"/>
    <xf numFmtId="49" fontId="1" fillId="0" borderId="1">
      <alignment horizontal="center"/>
    </xf>
    <xf numFmtId="0" fontId="39"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5" fillId="0" borderId="13" applyNumberFormat="0" applyFill="0" applyAlignment="0" applyProtection="0">
      <alignment vertical="center"/>
    </xf>
    <xf numFmtId="0" fontId="1" fillId="0" borderId="0">
      <alignment vertical="top"/>
    </xf>
    <xf numFmtId="0" fontId="2" fillId="0" borderId="0">
      <alignment horizontal="center" vertical="center"/>
    </xf>
    <xf numFmtId="0" fontId="32" fillId="0" borderId="13" applyNumberFormat="0" applyFill="0" applyAlignment="0" applyProtection="0">
      <alignment vertical="center"/>
    </xf>
    <xf numFmtId="0" fontId="1" fillId="0" borderId="10">
      <alignment horizontal="center" vertical="center"/>
      <protection locked="0"/>
    </xf>
    <xf numFmtId="4" fontId="1" fillId="0" borderId="10">
      <alignment horizontal="right" vertical="center"/>
      <protection locked="0"/>
    </xf>
    <xf numFmtId="0" fontId="1" fillId="0" borderId="2">
      <alignment horizontal="center" vertical="center" wrapText="1"/>
      <protection locked="0"/>
    </xf>
    <xf numFmtId="0" fontId="36" fillId="13" borderId="0" applyNumberFormat="0" applyBorder="0" applyAlignment="0" applyProtection="0">
      <alignment vertical="center"/>
    </xf>
    <xf numFmtId="49" fontId="1" fillId="0" borderId="1">
      <alignment horizontal="center" vertical="center"/>
      <protection locked="0"/>
    </xf>
    <xf numFmtId="0" fontId="1" fillId="0" borderId="0">
      <alignment horizontal="right" vertical="center"/>
    </xf>
    <xf numFmtId="0" fontId="39" fillId="0" borderId="16" applyNumberFormat="0" applyFill="0" applyAlignment="0" applyProtection="0">
      <alignment vertical="center"/>
    </xf>
    <xf numFmtId="0" fontId="36" fillId="5" borderId="0" applyNumberFormat="0" applyBorder="0" applyAlignment="0" applyProtection="0">
      <alignment vertical="center"/>
    </xf>
    <xf numFmtId="0" fontId="1" fillId="0" borderId="1">
      <alignment horizontal="center" vertical="center"/>
      <protection locked="0"/>
    </xf>
    <xf numFmtId="4" fontId="1" fillId="0" borderId="1">
      <alignment horizontal="right" vertical="center" wrapText="1"/>
    </xf>
    <xf numFmtId="0" fontId="1" fillId="0" borderId="0">
      <alignment vertical="top"/>
      <protection locked="0"/>
    </xf>
    <xf numFmtId="0" fontId="46" fillId="16" borderId="18" applyNumberFormat="0" applyAlignment="0" applyProtection="0">
      <alignment vertical="center"/>
    </xf>
    <xf numFmtId="0" fontId="1" fillId="0" borderId="8">
      <alignment horizontal="center" vertical="center"/>
    </xf>
    <xf numFmtId="0" fontId="1" fillId="0" borderId="5">
      <alignment horizontal="center" vertical="center" wrapText="1"/>
      <protection locked="0"/>
    </xf>
    <xf numFmtId="0" fontId="47" fillId="16" borderId="15" applyNumberFormat="0" applyAlignment="0" applyProtection="0">
      <alignment vertical="center"/>
    </xf>
    <xf numFmtId="0" fontId="1" fillId="0" borderId="0">
      <alignment vertical="center"/>
    </xf>
    <xf numFmtId="0" fontId="1" fillId="0" borderId="0"/>
    <xf numFmtId="0" fontId="33" fillId="2" borderId="14" applyNumberFormat="0" applyAlignment="0" applyProtection="0">
      <alignment vertical="center"/>
    </xf>
    <xf numFmtId="0" fontId="34" fillId="19" borderId="0" applyNumberFormat="0" applyBorder="0" applyAlignment="0" applyProtection="0">
      <alignment vertical="center"/>
    </xf>
    <xf numFmtId="0" fontId="36" fillId="12" borderId="0" applyNumberFormat="0" applyBorder="0" applyAlignment="0" applyProtection="0">
      <alignment vertical="center"/>
    </xf>
    <xf numFmtId="0" fontId="49" fillId="0" borderId="19" applyNumberFormat="0" applyFill="0" applyAlignment="0" applyProtection="0">
      <alignment vertical="center"/>
    </xf>
    <xf numFmtId="0" fontId="1" fillId="0" borderId="2">
      <alignment horizontal="center" vertical="center" wrapText="1"/>
      <protection locked="0"/>
    </xf>
    <xf numFmtId="0" fontId="50" fillId="0" borderId="20" applyNumberFormat="0" applyFill="0" applyAlignment="0" applyProtection="0">
      <alignment vertical="center"/>
    </xf>
    <xf numFmtId="0" fontId="48" fillId="20" borderId="0" applyNumberFormat="0" applyBorder="0" applyAlignment="0" applyProtection="0">
      <alignment vertical="center"/>
    </xf>
    <xf numFmtId="0" fontId="44" fillId="0" borderId="0">
      <alignment vertical="top"/>
      <protection locked="0"/>
    </xf>
    <xf numFmtId="0" fontId="51" fillId="23" borderId="0" applyNumberFormat="0" applyBorder="0" applyAlignment="0" applyProtection="0">
      <alignment vertical="center"/>
    </xf>
    <xf numFmtId="0" fontId="34" fillId="18" borderId="0" applyNumberFormat="0" applyBorder="0" applyAlignment="0" applyProtection="0">
      <alignment vertical="center"/>
    </xf>
    <xf numFmtId="0" fontId="36" fillId="25" borderId="0" applyNumberFormat="0" applyBorder="0" applyAlignment="0" applyProtection="0">
      <alignment vertical="center"/>
    </xf>
    <xf numFmtId="0" fontId="2" fillId="0" borderId="0">
      <alignment horizontal="center" vertical="center"/>
    </xf>
    <xf numFmtId="0" fontId="34" fillId="26" borderId="0" applyNumberFormat="0" applyBorder="0" applyAlignment="0" applyProtection="0">
      <alignment vertical="center"/>
    </xf>
    <xf numFmtId="0" fontId="1" fillId="0" borderId="0">
      <alignment horizontal="left" vertical="center"/>
      <protection locked="0"/>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1" fillId="0" borderId="0"/>
    <xf numFmtId="0" fontId="1" fillId="0" borderId="5">
      <alignment horizontal="center" vertical="center"/>
    </xf>
    <xf numFmtId="0" fontId="1" fillId="0" borderId="6">
      <alignment horizontal="center" vertical="center"/>
    </xf>
    <xf numFmtId="0" fontId="34" fillId="29" borderId="0" applyNumberFormat="0" applyBorder="0" applyAlignment="0" applyProtection="0">
      <alignment vertical="center"/>
    </xf>
    <xf numFmtId="0" fontId="36" fillId="30" borderId="0" applyNumberFormat="0" applyBorder="0" applyAlignment="0" applyProtection="0">
      <alignment vertical="center"/>
    </xf>
    <xf numFmtId="0" fontId="1" fillId="0" borderId="1">
      <alignment horizontal="left" vertical="top" wrapText="1"/>
    </xf>
    <xf numFmtId="0" fontId="36" fillId="31" borderId="0" applyNumberFormat="0" applyBorder="0" applyAlignment="0" applyProtection="0">
      <alignment vertical="center"/>
    </xf>
    <xf numFmtId="0" fontId="34" fillId="32" borderId="0" applyNumberFormat="0" applyBorder="0" applyAlignment="0" applyProtection="0">
      <alignment vertical="center"/>
    </xf>
    <xf numFmtId="0" fontId="1" fillId="0" borderId="3">
      <alignment horizontal="center" vertical="center" wrapText="1"/>
    </xf>
    <xf numFmtId="0" fontId="34" fillId="9" borderId="0" applyNumberFormat="0" applyBorder="0" applyAlignment="0" applyProtection="0">
      <alignment vertical="center"/>
    </xf>
    <xf numFmtId="0" fontId="36" fillId="17" borderId="0" applyNumberFormat="0" applyBorder="0" applyAlignment="0" applyProtection="0">
      <alignment vertical="center"/>
    </xf>
    <xf numFmtId="0" fontId="34" fillId="3" borderId="0" applyNumberFormat="0" applyBorder="0" applyAlignment="0" applyProtection="0">
      <alignment vertical="center"/>
    </xf>
    <xf numFmtId="0" fontId="36" fillId="21" borderId="0" applyNumberFormat="0" applyBorder="0" applyAlignment="0" applyProtection="0">
      <alignment vertical="center"/>
    </xf>
    <xf numFmtId="0" fontId="1" fillId="0" borderId="0">
      <alignment vertical="top"/>
    </xf>
    <xf numFmtId="0" fontId="1" fillId="0" borderId="0">
      <alignment horizontal="right" vertical="center"/>
    </xf>
    <xf numFmtId="0" fontId="36" fillId="22" borderId="0" applyNumberFormat="0" applyBorder="0" applyAlignment="0" applyProtection="0">
      <alignment vertical="center"/>
    </xf>
    <xf numFmtId="0" fontId="34" fillId="11" borderId="0" applyNumberFormat="0" applyBorder="0" applyAlignment="0" applyProtection="0">
      <alignment vertical="center"/>
    </xf>
    <xf numFmtId="0" fontId="1" fillId="0" borderId="5">
      <alignment horizontal="center" vertical="center"/>
    </xf>
    <xf numFmtId="0" fontId="1" fillId="0" borderId="1">
      <alignment horizontal="left" vertical="center"/>
    </xf>
    <xf numFmtId="0" fontId="36" fillId="24" borderId="0" applyNumberFormat="0" applyBorder="0" applyAlignment="0" applyProtection="0">
      <alignment vertical="center"/>
    </xf>
    <xf numFmtId="176" fontId="24" fillId="0" borderId="1">
      <alignment horizontal="right" vertical="center"/>
    </xf>
    <xf numFmtId="4" fontId="31" fillId="0" borderId="11">
      <alignment horizontal="right" vertical="center"/>
    </xf>
    <xf numFmtId="0" fontId="1" fillId="0" borderId="1">
      <alignment horizontal="right" vertical="center"/>
    </xf>
    <xf numFmtId="0" fontId="1" fillId="0" borderId="4">
      <alignment horizontal="center" vertical="center"/>
    </xf>
    <xf numFmtId="0" fontId="1" fillId="0" borderId="8">
      <alignment horizontal="center" vertical="center" wrapText="1"/>
      <protection locked="0"/>
    </xf>
    <xf numFmtId="0" fontId="1" fillId="0" borderId="2">
      <alignment horizontal="center" vertical="center"/>
    </xf>
    <xf numFmtId="0" fontId="5" fillId="0" borderId="0">
      <alignment vertical="top"/>
    </xf>
    <xf numFmtId="0" fontId="5" fillId="0" borderId="0"/>
    <xf numFmtId="0" fontId="1" fillId="0" borderId="9">
      <alignment horizontal="center" vertical="center" wrapText="1"/>
    </xf>
    <xf numFmtId="0" fontId="1" fillId="0" borderId="4">
      <alignment horizontal="center" vertical="center"/>
    </xf>
    <xf numFmtId="0" fontId="1" fillId="0" borderId="2">
      <alignment horizontal="center" vertical="center"/>
    </xf>
    <xf numFmtId="0" fontId="1" fillId="0" borderId="0"/>
    <xf numFmtId="0" fontId="1" fillId="0" borderId="1">
      <alignment horizontal="center" vertical="center"/>
    </xf>
    <xf numFmtId="0" fontId="1" fillId="0" borderId="6">
      <alignment horizontal="center" vertical="center" wrapText="1"/>
    </xf>
    <xf numFmtId="0" fontId="1" fillId="0" borderId="4">
      <alignment horizontal="left" vertical="center"/>
    </xf>
    <xf numFmtId="49" fontId="1" fillId="0" borderId="1">
      <alignment horizontal="center" vertical="center"/>
      <protection locked="0"/>
    </xf>
    <xf numFmtId="0" fontId="1" fillId="0" borderId="7">
      <alignment horizontal="center" vertical="center"/>
      <protection locked="0"/>
    </xf>
    <xf numFmtId="10" fontId="24" fillId="0" borderId="1">
      <alignment horizontal="right" vertical="center"/>
    </xf>
    <xf numFmtId="49" fontId="7" fillId="0" borderId="0">
      <protection locked="0"/>
    </xf>
    <xf numFmtId="178" fontId="1" fillId="0" borderId="1">
      <alignment horizontal="right" vertical="center" wrapText="1"/>
      <protection locked="0"/>
    </xf>
    <xf numFmtId="0" fontId="1" fillId="0" borderId="10">
      <alignment horizontal="center" vertical="center"/>
    </xf>
    <xf numFmtId="0" fontId="1" fillId="0" borderId="1">
      <alignment horizontal="left" vertical="center"/>
    </xf>
    <xf numFmtId="0" fontId="1" fillId="0" borderId="4">
      <alignment horizontal="center" vertical="center"/>
    </xf>
    <xf numFmtId="0" fontId="1" fillId="0" borderId="1">
      <alignment horizontal="center" vertical="center"/>
    </xf>
    <xf numFmtId="0" fontId="2" fillId="0" borderId="0">
      <alignment horizontal="center" vertical="center"/>
    </xf>
    <xf numFmtId="0" fontId="1" fillId="0" borderId="0">
      <alignment horizontal="left" vertical="center"/>
    </xf>
    <xf numFmtId="49" fontId="1" fillId="0" borderId="7">
      <alignment horizontal="center" vertical="center" wrapText="1"/>
    </xf>
    <xf numFmtId="4" fontId="1" fillId="0" borderId="1">
      <alignment vertical="center"/>
    </xf>
    <xf numFmtId="0" fontId="4" fillId="0" borderId="0">
      <alignment horizontal="center" vertical="center"/>
    </xf>
    <xf numFmtId="0" fontId="31" fillId="0" borderId="6">
      <alignment horizontal="center" vertical="center"/>
    </xf>
    <xf numFmtId="0" fontId="1" fillId="0" borderId="5">
      <alignment horizontal="center" vertical="center"/>
    </xf>
    <xf numFmtId="0" fontId="1" fillId="0" borderId="8">
      <alignment horizontal="center" vertical="center"/>
    </xf>
    <xf numFmtId="179" fontId="24" fillId="0" borderId="1">
      <alignment horizontal="right" vertical="center"/>
    </xf>
    <xf numFmtId="0" fontId="1" fillId="0" borderId="10">
      <alignment horizontal="left" vertical="center" wrapText="1"/>
    </xf>
    <xf numFmtId="0" fontId="1" fillId="0" borderId="0">
      <protection locked="0"/>
    </xf>
    <xf numFmtId="49" fontId="24" fillId="0" borderId="1">
      <alignment horizontal="left" vertical="center" wrapText="1"/>
    </xf>
    <xf numFmtId="49" fontId="1" fillId="0" borderId="0"/>
    <xf numFmtId="0" fontId="1" fillId="0" borderId="5">
      <alignment horizontal="center" vertical="center"/>
    </xf>
    <xf numFmtId="0" fontId="44" fillId="0" borderId="0">
      <alignment vertical="top"/>
      <protection locked="0"/>
    </xf>
    <xf numFmtId="179" fontId="24" fillId="0" borderId="1">
      <alignment horizontal="right" vertical="center"/>
    </xf>
    <xf numFmtId="180" fontId="24" fillId="0" borderId="1">
      <alignment horizontal="right" vertical="center"/>
    </xf>
    <xf numFmtId="49" fontId="1" fillId="0" borderId="0"/>
    <xf numFmtId="181" fontId="24" fillId="0" borderId="1">
      <alignment horizontal="right" vertical="center"/>
    </xf>
    <xf numFmtId="0" fontId="1" fillId="0" borderId="0"/>
    <xf numFmtId="0" fontId="1" fillId="0" borderId="5">
      <alignment horizontal="center" vertical="center"/>
    </xf>
    <xf numFmtId="0" fontId="31" fillId="0" borderId="7">
      <alignment horizontal="center" vertical="center"/>
    </xf>
    <xf numFmtId="0" fontId="5" fillId="0" borderId="1"/>
    <xf numFmtId="0" fontId="31" fillId="0" borderId="4">
      <alignment horizontal="center" vertical="center"/>
    </xf>
    <xf numFmtId="0" fontId="1" fillId="0" borderId="7">
      <alignment horizontal="right" vertical="center"/>
      <protection locked="0"/>
    </xf>
    <xf numFmtId="3" fontId="1" fillId="0" borderId="5">
      <alignment horizontal="center" vertical="center"/>
    </xf>
    <xf numFmtId="0" fontId="1" fillId="0" borderId="1"/>
    <xf numFmtId="0" fontId="1" fillId="0" borderId="1"/>
    <xf numFmtId="0" fontId="1" fillId="0" borderId="0">
      <alignment horizontal="right" vertical="center"/>
    </xf>
    <xf numFmtId="0" fontId="31" fillId="0" borderId="4">
      <alignment horizontal="center" vertical="center"/>
      <protection locked="0"/>
    </xf>
    <xf numFmtId="4" fontId="1" fillId="0" borderId="1">
      <alignment horizontal="right" vertical="center"/>
    </xf>
    <xf numFmtId="3" fontId="1" fillId="0" borderId="1">
      <alignment horizontal="center" vertical="center"/>
    </xf>
    <xf numFmtId="0" fontId="1" fillId="0" borderId="7">
      <alignment horizontal="center" vertical="center"/>
    </xf>
    <xf numFmtId="0" fontId="1" fillId="0" borderId="0">
      <alignment horizontal="right"/>
    </xf>
    <xf numFmtId="0" fontId="2" fillId="0" borderId="0">
      <alignment horizontal="center" vertical="top"/>
    </xf>
    <xf numFmtId="0" fontId="1" fillId="0" borderId="5">
      <alignment horizontal="center" vertical="center"/>
      <protection locked="0"/>
    </xf>
    <xf numFmtId="0" fontId="5" fillId="0" borderId="1">
      <alignment horizontal="center" vertical="center"/>
    </xf>
    <xf numFmtId="4" fontId="1" fillId="0" borderId="1">
      <alignment horizontal="right" vertical="center"/>
      <protection locked="0"/>
    </xf>
    <xf numFmtId="0" fontId="1" fillId="0" borderId="0">
      <protection locked="0"/>
    </xf>
    <xf numFmtId="0" fontId="1" fillId="0" borderId="0"/>
    <xf numFmtId="0" fontId="31" fillId="0" borderId="0">
      <alignment horizontal="center" vertical="center"/>
    </xf>
    <xf numFmtId="0" fontId="1" fillId="0" borderId="6">
      <alignment horizontal="center" vertical="center"/>
      <protection locked="0"/>
    </xf>
    <xf numFmtId="0" fontId="1" fillId="0" borderId="0">
      <alignment horizontal="right" vertical="center"/>
      <protection locked="0"/>
    </xf>
    <xf numFmtId="0" fontId="1" fillId="0" borderId="6">
      <alignment horizontal="center" vertical="center" wrapText="1"/>
      <protection locked="0"/>
    </xf>
    <xf numFmtId="0" fontId="2" fillId="0" borderId="0">
      <alignment horizontal="center" vertical="center"/>
      <protection locked="0"/>
    </xf>
    <xf numFmtId="0" fontId="4" fillId="0" borderId="0">
      <alignment horizontal="center" vertical="center" wrapText="1"/>
    </xf>
    <xf numFmtId="0" fontId="1" fillId="0" borderId="7">
      <alignment horizontal="center" vertical="center"/>
    </xf>
    <xf numFmtId="0" fontId="1" fillId="0" borderId="1">
      <alignment horizontal="center" vertical="center"/>
      <protection locked="0"/>
    </xf>
    <xf numFmtId="0" fontId="1" fillId="0" borderId="0">
      <protection locked="0"/>
    </xf>
    <xf numFmtId="0" fontId="1" fillId="0" borderId="0">
      <alignment horizontal="left" vertical="center"/>
    </xf>
    <xf numFmtId="4" fontId="1" fillId="0" borderId="1">
      <alignment horizontal="right" vertical="center"/>
    </xf>
    <xf numFmtId="0" fontId="31" fillId="0" borderId="1">
      <alignment horizontal="center" vertical="center"/>
    </xf>
    <xf numFmtId="0" fontId="1" fillId="0" borderId="7">
      <alignment horizontal="center" vertical="center"/>
    </xf>
    <xf numFmtId="0" fontId="1" fillId="0" borderId="2">
      <alignment horizontal="center" vertical="center" wrapText="1"/>
    </xf>
    <xf numFmtId="4" fontId="1" fillId="0" borderId="1">
      <alignment horizontal="right" vertical="center"/>
      <protection locked="0"/>
    </xf>
    <xf numFmtId="0" fontId="1" fillId="0" borderId="0">
      <alignment horizontal="right"/>
    </xf>
    <xf numFmtId="4" fontId="1" fillId="0" borderId="1">
      <alignment vertical="center"/>
      <protection locked="0"/>
    </xf>
    <xf numFmtId="0" fontId="1" fillId="0" borderId="3">
      <alignment horizontal="center" vertical="center" wrapText="1"/>
    </xf>
    <xf numFmtId="4" fontId="1" fillId="0" borderId="11">
      <alignment horizontal="right" vertical="center"/>
      <protection locked="0"/>
    </xf>
    <xf numFmtId="4" fontId="31" fillId="0" borderId="1">
      <alignment horizontal="right" vertical="center"/>
    </xf>
    <xf numFmtId="0" fontId="44" fillId="0" borderId="0">
      <alignment vertical="top"/>
      <protection locked="0"/>
    </xf>
    <xf numFmtId="0" fontId="1" fillId="0" borderId="4">
      <alignment horizontal="center" vertical="center" wrapText="1"/>
    </xf>
    <xf numFmtId="4" fontId="1" fillId="0" borderId="11">
      <alignment horizontal="right" vertical="center"/>
    </xf>
    <xf numFmtId="4" fontId="31" fillId="0" borderId="1">
      <alignment horizontal="right" vertical="center"/>
      <protection locked="0"/>
    </xf>
    <xf numFmtId="0" fontId="1" fillId="0" borderId="4">
      <alignment horizontal="left" vertical="center" wrapText="1"/>
    </xf>
    <xf numFmtId="0" fontId="44" fillId="0" borderId="0">
      <alignment vertical="top"/>
      <protection locked="0"/>
    </xf>
    <xf numFmtId="0" fontId="1" fillId="0" borderId="12">
      <alignment horizontal="center" vertical="center" wrapText="1"/>
    </xf>
    <xf numFmtId="0" fontId="1" fillId="0" borderId="11">
      <alignment horizontal="center" vertical="center"/>
    </xf>
    <xf numFmtId="0" fontId="1" fillId="0" borderId="0"/>
    <xf numFmtId="0" fontId="17" fillId="0" borderId="0">
      <alignment horizontal="center" vertical="center"/>
    </xf>
    <xf numFmtId="0" fontId="4" fillId="0" borderId="0">
      <alignment horizontal="center" vertical="center"/>
      <protection locked="0"/>
    </xf>
    <xf numFmtId="0" fontId="1" fillId="0" borderId="0">
      <alignment horizontal="left" vertical="center"/>
    </xf>
    <xf numFmtId="0" fontId="1" fillId="0" borderId="0">
      <alignment horizontal="left" vertical="center"/>
    </xf>
    <xf numFmtId="0" fontId="1" fillId="0" borderId="5">
      <alignment horizontal="center" vertical="center"/>
    </xf>
    <xf numFmtId="0" fontId="1" fillId="0" borderId="3">
      <alignment horizontal="center" vertical="center" wrapText="1"/>
    </xf>
    <xf numFmtId="49" fontId="1" fillId="0" borderId="1">
      <alignment horizontal="center" vertical="center"/>
    </xf>
    <xf numFmtId="0" fontId="1" fillId="0" borderId="4">
      <alignment horizontal="center" vertical="center"/>
    </xf>
    <xf numFmtId="0" fontId="1" fillId="0" borderId="1">
      <alignment vertical="center" wrapText="1"/>
    </xf>
    <xf numFmtId="0" fontId="1" fillId="0" borderId="5">
      <alignment horizontal="center" vertical="center"/>
    </xf>
    <xf numFmtId="49" fontId="1" fillId="0" borderId="1"/>
    <xf numFmtId="0" fontId="1" fillId="0" borderId="1">
      <alignment horizontal="left" vertical="center" wrapText="1"/>
    </xf>
    <xf numFmtId="0" fontId="31" fillId="0" borderId="5">
      <alignment horizontal="center" vertical="center"/>
    </xf>
    <xf numFmtId="0" fontId="1" fillId="0" borderId="5">
      <alignment horizontal="center" vertical="center"/>
      <protection locked="0"/>
    </xf>
    <xf numFmtId="0" fontId="1" fillId="0" borderId="6">
      <alignment horizontal="center" vertical="center"/>
      <protection locked="0"/>
    </xf>
    <xf numFmtId="0" fontId="1" fillId="0" borderId="10">
      <alignment horizontal="center" vertical="center" wrapText="1"/>
      <protection locked="0"/>
    </xf>
    <xf numFmtId="0" fontId="1" fillId="0" borderId="12">
      <alignment horizontal="center" vertical="center"/>
      <protection locked="0"/>
    </xf>
    <xf numFmtId="0" fontId="1" fillId="0" borderId="7">
      <alignment horizontal="center" vertical="center" wrapText="1"/>
    </xf>
    <xf numFmtId="0" fontId="1" fillId="0" borderId="0"/>
    <xf numFmtId="0" fontId="1" fillId="0" borderId="1">
      <alignment horizontal="center" vertical="center"/>
      <protection locked="0"/>
    </xf>
    <xf numFmtId="0" fontId="1" fillId="0" borderId="10">
      <alignment horizontal="center" vertical="center" wrapText="1"/>
    </xf>
    <xf numFmtId="0" fontId="2" fillId="0" borderId="0">
      <alignment horizontal="center" vertical="center"/>
      <protection locked="0"/>
    </xf>
    <xf numFmtId="0" fontId="1" fillId="0" borderId="0">
      <alignment vertical="top"/>
      <protection locked="0"/>
    </xf>
    <xf numFmtId="0" fontId="1" fillId="0" borderId="9">
      <alignment horizontal="center" vertical="center" wrapText="1"/>
      <protection locked="0"/>
    </xf>
    <xf numFmtId="0" fontId="1" fillId="0" borderId="0">
      <alignment horizontal="left" vertical="center"/>
      <protection locked="0"/>
    </xf>
    <xf numFmtId="0" fontId="1" fillId="0" borderId="4">
      <alignment horizontal="center" vertical="center"/>
      <protection locked="0"/>
    </xf>
    <xf numFmtId="0" fontId="1" fillId="0" borderId="10">
      <alignment horizontal="right" vertical="center"/>
      <protection locked="0"/>
    </xf>
    <xf numFmtId="0" fontId="1" fillId="0" borderId="3">
      <alignment horizontal="center" vertical="center" wrapText="1"/>
      <protection locked="0"/>
    </xf>
    <xf numFmtId="3" fontId="1" fillId="0" borderId="4">
      <alignment horizontal="center" vertical="center"/>
    </xf>
    <xf numFmtId="0" fontId="1" fillId="0" borderId="0">
      <alignment horizontal="right" wrapText="1"/>
      <protection locked="0"/>
    </xf>
    <xf numFmtId="0" fontId="1" fillId="0" borderId="3">
      <alignment horizontal="center" vertical="center"/>
    </xf>
    <xf numFmtId="4" fontId="1" fillId="0" borderId="4">
      <alignment horizontal="right" vertical="center"/>
      <protection locked="0"/>
    </xf>
    <xf numFmtId="0" fontId="1" fillId="0" borderId="8">
      <alignment horizontal="center" vertical="center" wrapText="1"/>
    </xf>
    <xf numFmtId="0" fontId="1" fillId="0" borderId="4">
      <alignment horizontal="center" vertical="center"/>
      <protection locked="0"/>
    </xf>
    <xf numFmtId="3" fontId="1" fillId="0" borderId="10">
      <alignment horizontal="center" vertical="center"/>
    </xf>
    <xf numFmtId="0" fontId="1" fillId="0" borderId="10">
      <alignment horizontal="right" vertical="center"/>
    </xf>
    <xf numFmtId="0" fontId="1" fillId="0" borderId="1">
      <alignment horizontal="center" vertical="center"/>
      <protection locked="0"/>
    </xf>
    <xf numFmtId="0" fontId="1" fillId="0" borderId="1"/>
    <xf numFmtId="0" fontId="1" fillId="0" borderId="1">
      <alignment horizontal="left" vertical="center"/>
    </xf>
    <xf numFmtId="0" fontId="1" fillId="0" borderId="0">
      <alignment horizontal="right" vertical="center"/>
      <protection locked="0"/>
    </xf>
    <xf numFmtId="0" fontId="1" fillId="0" borderId="0">
      <alignment horizontal="right"/>
      <protection locked="0"/>
    </xf>
    <xf numFmtId="0" fontId="1" fillId="0" borderId="7">
      <alignment horizontal="center" vertical="center" wrapText="1"/>
      <protection locked="0"/>
    </xf>
    <xf numFmtId="0" fontId="1" fillId="0" borderId="0"/>
    <xf numFmtId="0" fontId="1" fillId="0" borderId="0">
      <alignment horizontal="left" vertical="center" wrapText="1"/>
      <protection locked="0"/>
    </xf>
    <xf numFmtId="0" fontId="1" fillId="0" borderId="2">
      <alignment horizontal="center" vertical="center" wrapText="1"/>
    </xf>
    <xf numFmtId="0" fontId="1" fillId="0" borderId="4">
      <alignment horizontal="center" vertical="center"/>
    </xf>
    <xf numFmtId="0" fontId="1" fillId="0" borderId="1">
      <alignment horizontal="right" vertical="center" wrapText="1"/>
      <protection locked="0"/>
    </xf>
    <xf numFmtId="0" fontId="1" fillId="0" borderId="0"/>
    <xf numFmtId="0" fontId="7" fillId="0" borderId="0">
      <alignment horizontal="right"/>
      <protection locked="0"/>
    </xf>
    <xf numFmtId="0" fontId="1" fillId="0" borderId="4">
      <alignment horizontal="left" vertical="center" wrapText="1"/>
    </xf>
    <xf numFmtId="0" fontId="31" fillId="0" borderId="1">
      <alignment horizontal="center" vertical="center"/>
    </xf>
    <xf numFmtId="0" fontId="1" fillId="0" borderId="5">
      <alignment horizontal="center" vertical="center"/>
    </xf>
    <xf numFmtId="0" fontId="1" fillId="0" borderId="2">
      <alignment horizontal="center" vertical="center"/>
    </xf>
    <xf numFmtId="0" fontId="8" fillId="0" borderId="0">
      <alignment horizontal="center" vertical="center" wrapText="1"/>
      <protection locked="0"/>
    </xf>
    <xf numFmtId="0" fontId="1" fillId="0" borderId="11">
      <alignment horizontal="center" vertical="center" wrapText="1"/>
      <protection locked="0"/>
    </xf>
    <xf numFmtId="0" fontId="31" fillId="0" borderId="1">
      <alignment horizontal="center" vertical="center"/>
      <protection locked="0"/>
    </xf>
    <xf numFmtId="0" fontId="44" fillId="0" borderId="0">
      <alignment vertical="top"/>
      <protection locked="0"/>
    </xf>
    <xf numFmtId="0" fontId="1" fillId="0" borderId="6">
      <alignment horizontal="center" vertical="center"/>
    </xf>
    <xf numFmtId="0" fontId="1" fillId="0" borderId="0">
      <alignment horizontal="left" vertical="center"/>
      <protection locked="0"/>
    </xf>
    <xf numFmtId="0" fontId="1" fillId="0" borderId="0">
      <alignment horizontal="left" vertical="center" wrapText="1"/>
    </xf>
    <xf numFmtId="0" fontId="52" fillId="0" borderId="0">
      <alignment horizontal="center" vertical="center"/>
    </xf>
    <xf numFmtId="0" fontId="1" fillId="0" borderId="1">
      <alignment horizontal="center" vertical="center"/>
      <protection locked="0"/>
    </xf>
    <xf numFmtId="0" fontId="1" fillId="0" borderId="2">
      <alignment horizontal="center" vertical="center"/>
      <protection locked="0"/>
    </xf>
    <xf numFmtId="0" fontId="1" fillId="0" borderId="10">
      <alignment horizontal="left" vertical="center" wrapText="1"/>
    </xf>
    <xf numFmtId="0" fontId="1" fillId="0" borderId="10">
      <alignment horizontal="center" vertical="center" wrapText="1"/>
    </xf>
    <xf numFmtId="0" fontId="1" fillId="0" borderId="0">
      <alignment wrapText="1"/>
    </xf>
    <xf numFmtId="0" fontId="1" fillId="0" borderId="1">
      <alignment horizontal="left" vertical="center" wrapText="1"/>
      <protection locked="0"/>
    </xf>
    <xf numFmtId="4" fontId="1" fillId="0" borderId="10">
      <alignment horizontal="right" vertical="center"/>
    </xf>
    <xf numFmtId="3" fontId="1" fillId="0" borderId="10">
      <alignment horizontal="center" vertical="center"/>
    </xf>
    <xf numFmtId="0" fontId="1" fillId="0" borderId="0">
      <alignment vertical="top"/>
      <protection locked="0"/>
    </xf>
    <xf numFmtId="0" fontId="1" fillId="0" borderId="6">
      <alignment horizontal="center" vertical="center"/>
    </xf>
    <xf numFmtId="0" fontId="1" fillId="0" borderId="10">
      <alignment horizontal="center" vertical="center"/>
      <protection locked="0"/>
    </xf>
    <xf numFmtId="0" fontId="1" fillId="0" borderId="3">
      <alignment horizontal="center" vertical="center"/>
      <protection locked="0"/>
    </xf>
    <xf numFmtId="0" fontId="1" fillId="0" borderId="7">
      <alignment horizontal="center" vertical="center"/>
    </xf>
    <xf numFmtId="0" fontId="1" fillId="0" borderId="8">
      <alignment horizontal="center" vertical="center"/>
    </xf>
    <xf numFmtId="0" fontId="1" fillId="0" borderId="6">
      <alignment horizontal="left" vertical="center"/>
      <protection locked="0"/>
    </xf>
    <xf numFmtId="0" fontId="1" fillId="0" borderId="5">
      <alignment horizontal="center" vertical="center"/>
      <protection locked="0"/>
    </xf>
    <xf numFmtId="3" fontId="1" fillId="0" borderId="10">
      <alignment horizontal="center" vertical="center"/>
      <protection locked="0"/>
    </xf>
    <xf numFmtId="0" fontId="1" fillId="0" borderId="8">
      <alignment horizontal="center" vertical="center" wrapText="1"/>
    </xf>
    <xf numFmtId="49" fontId="1" fillId="0" borderId="0">
      <protection locked="0"/>
    </xf>
    <xf numFmtId="0" fontId="1" fillId="0" borderId="2">
      <alignment horizontal="center" vertical="center"/>
      <protection locked="0"/>
    </xf>
    <xf numFmtId="0" fontId="1" fillId="0" borderId="6">
      <alignment horizontal="center" vertical="center" wrapText="1"/>
    </xf>
    <xf numFmtId="0" fontId="1" fillId="0" borderId="7">
      <alignment horizontal="center" vertical="center" wrapText="1"/>
    </xf>
    <xf numFmtId="0" fontId="1" fillId="0" borderId="0">
      <protection locked="0"/>
    </xf>
    <xf numFmtId="0" fontId="1" fillId="0" borderId="6">
      <alignment horizontal="center" vertical="center"/>
      <protection locked="0"/>
    </xf>
    <xf numFmtId="0" fontId="1" fillId="0" borderId="10">
      <alignment horizontal="center" vertical="center" wrapText="1"/>
      <protection locked="0"/>
    </xf>
    <xf numFmtId="0" fontId="44" fillId="0" borderId="0">
      <alignment vertical="top"/>
      <protection locked="0"/>
    </xf>
    <xf numFmtId="0" fontId="1" fillId="0" borderId="0">
      <protection locked="0"/>
    </xf>
    <xf numFmtId="0" fontId="1" fillId="0" borderId="5">
      <alignment horizontal="center" vertical="center" wrapText="1"/>
      <protection locked="0"/>
    </xf>
    <xf numFmtId="3" fontId="1" fillId="0" borderId="10">
      <alignment horizontal="center" vertical="top"/>
      <protection locked="0"/>
    </xf>
    <xf numFmtId="0" fontId="1" fillId="0" borderId="1">
      <alignment horizontal="center" vertical="center" wrapText="1"/>
      <protection locked="0"/>
    </xf>
    <xf numFmtId="0" fontId="1" fillId="0" borderId="4">
      <alignment horizontal="center" vertical="center" wrapText="1"/>
      <protection locked="0"/>
    </xf>
    <xf numFmtId="0" fontId="1" fillId="0" borderId="10">
      <alignment horizontal="center" vertical="top"/>
    </xf>
    <xf numFmtId="0" fontId="2" fillId="0" borderId="0">
      <alignment horizontal="center" vertical="center"/>
    </xf>
    <xf numFmtId="0" fontId="1" fillId="0" borderId="1">
      <alignment horizontal="right" vertical="center"/>
      <protection locked="0"/>
    </xf>
    <xf numFmtId="0" fontId="4" fillId="0" borderId="0">
      <alignment horizontal="center" vertical="center"/>
    </xf>
    <xf numFmtId="0" fontId="1" fillId="0" borderId="0">
      <alignment horizontal="left" vertical="center"/>
      <protection locked="0"/>
    </xf>
    <xf numFmtId="0" fontId="1" fillId="0" borderId="5">
      <alignment horizontal="center" vertical="center"/>
    </xf>
    <xf numFmtId="0" fontId="1" fillId="0" borderId="2">
      <alignment horizontal="center" vertical="center"/>
    </xf>
    <xf numFmtId="0" fontId="1" fillId="0" borderId="4">
      <alignment horizontal="center" vertical="center"/>
    </xf>
    <xf numFmtId="0" fontId="1" fillId="0" borderId="1">
      <alignment vertical="center"/>
    </xf>
    <xf numFmtId="0" fontId="1" fillId="0" borderId="1">
      <alignment vertical="center"/>
      <protection locked="0"/>
    </xf>
    <xf numFmtId="0" fontId="1" fillId="0" borderId="7">
      <alignment horizontal="center" vertical="center"/>
    </xf>
    <xf numFmtId="0" fontId="1" fillId="0" borderId="0">
      <alignment horizontal="right"/>
      <protection locked="0"/>
    </xf>
    <xf numFmtId="0" fontId="1" fillId="0" borderId="1">
      <alignment horizontal="center" vertical="center"/>
      <protection locked="0"/>
    </xf>
    <xf numFmtId="0" fontId="1" fillId="0" borderId="2">
      <alignment horizontal="center" vertical="center"/>
      <protection locked="0"/>
    </xf>
    <xf numFmtId="4" fontId="31" fillId="0" borderId="1">
      <alignment horizontal="right" vertical="center"/>
    </xf>
    <xf numFmtId="0" fontId="1" fillId="0" borderId="7">
      <alignment horizontal="center" vertical="center"/>
    </xf>
    <xf numFmtId="0" fontId="1" fillId="0" borderId="1">
      <alignment horizontal="left" vertical="center" wrapText="1"/>
      <protection locked="0"/>
    </xf>
    <xf numFmtId="0" fontId="1" fillId="0" borderId="4">
      <alignment horizontal="center" vertical="center" wrapText="1"/>
    </xf>
    <xf numFmtId="0" fontId="1" fillId="0" borderId="1">
      <alignment horizontal="left" vertical="center"/>
      <protection locked="0"/>
    </xf>
    <xf numFmtId="0" fontId="1" fillId="0" borderId="6">
      <alignment horizontal="center" vertical="center"/>
      <protection locked="0"/>
    </xf>
    <xf numFmtId="4" fontId="1" fillId="0" borderId="1">
      <alignment horizontal="right" vertical="center"/>
    </xf>
    <xf numFmtId="0" fontId="1" fillId="0" borderId="0">
      <alignment horizontal="right" vertical="center"/>
    </xf>
    <xf numFmtId="0" fontId="1" fillId="0" borderId="0"/>
    <xf numFmtId="4" fontId="1" fillId="0" borderId="1">
      <alignment horizontal="right" vertical="center"/>
      <protection locked="0"/>
    </xf>
    <xf numFmtId="0" fontId="1" fillId="0" borderId="0">
      <alignment horizontal="right"/>
    </xf>
    <xf numFmtId="0" fontId="31" fillId="0" borderId="1">
      <alignment horizontal="right" vertical="center"/>
    </xf>
    <xf numFmtId="0" fontId="44" fillId="0" borderId="0">
      <alignment vertical="top"/>
      <protection locked="0"/>
    </xf>
    <xf numFmtId="49" fontId="1" fillId="0" borderId="0"/>
    <xf numFmtId="0" fontId="8" fillId="0" borderId="0">
      <alignment horizontal="center" vertical="center"/>
    </xf>
    <xf numFmtId="49" fontId="1" fillId="0" borderId="5">
      <alignment horizontal="center" vertical="center" wrapText="1"/>
    </xf>
    <xf numFmtId="49" fontId="1" fillId="0" borderId="1">
      <alignment horizontal="center" vertical="center"/>
    </xf>
    <xf numFmtId="0" fontId="1" fillId="0" borderId="1">
      <alignment horizontal="left" vertical="center" wrapText="1"/>
    </xf>
    <xf numFmtId="0" fontId="1" fillId="0" borderId="5">
      <alignment horizontal="center" vertical="center"/>
    </xf>
    <xf numFmtId="49" fontId="1" fillId="0" borderId="7">
      <alignment horizontal="center" vertical="center" wrapText="1"/>
    </xf>
    <xf numFmtId="0" fontId="1" fillId="0" borderId="7">
      <alignment horizontal="center" vertical="center"/>
    </xf>
    <xf numFmtId="0" fontId="1" fillId="0" borderId="0"/>
    <xf numFmtId="0" fontId="1" fillId="0" borderId="2">
      <alignment horizontal="center" vertical="center"/>
      <protection locked="0"/>
    </xf>
    <xf numFmtId="0" fontId="1" fillId="0" borderId="4">
      <alignment horizontal="center" vertical="center"/>
    </xf>
    <xf numFmtId="4" fontId="1" fillId="0" borderId="1">
      <alignment horizontal="right" vertical="center" wrapText="1"/>
    </xf>
    <xf numFmtId="4" fontId="1" fillId="0" borderId="1">
      <alignment horizontal="right" vertical="center" wrapText="1"/>
      <protection locked="0"/>
    </xf>
    <xf numFmtId="0" fontId="1" fillId="0" borderId="1">
      <alignment horizontal="center" vertical="center"/>
    </xf>
    <xf numFmtId="0" fontId="1" fillId="0" borderId="7">
      <alignment horizontal="center" vertical="center"/>
    </xf>
    <xf numFmtId="0" fontId="1" fillId="0" borderId="6">
      <alignment horizontal="center" vertical="center"/>
    </xf>
    <xf numFmtId="0" fontId="1" fillId="0" borderId="0">
      <alignment horizontal="right"/>
    </xf>
    <xf numFmtId="0" fontId="1" fillId="0" borderId="8">
      <alignment horizontal="center" vertical="center"/>
    </xf>
    <xf numFmtId="0" fontId="1" fillId="0" borderId="10">
      <alignment horizontal="center" vertical="center"/>
    </xf>
    <xf numFmtId="0" fontId="1" fillId="0" borderId="1">
      <alignment horizontal="center"/>
    </xf>
    <xf numFmtId="0" fontId="44" fillId="0" borderId="0">
      <alignment vertical="top"/>
      <protection locked="0"/>
    </xf>
    <xf numFmtId="49" fontId="1" fillId="0" borderId="0">
      <alignment horizontal="center"/>
    </xf>
    <xf numFmtId="0" fontId="1" fillId="0" borderId="6">
      <alignment horizontal="center" vertical="center"/>
    </xf>
    <xf numFmtId="49" fontId="1" fillId="0" borderId="6">
      <alignment horizontal="center" vertical="center" wrapText="1"/>
    </xf>
    <xf numFmtId="0" fontId="1" fillId="0" borderId="0">
      <alignment horizontal="center" wrapText="1"/>
    </xf>
    <xf numFmtId="0" fontId="15" fillId="0" borderId="0">
      <alignment horizontal="center" vertical="center" wrapText="1"/>
    </xf>
    <xf numFmtId="0" fontId="1" fillId="0" borderId="0">
      <alignment horizontal="left" vertical="center"/>
      <protection locked="0"/>
    </xf>
    <xf numFmtId="0" fontId="1" fillId="0" borderId="2">
      <alignment horizontal="center" vertical="center" wrapText="1"/>
    </xf>
    <xf numFmtId="0" fontId="1" fillId="0" borderId="4">
      <alignment horizontal="center" vertical="center" wrapText="1"/>
    </xf>
    <xf numFmtId="0" fontId="1" fillId="0" borderId="1">
      <alignment horizontal="center" vertical="center" wrapText="1"/>
    </xf>
    <xf numFmtId="4" fontId="1" fillId="0" borderId="1">
      <alignment horizontal="right" vertical="center"/>
    </xf>
    <xf numFmtId="0" fontId="1" fillId="0" borderId="0">
      <alignment horizontal="center" wrapText="1"/>
    </xf>
    <xf numFmtId="0" fontId="1" fillId="0" borderId="2">
      <alignment horizontal="center" vertical="center"/>
    </xf>
    <xf numFmtId="0" fontId="1" fillId="0" borderId="4">
      <alignment horizontal="center" vertical="center"/>
    </xf>
    <xf numFmtId="0" fontId="1" fillId="0" borderId="0">
      <alignment wrapText="1"/>
    </xf>
    <xf numFmtId="0" fontId="1" fillId="0" borderId="5">
      <alignment horizontal="center" vertical="center"/>
    </xf>
    <xf numFmtId="0" fontId="1" fillId="0" borderId="1">
      <alignment horizontal="center" vertical="center"/>
    </xf>
    <xf numFmtId="0" fontId="1" fillId="0" borderId="5">
      <alignment horizontal="center" vertical="center" wrapText="1"/>
    </xf>
    <xf numFmtId="4" fontId="1" fillId="0" borderId="5">
      <alignment horizontal="right" vertical="center"/>
    </xf>
    <xf numFmtId="0" fontId="1" fillId="0" borderId="7">
      <alignment horizontal="center" vertical="center"/>
    </xf>
    <xf numFmtId="0" fontId="1" fillId="0" borderId="0">
      <alignment wrapText="1"/>
    </xf>
    <xf numFmtId="0" fontId="1" fillId="0" borderId="0">
      <alignment horizontal="right" wrapText="1"/>
    </xf>
    <xf numFmtId="0" fontId="1" fillId="0" borderId="0"/>
    <xf numFmtId="0" fontId="44" fillId="0" borderId="0">
      <alignment vertical="top"/>
      <protection locked="0"/>
    </xf>
    <xf numFmtId="0" fontId="1" fillId="0" borderId="6">
      <alignment horizontal="center" vertical="center"/>
    </xf>
    <xf numFmtId="0" fontId="1" fillId="0" borderId="0">
      <alignment horizontal="center"/>
    </xf>
    <xf numFmtId="0" fontId="1" fillId="0" borderId="0"/>
    <xf numFmtId="0" fontId="1" fillId="0" borderId="0"/>
    <xf numFmtId="0" fontId="1" fillId="0" borderId="1"/>
    <xf numFmtId="0" fontId="1" fillId="0" borderId="6">
      <alignment horizontal="center" vertical="center"/>
    </xf>
    <xf numFmtId="0" fontId="1" fillId="0" borderId="7">
      <alignment horizontal="center" vertical="center"/>
      <protection locked="0"/>
    </xf>
    <xf numFmtId="0" fontId="1" fillId="0" borderId="7">
      <alignment horizontal="center" vertical="center" wrapText="1"/>
      <protection locked="0"/>
    </xf>
    <xf numFmtId="0" fontId="1" fillId="0" borderId="5">
      <alignment horizontal="center" vertical="center"/>
    </xf>
    <xf numFmtId="0" fontId="1" fillId="0" borderId="7">
      <alignment horizontal="center" vertical="center"/>
    </xf>
    <xf numFmtId="0" fontId="1" fillId="0" borderId="7">
      <alignment horizontal="center"/>
    </xf>
    <xf numFmtId="0" fontId="1" fillId="0" borderId="6">
      <alignment horizontal="center" vertical="center" wrapText="1"/>
      <protection locked="0"/>
    </xf>
    <xf numFmtId="0" fontId="44" fillId="0" borderId="0">
      <alignment vertical="top"/>
      <protection locked="0"/>
    </xf>
    <xf numFmtId="0" fontId="1" fillId="0" borderId="1">
      <alignment horizontal="center"/>
    </xf>
    <xf numFmtId="49" fontId="7" fillId="0" borderId="0">
      <protection locked="0"/>
    </xf>
    <xf numFmtId="0" fontId="1" fillId="0" borderId="0">
      <alignment horizontal="right" vertical="center"/>
      <protection locked="0"/>
    </xf>
    <xf numFmtId="49" fontId="1" fillId="0" borderId="2">
      <alignment horizontal="center" vertical="center" wrapText="1"/>
      <protection locked="0"/>
    </xf>
    <xf numFmtId="0" fontId="1" fillId="0" borderId="0">
      <alignment horizontal="right"/>
      <protection locked="0"/>
    </xf>
    <xf numFmtId="49" fontId="1" fillId="0" borderId="3">
      <alignment horizontal="center" vertical="center" wrapText="1"/>
      <protection locked="0"/>
    </xf>
    <xf numFmtId="0" fontId="1" fillId="0" borderId="0"/>
    <xf numFmtId="0" fontId="2" fillId="0" borderId="0">
      <alignment horizontal="center" vertical="center"/>
    </xf>
    <xf numFmtId="0" fontId="1" fillId="0" borderId="0">
      <alignment horizontal="left" vertical="center"/>
      <protection locked="0"/>
    </xf>
    <xf numFmtId="0" fontId="1" fillId="0" borderId="2">
      <alignment horizontal="center" vertical="center" wrapText="1"/>
      <protection locked="0"/>
    </xf>
    <xf numFmtId="0" fontId="1" fillId="0" borderId="3">
      <alignment horizontal="center" vertical="center" wrapText="1"/>
      <protection locked="0"/>
    </xf>
    <xf numFmtId="0" fontId="1" fillId="0" borderId="3">
      <alignment horizontal="center" vertical="center"/>
    </xf>
    <xf numFmtId="0" fontId="1" fillId="0" borderId="4">
      <alignment horizontal="center" vertical="center" wrapText="1"/>
      <protection locked="0"/>
    </xf>
    <xf numFmtId="0" fontId="1" fillId="0" borderId="1">
      <alignment horizontal="center" vertical="center"/>
    </xf>
    <xf numFmtId="0" fontId="1" fillId="0" borderId="1">
      <alignment horizontal="left" vertical="top" wrapText="1"/>
      <protection locked="0"/>
    </xf>
    <xf numFmtId="0" fontId="1" fillId="0" borderId="1"/>
    <xf numFmtId="0" fontId="1" fillId="0" borderId="5">
      <alignment horizontal="center" vertical="center" wrapText="1"/>
      <protection locked="0"/>
    </xf>
    <xf numFmtId="0" fontId="1" fillId="0" borderId="0">
      <alignment horizontal="left" vertical="center"/>
    </xf>
    <xf numFmtId="0" fontId="1" fillId="0" borderId="2">
      <alignment horizontal="center" vertical="center" wrapText="1"/>
    </xf>
    <xf numFmtId="49" fontId="1" fillId="0" borderId="0"/>
    <xf numFmtId="0" fontId="1" fillId="0" borderId="4">
      <alignment horizontal="center" vertical="center"/>
    </xf>
    <xf numFmtId="0" fontId="1" fillId="0" borderId="3">
      <alignment horizontal="center" vertical="center" wrapText="1"/>
    </xf>
    <xf numFmtId="0" fontId="1" fillId="0" borderId="6">
      <alignment horizontal="left" vertical="center"/>
    </xf>
    <xf numFmtId="0" fontId="1" fillId="0" borderId="4">
      <alignment horizontal="center" vertical="center" wrapText="1"/>
    </xf>
    <xf numFmtId="0" fontId="1" fillId="0" borderId="1">
      <alignment horizontal="left" vertical="center" wrapText="1"/>
      <protection locked="0"/>
    </xf>
    <xf numFmtId="0" fontId="1" fillId="0" borderId="7">
      <alignment horizontal="left" vertical="center"/>
    </xf>
    <xf numFmtId="0" fontId="2" fillId="0" borderId="0">
      <alignment horizontal="center" vertical="center" wrapText="1"/>
    </xf>
    <xf numFmtId="0" fontId="1" fillId="0" borderId="1">
      <alignment horizontal="left" vertical="center" wrapText="1"/>
    </xf>
    <xf numFmtId="0" fontId="1" fillId="0" borderId="0"/>
    <xf numFmtId="0" fontId="1" fillId="0" borderId="0">
      <alignment wrapText="1"/>
    </xf>
    <xf numFmtId="0" fontId="1" fillId="0" borderId="2">
      <alignment horizontal="center" vertical="center"/>
    </xf>
    <xf numFmtId="0" fontId="1" fillId="0" borderId="11">
      <alignment horizontal="center" vertical="center" wrapText="1"/>
      <protection locked="0"/>
    </xf>
    <xf numFmtId="0" fontId="1" fillId="0" borderId="8">
      <alignment horizontal="center" vertical="center" wrapText="1"/>
    </xf>
    <xf numFmtId="4" fontId="1" fillId="0" borderId="1">
      <alignment horizontal="right" vertical="center" wrapText="1"/>
      <protection locked="0"/>
    </xf>
    <xf numFmtId="0" fontId="1" fillId="0" borderId="1">
      <alignment horizontal="center" vertical="center" wrapText="1"/>
    </xf>
    <xf numFmtId="0" fontId="1" fillId="0" borderId="9">
      <alignment horizontal="center" vertical="center" wrapText="1"/>
    </xf>
    <xf numFmtId="4" fontId="1" fillId="0" borderId="1">
      <alignment horizontal="right" vertical="center" wrapText="1"/>
    </xf>
    <xf numFmtId="0" fontId="1" fillId="0" borderId="6">
      <alignment horizontal="center" vertical="center"/>
    </xf>
    <xf numFmtId="0" fontId="1" fillId="0" borderId="10">
      <alignment horizontal="center" vertical="center" wrapText="1"/>
    </xf>
    <xf numFmtId="0" fontId="1" fillId="0" borderId="21">
      <alignment horizontal="center" vertical="center"/>
    </xf>
    <xf numFmtId="0" fontId="1" fillId="0" borderId="10">
      <alignment horizontal="center" vertical="center"/>
    </xf>
    <xf numFmtId="0" fontId="1" fillId="0" borderId="12">
      <alignment horizontal="left" vertical="center"/>
    </xf>
    <xf numFmtId="0" fontId="1" fillId="0" borderId="8">
      <alignment horizontal="center" vertical="center" wrapText="1"/>
      <protection locked="0"/>
    </xf>
    <xf numFmtId="0" fontId="1" fillId="0" borderId="7">
      <alignment horizontal="center" vertical="center"/>
    </xf>
    <xf numFmtId="0" fontId="1" fillId="0" borderId="0">
      <alignment horizontal="right" vertical="center"/>
    </xf>
    <xf numFmtId="0" fontId="1" fillId="0" borderId="10">
      <alignment horizontal="center" vertical="center" wrapText="1"/>
      <protection locked="0"/>
    </xf>
    <xf numFmtId="0" fontId="1" fillId="0" borderId="0">
      <protection locked="0"/>
    </xf>
    <xf numFmtId="4" fontId="1" fillId="0" borderId="1">
      <alignment horizontal="right" vertical="center"/>
      <protection locked="0"/>
    </xf>
    <xf numFmtId="0" fontId="1" fillId="0" borderId="0">
      <alignment horizontal="right"/>
    </xf>
    <xf numFmtId="0" fontId="1" fillId="0" borderId="10">
      <alignment horizontal="right" vertical="center"/>
      <protection locked="0"/>
    </xf>
    <xf numFmtId="0" fontId="2" fillId="0" borderId="0">
      <alignment horizontal="center" vertical="center"/>
      <protection locked="0"/>
    </xf>
    <xf numFmtId="4" fontId="1" fillId="0" borderId="1">
      <alignment horizontal="right" vertical="center"/>
    </xf>
    <xf numFmtId="0" fontId="44" fillId="0" borderId="0">
      <alignment vertical="top"/>
      <protection locked="0"/>
    </xf>
    <xf numFmtId="0" fontId="1" fillId="0" borderId="1">
      <alignment horizontal="right" vertical="center" wrapText="1"/>
      <protection locked="0"/>
    </xf>
    <xf numFmtId="0" fontId="1" fillId="0" borderId="0">
      <alignment vertical="center"/>
    </xf>
    <xf numFmtId="0" fontId="4" fillId="0" borderId="0">
      <alignment horizontal="center" vertical="center"/>
    </xf>
    <xf numFmtId="0" fontId="1" fillId="0" borderId="0">
      <alignment horizontal="left" vertical="center"/>
      <protection locked="0"/>
    </xf>
    <xf numFmtId="0" fontId="1" fillId="0" borderId="1">
      <alignment horizontal="center" vertical="center" wrapText="1"/>
    </xf>
    <xf numFmtId="0" fontId="1" fillId="0" borderId="1">
      <alignment horizontal="left" vertical="center" wrapText="1"/>
    </xf>
    <xf numFmtId="0" fontId="1" fillId="0" borderId="2">
      <alignment horizontal="left" vertical="center" wrapText="1"/>
      <protection locked="0"/>
    </xf>
    <xf numFmtId="0" fontId="1" fillId="0" borderId="3">
      <alignment vertical="center"/>
    </xf>
    <xf numFmtId="0" fontId="1" fillId="0" borderId="4">
      <alignment vertical="center"/>
    </xf>
    <xf numFmtId="0" fontId="1" fillId="0" borderId="1">
      <alignment vertical="center" wrapText="1"/>
    </xf>
    <xf numFmtId="0" fontId="1" fillId="0" borderId="1">
      <alignment horizontal="left" vertical="center" wrapText="1"/>
      <protection locked="0"/>
    </xf>
    <xf numFmtId="0" fontId="1" fillId="0" borderId="1">
      <alignment horizontal="center" vertical="center" wrapText="1"/>
    </xf>
    <xf numFmtId="0" fontId="2" fillId="0" borderId="0">
      <alignment horizontal="center" vertical="center"/>
      <protection locked="0"/>
    </xf>
    <xf numFmtId="0" fontId="1" fillId="0" borderId="1">
      <alignment horizontal="center" vertical="center"/>
      <protection locked="0"/>
    </xf>
    <xf numFmtId="0" fontId="1" fillId="0" borderId="1">
      <alignment horizontal="center" vertical="center"/>
      <protection locked="0"/>
    </xf>
    <xf numFmtId="0" fontId="1" fillId="0" borderId="0">
      <alignment horizontal="right" vertical="center"/>
      <protection locked="0"/>
    </xf>
    <xf numFmtId="0" fontId="44" fillId="0" borderId="0">
      <alignment vertical="top"/>
      <protection locked="0"/>
    </xf>
    <xf numFmtId="0" fontId="1" fillId="0" borderId="0">
      <alignment vertical="center"/>
    </xf>
    <xf numFmtId="0" fontId="4" fillId="0" borderId="0">
      <alignment horizontal="center" vertical="center"/>
    </xf>
    <xf numFmtId="0" fontId="1" fillId="0" borderId="0">
      <alignment horizontal="left" vertical="center"/>
      <protection locked="0"/>
    </xf>
    <xf numFmtId="0" fontId="1" fillId="0" borderId="1">
      <alignment horizontal="center" vertical="center" wrapText="1"/>
    </xf>
    <xf numFmtId="0" fontId="1" fillId="0" borderId="1">
      <alignment horizontal="left" vertical="center" wrapText="1"/>
    </xf>
    <xf numFmtId="0" fontId="1" fillId="0" borderId="1">
      <alignment horizontal="left" vertical="center" wrapText="1"/>
      <protection locked="0"/>
    </xf>
    <xf numFmtId="0" fontId="2" fillId="0" borderId="0">
      <alignment horizontal="center" vertical="center"/>
    </xf>
    <xf numFmtId="0" fontId="1" fillId="0" borderId="1">
      <alignment horizontal="center" vertical="center"/>
      <protection locked="0"/>
    </xf>
    <xf numFmtId="0" fontId="1" fillId="0" borderId="1">
      <alignment vertical="center" wrapText="1"/>
    </xf>
    <xf numFmtId="0" fontId="1" fillId="0" borderId="1">
      <alignment horizontal="center" vertical="center" wrapText="1"/>
      <protection locked="0"/>
    </xf>
    <xf numFmtId="0" fontId="1" fillId="0" borderId="0">
      <alignment horizontal="right"/>
    </xf>
    <xf numFmtId="4" fontId="1" fillId="0" borderId="1">
      <alignment horizontal="right" vertical="center"/>
      <protection locked="0"/>
    </xf>
    <xf numFmtId="0" fontId="1" fillId="0" borderId="1">
      <alignment horizontal="center" vertical="center" wrapText="1"/>
    </xf>
    <xf numFmtId="0" fontId="8" fillId="0" borderId="0">
      <alignment horizontal="center" vertical="center"/>
    </xf>
    <xf numFmtId="4" fontId="1" fillId="0" borderId="1">
      <alignment horizontal="right" vertical="center"/>
    </xf>
    <xf numFmtId="0" fontId="2" fillId="0" borderId="0">
      <alignment horizontal="center" vertical="center"/>
      <protection locked="0"/>
    </xf>
    <xf numFmtId="4" fontId="1" fillId="0" borderId="1">
      <alignment horizontal="right" vertical="center" wrapText="1"/>
      <protection locked="0"/>
    </xf>
    <xf numFmtId="0" fontId="1" fillId="0" borderId="0">
      <alignment horizontal="right" vertical="center"/>
      <protection locked="0"/>
    </xf>
    <xf numFmtId="0" fontId="1" fillId="0" borderId="0">
      <alignment horizontal="right"/>
    </xf>
    <xf numFmtId="0" fontId="44" fillId="0" borderId="0">
      <alignment vertical="top"/>
      <protection locked="0"/>
    </xf>
    <xf numFmtId="0" fontId="1" fillId="0" borderId="7">
      <alignment horizontal="center" vertical="center"/>
    </xf>
    <xf numFmtId="0" fontId="7" fillId="0" borderId="0">
      <alignment horizontal="right"/>
      <protection locked="0"/>
    </xf>
    <xf numFmtId="0" fontId="8" fillId="0" borderId="0">
      <alignment horizontal="center" vertical="center" wrapText="1"/>
      <protection locked="0"/>
    </xf>
    <xf numFmtId="0" fontId="1" fillId="0" borderId="0">
      <alignment horizontal="left" vertical="center"/>
      <protection locked="0"/>
    </xf>
    <xf numFmtId="0" fontId="1" fillId="0" borderId="2">
      <alignment horizontal="center" vertical="center"/>
      <protection locked="0"/>
    </xf>
    <xf numFmtId="0" fontId="1" fillId="0" borderId="3">
      <alignment horizontal="center" vertical="center"/>
      <protection locked="0"/>
    </xf>
    <xf numFmtId="0" fontId="1" fillId="0" borderId="1">
      <alignment horizontal="center" vertical="center"/>
      <protection locked="0"/>
    </xf>
    <xf numFmtId="0" fontId="1" fillId="0" borderId="1">
      <alignment horizontal="left" vertical="center" wrapText="1"/>
      <protection locked="0"/>
    </xf>
    <xf numFmtId="0" fontId="1" fillId="0" borderId="1"/>
    <xf numFmtId="0" fontId="1" fillId="0" borderId="6">
      <alignment horizontal="center" vertical="center"/>
      <protection locked="0"/>
    </xf>
    <xf numFmtId="49" fontId="1" fillId="0" borderId="2">
      <alignment horizontal="center" vertical="center" wrapText="1"/>
      <protection locked="0"/>
    </xf>
    <xf numFmtId="178" fontId="1" fillId="0" borderId="1">
      <alignment horizontal="right" vertical="center" wrapText="1"/>
    </xf>
    <xf numFmtId="49" fontId="1" fillId="0" borderId="3">
      <alignment horizontal="center" vertical="center" wrapText="1"/>
      <protection locked="0"/>
    </xf>
    <xf numFmtId="0" fontId="1" fillId="0" borderId="0">
      <alignment horizontal="right"/>
    </xf>
    <xf numFmtId="49" fontId="1" fillId="0" borderId="1">
      <alignment horizontal="center" vertical="center"/>
      <protection locked="0"/>
    </xf>
    <xf numFmtId="0" fontId="1" fillId="0" borderId="7">
      <alignment horizontal="center" vertical="center"/>
    </xf>
    <xf numFmtId="0" fontId="8" fillId="0" borderId="0">
      <alignment horizontal="center" vertical="center"/>
      <protection locked="0"/>
    </xf>
    <xf numFmtId="0" fontId="1" fillId="0" borderId="2">
      <alignment horizontal="center" vertical="center"/>
    </xf>
    <xf numFmtId="49" fontId="1" fillId="0" borderId="1">
      <alignment horizontal="center" vertical="center"/>
      <protection locked="0"/>
    </xf>
    <xf numFmtId="49" fontId="1" fillId="0" borderId="0"/>
    <xf numFmtId="0" fontId="8" fillId="0" borderId="0">
      <alignment horizontal="center" vertical="center"/>
      <protection locked="0"/>
    </xf>
    <xf numFmtId="0" fontId="1" fillId="0" borderId="2">
      <alignment horizontal="center" vertical="center"/>
    </xf>
    <xf numFmtId="0" fontId="1" fillId="0" borderId="7">
      <alignment horizontal="center" vertical="center"/>
      <protection locked="0"/>
    </xf>
    <xf numFmtId="0" fontId="1" fillId="0" borderId="1">
      <alignment horizontal="center" vertical="center"/>
    </xf>
    <xf numFmtId="0" fontId="1" fillId="0" borderId="0">
      <alignment horizontal="right"/>
    </xf>
    <xf numFmtId="178" fontId="1" fillId="0" borderId="1">
      <alignment horizontal="right" vertical="center"/>
      <protection locked="0"/>
    </xf>
    <xf numFmtId="0" fontId="8" fillId="0" borderId="0">
      <alignment horizontal="center" vertical="center"/>
    </xf>
    <xf numFmtId="178" fontId="1" fillId="0" borderId="1">
      <alignment horizontal="right" vertical="center"/>
    </xf>
    <xf numFmtId="0" fontId="2" fillId="0" borderId="0">
      <alignment horizontal="center" vertical="center"/>
    </xf>
    <xf numFmtId="0" fontId="1" fillId="0" borderId="0"/>
    <xf numFmtId="0" fontId="1" fillId="0" borderId="8">
      <alignment horizontal="center" vertical="center" wrapText="1"/>
    </xf>
    <xf numFmtId="0" fontId="1" fillId="0" borderId="9">
      <alignment horizontal="center" vertical="center" wrapText="1"/>
    </xf>
    <xf numFmtId="0" fontId="1" fillId="0" borderId="10">
      <alignment horizontal="center" vertical="center" wrapText="1"/>
    </xf>
    <xf numFmtId="0" fontId="1" fillId="0" borderId="10">
      <alignment horizontal="center" vertical="center"/>
    </xf>
    <xf numFmtId="0" fontId="1" fillId="0" borderId="6">
      <alignment horizontal="center" vertical="center" wrapText="1"/>
    </xf>
    <xf numFmtId="0" fontId="1" fillId="0" borderId="12">
      <alignment horizontal="left" vertical="center"/>
    </xf>
    <xf numFmtId="0" fontId="1" fillId="0" borderId="0">
      <alignment vertical="top"/>
      <protection locked="0"/>
    </xf>
    <xf numFmtId="0" fontId="1" fillId="0" borderId="10">
      <alignment horizontal="right" vertical="center"/>
    </xf>
    <xf numFmtId="0" fontId="2" fillId="0" borderId="0">
      <alignment horizontal="center" vertical="center"/>
      <protection locked="0"/>
    </xf>
    <xf numFmtId="0" fontId="1" fillId="0" borderId="10">
      <alignment horizontal="right" vertical="center"/>
      <protection locked="0"/>
    </xf>
    <xf numFmtId="0" fontId="1" fillId="0" borderId="6">
      <alignment horizontal="center" vertical="center" wrapText="1"/>
      <protection locked="0"/>
    </xf>
    <xf numFmtId="0" fontId="1" fillId="0" borderId="9">
      <alignment horizontal="center" vertical="center" wrapText="1"/>
      <protection locked="0"/>
    </xf>
    <xf numFmtId="0" fontId="1" fillId="0" borderId="6">
      <alignment horizontal="center" vertical="center"/>
      <protection locked="0"/>
    </xf>
    <xf numFmtId="0" fontId="1" fillId="0" borderId="10">
      <alignment horizontal="center" vertical="center" wrapText="1"/>
      <protection locked="0"/>
    </xf>
    <xf numFmtId="0" fontId="1" fillId="0" borderId="12">
      <alignment horizontal="center" vertical="center"/>
      <protection locked="0"/>
    </xf>
    <xf numFmtId="0" fontId="1" fillId="0" borderId="12">
      <alignment horizontal="center" vertical="center" wrapText="1"/>
    </xf>
    <xf numFmtId="0" fontId="1" fillId="0" borderId="1">
      <alignment horizontal="center" vertical="center" wrapText="1"/>
      <protection locked="0"/>
    </xf>
    <xf numFmtId="0" fontId="1" fillId="0" borderId="1">
      <alignment horizontal="right" vertical="center"/>
      <protection locked="0"/>
    </xf>
    <xf numFmtId="0" fontId="1" fillId="0" borderId="0">
      <alignment horizontal="right" vertical="center"/>
      <protection locked="0"/>
    </xf>
    <xf numFmtId="0" fontId="1" fillId="0" borderId="12">
      <alignment horizontal="center" vertical="center" wrapText="1"/>
      <protection locked="0"/>
    </xf>
    <xf numFmtId="0" fontId="1" fillId="0" borderId="0">
      <alignment horizontal="right"/>
      <protection locked="0"/>
    </xf>
    <xf numFmtId="0" fontId="1" fillId="0" borderId="0">
      <alignment horizontal="right" vertical="center"/>
    </xf>
    <xf numFmtId="0" fontId="1" fillId="0" borderId="0">
      <alignment horizontal="right"/>
    </xf>
    <xf numFmtId="0" fontId="1" fillId="0" borderId="7">
      <alignment horizontal="center" vertical="center" wrapText="1"/>
    </xf>
    <xf numFmtId="0" fontId="44" fillId="0" borderId="0">
      <alignment vertical="top"/>
      <protection locked="0"/>
    </xf>
    <xf numFmtId="0" fontId="1" fillId="0" borderId="5">
      <alignment horizontal="center" vertical="center" wrapText="1"/>
      <protection locked="0"/>
    </xf>
    <xf numFmtId="0" fontId="1" fillId="0" borderId="0">
      <alignment wrapText="1"/>
    </xf>
    <xf numFmtId="0" fontId="4" fillId="0" borderId="0">
      <alignment horizontal="center" vertical="center" wrapText="1"/>
    </xf>
    <xf numFmtId="0" fontId="1" fillId="0" borderId="0">
      <alignment horizontal="left" vertical="center" wrapText="1"/>
    </xf>
    <xf numFmtId="0" fontId="1" fillId="0" borderId="2">
      <alignment horizontal="center" vertical="center" wrapText="1"/>
    </xf>
    <xf numFmtId="0" fontId="1" fillId="0" borderId="4">
      <alignment horizontal="center" vertical="center" wrapText="1"/>
    </xf>
    <xf numFmtId="0" fontId="1" fillId="0" borderId="4">
      <alignment horizontal="left" vertical="center" wrapText="1"/>
    </xf>
    <xf numFmtId="0" fontId="1" fillId="0" borderId="11">
      <alignment horizontal="center" vertical="center"/>
    </xf>
    <xf numFmtId="0" fontId="1" fillId="0" borderId="10">
      <alignment horizontal="left" vertical="center" wrapText="1"/>
      <protection locked="0"/>
    </xf>
    <xf numFmtId="0" fontId="2" fillId="0" borderId="0">
      <alignment horizontal="center" vertical="center" wrapText="1"/>
      <protection locked="0"/>
    </xf>
    <xf numFmtId="0" fontId="1" fillId="0" borderId="0">
      <alignment vertical="top"/>
      <protection locked="0"/>
    </xf>
    <xf numFmtId="0" fontId="1" fillId="0" borderId="6">
      <alignment horizontal="center" vertical="center" wrapText="1"/>
      <protection locked="0"/>
    </xf>
    <xf numFmtId="0" fontId="1" fillId="0" borderId="6">
      <alignment horizontal="center" vertical="center" wrapText="1"/>
    </xf>
    <xf numFmtId="0" fontId="1" fillId="0" borderId="12">
      <alignment horizontal="center" vertical="center" wrapText="1"/>
    </xf>
    <xf numFmtId="0" fontId="1" fillId="0" borderId="0">
      <alignment vertical="center"/>
    </xf>
    <xf numFmtId="0" fontId="1" fillId="0" borderId="10">
      <alignment horizontal="right" vertical="center"/>
    </xf>
    <xf numFmtId="0" fontId="1" fillId="0" borderId="0">
      <alignment horizontal="right" vertical="center"/>
      <protection locked="0"/>
    </xf>
    <xf numFmtId="0" fontId="4" fillId="0" borderId="0">
      <alignment horizontal="center" vertical="center"/>
    </xf>
    <xf numFmtId="0" fontId="1" fillId="0" borderId="0">
      <alignment vertical="top" wrapText="1"/>
      <protection locked="0"/>
    </xf>
    <xf numFmtId="0" fontId="1" fillId="0" borderId="0">
      <alignment horizontal="right"/>
      <protection locked="0"/>
    </xf>
    <xf numFmtId="0" fontId="1" fillId="0" borderId="0">
      <alignment horizontal="left" vertical="center"/>
      <protection locked="0"/>
    </xf>
    <xf numFmtId="0" fontId="1" fillId="0" borderId="6">
      <alignment horizontal="center" vertical="center"/>
      <protection locked="0"/>
    </xf>
    <xf numFmtId="0" fontId="1" fillId="0" borderId="0">
      <alignment horizontal="right" wrapText="1"/>
      <protection locked="0"/>
    </xf>
    <xf numFmtId="0" fontId="1" fillId="0" borderId="1">
      <alignment horizontal="center" vertical="center" wrapText="1"/>
    </xf>
    <xf numFmtId="0" fontId="1" fillId="0" borderId="12">
      <alignment horizontal="center" vertical="center"/>
      <protection locked="0"/>
    </xf>
    <xf numFmtId="0" fontId="1" fillId="0" borderId="12">
      <alignment horizontal="center" vertical="center" wrapText="1"/>
      <protection locked="0"/>
    </xf>
    <xf numFmtId="0" fontId="1" fillId="0" borderId="1">
      <alignment horizontal="left" vertical="center" wrapText="1"/>
    </xf>
    <xf numFmtId="0" fontId="1" fillId="0" borderId="1">
      <alignment horizontal="center" vertical="center" wrapText="1"/>
      <protection locked="0"/>
    </xf>
    <xf numFmtId="0" fontId="1" fillId="0" borderId="0">
      <alignment horizontal="right" vertical="center" wrapText="1"/>
    </xf>
    <xf numFmtId="0" fontId="1" fillId="0" borderId="2">
      <alignment horizontal="left" vertical="center" wrapText="1"/>
      <protection locked="0"/>
    </xf>
    <xf numFmtId="0" fontId="1" fillId="0" borderId="1">
      <alignment horizontal="right" vertical="center"/>
      <protection locked="0"/>
    </xf>
    <xf numFmtId="0" fontId="1" fillId="0" borderId="0">
      <alignment horizontal="right" wrapText="1"/>
    </xf>
    <xf numFmtId="0" fontId="1" fillId="0" borderId="3">
      <alignment vertical="center"/>
    </xf>
    <xf numFmtId="0" fontId="1" fillId="0" borderId="0">
      <alignment horizontal="right" vertical="center" wrapText="1"/>
      <protection locked="0"/>
    </xf>
    <xf numFmtId="0" fontId="1" fillId="0" borderId="7">
      <alignment horizontal="center" vertical="center" wrapText="1"/>
    </xf>
    <xf numFmtId="0" fontId="1" fillId="0" borderId="4">
      <alignment vertical="center"/>
    </xf>
    <xf numFmtId="0" fontId="44" fillId="0" borderId="0">
      <alignment vertical="top"/>
      <protection locked="0"/>
    </xf>
    <xf numFmtId="0" fontId="2" fillId="0" borderId="0">
      <alignment horizontal="center" vertical="center"/>
    </xf>
    <xf numFmtId="0" fontId="1" fillId="0" borderId="0"/>
    <xf numFmtId="0" fontId="6" fillId="0" borderId="0">
      <alignment horizontal="center" vertical="center" wrapText="1"/>
    </xf>
    <xf numFmtId="0" fontId="1" fillId="0" borderId="0">
      <alignment horizontal="left" vertical="center" wrapText="1"/>
    </xf>
    <xf numFmtId="0" fontId="1" fillId="0" borderId="2">
      <alignment horizontal="center" vertical="center"/>
    </xf>
    <xf numFmtId="0" fontId="1" fillId="0" borderId="4">
      <alignment horizontal="center" vertical="center"/>
    </xf>
    <xf numFmtId="0" fontId="1" fillId="0" borderId="1">
      <alignment horizontal="center" vertical="center"/>
    </xf>
    <xf numFmtId="0" fontId="1" fillId="0" borderId="1">
      <alignment vertical="center" wrapText="1"/>
    </xf>
    <xf numFmtId="0" fontId="6" fillId="0" borderId="0">
      <alignment horizontal="center" vertical="center"/>
    </xf>
    <xf numFmtId="0" fontId="1" fillId="0" borderId="0">
      <alignment wrapText="1"/>
    </xf>
    <xf numFmtId="0" fontId="1" fillId="0" borderId="3">
      <alignment horizontal="center" vertical="center"/>
    </xf>
    <xf numFmtId="4" fontId="1" fillId="0" borderId="1">
      <alignment vertical="center"/>
    </xf>
    <xf numFmtId="4" fontId="1" fillId="0" borderId="1">
      <alignment vertical="center"/>
      <protection locked="0"/>
    </xf>
    <xf numFmtId="0" fontId="1" fillId="0" borderId="6">
      <alignment horizontal="center" vertical="center"/>
    </xf>
    <xf numFmtId="0" fontId="1" fillId="0" borderId="2">
      <alignment horizontal="center" vertical="center" wrapText="1"/>
    </xf>
    <xf numFmtId="4" fontId="1" fillId="0" borderId="5">
      <alignment vertical="center"/>
      <protection locked="0"/>
    </xf>
    <xf numFmtId="0" fontId="1" fillId="0" borderId="0">
      <alignment horizontal="right" vertical="center"/>
    </xf>
    <xf numFmtId="0" fontId="1" fillId="0" borderId="1">
      <alignment horizontal="center" vertical="center"/>
      <protection locked="0"/>
    </xf>
    <xf numFmtId="0" fontId="1" fillId="0" borderId="0">
      <alignment horizontal="right" wrapText="1"/>
    </xf>
    <xf numFmtId="0" fontId="5" fillId="0" borderId="0">
      <alignment vertical="top"/>
    </xf>
    <xf numFmtId="0" fontId="1" fillId="0" borderId="21">
      <alignment horizontal="center" vertical="center" wrapText="1"/>
    </xf>
    <xf numFmtId="0" fontId="1" fillId="0" borderId="0">
      <protection locked="0"/>
    </xf>
    <xf numFmtId="4" fontId="1" fillId="0" borderId="5">
      <alignment vertical="center"/>
    </xf>
    <xf numFmtId="0" fontId="5" fillId="0" borderId="0"/>
    <xf numFmtId="0" fontId="1" fillId="0" borderId="5">
      <alignment horizontal="center" vertical="center"/>
      <protection locked="0"/>
    </xf>
    <xf numFmtId="0" fontId="1" fillId="0" borderId="1">
      <alignment horizontal="center"/>
    </xf>
    <xf numFmtId="0" fontId="1" fillId="0" borderId="0"/>
    <xf numFmtId="0" fontId="44" fillId="0" borderId="0">
      <alignment vertical="top"/>
      <protection locked="0"/>
    </xf>
    <xf numFmtId="0" fontId="1" fillId="0" borderId="0">
      <alignment horizontal="right" vertical="center"/>
      <protection locked="0"/>
    </xf>
    <xf numFmtId="0" fontId="1" fillId="0" borderId="0">
      <alignment horizontal="right" vertical="center"/>
      <protection locked="0"/>
    </xf>
    <xf numFmtId="0" fontId="1" fillId="0" borderId="0">
      <alignment vertical="top"/>
      <protection locked="0"/>
    </xf>
    <xf numFmtId="0" fontId="1" fillId="0" borderId="1">
      <alignment horizontal="center" vertical="center"/>
      <protection locked="0"/>
    </xf>
    <xf numFmtId="0" fontId="1" fillId="0" borderId="1">
      <alignment vertical="center" wrapText="1"/>
    </xf>
    <xf numFmtId="0" fontId="1" fillId="0" borderId="1">
      <alignment horizontal="left" vertical="center" wrapText="1"/>
      <protection locked="0"/>
    </xf>
    <xf numFmtId="0" fontId="1" fillId="0" borderId="1">
      <alignment horizontal="center" vertical="center" wrapText="1"/>
      <protection locked="0"/>
    </xf>
    <xf numFmtId="0" fontId="1" fillId="0" borderId="1">
      <alignment horizontal="center" vertical="center" wrapText="1"/>
    </xf>
    <xf numFmtId="0" fontId="1" fillId="0" borderId="0">
      <alignment vertical="top"/>
      <protection locked="0"/>
    </xf>
    <xf numFmtId="0" fontId="2" fillId="0" borderId="0">
      <alignment horizontal="center" vertical="center"/>
      <protection locked="0"/>
    </xf>
    <xf numFmtId="0" fontId="1" fillId="0" borderId="1">
      <alignment horizontal="center" vertical="center"/>
      <protection locked="0"/>
    </xf>
    <xf numFmtId="0" fontId="1" fillId="0" borderId="0">
      <alignment horizontal="right" vertical="center"/>
      <protection locked="0"/>
    </xf>
    <xf numFmtId="0" fontId="44" fillId="0" borderId="0">
      <alignment vertical="top"/>
      <protection locked="0"/>
    </xf>
    <xf numFmtId="0" fontId="1" fillId="0" borderId="0">
      <alignment vertical="center"/>
    </xf>
    <xf numFmtId="0" fontId="4" fillId="0" borderId="0">
      <alignment horizontal="center" vertical="center" wrapText="1"/>
    </xf>
    <xf numFmtId="0" fontId="1" fillId="0" borderId="0">
      <alignment horizontal="left" vertical="center"/>
    </xf>
    <xf numFmtId="0" fontId="1" fillId="0" borderId="2">
      <alignment horizontal="center" vertical="center" wrapText="1"/>
    </xf>
    <xf numFmtId="0" fontId="1" fillId="0" borderId="4">
      <alignment horizontal="center" vertical="center" wrapText="1"/>
    </xf>
    <xf numFmtId="0" fontId="1" fillId="0" borderId="1">
      <alignment horizontal="center" vertical="center" wrapText="1"/>
    </xf>
    <xf numFmtId="0" fontId="1" fillId="0" borderId="1">
      <alignment vertical="center" wrapText="1"/>
    </xf>
    <xf numFmtId="0" fontId="1" fillId="0" borderId="1">
      <alignment horizontal="center" vertical="center" wrapText="1"/>
      <protection locked="0"/>
    </xf>
    <xf numFmtId="0" fontId="2" fillId="0" borderId="0">
      <alignment horizontal="center" vertical="center"/>
    </xf>
    <xf numFmtId="0" fontId="1" fillId="0" borderId="0">
      <alignment horizontal="left" vertical="center"/>
    </xf>
    <xf numFmtId="0" fontId="1" fillId="0" borderId="7">
      <alignment vertical="center" wrapText="1"/>
      <protection locked="0"/>
    </xf>
    <xf numFmtId="0" fontId="1" fillId="0" borderId="5">
      <alignment horizontal="center" vertical="center" wrapText="1"/>
    </xf>
    <xf numFmtId="0" fontId="1" fillId="0" borderId="1">
      <alignment horizontal="right" vertical="center" wrapText="1"/>
    </xf>
    <xf numFmtId="0" fontId="1" fillId="0" borderId="1">
      <alignment horizontal="right" vertical="center" wrapText="1"/>
      <protection locked="0"/>
    </xf>
    <xf numFmtId="0" fontId="1" fillId="0" borderId="6">
      <alignment horizontal="center" vertical="center" wrapText="1"/>
    </xf>
    <xf numFmtId="0" fontId="44" fillId="0" borderId="0">
      <alignment vertical="top"/>
      <protection locked="0"/>
    </xf>
    <xf numFmtId="0" fontId="1" fillId="0" borderId="1">
      <alignment horizontal="right" vertical="center"/>
    </xf>
    <xf numFmtId="0" fontId="1" fillId="0" borderId="1">
      <alignment horizontal="right" vertical="center"/>
      <protection locked="0"/>
    </xf>
    <xf numFmtId="0" fontId="1" fillId="0" borderId="0">
      <alignment horizontal="right" vertical="center"/>
    </xf>
    <xf numFmtId="0" fontId="1" fillId="0" borderId="7">
      <alignment horizontal="center" vertical="center" wrapText="1"/>
    </xf>
    <xf numFmtId="0" fontId="1" fillId="0" borderId="0"/>
    <xf numFmtId="0" fontId="2" fillId="0" borderId="0">
      <alignment horizontal="center" vertical="center"/>
    </xf>
    <xf numFmtId="0" fontId="1" fillId="0" borderId="0">
      <alignment horizontal="left" vertical="center"/>
      <protection locked="0"/>
    </xf>
    <xf numFmtId="0" fontId="1" fillId="0" borderId="3">
      <alignment horizontal="center" vertical="center" wrapText="1"/>
      <protection locked="0"/>
    </xf>
    <xf numFmtId="0" fontId="1" fillId="0" borderId="4">
      <alignment horizontal="center" vertical="center" wrapText="1"/>
      <protection locked="0"/>
    </xf>
    <xf numFmtId="0" fontId="1" fillId="0" borderId="1">
      <alignment horizontal="center" vertical="center"/>
    </xf>
    <xf numFmtId="0" fontId="1" fillId="0" borderId="1">
      <alignment horizontal="left" vertical="center" wrapText="1"/>
    </xf>
    <xf numFmtId="0" fontId="1" fillId="0" borderId="1">
      <alignment horizontal="left" vertical="center" wrapText="1"/>
      <protection locked="0"/>
    </xf>
    <xf numFmtId="0" fontId="1" fillId="0" borderId="0">
      <alignment horizontal="left" vertical="center"/>
    </xf>
    <xf numFmtId="0" fontId="1" fillId="0" borderId="6">
      <alignment horizontal="left" vertical="center"/>
    </xf>
    <xf numFmtId="49" fontId="1" fillId="0" borderId="0"/>
    <xf numFmtId="0" fontId="1" fillId="0" borderId="2">
      <alignment horizontal="center" vertical="center" wrapText="1"/>
    </xf>
    <xf numFmtId="0" fontId="1" fillId="0" borderId="3">
      <alignment horizontal="center" vertical="center" wrapText="1"/>
    </xf>
    <xf numFmtId="0" fontId="1" fillId="0" borderId="3">
      <alignment horizontal="center" vertical="center"/>
    </xf>
    <xf numFmtId="0" fontId="1" fillId="0" borderId="4">
      <alignment horizontal="center" vertical="center" wrapText="1"/>
    </xf>
    <xf numFmtId="0" fontId="1" fillId="0" borderId="4">
      <alignment horizontal="center" vertical="center"/>
    </xf>
    <xf numFmtId="0" fontId="1" fillId="0" borderId="7">
      <alignment horizontal="left" vertical="center"/>
    </xf>
    <xf numFmtId="0" fontId="1" fillId="0" borderId="1">
      <alignment horizontal="right" vertical="center" wrapText="1"/>
    </xf>
    <xf numFmtId="0" fontId="1" fillId="0" borderId="0"/>
    <xf numFmtId="0" fontId="2" fillId="0" borderId="0">
      <alignment horizontal="center" vertical="center"/>
    </xf>
    <xf numFmtId="0" fontId="1" fillId="0" borderId="0">
      <alignment horizontal="left" vertical="center"/>
      <protection locked="0"/>
    </xf>
    <xf numFmtId="0" fontId="1" fillId="0" borderId="2">
      <alignment horizontal="center" vertical="center" wrapText="1"/>
      <protection locked="0"/>
    </xf>
    <xf numFmtId="0" fontId="1" fillId="0" borderId="3">
      <alignment horizontal="center" vertical="center" wrapText="1"/>
      <protection locked="0"/>
    </xf>
    <xf numFmtId="0" fontId="1" fillId="0" borderId="4">
      <alignment horizontal="center" vertical="center" wrapText="1"/>
      <protection locked="0"/>
    </xf>
    <xf numFmtId="0" fontId="1" fillId="0" borderId="1">
      <alignment horizontal="center" vertical="center"/>
    </xf>
    <xf numFmtId="0" fontId="1" fillId="0" borderId="1">
      <alignment horizontal="left" vertical="center" wrapText="1"/>
      <protection locked="0"/>
    </xf>
    <xf numFmtId="0" fontId="1" fillId="0" borderId="1"/>
    <xf numFmtId="0" fontId="1" fillId="0" borderId="0">
      <alignment horizontal="left" vertical="center"/>
    </xf>
    <xf numFmtId="0" fontId="1" fillId="0" borderId="1">
      <alignment horizontal="left" vertical="center"/>
      <protection locked="0"/>
    </xf>
    <xf numFmtId="0" fontId="1" fillId="0" borderId="6">
      <alignment horizontal="left" vertical="center" wrapText="1"/>
      <protection locked="0"/>
    </xf>
    <xf numFmtId="49" fontId="1" fillId="0" borderId="0"/>
    <xf numFmtId="0" fontId="1" fillId="0" borderId="2">
      <alignment horizontal="center" vertical="center" wrapText="1"/>
    </xf>
    <xf numFmtId="0" fontId="1" fillId="0" borderId="5">
      <alignment horizontal="center" vertical="center"/>
    </xf>
    <xf numFmtId="0" fontId="1" fillId="0" borderId="3">
      <alignment horizontal="center" vertical="center" wrapText="1"/>
    </xf>
    <xf numFmtId="0" fontId="1" fillId="0" borderId="2">
      <alignment horizontal="center" vertical="center"/>
    </xf>
    <xf numFmtId="0" fontId="1" fillId="0" borderId="4">
      <alignment horizontal="center" vertical="center" wrapText="1"/>
    </xf>
    <xf numFmtId="0" fontId="1" fillId="0" borderId="4">
      <alignment horizontal="center" vertical="center"/>
    </xf>
    <xf numFmtId="0" fontId="1" fillId="0" borderId="7">
      <alignment horizontal="left" vertical="center" wrapText="1"/>
      <protection locked="0"/>
    </xf>
    <xf numFmtId="4" fontId="1" fillId="0" borderId="1">
      <alignment horizontal="right" vertical="center" wrapText="1"/>
      <protection locked="0"/>
    </xf>
    <xf numFmtId="0" fontId="1" fillId="0" borderId="0"/>
    <xf numFmtId="0" fontId="1" fillId="0" borderId="6">
      <alignment horizontal="center" vertical="center"/>
    </xf>
    <xf numFmtId="0" fontId="1" fillId="0" borderId="0">
      <alignment horizontal="right" vertical="center"/>
      <protection locked="0"/>
    </xf>
    <xf numFmtId="0" fontId="1" fillId="0" borderId="0">
      <alignment horizontal="right"/>
      <protection locked="0"/>
    </xf>
    <xf numFmtId="0" fontId="1" fillId="0" borderId="7">
      <alignment horizontal="center" vertical="center"/>
    </xf>
    <xf numFmtId="0" fontId="1" fillId="0" borderId="1">
      <alignment horizontal="center" vertical="center"/>
      <protection locked="0"/>
    </xf>
    <xf numFmtId="0" fontId="44" fillId="0" borderId="0">
      <alignment vertical="top"/>
      <protection locked="0"/>
    </xf>
    <xf numFmtId="0" fontId="24" fillId="0" borderId="0">
      <alignment vertical="top"/>
      <protection locked="0"/>
    </xf>
  </cellStyleXfs>
  <cellXfs count="236">
    <xf numFmtId="0" fontId="0" fillId="0" borderId="0" xfId="0" applyFont="1" applyBorder="1"/>
    <xf numFmtId="49" fontId="1" fillId="0" borderId="0" xfId="0" applyNumberFormat="1" applyFont="1" applyBorder="1"/>
    <xf numFmtId="0" fontId="1" fillId="0" borderId="0" xfId="0" applyFont="1" applyBorder="1" applyAlignment="1" applyProtection="1">
      <alignment horizontal="right" vertical="center"/>
      <protection locked="0"/>
    </xf>
    <xf numFmtId="0" fontId="2" fillId="0" borderId="0" xfId="0" applyFont="1" applyBorder="1" applyAlignment="1">
      <alignment horizontal="center" vertical="center"/>
    </xf>
    <xf numFmtId="0" fontId="1" fillId="0" borderId="0" xfId="0" applyFont="1" applyBorder="1" applyAlignment="1" applyProtection="1">
      <alignment horizontal="left" vertical="center"/>
      <protection locked="0"/>
    </xf>
    <xf numFmtId="0" fontId="1" fillId="0" borderId="0" xfId="0" applyFont="1" applyBorder="1" applyAlignment="1">
      <alignment horizontal="left" vertical="center"/>
    </xf>
    <xf numFmtId="0" fontId="1" fillId="0" borderId="0" xfId="0" applyFont="1" applyBorder="1"/>
    <xf numFmtId="0" fontId="1" fillId="0" borderId="0" xfId="0" applyFont="1" applyBorder="1" applyAlignment="1" applyProtection="1">
      <alignment horizontal="right"/>
      <protection locked="0"/>
    </xf>
    <xf numFmtId="0" fontId="1" fillId="0" borderId="1" xfId="0" applyFont="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643" applyFont="1" applyBorder="1">
      <alignment horizontal="center" vertical="center"/>
    </xf>
    <xf numFmtId="0" fontId="1" fillId="0" borderId="1" xfId="663" applyFont="1" applyBorder="1">
      <alignment horizontal="center" vertical="center"/>
      <protection locked="0"/>
    </xf>
    <xf numFmtId="49" fontId="3" fillId="0" borderId="1" xfId="142" applyNumberFormat="1" applyFont="1" applyBorder="1">
      <alignment horizontal="left" vertical="center" wrapText="1"/>
    </xf>
    <xf numFmtId="0" fontId="0" fillId="0" borderId="1" xfId="0" applyFont="1" applyBorder="1"/>
    <xf numFmtId="179" fontId="3" fillId="0" borderId="1" xfId="0" applyNumberFormat="1" applyFont="1" applyBorder="1" applyAlignment="1">
      <alignment horizontal="right" vertical="center"/>
    </xf>
    <xf numFmtId="0" fontId="1" fillId="0" borderId="1" xfId="648" applyFont="1" applyBorder="1">
      <alignment horizontal="left" vertical="center" wrapText="1"/>
      <protection locked="0"/>
    </xf>
    <xf numFmtId="0" fontId="1" fillId="0" borderId="1" xfId="656" applyFont="1" applyBorder="1">
      <alignment horizontal="left" vertical="center" wrapText="1"/>
      <protection locked="0"/>
    </xf>
    <xf numFmtId="49" fontId="1" fillId="0" borderId="0" xfId="649" applyNumberFormat="1" applyFont="1" applyBorder="1"/>
    <xf numFmtId="0" fontId="2" fillId="0" borderId="0" xfId="638" applyFont="1" applyBorder="1">
      <alignment horizontal="center" vertical="center"/>
    </xf>
    <xf numFmtId="0" fontId="1" fillId="0" borderId="0" xfId="646" applyFont="1" applyBorder="1">
      <alignment horizontal="left" vertical="center"/>
    </xf>
    <xf numFmtId="0" fontId="1" fillId="0" borderId="0" xfId="658" applyFont="1" applyBorder="1"/>
    <xf numFmtId="0" fontId="1" fillId="0" borderId="2" xfId="640" applyFont="1" applyBorder="1">
      <alignment horizontal="center" vertical="center" wrapText="1"/>
      <protection locked="0"/>
    </xf>
    <xf numFmtId="0" fontId="1" fillId="0" borderId="2" xfId="650" applyFont="1" applyBorder="1">
      <alignment horizontal="center" vertical="center" wrapText="1"/>
    </xf>
    <xf numFmtId="0" fontId="1" fillId="0" borderId="2" xfId="653" applyFont="1" applyBorder="1">
      <alignment horizontal="center" vertical="center"/>
    </xf>
    <xf numFmtId="0" fontId="1" fillId="0" borderId="3" xfId="641" applyFont="1" applyBorder="1">
      <alignment horizontal="center" vertical="center" wrapText="1"/>
      <protection locked="0"/>
    </xf>
    <xf numFmtId="0" fontId="1" fillId="0" borderId="3" xfId="652" applyFont="1" applyBorder="1">
      <alignment horizontal="center" vertical="center" wrapText="1"/>
    </xf>
    <xf numFmtId="0" fontId="1" fillId="0" borderId="3" xfId="632" applyFont="1" applyBorder="1">
      <alignment horizontal="center" vertical="center"/>
    </xf>
    <xf numFmtId="0" fontId="1" fillId="0" borderId="4" xfId="642" applyFont="1" applyBorder="1">
      <alignment horizontal="center" vertical="center" wrapText="1"/>
      <protection locked="0"/>
    </xf>
    <xf numFmtId="0" fontId="1" fillId="0" borderId="4" xfId="654" applyFont="1" applyBorder="1">
      <alignment horizontal="center" vertical="center" wrapText="1"/>
    </xf>
    <xf numFmtId="0" fontId="1" fillId="0" borderId="4" xfId="655" applyFont="1" applyBorder="1">
      <alignment horizontal="center" vertical="center"/>
    </xf>
    <xf numFmtId="0" fontId="1" fillId="0" borderId="1" xfId="625" applyFont="1" applyBorder="1">
      <alignment horizontal="left" vertical="center" wrapText="1"/>
    </xf>
    <xf numFmtId="0" fontId="1" fillId="0" borderId="5" xfId="521" applyFont="1" applyBorder="1">
      <alignment horizontal="center" vertical="center" wrapText="1"/>
      <protection locked="0"/>
    </xf>
    <xf numFmtId="0" fontId="1" fillId="0" borderId="6" xfId="628" applyFont="1" applyBorder="1">
      <alignment horizontal="left" vertical="center"/>
    </xf>
    <xf numFmtId="0" fontId="1" fillId="0" borderId="7" xfId="635" applyFont="1" applyBorder="1">
      <alignment horizontal="left" vertical="center"/>
    </xf>
    <xf numFmtId="0" fontId="1" fillId="0" borderId="0" xfId="660" applyFont="1" applyBorder="1">
      <alignment horizontal="right" vertical="center"/>
      <protection locked="0"/>
    </xf>
    <xf numFmtId="0" fontId="1" fillId="0" borderId="5" xfId="651" applyFont="1" applyBorder="1">
      <alignment horizontal="center" vertical="center"/>
    </xf>
    <xf numFmtId="0" fontId="1" fillId="0" borderId="6" xfId="659" applyFont="1" applyBorder="1">
      <alignment horizontal="center" vertical="center"/>
    </xf>
    <xf numFmtId="0" fontId="1" fillId="0" borderId="7" xfId="662" applyFont="1" applyBorder="1">
      <alignment horizontal="center" vertical="center"/>
    </xf>
    <xf numFmtId="0" fontId="1" fillId="0" borderId="0" xfId="617" applyFont="1" applyBorder="1">
      <alignment horizontal="right" vertical="center"/>
    </xf>
    <xf numFmtId="0" fontId="4" fillId="0" borderId="0" xfId="600" applyFont="1" applyBorder="1">
      <alignment horizontal="center" vertical="center" wrapText="1"/>
    </xf>
    <xf numFmtId="0" fontId="1" fillId="0" borderId="5" xfId="610" applyFont="1" applyBorder="1">
      <alignment horizontal="center" vertical="center" wrapText="1"/>
    </xf>
    <xf numFmtId="0" fontId="1" fillId="0" borderId="6" xfId="613" applyFont="1" applyBorder="1">
      <alignment horizontal="center" vertical="center" wrapText="1"/>
    </xf>
    <xf numFmtId="0" fontId="1" fillId="0" borderId="7" xfId="618" applyFont="1" applyBorder="1">
      <alignment horizontal="center" vertical="center" wrapText="1"/>
    </xf>
    <xf numFmtId="0" fontId="1" fillId="0" borderId="1" xfId="604" applyFont="1" applyBorder="1">
      <alignment horizontal="center" vertical="center" wrapText="1"/>
    </xf>
    <xf numFmtId="0" fontId="1" fillId="0" borderId="1" xfId="606" applyFont="1" applyBorder="1">
      <alignment horizontal="center" vertical="center" wrapText="1"/>
      <protection locked="0"/>
    </xf>
    <xf numFmtId="0" fontId="4" fillId="0" borderId="0" xfId="0" applyFont="1" applyBorder="1" applyAlignment="1">
      <alignment horizontal="center" vertical="center"/>
    </xf>
    <xf numFmtId="0" fontId="2" fillId="0" borderId="0" xfId="0" applyFont="1" applyBorder="1" applyAlignment="1" applyProtection="1">
      <alignment horizontal="center" vertical="center"/>
      <protection locked="0"/>
    </xf>
    <xf numFmtId="0" fontId="5" fillId="0" borderId="0" xfId="577" applyFont="1" applyBorder="1">
      <alignment vertical="top"/>
    </xf>
    <xf numFmtId="0" fontId="6" fillId="0" borderId="0" xfId="560" applyFont="1" applyBorder="1">
      <alignment horizontal="center" vertical="center" wrapText="1"/>
    </xf>
    <xf numFmtId="0" fontId="6" fillId="0" borderId="0" xfId="566" applyFont="1" applyBorder="1">
      <alignment horizontal="center" vertical="center"/>
    </xf>
    <xf numFmtId="0" fontId="1" fillId="0" borderId="0" xfId="0" applyFont="1" applyBorder="1" applyAlignment="1">
      <alignment horizontal="left" vertical="center" wrapText="1"/>
    </xf>
    <xf numFmtId="0" fontId="1" fillId="0" borderId="0" xfId="567" applyFont="1" applyBorder="1">
      <alignment wrapText="1"/>
    </xf>
    <xf numFmtId="0" fontId="1" fillId="0" borderId="0" xfId="576" applyFont="1" applyBorder="1">
      <alignment horizontal="right" wrapText="1"/>
    </xf>
    <xf numFmtId="0" fontId="1" fillId="0" borderId="0" xfId="579" applyFont="1" applyBorder="1">
      <protection locked="0"/>
    </xf>
    <xf numFmtId="0" fontId="1" fillId="0" borderId="1" xfId="578" applyFont="1" applyBorder="1">
      <alignment horizontal="center" vertical="center" wrapText="1"/>
    </xf>
    <xf numFmtId="0" fontId="1" fillId="0" borderId="1" xfId="0" applyFont="1" applyBorder="1" applyAlignment="1" applyProtection="1">
      <alignment horizontal="center" vertical="center"/>
      <protection locked="0"/>
    </xf>
    <xf numFmtId="0" fontId="1" fillId="0" borderId="1" xfId="605" applyFont="1" applyBorder="1">
      <alignment vertical="center" wrapText="1"/>
    </xf>
    <xf numFmtId="0" fontId="1" fillId="0" borderId="1" xfId="583" applyFont="1" applyBorder="1">
      <alignment horizontal="center"/>
    </xf>
    <xf numFmtId="0" fontId="2" fillId="0" borderId="0" xfId="402" applyFont="1" applyBorder="1">
      <alignment horizontal="center" vertical="center" wrapText="1"/>
    </xf>
    <xf numFmtId="0" fontId="2" fillId="0" borderId="0" xfId="595" applyFont="1" applyBorder="1">
      <alignment horizontal="center" vertical="center"/>
      <protection locked="0"/>
    </xf>
    <xf numFmtId="0" fontId="1" fillId="0" borderId="8" xfId="408" applyFont="1" applyBorder="1">
      <alignment horizontal="center" vertical="center" wrapText="1"/>
    </xf>
    <xf numFmtId="0" fontId="1" fillId="0" borderId="8" xfId="418" applyFont="1" applyBorder="1">
      <alignment horizontal="center" vertical="center" wrapText="1"/>
      <protection locked="0"/>
    </xf>
    <xf numFmtId="0" fontId="1" fillId="0" borderId="9" xfId="411" applyFont="1" applyBorder="1">
      <alignment horizontal="center" vertical="center" wrapText="1"/>
    </xf>
    <xf numFmtId="0" fontId="1" fillId="0" borderId="9" xfId="30" applyFont="1" applyBorder="1">
      <alignment horizontal="center" vertical="center" wrapText="1"/>
      <protection locked="0"/>
    </xf>
    <xf numFmtId="0" fontId="1" fillId="0" borderId="10" xfId="414" applyFont="1" applyBorder="1">
      <alignment horizontal="center" vertical="center" wrapText="1"/>
    </xf>
    <xf numFmtId="0" fontId="1" fillId="0" borderId="10" xfId="421" applyFont="1" applyBorder="1">
      <alignment horizontal="center" vertical="center" wrapText="1"/>
      <protection locked="0"/>
    </xf>
    <xf numFmtId="0" fontId="1" fillId="0" borderId="10" xfId="140" applyFont="1" applyBorder="1">
      <alignment horizontal="left" vertical="center" wrapText="1"/>
    </xf>
    <xf numFmtId="0" fontId="1" fillId="0" borderId="10" xfId="425" applyFont="1" applyBorder="1">
      <alignment horizontal="right" vertical="center"/>
      <protection locked="0"/>
    </xf>
    <xf numFmtId="0" fontId="1" fillId="0" borderId="11" xfId="528" applyFont="1" applyBorder="1">
      <alignment horizontal="center" vertical="center"/>
    </xf>
    <xf numFmtId="0" fontId="1" fillId="0" borderId="12" xfId="417" applyFont="1" applyBorder="1">
      <alignment horizontal="left" vertical="center"/>
    </xf>
    <xf numFmtId="0" fontId="1" fillId="0" borderId="10" xfId="29" applyFont="1" applyBorder="1">
      <alignment horizontal="left" vertical="center"/>
    </xf>
    <xf numFmtId="0" fontId="1" fillId="0" borderId="0" xfId="539" applyFont="1" applyBorder="1">
      <alignment vertical="top" wrapText="1"/>
      <protection locked="0"/>
    </xf>
    <xf numFmtId="0" fontId="2" fillId="0" borderId="0" xfId="530" applyFont="1" applyBorder="1">
      <alignment horizontal="center" vertical="center" wrapText="1"/>
      <protection locked="0"/>
    </xf>
    <xf numFmtId="0" fontId="1" fillId="0" borderId="0" xfId="661" applyFont="1" applyBorder="1">
      <alignment horizontal="right"/>
      <protection locked="0"/>
    </xf>
    <xf numFmtId="0" fontId="1" fillId="0" borderId="6" xfId="532" applyFont="1" applyBorder="1">
      <alignment horizontal="center" vertical="center" wrapText="1"/>
      <protection locked="0"/>
    </xf>
    <xf numFmtId="0" fontId="1" fillId="0" borderId="6" xfId="542" applyFont="1" applyBorder="1">
      <alignment horizontal="center" vertical="center"/>
      <protection locked="0"/>
    </xf>
    <xf numFmtId="0" fontId="1" fillId="0" borderId="12" xfId="534" applyFont="1" applyBorder="1">
      <alignment horizontal="center" vertical="center" wrapText="1"/>
    </xf>
    <xf numFmtId="0" fontId="1" fillId="0" borderId="12" xfId="545" applyFont="1" applyBorder="1">
      <alignment horizontal="center" vertical="center"/>
      <protection locked="0"/>
    </xf>
    <xf numFmtId="0" fontId="1" fillId="0" borderId="0" xfId="554" applyFont="1" applyBorder="1">
      <alignment horizontal="right" vertical="center" wrapText="1"/>
      <protection locked="0"/>
    </xf>
    <xf numFmtId="0" fontId="1" fillId="0" borderId="0" xfId="549" applyFont="1" applyBorder="1">
      <alignment horizontal="right" vertical="center" wrapText="1"/>
    </xf>
    <xf numFmtId="0" fontId="1" fillId="0" borderId="0" xfId="543" applyFont="1" applyBorder="1">
      <alignment horizontal="right" wrapText="1"/>
      <protection locked="0"/>
    </xf>
    <xf numFmtId="0" fontId="1" fillId="0" borderId="0" xfId="0" applyFont="1" applyBorder="1" applyAlignment="1">
      <alignment horizontal="right" wrapText="1"/>
    </xf>
    <xf numFmtId="0" fontId="1" fillId="0" borderId="12" xfId="546" applyFont="1" applyBorder="1">
      <alignment horizontal="center" vertical="center" wrapText="1"/>
      <protection locked="0"/>
    </xf>
    <xf numFmtId="0" fontId="1" fillId="0" borderId="10" xfId="499" applyFont="1" applyBorder="1">
      <alignment horizontal="center" vertical="center"/>
    </xf>
    <xf numFmtId="0" fontId="1" fillId="0" borderId="10" xfId="42" applyFont="1" applyBorder="1">
      <alignment horizontal="center" vertical="center"/>
      <protection locked="0"/>
    </xf>
    <xf numFmtId="0" fontId="1" fillId="0" borderId="10" xfId="536" applyFont="1" applyBorder="1">
      <alignment horizontal="right" vertical="center"/>
    </xf>
    <xf numFmtId="0" fontId="1" fillId="0" borderId="0" xfId="0" applyFont="1" applyBorder="1" applyAlignment="1">
      <alignment horizontal="right"/>
    </xf>
    <xf numFmtId="0" fontId="7" fillId="0" borderId="0" xfId="248" applyFont="1" applyBorder="1">
      <alignment horizontal="right"/>
      <protection locked="0"/>
    </xf>
    <xf numFmtId="49" fontId="7" fillId="0" borderId="0" xfId="377" applyNumberFormat="1" applyFont="1" applyBorder="1">
      <protection locked="0"/>
    </xf>
    <xf numFmtId="0" fontId="1" fillId="0" borderId="0" xfId="518" applyFont="1" applyBorder="1">
      <alignment horizontal="right"/>
    </xf>
    <xf numFmtId="0" fontId="8" fillId="0" borderId="0" xfId="253" applyFont="1" applyBorder="1">
      <alignment horizontal="center" vertical="center" wrapText="1"/>
      <protection locked="0"/>
    </xf>
    <xf numFmtId="0" fontId="8" fillId="0" borderId="0" xfId="486" applyFont="1" applyBorder="1">
      <alignment horizontal="center" vertical="center"/>
      <protection locked="0"/>
    </xf>
    <xf numFmtId="0" fontId="8" fillId="0" borderId="0" xfId="492" applyFont="1" applyBorder="1">
      <alignment horizontal="center" vertical="center"/>
    </xf>
    <xf numFmtId="0" fontId="1" fillId="0" borderId="0" xfId="639" applyFont="1" applyBorder="1">
      <alignment horizontal="left" vertical="center"/>
      <protection locked="0"/>
    </xf>
    <xf numFmtId="0" fontId="1" fillId="0" borderId="2" xfId="262" applyFont="1" applyBorder="1">
      <alignment horizontal="center" vertical="center"/>
      <protection locked="0"/>
    </xf>
    <xf numFmtId="49" fontId="1" fillId="0" borderId="2" xfId="379" applyNumberFormat="1" applyFont="1" applyBorder="1">
      <alignment horizontal="center" vertical="center" wrapText="1"/>
      <protection locked="0"/>
    </xf>
    <xf numFmtId="0" fontId="1" fillId="0" borderId="3" xfId="4" applyFont="1" applyBorder="1">
      <alignment horizontal="center" vertical="center"/>
      <protection locked="0"/>
    </xf>
    <xf numFmtId="49" fontId="1" fillId="0" borderId="3" xfId="381" applyNumberFormat="1" applyFont="1" applyBorder="1">
      <alignment horizontal="center" vertical="center" wrapText="1"/>
      <protection locked="0"/>
    </xf>
    <xf numFmtId="49" fontId="1" fillId="0" borderId="1" xfId="484" applyNumberFormat="1" applyFont="1" applyBorder="1">
      <alignment horizontal="center" vertical="center"/>
      <protection locked="0"/>
    </xf>
    <xf numFmtId="0" fontId="1" fillId="0" borderId="1" xfId="644" applyFont="1" applyBorder="1">
      <alignment horizontal="left" vertical="center" wrapText="1"/>
      <protection locked="0"/>
    </xf>
    <xf numFmtId="0" fontId="1" fillId="0" borderId="7" xfId="488" applyFont="1" applyBorder="1">
      <alignment horizontal="center" vertical="center"/>
      <protection locked="0"/>
    </xf>
    <xf numFmtId="0" fontId="8" fillId="0" borderId="0" xfId="0" applyFont="1" applyBorder="1" applyAlignment="1">
      <alignment horizontal="center" vertical="center"/>
    </xf>
    <xf numFmtId="49" fontId="1" fillId="0" borderId="1" xfId="379" applyNumberFormat="1" applyFont="1" applyBorder="1">
      <alignment horizontal="center" vertical="center" wrapText="1"/>
      <protection locked="0"/>
    </xf>
    <xf numFmtId="49" fontId="1" fillId="0" borderId="1" xfId="381" applyNumberFormat="1" applyFont="1" applyBorder="1">
      <alignment horizontal="center" vertical="center" wrapText="1"/>
      <protection locked="0"/>
    </xf>
    <xf numFmtId="0" fontId="4" fillId="0" borderId="0" xfId="538" applyFont="1" applyBorder="1">
      <alignment horizontal="center" vertical="center"/>
    </xf>
    <xf numFmtId="0" fontId="9" fillId="0" borderId="0" xfId="0" applyFont="1" applyBorder="1"/>
    <xf numFmtId="0" fontId="10" fillId="0" borderId="1" xfId="0" applyFont="1" applyBorder="1" applyAlignment="1">
      <alignment horizontal="center" vertical="center"/>
    </xf>
    <xf numFmtId="0" fontId="11" fillId="0" borderId="1" xfId="0" applyFont="1" applyBorder="1" applyAlignment="1">
      <alignment horizontal="center" vertical="center"/>
    </xf>
    <xf numFmtId="0" fontId="12" fillId="0" borderId="1" xfId="0" applyFont="1" applyBorder="1" applyAlignment="1">
      <alignment horizontal="center" vertical="center" wrapText="1"/>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horizontal="center" vertical="center" wrapText="1"/>
      <protection locked="0"/>
    </xf>
    <xf numFmtId="0" fontId="10" fillId="0" borderId="1" xfId="0" applyFont="1" applyBorder="1" applyAlignment="1">
      <alignment horizontal="center" vertical="center" wrapText="1"/>
    </xf>
    <xf numFmtId="0" fontId="13" fillId="0" borderId="1" xfId="0" applyFont="1" applyBorder="1" applyAlignment="1">
      <alignment horizontal="center" vertical="center"/>
    </xf>
    <xf numFmtId="0" fontId="14" fillId="0" borderId="1" xfId="0" applyFont="1" applyBorder="1" applyAlignment="1">
      <alignment horizontal="center" vertical="center" wrapText="1"/>
    </xf>
    <xf numFmtId="0" fontId="14" fillId="0" borderId="1" xfId="0" applyFont="1" applyBorder="1" applyAlignment="1" applyProtection="1">
      <alignment horizontal="center" vertical="center"/>
      <protection locked="0"/>
    </xf>
    <xf numFmtId="0" fontId="0" fillId="0" borderId="1" xfId="0" applyFont="1" applyBorder="1" applyAlignment="1">
      <alignment horizontal="center" vertical="center"/>
    </xf>
    <xf numFmtId="0" fontId="1" fillId="0" borderId="0" xfId="0" applyFont="1" applyBorder="1" applyAlignment="1">
      <alignment vertical="top"/>
    </xf>
    <xf numFmtId="0" fontId="1" fillId="0" borderId="1" xfId="628" applyFont="1" applyBorder="1">
      <alignment horizontal="left" vertical="center"/>
    </xf>
    <xf numFmtId="0" fontId="1" fillId="0" borderId="1" xfId="635" applyFont="1" applyBorder="1">
      <alignment horizontal="left" vertical="center"/>
    </xf>
    <xf numFmtId="0" fontId="1" fillId="0" borderId="1" xfId="415" applyFont="1" applyBorder="1">
      <alignment horizontal="center" vertical="center"/>
    </xf>
    <xf numFmtId="0" fontId="1"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279" applyNumberFormat="1" applyFont="1" applyBorder="1">
      <protection locked="0"/>
    </xf>
    <xf numFmtId="0" fontId="1" fillId="0" borderId="0" xfId="0" applyFont="1" applyBorder="1" applyProtection="1">
      <protection locked="0"/>
    </xf>
    <xf numFmtId="0" fontId="1" fillId="0" borderId="1" xfId="641" applyFont="1" applyBorder="1">
      <alignment horizontal="center" vertical="center" wrapText="1"/>
      <protection locked="0"/>
    </xf>
    <xf numFmtId="0" fontId="1" fillId="0" borderId="1" xfId="4" applyFont="1" applyBorder="1">
      <alignment horizontal="center" vertical="center"/>
      <protection locked="0"/>
    </xf>
    <xf numFmtId="0" fontId="1" fillId="0" borderId="1" xfId="632" applyFont="1" applyBorder="1">
      <alignment horizontal="center" vertical="center"/>
    </xf>
    <xf numFmtId="0" fontId="1" fillId="0" borderId="1" xfId="238" applyFont="1" applyBorder="1">
      <alignment horizontal="left" vertical="center"/>
    </xf>
    <xf numFmtId="49" fontId="3" fillId="0" borderId="1" xfId="142" applyNumberFormat="1" applyFont="1" applyBorder="1" applyAlignment="1">
      <alignment horizontal="left" vertical="center" wrapText="1" indent="1"/>
    </xf>
    <xf numFmtId="0" fontId="1" fillId="0" borderId="1" xfId="521" applyFont="1" applyBorder="1">
      <alignment horizontal="center" vertical="center" wrapText="1"/>
      <protection locked="0"/>
    </xf>
    <xf numFmtId="0" fontId="1" fillId="0" borderId="1" xfId="275" applyFont="1" applyBorder="1">
      <alignment horizontal="left" vertical="center"/>
      <protection locked="0"/>
    </xf>
    <xf numFmtId="0" fontId="1" fillId="0" borderId="1" xfId="38" applyFont="1" applyBorder="1">
      <alignment horizontal="left" vertical="center"/>
      <protection locked="0"/>
    </xf>
    <xf numFmtId="0" fontId="1" fillId="0" borderId="1" xfId="642" applyFont="1" applyBorder="1">
      <alignment horizontal="center" vertical="center" wrapText="1"/>
      <protection locked="0"/>
    </xf>
    <xf numFmtId="0" fontId="1" fillId="0" borderId="1" xfId="373" applyFont="1" applyBorder="1">
      <alignment horizontal="center"/>
    </xf>
    <xf numFmtId="0" fontId="1" fillId="0" borderId="0" xfId="350" applyFont="1" applyBorder="1">
      <alignment horizontal="center" wrapText="1"/>
    </xf>
    <xf numFmtId="0" fontId="15" fillId="0" borderId="0" xfId="344" applyFont="1" applyBorder="1">
      <alignment horizontal="center" vertical="center" wrapText="1"/>
    </xf>
    <xf numFmtId="0" fontId="1" fillId="0" borderId="1" xfId="610" applyFont="1" applyBorder="1">
      <alignment horizontal="center" vertical="center" wrapText="1"/>
    </xf>
    <xf numFmtId="179" fontId="16" fillId="0" borderId="0" xfId="0" applyNumberFormat="1" applyFont="1" applyBorder="1" applyAlignment="1">
      <alignment horizontal="right" vertical="center"/>
    </xf>
    <xf numFmtId="0" fontId="17" fillId="0" borderId="0" xfId="200" applyFont="1" applyBorder="1">
      <alignment horizontal="center" vertical="center"/>
    </xf>
    <xf numFmtId="0" fontId="18" fillId="0" borderId="1" xfId="0" applyFont="1" applyBorder="1" applyAlignment="1">
      <alignment horizontal="center" vertical="center"/>
    </xf>
    <xf numFmtId="49" fontId="18" fillId="0" borderId="1" xfId="0" applyNumberFormat="1" applyFont="1" applyBorder="1" applyAlignment="1">
      <alignment horizontal="center" vertical="center" wrapText="1"/>
    </xf>
    <xf numFmtId="49" fontId="18" fillId="0" borderId="1" xfId="342" applyNumberFormat="1" applyFont="1" applyBorder="1">
      <alignment horizontal="center" vertical="center" wrapText="1"/>
    </xf>
    <xf numFmtId="49" fontId="18" fillId="0" borderId="1" xfId="0" applyNumberFormat="1" applyFont="1" applyBorder="1" applyAlignment="1">
      <alignment horizontal="center" vertical="center"/>
    </xf>
    <xf numFmtId="49" fontId="19" fillId="0" borderId="1" xfId="0" applyNumberFormat="1" applyFont="1" applyBorder="1" applyAlignment="1">
      <alignment horizontal="center" vertical="center"/>
    </xf>
    <xf numFmtId="49" fontId="19" fillId="0" borderId="1" xfId="0" applyNumberFormat="1" applyFont="1" applyBorder="1" applyAlignment="1" applyProtection="1">
      <alignment horizontal="center" vertical="center"/>
      <protection locked="0"/>
    </xf>
    <xf numFmtId="0" fontId="18" fillId="0" borderId="1" xfId="0" applyFont="1" applyBorder="1"/>
    <xf numFmtId="0" fontId="18" fillId="0" borderId="1" xfId="0" applyFont="1" applyBorder="1" applyAlignment="1">
      <alignment horizontal="left" indent="1"/>
    </xf>
    <xf numFmtId="0" fontId="18" fillId="0" borderId="1" xfId="212" applyFont="1" applyBorder="1">
      <alignment horizontal="center" vertical="center"/>
    </xf>
    <xf numFmtId="0" fontId="18" fillId="0" borderId="1" xfId="136" applyFont="1" applyBorder="1">
      <alignment horizontal="center" vertical="center"/>
    </xf>
    <xf numFmtId="0" fontId="18" fillId="0" borderId="1" xfId="152" applyFont="1" applyBorder="1">
      <alignment horizontal="center" vertical="center"/>
    </xf>
    <xf numFmtId="179" fontId="20" fillId="0" borderId="1" xfId="0" applyNumberFormat="1" applyFont="1" applyBorder="1" applyAlignment="1">
      <alignment horizontal="right" vertical="center"/>
    </xf>
    <xf numFmtId="179" fontId="20" fillId="0" borderId="1" xfId="0" applyNumberFormat="1" applyFont="1" applyBorder="1" applyAlignment="1">
      <alignment horizontal="right" vertical="center" indent="1"/>
    </xf>
    <xf numFmtId="179" fontId="20" fillId="0" borderId="1" xfId="0" applyNumberFormat="1" applyFont="1" applyBorder="1" applyAlignment="1">
      <alignment horizontal="center" vertical="center"/>
    </xf>
    <xf numFmtId="0" fontId="18" fillId="0" borderId="1" xfId="0" applyFont="1" applyBorder="1" applyAlignment="1" applyProtection="1">
      <alignment horizontal="center" vertical="center"/>
      <protection locked="0"/>
    </xf>
    <xf numFmtId="0" fontId="18" fillId="0" borderId="1" xfId="488" applyFont="1" applyBorder="1">
      <alignment horizontal="center" vertical="center"/>
      <protection locked="0"/>
    </xf>
    <xf numFmtId="0" fontId="21" fillId="0" borderId="0" xfId="0" applyFont="1" applyBorder="1" applyAlignment="1" applyProtection="1">
      <alignment horizontal="right" vertical="center"/>
      <protection locked="0"/>
    </xf>
    <xf numFmtId="0" fontId="0" fillId="0" borderId="0" xfId="0" applyFont="1" applyBorder="1" applyAlignment="1">
      <alignment horizontal="center" vertical="center"/>
    </xf>
    <xf numFmtId="0" fontId="22" fillId="0" borderId="0" xfId="0" applyFont="1" applyBorder="1" applyAlignment="1">
      <alignment horizontal="right"/>
    </xf>
    <xf numFmtId="0" fontId="19" fillId="0" borderId="1" xfId="167" applyFont="1" applyBorder="1">
      <alignment horizontal="center" vertical="center"/>
    </xf>
    <xf numFmtId="0" fontId="19" fillId="0" borderId="1" xfId="0" applyFont="1" applyBorder="1" applyAlignment="1">
      <alignment horizontal="center" vertical="center"/>
    </xf>
    <xf numFmtId="0" fontId="1" fillId="0" borderId="0" xfId="51" applyFont="1" applyBorder="1">
      <alignment vertical="top"/>
    </xf>
    <xf numFmtId="49" fontId="1" fillId="0" borderId="1" xfId="10" applyNumberFormat="1" applyFont="1" applyBorder="1">
      <alignment horizontal="center" vertical="center" wrapText="1"/>
    </xf>
    <xf numFmtId="49" fontId="1" fillId="0" borderId="1" xfId="133" applyNumberFormat="1" applyFont="1" applyBorder="1">
      <alignment horizontal="center" vertical="center" wrapText="1"/>
    </xf>
    <xf numFmtId="49" fontId="1" fillId="0" borderId="1" xfId="206" applyNumberFormat="1" applyFont="1" applyBorder="1">
      <alignment horizontal="center" vertical="center"/>
    </xf>
    <xf numFmtId="49" fontId="3" fillId="0" borderId="1" xfId="142" applyNumberFormat="1" applyFont="1" applyBorder="1" applyAlignment="1">
      <alignment horizontal="left" vertical="center" wrapText="1" indent="2"/>
    </xf>
    <xf numFmtId="0" fontId="23" fillId="0" borderId="0" xfId="665" applyFont="1" applyFill="1" applyBorder="1" applyAlignment="1" applyProtection="1">
      <alignment vertical="center"/>
    </xf>
    <xf numFmtId="0" fontId="24" fillId="0" borderId="0" xfId="665" applyFont="1" applyFill="1" applyBorder="1" applyAlignment="1" applyProtection="1">
      <alignment vertical="top"/>
      <protection locked="0"/>
    </xf>
    <xf numFmtId="0" fontId="25" fillId="0" borderId="0" xfId="0" applyFont="1" applyFill="1" applyBorder="1" applyAlignment="1"/>
    <xf numFmtId="0" fontId="22" fillId="0" borderId="0" xfId="665" applyFont="1" applyFill="1" applyBorder="1" applyAlignment="1" applyProtection="1">
      <alignment vertical="center"/>
    </xf>
    <xf numFmtId="0" fontId="21" fillId="0" borderId="0" xfId="665" applyFont="1" applyFill="1" applyBorder="1" applyAlignment="1" applyProtection="1">
      <alignment horizontal="right" vertical="center"/>
    </xf>
    <xf numFmtId="0" fontId="26" fillId="0" borderId="0" xfId="665" applyFont="1" applyFill="1" applyBorder="1" applyAlignment="1" applyProtection="1">
      <alignment horizontal="center" vertical="center"/>
    </xf>
    <xf numFmtId="0" fontId="27" fillId="0" borderId="0" xfId="665" applyFont="1" applyFill="1" applyBorder="1" applyAlignment="1" applyProtection="1">
      <alignment horizontal="center" vertical="center"/>
    </xf>
    <xf numFmtId="0" fontId="21" fillId="0" borderId="0" xfId="665" applyFont="1" applyFill="1" applyBorder="1" applyAlignment="1" applyProtection="1">
      <alignment horizontal="left" vertical="center"/>
      <protection locked="0"/>
    </xf>
    <xf numFmtId="0" fontId="28" fillId="0" borderId="0" xfId="665" applyFont="1" applyFill="1" applyBorder="1" applyAlignment="1" applyProtection="1">
      <alignment horizontal="center" vertical="center"/>
    </xf>
    <xf numFmtId="0" fontId="21" fillId="0" borderId="0" xfId="665" applyFont="1" applyFill="1" applyBorder="1" applyAlignment="1" applyProtection="1">
      <alignment horizontal="right"/>
    </xf>
    <xf numFmtId="0" fontId="29" fillId="0" borderId="5" xfId="665" applyFont="1" applyFill="1" applyBorder="1" applyAlignment="1" applyProtection="1">
      <alignment horizontal="center" vertical="center"/>
    </xf>
    <xf numFmtId="0" fontId="29" fillId="0" borderId="7" xfId="665" applyFont="1" applyFill="1" applyBorder="1" applyAlignment="1" applyProtection="1">
      <alignment horizontal="center" vertical="center"/>
    </xf>
    <xf numFmtId="0" fontId="29" fillId="0" borderId="2" xfId="665" applyFont="1" applyFill="1" applyBorder="1" applyAlignment="1" applyProtection="1">
      <alignment horizontal="center" vertical="center"/>
    </xf>
    <xf numFmtId="0" fontId="29" fillId="0" borderId="2" xfId="665" applyFont="1" applyFill="1" applyBorder="1" applyAlignment="1" applyProtection="1">
      <alignment horizontal="center" vertical="center"/>
      <protection locked="0"/>
    </xf>
    <xf numFmtId="0" fontId="29" fillId="0" borderId="4" xfId="665" applyFont="1" applyFill="1" applyBorder="1" applyAlignment="1" applyProtection="1">
      <alignment horizontal="center" vertical="center"/>
    </xf>
    <xf numFmtId="0" fontId="29" fillId="0" borderId="4" xfId="665" applyFont="1" applyFill="1" applyBorder="1" applyAlignment="1" applyProtection="1">
      <alignment horizontal="center" vertical="center" wrapText="1"/>
    </xf>
    <xf numFmtId="0" fontId="21" fillId="0" borderId="1" xfId="665" applyFont="1" applyFill="1" applyBorder="1" applyAlignment="1" applyProtection="1">
      <alignment vertical="center"/>
    </xf>
    <xf numFmtId="179" fontId="3" fillId="0" borderId="1" xfId="0" applyNumberFormat="1" applyFont="1" applyFill="1" applyBorder="1" applyAlignment="1">
      <alignment horizontal="right" vertical="center"/>
    </xf>
    <xf numFmtId="0" fontId="21" fillId="0" borderId="1" xfId="665" applyFont="1" applyFill="1" applyBorder="1" applyAlignment="1" applyProtection="1">
      <alignment horizontal="left" vertical="center"/>
      <protection locked="0"/>
    </xf>
    <xf numFmtId="0" fontId="21" fillId="0" borderId="1" xfId="665" applyFont="1" applyFill="1" applyBorder="1" applyAlignment="1" applyProtection="1">
      <alignment vertical="center"/>
      <protection locked="0"/>
    </xf>
    <xf numFmtId="4" fontId="21" fillId="0" borderId="1" xfId="665" applyNumberFormat="1" applyFont="1" applyFill="1" applyBorder="1" applyAlignment="1" applyProtection="1">
      <alignment horizontal="right" vertical="center"/>
      <protection locked="0"/>
    </xf>
    <xf numFmtId="4" fontId="21" fillId="0" borderId="1" xfId="665" applyNumberFormat="1" applyFont="1" applyFill="1" applyBorder="1" applyAlignment="1" applyProtection="1">
      <alignment horizontal="right" vertical="center"/>
    </xf>
    <xf numFmtId="0" fontId="21" fillId="0" borderId="1" xfId="665" applyFont="1" applyFill="1" applyBorder="1" applyAlignment="1" applyProtection="1">
      <alignment horizontal="left" vertical="center"/>
    </xf>
    <xf numFmtId="0" fontId="30" fillId="0" borderId="1" xfId="665" applyFont="1" applyFill="1" applyBorder="1" applyAlignment="1" applyProtection="1">
      <alignment horizontal="right" vertical="center"/>
    </xf>
    <xf numFmtId="0" fontId="23" fillId="0" borderId="1" xfId="665" applyFont="1" applyFill="1" applyBorder="1" applyAlignment="1" applyProtection="1">
      <alignment vertical="center"/>
    </xf>
    <xf numFmtId="0" fontId="30" fillId="0" borderId="1" xfId="665" applyFont="1" applyFill="1" applyBorder="1" applyAlignment="1" applyProtection="1">
      <alignment horizontal="center" vertical="center"/>
    </xf>
    <xf numFmtId="0" fontId="30" fillId="0" borderId="1" xfId="665" applyFont="1" applyFill="1" applyBorder="1" applyAlignment="1" applyProtection="1">
      <alignment horizontal="center" vertical="center"/>
      <protection locked="0"/>
    </xf>
    <xf numFmtId="0" fontId="1" fillId="0" borderId="0" xfId="243" applyFont="1" applyBorder="1">
      <alignment horizontal="left" vertical="center" wrapText="1"/>
      <protection locked="0"/>
    </xf>
    <xf numFmtId="0" fontId="1" fillId="0" borderId="0" xfId="561" applyFont="1" applyBorder="1">
      <alignment horizontal="left" vertical="center" wrapText="1"/>
    </xf>
    <xf numFmtId="0" fontId="1" fillId="0" borderId="1" xfId="650" applyFont="1" applyBorder="1">
      <alignment horizontal="center" vertical="center" wrapText="1"/>
    </xf>
    <xf numFmtId="0" fontId="1" fillId="0" borderId="1" xfId="138" applyFont="1" applyBorder="1">
      <alignment horizontal="center" vertical="center"/>
    </xf>
    <xf numFmtId="0" fontId="1" fillId="0" borderId="1" xfId="659" applyFont="1" applyBorder="1">
      <alignment horizontal="center" vertical="center"/>
    </xf>
    <xf numFmtId="3" fontId="1" fillId="0" borderId="1" xfId="277" applyNumberFormat="1" applyFont="1" applyBorder="1">
      <alignment horizontal="center" vertical="center"/>
      <protection locked="0"/>
    </xf>
    <xf numFmtId="3" fontId="1" fillId="0" borderId="1" xfId="0" applyNumberFormat="1" applyFont="1" applyBorder="1" applyAlignment="1">
      <alignment horizontal="center" vertical="center"/>
    </xf>
    <xf numFmtId="0" fontId="1" fillId="0" borderId="1" xfId="407" applyFont="1" applyBorder="1">
      <alignment horizontal="center" vertical="center" wrapText="1"/>
      <protection locked="0"/>
    </xf>
    <xf numFmtId="3" fontId="1" fillId="0" borderId="1" xfId="289" applyNumberFormat="1" applyFont="1" applyBorder="1">
      <alignment horizontal="center" vertical="top"/>
      <protection locked="0"/>
    </xf>
    <xf numFmtId="0" fontId="1" fillId="0" borderId="1" xfId="292" applyFont="1" applyBorder="1">
      <alignment horizontal="center" vertical="top"/>
    </xf>
    <xf numFmtId="0" fontId="4" fillId="0" borderId="0" xfId="201" applyFont="1" applyBorder="1">
      <alignment horizontal="center" vertical="center"/>
      <protection locked="0"/>
    </xf>
    <xf numFmtId="0" fontId="1" fillId="0" borderId="1" xfId="640" applyFont="1" applyBorder="1">
      <alignment horizontal="center" vertical="center" wrapText="1"/>
      <protection locked="0"/>
    </xf>
    <xf numFmtId="0" fontId="1" fillId="0" borderId="1" xfId="418" applyFont="1" applyBorder="1">
      <alignment horizontal="center" vertical="center" wrapText="1"/>
      <protection locked="0"/>
    </xf>
    <xf numFmtId="0" fontId="1" fillId="0" borderId="1" xfId="532" applyFont="1" applyBorder="1">
      <alignment horizontal="center" vertical="center" wrapText="1"/>
      <protection locked="0"/>
    </xf>
    <xf numFmtId="0" fontId="1" fillId="0" borderId="1" xfId="613" applyFont="1" applyBorder="1">
      <alignment horizontal="center" vertical="center" wrapText="1"/>
    </xf>
    <xf numFmtId="0" fontId="1" fillId="0" borderId="1" xfId="652" applyFont="1" applyBorder="1">
      <alignment horizontal="center" vertical="center" wrapText="1"/>
    </xf>
    <xf numFmtId="0" fontId="1" fillId="0" borderId="1" xfId="411" applyFont="1" applyBorder="1">
      <alignment horizontal="center" vertical="center" wrapText="1"/>
    </xf>
    <xf numFmtId="0" fontId="1" fillId="0" borderId="1" xfId="499" applyFont="1" applyBorder="1">
      <alignment horizontal="center" vertical="center"/>
    </xf>
    <xf numFmtId="3" fontId="1" fillId="0" borderId="1" xfId="156" applyNumberFormat="1" applyFont="1" applyBorder="1">
      <alignment horizontal="center" vertical="center"/>
    </xf>
    <xf numFmtId="3" fontId="1" fillId="0" borderId="1" xfId="162" applyNumberFormat="1" applyFont="1" applyBorder="1">
      <alignment horizontal="center" vertical="center"/>
    </xf>
    <xf numFmtId="0" fontId="1" fillId="0" borderId="1" xfId="582" applyFont="1" applyBorder="1">
      <alignment horizontal="center" vertical="center"/>
      <protection locked="0"/>
    </xf>
    <xf numFmtId="0" fontId="1" fillId="0" borderId="1" xfId="155" applyFont="1" applyBorder="1">
      <alignment horizontal="right" vertical="center"/>
      <protection locked="0"/>
    </xf>
    <xf numFmtId="0" fontId="1" fillId="0" borderId="1" xfId="542" applyFont="1" applyBorder="1">
      <alignment horizontal="center" vertical="center"/>
      <protection locked="0"/>
    </xf>
    <xf numFmtId="0" fontId="1" fillId="0" borderId="1" xfId="618" applyFont="1" applyBorder="1">
      <alignment horizontal="center" vertical="center" wrapText="1"/>
    </xf>
    <xf numFmtId="0" fontId="1" fillId="0" borderId="1" xfId="545" applyFont="1" applyBorder="1">
      <alignment horizontal="center" vertical="center"/>
      <protection locked="0"/>
    </xf>
    <xf numFmtId="0" fontId="1" fillId="0" borderId="1" xfId="534" applyFont="1" applyBorder="1">
      <alignment horizontal="center" vertical="center" wrapText="1"/>
    </xf>
    <xf numFmtId="0" fontId="1" fillId="0" borderId="1" xfId="414" applyFont="1" applyBorder="1">
      <alignment horizontal="center" vertical="center" wrapText="1"/>
    </xf>
    <xf numFmtId="0" fontId="1" fillId="0" borderId="1" xfId="30" applyFont="1" applyBorder="1">
      <alignment horizontal="center" vertical="center" wrapText="1"/>
      <protection locked="0"/>
    </xf>
    <xf numFmtId="0" fontId="1" fillId="0" borderId="1" xfId="421" applyFont="1" applyBorder="1">
      <alignment horizontal="center" vertical="center" wrapText="1"/>
      <protection locked="0"/>
    </xf>
    <xf numFmtId="0" fontId="1" fillId="0" borderId="1" xfId="42" applyFont="1" applyBorder="1">
      <alignment horizontal="center" vertical="center"/>
      <protection locked="0"/>
    </xf>
    <xf numFmtId="0" fontId="1" fillId="0" borderId="1" xfId="370" applyFont="1" applyBorder="1">
      <alignment horizontal="center" vertical="center" wrapText="1"/>
      <protection locked="0"/>
    </xf>
    <xf numFmtId="0" fontId="1" fillId="0" borderId="1" xfId="408" applyFont="1" applyBorder="1">
      <alignment horizontal="center" vertical="center" wrapText="1"/>
    </xf>
    <xf numFmtId="0" fontId="1" fillId="0" borderId="1" xfId="233" applyFont="1" applyBorder="1">
      <alignment horizontal="center" vertical="center"/>
      <protection locked="0"/>
    </xf>
    <xf numFmtId="3" fontId="1" fillId="0" borderId="1" xfId="228" applyNumberFormat="1" applyFont="1" applyBorder="1">
      <alignment horizontal="center" vertical="center"/>
    </xf>
    <xf numFmtId="3" fontId="1" fillId="0" borderId="1" xfId="268" applyNumberFormat="1" applyFont="1" applyBorder="1">
      <alignment horizontal="center" vertical="center"/>
    </xf>
    <xf numFmtId="0" fontId="2" fillId="0" borderId="0" xfId="165" applyFont="1" applyBorder="1">
      <alignment horizontal="center" vertical="top"/>
    </xf>
    <xf numFmtId="0" fontId="31" fillId="0" borderId="0" xfId="7" applyFont="1" applyBorder="1">
      <alignment horizontal="center" vertical="center"/>
    </xf>
    <xf numFmtId="0" fontId="1" fillId="0" borderId="1" xfId="651" applyFont="1" applyBorder="1">
      <alignment horizontal="center" vertical="center"/>
    </xf>
    <xf numFmtId="0" fontId="1" fillId="0" borderId="1" xfId="662" applyFont="1" applyBorder="1">
      <alignment horizontal="center" vertical="center"/>
    </xf>
    <xf numFmtId="0" fontId="1" fillId="0" borderId="1" xfId="653" applyFont="1" applyBorder="1">
      <alignment horizontal="center" vertical="center"/>
    </xf>
    <xf numFmtId="0" fontId="1" fillId="0" borderId="1" xfId="655" applyFont="1" applyBorder="1">
      <alignment horizontal="center" vertical="center"/>
    </xf>
    <xf numFmtId="0" fontId="3" fillId="0" borderId="1" xfId="0" applyFont="1" applyBorder="1" applyAlignment="1">
      <alignment horizontal="left" vertical="center" wrapText="1"/>
    </xf>
    <xf numFmtId="49" fontId="3" fillId="0" borderId="1" xfId="142" applyNumberFormat="1" applyFont="1" applyBorder="1" applyAlignment="1">
      <alignment horizontal="center" vertical="center" wrapText="1"/>
    </xf>
    <xf numFmtId="0" fontId="1" fillId="0" borderId="0" xfId="518" applyFont="1" applyBorder="1" quotePrefix="1">
      <alignment horizontal="right"/>
    </xf>
    <xf numFmtId="0" fontId="1" fillId="0" borderId="0" xfId="543" applyFont="1" applyBorder="1" quotePrefix="1">
      <alignment horizontal="right" wrapText="1"/>
      <protection locked="0"/>
    </xf>
    <xf numFmtId="0" fontId="1" fillId="0" borderId="0" xfId="617" applyFont="1" applyBorder="1" quotePrefix="1">
      <alignment horizontal="right" vertical="center"/>
    </xf>
    <xf numFmtId="0" fontId="1" fillId="0" borderId="0" xfId="0" applyFont="1" applyBorder="1" applyAlignment="1" quotePrefix="1">
      <alignment horizontal="right"/>
    </xf>
    <xf numFmtId="0" fontId="1" fillId="0" borderId="0" xfId="576" applyFont="1" applyBorder="1" quotePrefix="1">
      <alignment horizontal="right" wrapText="1"/>
    </xf>
    <xf numFmtId="0" fontId="1" fillId="0" borderId="0" xfId="0" applyFont="1" applyBorder="1" applyAlignment="1" applyProtection="1" quotePrefix="1">
      <alignment horizontal="right"/>
      <protection locked="0"/>
    </xf>
    <xf numFmtId="0" fontId="1" fillId="0" borderId="0" xfId="0" applyFont="1" applyBorder="1" applyAlignment="1" quotePrefix="1">
      <alignment horizontal="right" wrapText="1"/>
    </xf>
    <xf numFmtId="0" fontId="1" fillId="0" borderId="0" xfId="0" applyFont="1" applyBorder="1" applyAlignment="1" applyProtection="1" quotePrefix="1">
      <alignment horizontal="right" vertical="center"/>
      <protection locked="0"/>
    </xf>
  </cellXfs>
  <cellStyles count="666">
    <cellStyle name="常规" xfId="0" builtinId="0"/>
    <cellStyle name="货币[0]" xfId="1" builtinId="7"/>
    <cellStyle name="一般公共预算支出预算表（按功能科目分类）02-2 __b-21-0" xfId="2"/>
    <cellStyle name="一般公共预算支出预算表（按功能科目分类）02-2 __b-16-0" xfId="3"/>
    <cellStyle name="国有资本经营预算支出表07 __b-5-0" xfId="4"/>
    <cellStyle name="上级补助项目支出预算表12 __b-27-0" xfId="5"/>
    <cellStyle name="货币" xfId="6" builtinId="4"/>
    <cellStyle name="财政拨款收支预算总表02-1 __b-13-0" xfId="7"/>
    <cellStyle name="部门支出预算表01-03 __b-9-0" xfId="8"/>
    <cellStyle name="输入" xfId="9" builtinId="20"/>
    <cellStyle name="一般公共预算支出预算表（按经济科目分类）02-3 __b-5-0" xfId="10"/>
    <cellStyle name="部门收入预算表01-2 __b-4-0" xfId="11"/>
    <cellStyle name="20% - 强调文字颜色 3" xfId="12" builtinId="38"/>
    <cellStyle name="政府性基金预算支出预算表06 __b-22-0" xfId="13"/>
    <cellStyle name="政府性基金预算支出预算表06 __b-17-0" xfId="14"/>
    <cellStyle name="千位分隔[0]" xfId="15" builtinId="6"/>
    <cellStyle name="DateTimeStyle" xfId="16"/>
    <cellStyle name="差" xfId="17" builtinId="27"/>
    <cellStyle name="基本支出预算表（人员类.运转类公用经费项目）04 __b-13-0" xfId="18"/>
    <cellStyle name="部门支出预算表01-03 __b-21-0" xfId="19"/>
    <cellStyle name="部门支出预算表01-03 __b-16-0" xfId="20"/>
    <cellStyle name="40% - 强调文字颜色 3" xfId="21" builtinId="39"/>
    <cellStyle name="千位分隔" xfId="22" builtinId="3"/>
    <cellStyle name="上级补助项目支出预算表12 __b-10-0" xfId="23"/>
    <cellStyle name="超链接" xfId="24" builtinId="8"/>
    <cellStyle name="60% - 强调文字颜色 3" xfId="25" builtinId="40"/>
    <cellStyle name="部门支出预算表01-03 __b-10-0" xfId="26"/>
    <cellStyle name="项目支出预算表（其他运转类.特定目标类项目）05-1 __b-35-0" xfId="27"/>
    <cellStyle name="项目支出预算表（其他运转类.特定目标类项目）05-1 __b-40-0" xfId="28"/>
    <cellStyle name="政府购买服务预算表09 __b-17-0" xfId="29"/>
    <cellStyle name="政府购买服务预算表09 __b-22-0" xfId="30"/>
    <cellStyle name="百分比" xfId="31" builtinId="5"/>
    <cellStyle name="已访问的超链接" xfId="32" builtinId="9"/>
    <cellStyle name="项目支出绩效目标表（另文下达）05-3 __b-12-0" xfId="33"/>
    <cellStyle name="政府性基金预算支出预算表06 __b-25-0" xfId="34"/>
    <cellStyle name="政府性基金预算支出预算表06 __b-30-0" xfId="35"/>
    <cellStyle name="部门支出预算表01-03 __b-25-0" xfId="36"/>
    <cellStyle name="部门支出预算表01-03 __b-30-0" xfId="37"/>
    <cellStyle name="基本支出预算表（人员类.运转类公用经费项目）04 __b-17-0" xfId="38"/>
    <cellStyle name="基本支出预算表（人员类.运转类公用经费项目）04 __b-22-0" xfId="39"/>
    <cellStyle name="注释" xfId="40" builtinId="10"/>
    <cellStyle name="部门政府采购预算表08 __b-16-0" xfId="41"/>
    <cellStyle name="部门政府采购预算表08 __b-21-0" xfId="42"/>
    <cellStyle name="60% - 强调文字颜色 2" xfId="43" builtinId="36"/>
    <cellStyle name="__b-1-0" xfId="44"/>
    <cellStyle name="一般公共预算支出预算表（按经济科目分类）02-3 __b-13-0" xfId="45"/>
    <cellStyle name="标题 4" xfId="46" builtinId="19"/>
    <cellStyle name="警告文本" xfId="47" builtinId="11"/>
    <cellStyle name="标题" xfId="48" builtinId="15"/>
    <cellStyle name="解释性文本" xfId="49" builtinId="53"/>
    <cellStyle name="标题 1" xfId="50" builtinId="16"/>
    <cellStyle name="项目支出预算表（其他运转类.特定目标类项目）05-1 __b-13-0" xfId="51"/>
    <cellStyle name="部门支出预算表01-03 __b-2-0" xfId="52"/>
    <cellStyle name="标题 2" xfId="53" builtinId="17"/>
    <cellStyle name="__b-35-0" xfId="54"/>
    <cellStyle name="__b-40-0" xfId="55"/>
    <cellStyle name="基本支出预算表（人员类.运转类公用经费项目）04 __b-4-0" xfId="56"/>
    <cellStyle name="60% - 强调文字颜色 1" xfId="57" builtinId="32"/>
    <cellStyle name="一般公共预算支出预算表（按功能科目分类）02-2 __b-18-0" xfId="58"/>
    <cellStyle name="一般公共预算支出预算表（按功能科目分类）02-2 __b-23-0" xfId="59"/>
    <cellStyle name="标题 3" xfId="60" builtinId="18"/>
    <cellStyle name="60% - 强调文字颜色 4" xfId="61" builtinId="44"/>
    <cellStyle name="项目支出绩效目标表（另文下达）05-3 __b-14-0" xfId="62"/>
    <cellStyle name="政府性基金预算支出预算表06 __b-27-0" xfId="63"/>
    <cellStyle name="项目支出绩效目标表（本级下达）05-2 __b-13-0" xfId="64"/>
    <cellStyle name="输出" xfId="65" builtinId="21"/>
    <cellStyle name="部门支出预算表01-03 __b-14-0" xfId="66"/>
    <cellStyle name="基本支出预算表（人员类.运转类公用经费项目）04 __b-11-0" xfId="67"/>
    <cellStyle name="计算" xfId="68" builtinId="22"/>
    <cellStyle name="财政拨款收支预算总表02-1 __b-1-0" xfId="69"/>
    <cellStyle name="政府购买服务预算表09 __b-9-0" xfId="70"/>
    <cellStyle name="检查单元格" xfId="71" builtinId="23"/>
    <cellStyle name="20% - 强调文字颜色 6" xfId="72" builtinId="50"/>
    <cellStyle name="强调文字颜色 2" xfId="73" builtinId="33"/>
    <cellStyle name="链接单元格" xfId="74" builtinId="24"/>
    <cellStyle name="上级补助项目支出预算表12 __b-4-0" xfId="75"/>
    <cellStyle name="汇总" xfId="76" builtinId="25"/>
    <cellStyle name="好" xfId="77" builtinId="26"/>
    <cellStyle name="__b-49-0" xfId="78"/>
    <cellStyle name="适中" xfId="79" builtinId="28"/>
    <cellStyle name="20% - 强调文字颜色 5" xfId="80" builtinId="46"/>
    <cellStyle name="强调文字颜色 1" xfId="81" builtinId="29"/>
    <cellStyle name="项目支出绩效目标表（本级下达）05-2 __b-9-0" xfId="82"/>
    <cellStyle name="20% - 强调文字颜色 1" xfId="83" builtinId="30"/>
    <cellStyle name="一般公共预算支出预算表（按功能科目分类）02-2 __b-3-0" xfId="84"/>
    <cellStyle name="40% - 强调文字颜色 1" xfId="85" builtinId="31"/>
    <cellStyle name="20% - 强调文字颜色 2" xfId="86" builtinId="34"/>
    <cellStyle name="政府性基金预算支出预算表06 __b-10-0" xfId="87"/>
    <cellStyle name="国有资本经营预算支出表07 __b-19-0" xfId="88"/>
    <cellStyle name="国有资本经营预算支出表07 __b-24-0" xfId="89"/>
    <cellStyle name="40% - 强调文字颜色 2" xfId="90" builtinId="35"/>
    <cellStyle name="强调文字颜色 3" xfId="91" builtinId="37"/>
    <cellStyle name="项目支出预算表（其他运转类.特定目标类项目）05-1 __b-10-0" xfId="92"/>
    <cellStyle name="强调文字颜色 4" xfId="93" builtinId="41"/>
    <cellStyle name="20% - 强调文字颜色 4" xfId="94" builtinId="42"/>
    <cellStyle name="政府购买服务预算表09 __b-5-0" xfId="95"/>
    <cellStyle name="40% - 强调文字颜色 4" xfId="96" builtinId="43"/>
    <cellStyle name="强调文字颜色 5" xfId="97" builtinId="45"/>
    <cellStyle name="40% - 强调文字颜色 5" xfId="98" builtinId="47"/>
    <cellStyle name="60% - 强调文字颜色 5" xfId="99" builtinId="48"/>
    <cellStyle name="一般公共预算支出预算表（按功能科目分类）02-2 __b-15-0" xfId="100"/>
    <cellStyle name="一般公共预算支出预算表（按功能科目分类）02-2 __b-20-0" xfId="101"/>
    <cellStyle name="强调文字颜色 6" xfId="102" builtinId="49"/>
    <cellStyle name="40% - 强调文字颜色 6" xfId="103" builtinId="51"/>
    <cellStyle name="市对下转移支付预算表10-1 __b-10-0" xfId="104"/>
    <cellStyle name="财政拨款收支预算总表02-1 __b-9-0" xfId="105"/>
    <cellStyle name="60% - 强调文字颜色 6" xfId="106" builtinId="52"/>
    <cellStyle name="DateStyle" xfId="107"/>
    <cellStyle name="__b-18-0" xfId="108"/>
    <cellStyle name="__b-23-0" xfId="109"/>
    <cellStyle name="部门政府采购预算表08 __b-7-0" xfId="110"/>
    <cellStyle name="部门收入预算表01-2 __b-12-0" xfId="111"/>
    <cellStyle name="__b-5-0" xfId="112"/>
    <cellStyle name="一般公共预算支出预算表（按经济科目分类）02-3 __b-17-0" xfId="113"/>
    <cellStyle name="一般公共预算支出预算表（按经济科目分类）02-3 __b-22-0" xfId="114"/>
    <cellStyle name="部门收入预算表01-2 __b-13-0" xfId="115"/>
    <cellStyle name="__b-6-0" xfId="116"/>
    <cellStyle name="一般公共预算支出预算表（按经济科目分类）02-3 __b-18-0" xfId="117"/>
    <cellStyle name="一般公共预算支出预算表（按经济科目分类）02-3 __b-23-0" xfId="118"/>
    <cellStyle name="部门收入预算表01-2 __b-15-0" xfId="119"/>
    <cellStyle name="部门收入预算表01-2 __b-20-0" xfId="120"/>
    <cellStyle name="__b-8-0" xfId="121"/>
    <cellStyle name="一般公共预算支出预算表（按经济科目分类）02-3 __b-25-0" xfId="122"/>
    <cellStyle name="一般公共预算支出预算表（按经济科目分类）02-3 __b-30-0" xfId="123"/>
    <cellStyle name="PercentStyle" xfId="124"/>
    <cellStyle name="政府性基金预算支出预算表06 __b-11-0" xfId="125"/>
    <cellStyle name="国有资本经营预算支出表07 __b-25-0" xfId="126"/>
    <cellStyle name="部门收入预算表01-2 __b-14-0" xfId="127"/>
    <cellStyle name="__b-7-0" xfId="128"/>
    <cellStyle name="一般公共预算支出预算表（按经济科目分类）02-3 __b-19-0" xfId="129"/>
    <cellStyle name="一般公共预算支出预算表（按经济科目分类）02-3 __b-24-0" xfId="130"/>
    <cellStyle name="部门收入预算表01-2 __b-10-0" xfId="131"/>
    <cellStyle name="__b-3-0" xfId="132"/>
    <cellStyle name="一般公共预算支出预算表（按经济科目分类）02-3 __b-15-0" xfId="133"/>
    <cellStyle name="一般公共预算支出预算表（按经济科目分类）02-3 __b-20-0" xfId="134"/>
    <cellStyle name="__b-2-0" xfId="135"/>
    <cellStyle name="一般公共预算支出预算表（按经济科目分类）02-3 __b-14-0" xfId="136"/>
    <cellStyle name="项目支出预算表（其他运转类.特定目标类项目）05-1 __b-28-0" xfId="137"/>
    <cellStyle name="项目支出预算表（其他运转类.特定目标类项目）05-1 __b-33-0" xfId="138"/>
    <cellStyle name="NumberStyle" xfId="139"/>
    <cellStyle name="政府购买服务预算表09 __b-15-0" xfId="140"/>
    <cellStyle name="政府购买服务预算表09 __b-20-0" xfId="141"/>
    <cellStyle name="TextStyle" xfId="142"/>
    <cellStyle name="政府性基金预算支出预算表06 __b-15-0" xfId="143"/>
    <cellStyle name="政府性基金预算支出预算表06 __b-20-0" xfId="144"/>
    <cellStyle name="国有资本经营预算支出表07 __b-29-0" xfId="145"/>
    <cellStyle name="MoneyStyle" xfId="146"/>
    <cellStyle name="TimeStyle" xfId="147"/>
    <cellStyle name="一般公共预算支出预算表（按经济科目分类）02-3 __b-1-0" xfId="148"/>
    <cellStyle name="IntegralNumberStyle" xfId="149"/>
    <cellStyle name="部门收入预算表01-2 __b-11-0" xfId="150"/>
    <cellStyle name="__b-4-0" xfId="151"/>
    <cellStyle name="一般公共预算支出预算表（按经济科目分类）02-3 __b-16-0" xfId="152"/>
    <cellStyle name="一般公共预算支出预算表（按经济科目分类）02-3 __b-21-0" xfId="153"/>
    <cellStyle name="__b-10-0" xfId="154"/>
    <cellStyle name="部门收入预算表01-2 __b-16-0" xfId="155"/>
    <cellStyle name="部门收入预算表01-2 __b-21-0" xfId="156"/>
    <cellStyle name="__b-9-0" xfId="157"/>
    <cellStyle name="一般公共预算支出预算表（按经济科目分类）02-3 __b-26-0" xfId="158"/>
    <cellStyle name="一般公共预算支出预算表（按经济科目分类）02-3 __b-31-0" xfId="159"/>
    <cellStyle name="__b-11-0" xfId="160"/>
    <cellStyle name="部门收入预算表01-2 __b-17-0" xfId="161"/>
    <cellStyle name="部门收入预算表01-2 __b-22-0" xfId="162"/>
    <cellStyle name="一般公共预算支出预算表（按经济科目分类）02-3 __b-27-0" xfId="163"/>
    <cellStyle name="一般公共预算支出预算表（按经济科目分类）02-3 __b-32-0" xfId="164"/>
    <cellStyle name="__b-12-0" xfId="165"/>
    <cellStyle name="一般公共预算支出预算表（按经济科目分类）02-3 __b-28-0" xfId="166"/>
    <cellStyle name="一般公共预算支出预算表（按经济科目分类）02-3 __b-33-0" xfId="167"/>
    <cellStyle name="部门收入预算表01-2 __b-18-0" xfId="168"/>
    <cellStyle name="部门收入预算表01-2 __b-23-0" xfId="169"/>
    <cellStyle name="部门政府采购预算表08 __b-1-0" xfId="170"/>
    <cellStyle name="__b-13-0" xfId="171"/>
    <cellStyle name="一般公共预算支出预算表（按经济科目分类）02-3 __b-29-0" xfId="172"/>
    <cellStyle name="一般公共预算支出预算表（按经济科目分类）02-3 __b-34-0" xfId="173"/>
    <cellStyle name="部门收入预算表01-2 __b-19-0" xfId="174"/>
    <cellStyle name="部门收入预算表01-2 __b-24-0" xfId="175"/>
    <cellStyle name="部门政府采购预算表08 __b-2-0" xfId="176"/>
    <cellStyle name="__b-14-0" xfId="177"/>
    <cellStyle name="一般公共预算支出预算表（按经济科目分类）02-3 __b-35-0" xfId="178"/>
    <cellStyle name="部门收入预算表01-2 __b-25-0" xfId="179"/>
    <cellStyle name="部门政府采购预算表08 __b-3-0" xfId="180"/>
    <cellStyle name="__b-15-0" xfId="181"/>
    <cellStyle name="__b-20-0" xfId="182"/>
    <cellStyle name="一般公共预算支出预算表（按经济科目分类）02-3 __b-36-0" xfId="183"/>
    <cellStyle name="部门政府采购预算表08 __b-4-0" xfId="184"/>
    <cellStyle name="__b-16-0" xfId="185"/>
    <cellStyle name="__b-21-0" xfId="186"/>
    <cellStyle name="一般公共预算支出预算表（按经济科目分类）02-3 __b-37-0" xfId="187"/>
    <cellStyle name="部门政府采购预算表08 __b-5-0" xfId="188"/>
    <cellStyle name="__b-17-0" xfId="189"/>
    <cellStyle name="__b-22-0" xfId="190"/>
    <cellStyle name="一般公共预算支出预算表（按经济科目分类）02-3 __b-38-0" xfId="191"/>
    <cellStyle name="部门政府采购预算表08 __b-6-0" xfId="192"/>
    <cellStyle name="__b-19-0" xfId="193"/>
    <cellStyle name="__b-24-0" xfId="194"/>
    <cellStyle name="部门政府采购预算表08 __b-8-0" xfId="195"/>
    <cellStyle name="__b-25-0" xfId="196"/>
    <cellStyle name="__b-30-0" xfId="197"/>
    <cellStyle name="部门政府采购预算表08 __b-9-0" xfId="198"/>
    <cellStyle name="部门收入预算表01-2 __b-1-0" xfId="199"/>
    <cellStyle name="一般公共预算支出预算表（按经济科目分类）02-3 __b-2-0" xfId="200"/>
    <cellStyle name="部门收入预算表01-2 __b-2-0" xfId="201"/>
    <cellStyle name="一般公共预算支出预算表（按经济科目分类）02-3 __b-3-0" xfId="202"/>
    <cellStyle name="部门收入预算表01-2 __b-3-0" xfId="203"/>
    <cellStyle name="一般公共预算支出预算表（按经济科目分类）02-3 __b-4-0" xfId="204"/>
    <cellStyle name="部门收入预算表01-2 __b-5-0" xfId="205"/>
    <cellStyle name="一般公共预算支出预算表（按经济科目分类）02-3 __b-6-0" xfId="206"/>
    <cellStyle name="部门收入预算表01-2 __b-6-0" xfId="207"/>
    <cellStyle name="一般公共预算支出预算表（按经济科目分类）02-3 __b-7-0" xfId="208"/>
    <cellStyle name="部门收入预算表01-2 __b-7-0" xfId="209"/>
    <cellStyle name="一般公共预算支出预算表（按经济科目分类）02-3 __b-8-0" xfId="210"/>
    <cellStyle name="部门收入预算表01-2 __b-8-0" xfId="211"/>
    <cellStyle name="一般公共预算支出预算表（按经济科目分类）02-3 __b-9-0" xfId="212"/>
    <cellStyle name="部门收入预算表01-2 __b-9-0" xfId="213"/>
    <cellStyle name="__b-26-0" xfId="214"/>
    <cellStyle name="__b-31-0" xfId="215"/>
    <cellStyle name="__b-27-0" xfId="216"/>
    <cellStyle name="__b-32-0" xfId="217"/>
    <cellStyle name="基本支出预算表（人员类.运转类公用经费项目）04 __b-1-0" xfId="218"/>
    <cellStyle name="__b-28-0" xfId="219"/>
    <cellStyle name="__b-33-0" xfId="220"/>
    <cellStyle name="基本支出预算表（人员类.运转类公用经费项目）04 __b-2-0" xfId="221"/>
    <cellStyle name="__b-29-0" xfId="222"/>
    <cellStyle name="__b-34-0" xfId="223"/>
    <cellStyle name="基本支出预算表（人员类.运转类公用经费项目）04 __b-3-0" xfId="224"/>
    <cellStyle name="__b-36-0" xfId="225"/>
    <cellStyle name="__b-41-0" xfId="226"/>
    <cellStyle name="基本支出预算表（人员类.运转类公用经费项目）04 __b-5-0" xfId="227"/>
    <cellStyle name="__b-37-0" xfId="228"/>
    <cellStyle name="__b-42-0" xfId="229"/>
    <cellStyle name="基本支出预算表（人员类.运转类公用经费项目）04 __b-6-0" xfId="230"/>
    <cellStyle name="__b-38-0" xfId="231"/>
    <cellStyle name="__b-43-0" xfId="232"/>
    <cellStyle name="基本支出预算表（人员类.运转类公用经费项目）04 __b-7-0" xfId="233"/>
    <cellStyle name="__b-39-0" xfId="234"/>
    <cellStyle name="__b-44-0" xfId="235"/>
    <cellStyle name="基本支出预算表（人员类.运转类公用经费项目）04 __b-8-0" xfId="236"/>
    <cellStyle name="__b-45-0" xfId="237"/>
    <cellStyle name="基本支出预算表（人员类.运转类公用经费项目）04 __b-9-0" xfId="238"/>
    <cellStyle name="__b-46-0" xfId="239"/>
    <cellStyle name="__b-47-0" xfId="240"/>
    <cellStyle name="__b-48-0" xfId="241"/>
    <cellStyle name="部门支出预算表01-03 __b-1-0" xfId="242"/>
    <cellStyle name="部门支出预算表01-03 __b-3-0" xfId="243"/>
    <cellStyle name="部门支出预算表01-03 __b-4-0" xfId="244"/>
    <cellStyle name="部门支出预算表01-03 __b-5-0" xfId="245"/>
    <cellStyle name="上级补助项目支出预算表12 __b-23-0" xfId="246"/>
    <cellStyle name="上级补助项目支出预算表12 __b-18-0" xfId="247"/>
    <cellStyle name="国有资本经营预算支出表07 __b-1-0" xfId="248"/>
    <cellStyle name="部门支出预算表01-03 __b-6-0" xfId="249"/>
    <cellStyle name="财政拨款收支预算总表02-1 __b-10-0" xfId="250"/>
    <cellStyle name="上级补助项目支出预算表12 __b-24-0" xfId="251"/>
    <cellStyle name="上级补助项目支出预算表12 __b-19-0" xfId="252"/>
    <cellStyle name="国有资本经营预算支出表07 __b-2-0" xfId="253"/>
    <cellStyle name="部门支出预算表01-03 __b-7-0" xfId="254"/>
    <cellStyle name="财政拨款收支预算总表02-1 __b-11-0" xfId="255"/>
    <cellStyle name="上级补助项目支出预算表12 __b-30-0" xfId="256"/>
    <cellStyle name="上级补助项目支出预算表12 __b-25-0" xfId="257"/>
    <cellStyle name="国有资本经营预算支出表07 __b-3-0" xfId="258"/>
    <cellStyle name="部门支出预算表01-03 __b-8-0" xfId="259"/>
    <cellStyle name="财政拨款收支预算总表02-1 __b-12-0" xfId="260"/>
    <cellStyle name="上级补助项目支出预算表12 __b-26-0" xfId="261"/>
    <cellStyle name="国有资本经营预算支出表07 __b-4-0" xfId="262"/>
    <cellStyle name="部门支出预算表01-03 __b-11-0" xfId="263"/>
    <cellStyle name="部门支出预算表01-03 __b-12-0" xfId="264"/>
    <cellStyle name="部门支出预算表01-03 __b-13-0" xfId="265"/>
    <cellStyle name="基本支出预算表（人员类.运转类公用经费项目）04 __b-10-0" xfId="266"/>
    <cellStyle name="部门支出预算表01-03 __b-15-0" xfId="267"/>
    <cellStyle name="部门支出预算表01-03 __b-20-0" xfId="268"/>
    <cellStyle name="基本支出预算表（人员类.运转类公用经费项目）04 __b-12-0" xfId="269"/>
    <cellStyle name="部门支出预算表01-03 __b-17-0" xfId="270"/>
    <cellStyle name="部门支出预算表01-03 __b-22-0" xfId="271"/>
    <cellStyle name="基本支出预算表（人员类.运转类公用经费项目）04 __b-14-0" xfId="272"/>
    <cellStyle name="部门支出预算表01-03 __b-18-0" xfId="273"/>
    <cellStyle name="部门支出预算表01-03 __b-23-0" xfId="274"/>
    <cellStyle name="基本支出预算表（人员类.运转类公用经费项目）04 __b-15-0" xfId="275"/>
    <cellStyle name="基本支出预算表（人员类.运转类公用经费项目）04 __b-20-0" xfId="276"/>
    <cellStyle name="部门支出预算表01-03 __b-19-0" xfId="277"/>
    <cellStyle name="部门支出预算表01-03 __b-24-0" xfId="278"/>
    <cellStyle name="基本支出预算表（人员类.运转类公用经费项目）04 __b-16-0" xfId="279"/>
    <cellStyle name="基本支出预算表（人员类.运转类公用经费项目）04 __b-21-0" xfId="280"/>
    <cellStyle name="部门支出预算表01-03 __b-26-0" xfId="281"/>
    <cellStyle name="部门支出预算表01-03 __b-31-0" xfId="282"/>
    <cellStyle name="基本支出预算表（人员类.运转类公用经费项目）04 __b-18-0" xfId="283"/>
    <cellStyle name="基本支出预算表（人员类.运转类公用经费项目）04 __b-23-0" xfId="284"/>
    <cellStyle name="部门支出预算表01-03 __b-27-0" xfId="285"/>
    <cellStyle name="部门支出预算表01-03 __b-32-0" xfId="286"/>
    <cellStyle name="基本支出预算表（人员类.运转类公用经费项目）04 __b-19-0" xfId="287"/>
    <cellStyle name="基本支出预算表（人员类.运转类公用经费项目）04 __b-24-0" xfId="288"/>
    <cellStyle name="部门支出预算表01-03 __b-28-0" xfId="289"/>
    <cellStyle name="基本支出预算表（人员类.运转类公用经费项目）04 __b-25-0" xfId="290"/>
    <cellStyle name="基本支出预算表（人员类.运转类公用经费项目）04 __b-30-0" xfId="291"/>
    <cellStyle name="部门支出预算表01-03 __b-29-0" xfId="292"/>
    <cellStyle name="基本支出预算表（人员类.运转类公用经费项目）04 __b-26-0" xfId="293"/>
    <cellStyle name="基本支出预算表（人员类.运转类公用经费项目）04 __b-31-0" xfId="294"/>
    <cellStyle name="财政拨款收支预算总表02-1 __b-2-0" xfId="295"/>
    <cellStyle name="财政拨款收支预算总表02-1 __b-3-0" xfId="296"/>
    <cellStyle name="财政拨款收支预算总表02-1 __b-4-0" xfId="297"/>
    <cellStyle name="财政拨款收支预算总表02-1 __b-5-0" xfId="298"/>
    <cellStyle name="财政拨款收支预算总表02-1 __b-6-0" xfId="299"/>
    <cellStyle name="财政拨款收支预算总表02-1 __b-7-0" xfId="300"/>
    <cellStyle name="财政拨款收支预算总表02-1 __b-8-0" xfId="301"/>
    <cellStyle name="财政拨款收支预算总表02-1 __b-14-0" xfId="302"/>
    <cellStyle name="上级补助项目支出预算表12 __b-28-0" xfId="303"/>
    <cellStyle name="国有资本经营预算支出表07 __b-6-0" xfId="304"/>
    <cellStyle name="财政拨款收支预算总表02-1 __b-15-0" xfId="305"/>
    <cellStyle name="财政拨款收支预算总表02-1 __b-20-0" xfId="306"/>
    <cellStyle name="上级补助项目支出预算表12 __b-29-0" xfId="307"/>
    <cellStyle name="国有资本经营预算支出表07 __b-7-0" xfId="308"/>
    <cellStyle name="财政拨款收支预算总表02-1 __b-16-0" xfId="309"/>
    <cellStyle name="财政拨款收支预算总表02-1 __b-21-0" xfId="310"/>
    <cellStyle name="国有资本经营预算支出表07 __b-8-0" xfId="311"/>
    <cellStyle name="财政拨款收支预算总表02-1 __b-17-0" xfId="312"/>
    <cellStyle name="财政拨款收支预算总表02-1 __b-22-0" xfId="313"/>
    <cellStyle name="国有资本经营预算支出表07 __b-9-0" xfId="314"/>
    <cellStyle name="财政拨款收支预算总表02-1 __b-18-0" xfId="315"/>
    <cellStyle name="财政拨款收支预算总表02-1 __b-23-0" xfId="316"/>
    <cellStyle name="财政拨款收支预算总表02-1 __b-19-0" xfId="317"/>
    <cellStyle name="财政拨款收支预算总表02-1 __b-24-0" xfId="318"/>
    <cellStyle name="一般公共预算支出预算表（按功能科目分类）02-2 __b-1-0" xfId="319"/>
    <cellStyle name="一般公共预算支出预算表（按功能科目分类）02-2 __b-2-0" xfId="320"/>
    <cellStyle name="一般公共预算支出预算表（按功能科目分类）02-2 __b-4-0" xfId="321"/>
    <cellStyle name="一般公共预算支出预算表（按功能科目分类）02-2 __b-5-0" xfId="322"/>
    <cellStyle name="一般公共预算支出预算表（按功能科目分类）02-2 __b-6-0" xfId="323"/>
    <cellStyle name="一般公共预算支出预算表（按功能科目分类）02-2 __b-7-0" xfId="324"/>
    <cellStyle name="一般公共预算支出预算表（按功能科目分类）02-2 __b-8-0" xfId="325"/>
    <cellStyle name="一般公共预算支出预算表（按功能科目分类）02-2 __b-9-0" xfId="326"/>
    <cellStyle name="一般公共预算支出预算表（按功能科目分类）02-2 __b-10-0" xfId="327"/>
    <cellStyle name="一般公共预算支出预算表（按功能科目分类）02-2 __b-11-0" xfId="328"/>
    <cellStyle name="一般公共预算支出预算表（按功能科目分类）02-2 __b-12-0" xfId="329"/>
    <cellStyle name="一般公共预算支出预算表（按功能科目分类）02-2 __b-13-0" xfId="330"/>
    <cellStyle name="一般公共预算支出预算表（按功能科目分类）02-2 __b-14-0" xfId="331"/>
    <cellStyle name="一般公共预算支出预算表（按功能科目分类）02-2 __b-17-0" xfId="332"/>
    <cellStyle name="一般公共预算支出预算表（按功能科目分类）02-2 __b-22-0" xfId="333"/>
    <cellStyle name="一般公共预算支出预算表（按功能科目分类）02-2 __b-19-0" xfId="334"/>
    <cellStyle name="一般公共预算支出预算表（按功能科目分类）02-2 __b-24-0" xfId="335"/>
    <cellStyle name="一般公共预算支出预算表（按功能科目分类）02-2 __b-25-0" xfId="336"/>
    <cellStyle name="一般公共预算支出预算表（按功能科目分类）02-2 __b-26-0" xfId="337"/>
    <cellStyle name="一般公共预算支出预算表（按功能科目分类）02-2 __b-27-0" xfId="338"/>
    <cellStyle name="一般公共预算支出预算表（按功能科目分类）02-2 __b-28-0" xfId="339"/>
    <cellStyle name="一般公共预算支出预算表（按经济科目分类）02-3 __b-10-0" xfId="340"/>
    <cellStyle name="一般公共预算支出预算表（按经济科目分类）02-3 __b-11-0" xfId="341"/>
    <cellStyle name="一般公共预算支出预算表（按经济科目分类）02-3 __b-12-0" xfId="342"/>
    <cellStyle name="一般公共预算“三公”经费支出预算表03 __b-1-0" xfId="343"/>
    <cellStyle name="一般公共预算“三公”经费支出预算表03 __b-2-0" xfId="344"/>
    <cellStyle name="一般公共预算“三公”经费支出预算表03 __b-3-0" xfId="345"/>
    <cellStyle name="一般公共预算“三公”经费支出预算表03 __b-4-0" xfId="346"/>
    <cellStyle name="一般公共预算“三公”经费支出预算表03 __b-5-0" xfId="347"/>
    <cellStyle name="一般公共预算“三公”经费支出预算表03 __b-6-0" xfId="348"/>
    <cellStyle name="一般公共预算“三公”经费支出预算表03 __b-7-0" xfId="349"/>
    <cellStyle name="一般公共预算“三公”经费支出预算表03 __b-8-0" xfId="350"/>
    <cellStyle name="一般公共预算“三公”经费支出预算表03 __b-9-0" xfId="351"/>
    <cellStyle name="一般公共预算“三公”经费支出预算表03 __b-10-0" xfId="352"/>
    <cellStyle name="一般公共预算“三公”经费支出预算表03 __b-11-0" xfId="353"/>
    <cellStyle name="一般公共预算“三公”经费支出预算表03 __b-12-0" xfId="354"/>
    <cellStyle name="一般公共预算“三公”经费支出预算表03 __b-13-0" xfId="355"/>
    <cellStyle name="一般公共预算“三公”经费支出预算表03 __b-14-0" xfId="356"/>
    <cellStyle name="一般公共预算“三公”经费支出预算表03 __b-15-0" xfId="357"/>
    <cellStyle name="一般公共预算“三公”经费支出预算表03 __b-20-0" xfId="358"/>
    <cellStyle name="一般公共预算“三公”经费支出预算表03 __b-16-0" xfId="359"/>
    <cellStyle name="一般公共预算“三公”经费支出预算表03 __b-21-0" xfId="360"/>
    <cellStyle name="一般公共预算“三公”经费支出预算表03 __b-17-0" xfId="361"/>
    <cellStyle name="一般公共预算“三公”经费支出预算表03 __b-22-0" xfId="362"/>
    <cellStyle name="一般公共预算“三公”经费支出预算表03 __b-18-0" xfId="363"/>
    <cellStyle name="一般公共预算“三公”经费支出预算表03 __b-23-0" xfId="364"/>
    <cellStyle name="一般公共预算“三公”经费支出预算表03 __b-19-0" xfId="365"/>
    <cellStyle name="基本支出预算表（人员类.运转类公用经费项目）04 __b-27-0" xfId="366"/>
    <cellStyle name="基本支出预算表（人员类.运转类公用经费项目）04 __b-32-0" xfId="367"/>
    <cellStyle name="基本支出预算表（人员类.运转类公用经费项目）04 __b-28-0" xfId="368"/>
    <cellStyle name="基本支出预算表（人员类.运转类公用经费项目）04 __b-33-0" xfId="369"/>
    <cellStyle name="基本支出预算表（人员类.运转类公用经费项目）04 __b-29-0" xfId="370"/>
    <cellStyle name="基本支出预算表（人员类.运转类公用经费项目）04 __b-34-0" xfId="371"/>
    <cellStyle name="基本支出预算表（人员类.运转类公用经费项目）04 __b-35-0" xfId="372"/>
    <cellStyle name="基本支出预算表（人员类.运转类公用经费项目）04 __b-40-0" xfId="373"/>
    <cellStyle name="基本支出预算表（人员类.运转类公用经费项目）04 __b-36-0" xfId="374"/>
    <cellStyle name="基本支出预算表（人员类.运转类公用经费项目）04 __b-41-0" xfId="375"/>
    <cellStyle name="基本支出预算表（人员类.运转类公用经费项目）04 __b-37-0" xfId="376"/>
    <cellStyle name="国有资本经营预算支出表07 __b-10-0" xfId="377"/>
    <cellStyle name="基本支出预算表（人员类.运转类公用经费项目）04 __b-38-0" xfId="378"/>
    <cellStyle name="国有资本经营预算支出表07 __b-11-0" xfId="379"/>
    <cellStyle name="基本支出预算表（人员类.运转类公用经费项目）04 __b-39-0" xfId="380"/>
    <cellStyle name="国有资本经营预算支出表07 __b-12-0" xfId="381"/>
    <cellStyle name="项目支出预算表（其他运转类.特定目标类项目）05-1 __b-1-0" xfId="382"/>
    <cellStyle name="项目支出预算表（其他运转类.特定目标类项目）05-1 __b-2-0" xfId="383"/>
    <cellStyle name="项目支出预算表（其他运转类.特定目标类项目）05-1 __b-3-0" xfId="384"/>
    <cellStyle name="项目支出预算表（其他运转类.特定目标类项目）05-1 __b-4-0" xfId="385"/>
    <cellStyle name="项目支出预算表（其他运转类.特定目标类项目）05-1 __b-5-0" xfId="386"/>
    <cellStyle name="项目支出预算表（其他运转类.特定目标类项目）05-1 __b-6-0" xfId="387"/>
    <cellStyle name="项目支出预算表（其他运转类.特定目标类项目）05-1 __b-7-0" xfId="388"/>
    <cellStyle name="项目支出预算表（其他运转类.特定目标类项目）05-1 __b-8-0" xfId="389"/>
    <cellStyle name="项目支出预算表（其他运转类.特定目标类项目）05-1 __b-9-0" xfId="390"/>
    <cellStyle name="项目支出预算表（其他运转类.特定目标类项目）05-1 __b-11-0" xfId="391"/>
    <cellStyle name="项目支出预算表（其他运转类.特定目标类项目）05-1 __b-12-0" xfId="392"/>
    <cellStyle name="项目支出预算表（其他运转类.特定目标类项目）05-1 __b-14-0" xfId="393"/>
    <cellStyle name="项目支出预算表（其他运转类.特定目标类项目）05-1 __b-15-0" xfId="394"/>
    <cellStyle name="项目支出预算表（其他运转类.特定目标类项目）05-1 __b-20-0" xfId="395"/>
    <cellStyle name="项目支出预算表（其他运转类.特定目标类项目）05-1 __b-16-0" xfId="396"/>
    <cellStyle name="项目支出预算表（其他运转类.特定目标类项目）05-1 __b-21-0" xfId="397"/>
    <cellStyle name="项目支出预算表（其他运转类.特定目标类项目）05-1 __b-17-0" xfId="398"/>
    <cellStyle name="项目支出预算表（其他运转类.特定目标类项目）05-1 __b-22-0" xfId="399"/>
    <cellStyle name="项目支出预算表（其他运转类.特定目标类项目）05-1 __b-18-0" xfId="400"/>
    <cellStyle name="项目支出预算表（其他运转类.特定目标类项目）05-1 __b-23-0" xfId="401"/>
    <cellStyle name="政府购买服务预算表09 __b-10-0" xfId="402"/>
    <cellStyle name="项目支出预算表（其他运转类.特定目标类项目）05-1 __b-19-0" xfId="403"/>
    <cellStyle name="项目支出预算表（其他运转类.特定目标类项目）05-1 __b-24-0" xfId="404"/>
    <cellStyle name="政府购买服务预算表09 __b-11-0" xfId="405"/>
    <cellStyle name="项目支出预算表（其他运转类.特定目标类项目）05-1 __b-25-0" xfId="406"/>
    <cellStyle name="项目支出预算表（其他运转类.特定目标类项目）05-1 __b-30-0" xfId="407"/>
    <cellStyle name="政府购买服务预算表09 __b-12-0" xfId="408"/>
    <cellStyle name="项目支出预算表（其他运转类.特定目标类项目）05-1 __b-26-0" xfId="409"/>
    <cellStyle name="项目支出预算表（其他运转类.特定目标类项目）05-1 __b-31-0" xfId="410"/>
    <cellStyle name="政府购买服务预算表09 __b-13-0" xfId="411"/>
    <cellStyle name="项目支出预算表（其他运转类.特定目标类项目）05-1 __b-27-0" xfId="412"/>
    <cellStyle name="项目支出预算表（其他运转类.特定目标类项目）05-1 __b-32-0" xfId="413"/>
    <cellStyle name="政府购买服务预算表09 __b-14-0" xfId="414"/>
    <cellStyle name="项目支出预算表（其他运转类.特定目标类项目）05-1 __b-29-0" xfId="415"/>
    <cellStyle name="项目支出预算表（其他运转类.特定目标类项目）05-1 __b-34-0" xfId="416"/>
    <cellStyle name="政府购买服务预算表09 __b-16-0" xfId="417"/>
    <cellStyle name="政府购买服务预算表09 __b-21-0" xfId="418"/>
    <cellStyle name="项目支出预算表（其他运转类.特定目标类项目）05-1 __b-36-0" xfId="419"/>
    <cellStyle name="项目支出预算表（其他运转类.特定目标类项目）05-1 __b-41-0" xfId="420"/>
    <cellStyle name="政府购买服务预算表09 __b-23-0" xfId="421"/>
    <cellStyle name="政府购买服务预算表09 __b-18-0" xfId="422"/>
    <cellStyle name="项目支出预算表（其他运转类.特定目标类项目）05-1 __b-37-0" xfId="423"/>
    <cellStyle name="项目支出预算表（其他运转类.特定目标类项目）05-1 __b-42-0" xfId="424"/>
    <cellStyle name="政府购买服务预算表09 __b-24-0" xfId="425"/>
    <cellStyle name="政府购买服务预算表09 __b-19-0" xfId="426"/>
    <cellStyle name="项目支出预算表（其他运转类.特定目标类项目）05-1 __b-38-0" xfId="427"/>
    <cellStyle name="项目支出预算表（其他运转类.特定目标类项目）05-1 __b-43-0" xfId="428"/>
    <cellStyle name="项目支出预算表（其他运转类.特定目标类项目）05-1 __b-39-0" xfId="429"/>
    <cellStyle name="项目支出绩效目标表（本级下达）05-2 __b-1-0" xfId="430"/>
    <cellStyle name="项目支出绩效目标表（本级下达）05-2 __b-2-0" xfId="431"/>
    <cellStyle name="项目支出绩效目标表（本级下达）05-2 __b-3-0" xfId="432"/>
    <cellStyle name="项目支出绩效目标表（本级下达）05-2 __b-4-0" xfId="433"/>
    <cellStyle name="项目支出绩效目标表（本级下达）05-2 __b-5-0" xfId="434"/>
    <cellStyle name="项目支出绩效目标表（本级下达）05-2 __b-6-0" xfId="435"/>
    <cellStyle name="项目支出绩效目标表（本级下达）05-2 __b-7-0" xfId="436"/>
    <cellStyle name="项目支出绩效目标表（本级下达）05-2 __b-8-0" xfId="437"/>
    <cellStyle name="项目支出绩效目标表（本级下达）05-2 __b-10-0" xfId="438"/>
    <cellStyle name="项目支出绩效目标表（本级下达）05-2 __b-11-0" xfId="439"/>
    <cellStyle name="项目支出绩效目标表（本级下达）05-2 __b-12-0" xfId="440"/>
    <cellStyle name="项目支出绩效目标表（本级下达）05-2 __b-14-0" xfId="441"/>
    <cellStyle name="项目支出绩效目标表（本级下达）05-2 __b-15-0" xfId="442"/>
    <cellStyle name="项目支出绩效目标表（本级下达）05-2 __b-16-0" xfId="443"/>
    <cellStyle name="项目支出绩效目标表（本级下达）05-2 __b-17-0" xfId="444"/>
    <cellStyle name="项目支出绩效目标表（本级下达）05-2 __b-18-0" xfId="445"/>
    <cellStyle name="项目支出绩效目标表（另文下达）05-3 __b-1-0" xfId="446"/>
    <cellStyle name="项目支出绩效目标表（另文下达）05-3 __b-2-0" xfId="447"/>
    <cellStyle name="项目支出绩效目标表（另文下达）05-3 __b-3-0" xfId="448"/>
    <cellStyle name="项目支出绩效目标表（另文下达）05-3 __b-4-0" xfId="449"/>
    <cellStyle name="项目支出绩效目标表（另文下达）05-3 __b-5-0" xfId="450"/>
    <cellStyle name="项目支出绩效目标表（另文下达）05-3 __b-6-0" xfId="451"/>
    <cellStyle name="项目支出绩效目标表（另文下达）05-3 __b-7-0" xfId="452"/>
    <cellStyle name="项目支出绩效目标表（另文下达）05-3 __b-8-0" xfId="453"/>
    <cellStyle name="项目支出绩效目标表（另文下达）05-3 __b-9-0" xfId="454"/>
    <cellStyle name="项目支出绩效目标表（另文下达）05-3 __b-10-0" xfId="455"/>
    <cellStyle name="政府性基金预算支出预算表06 __b-18-0" xfId="456"/>
    <cellStyle name="政府性基金预算支出预算表06 __b-23-0" xfId="457"/>
    <cellStyle name="项目支出绩效目标表（另文下达）05-3 __b-11-0" xfId="458"/>
    <cellStyle name="政府性基金预算支出预算表06 __b-19-0" xfId="459"/>
    <cellStyle name="政府性基金预算支出预算表06 __b-24-0" xfId="460"/>
    <cellStyle name="项目支出绩效目标表（另文下达）05-3 __b-13-0" xfId="461"/>
    <cellStyle name="政府性基金预算支出预算表06 __b-26-0" xfId="462"/>
    <cellStyle name="项目支出绩效目标表（另文下达）05-3 __b-15-0" xfId="463"/>
    <cellStyle name="政府性基金预算支出预算表06 __b-28-0" xfId="464"/>
    <cellStyle name="项目支出绩效目标表（另文下达）05-3 __b-16-0" xfId="465"/>
    <cellStyle name="政府性基金预算支出预算表06 __b-29-0" xfId="466"/>
    <cellStyle name="政府性基金预算支出预算表06 __b-1-0" xfId="467"/>
    <cellStyle name="政府性基金预算支出预算表06 __b-2-0" xfId="468"/>
    <cellStyle name="政府性基金预算支出预算表06 __b-3-0" xfId="469"/>
    <cellStyle name="政府性基金预算支出预算表06 __b-4-0" xfId="470"/>
    <cellStyle name="政府性基金预算支出预算表06 __b-5-0" xfId="471"/>
    <cellStyle name="政府性基金预算支出预算表06 __b-6-0" xfId="472"/>
    <cellStyle name="政府性基金预算支出预算表06 __b-7-0" xfId="473"/>
    <cellStyle name="政府性基金预算支出预算表06 __b-8-0" xfId="474"/>
    <cellStyle name="政府性基金预算支出预算表06 __b-9-0" xfId="475"/>
    <cellStyle name="政府性基金预算支出预算表06 __b-12-0" xfId="476"/>
    <cellStyle name="国有资本经营预算支出表07 __b-26-0" xfId="477"/>
    <cellStyle name="政府性基金预算支出预算表06 __b-13-0" xfId="478"/>
    <cellStyle name="国有资本经营预算支出表07 __b-27-0" xfId="479"/>
    <cellStyle name="政府性基金预算支出预算表06 __b-14-0" xfId="480"/>
    <cellStyle name="国有资本经营预算支出表07 __b-28-0" xfId="481"/>
    <cellStyle name="政府性基金预算支出预算表06 __b-16-0" xfId="482"/>
    <cellStyle name="政府性基金预算支出预算表06 __b-21-0" xfId="483"/>
    <cellStyle name="国有资本经营预算支出表07 __b-13-0" xfId="484"/>
    <cellStyle name="国有资本经营预算支出表07 __b-14-0" xfId="485"/>
    <cellStyle name="国有资本经营预算支出表07 __b-15-0" xfId="486"/>
    <cellStyle name="国有资本经营预算支出表07 __b-20-0" xfId="487"/>
    <cellStyle name="国有资本经营预算支出表07 __b-16-0" xfId="488"/>
    <cellStyle name="国有资本经营预算支出表07 __b-21-0" xfId="489"/>
    <cellStyle name="国有资本经营预算支出表07 __b-17-0" xfId="490"/>
    <cellStyle name="国有资本经营预算支出表07 __b-22-0" xfId="491"/>
    <cellStyle name="国有资本经营预算支出表07 __b-18-0" xfId="492"/>
    <cellStyle name="国有资本经营预算支出表07 __b-23-0" xfId="493"/>
    <cellStyle name="部门政府采购预算表08 __b-10-0" xfId="494"/>
    <cellStyle name="部门政府采购预算表08 __b-11-0" xfId="495"/>
    <cellStyle name="部门政府采购预算表08 __b-12-0" xfId="496"/>
    <cellStyle name="部门政府采购预算表08 __b-13-0" xfId="497"/>
    <cellStyle name="部门政府采购预算表08 __b-14-0" xfId="498"/>
    <cellStyle name="部门政府采购预算表08 __b-15-0" xfId="499"/>
    <cellStyle name="部门政府采购预算表08 __b-20-0" xfId="500"/>
    <cellStyle name="部门政府采购预算表08 __b-17-0" xfId="501"/>
    <cellStyle name="部门政府采购预算表08 __b-22-0" xfId="502"/>
    <cellStyle name="部门政府采购预算表08 __b-18-0" xfId="503"/>
    <cellStyle name="部门政府采购预算表08 __b-23-0" xfId="504"/>
    <cellStyle name="部门政府采购预算表08 __b-19-0" xfId="505"/>
    <cellStyle name="部门政府采购预算表08 __b-24-0" xfId="506"/>
    <cellStyle name="部门政府采购预算表08 __b-25-0" xfId="507"/>
    <cellStyle name="部门政府采购预算表08 __b-30-0" xfId="508"/>
    <cellStyle name="部门政府采购预算表08 __b-26-0" xfId="509"/>
    <cellStyle name="部门政府采购预算表08 __b-31-0" xfId="510"/>
    <cellStyle name="部门政府采购预算表08 __b-27-0" xfId="511"/>
    <cellStyle name="部门政府采购预算表08 __b-32-0" xfId="512"/>
    <cellStyle name="部门政府采购预算表08 __b-33-0" xfId="513"/>
    <cellStyle name="部门政府采购预算表08 __b-28-0" xfId="514"/>
    <cellStyle name="部门政府采购预算表08 __b-34-0" xfId="515"/>
    <cellStyle name="部门政府采购预算表08 __b-29-0" xfId="516"/>
    <cellStyle name="部门政府采购预算表08 __b-35-0" xfId="517"/>
    <cellStyle name="部门政府采购预算表08 __b-36-0" xfId="518"/>
    <cellStyle name="部门政府采购预算表08 __b-37-0" xfId="519"/>
    <cellStyle name="部门政府采购预算表08 __b-38-0" xfId="520"/>
    <cellStyle name="部门项目中期规划预算表13 __b-10-0" xfId="521"/>
    <cellStyle name="政府购买服务预算表09 __b-1-0" xfId="522"/>
    <cellStyle name="政府购买服务预算表09 __b-2-0" xfId="523"/>
    <cellStyle name="政府购买服务预算表09 __b-3-0" xfId="524"/>
    <cellStyle name="政府购买服务预算表09 __b-4-0" xfId="525"/>
    <cellStyle name="政府购买服务预算表09 __b-6-0" xfId="526"/>
    <cellStyle name="政府购买服务预算表09 __b-7-0" xfId="527"/>
    <cellStyle name="政府购买服务预算表09 __b-8-0" xfId="528"/>
    <cellStyle name="政府购买服务预算表09 __b-25-0" xfId="529"/>
    <cellStyle name="政府购买服务预算表09 __b-30-0" xfId="530"/>
    <cellStyle name="政府购买服务预算表09 __b-26-0" xfId="531"/>
    <cellStyle name="政府购买服务预算表09 __b-31-0" xfId="532"/>
    <cellStyle name="政府购买服务预算表09 __b-27-0" xfId="533"/>
    <cellStyle name="政府购买服务预算表09 __b-32-0" xfId="534"/>
    <cellStyle name="市对下转移支付绩效目标表10-2 __b-1-0" xfId="535"/>
    <cellStyle name="政府购买服务预算表09 __b-28-0" xfId="536"/>
    <cellStyle name="政府购买服务预算表09 __b-33-0" xfId="537"/>
    <cellStyle name="市对下转移支付绩效目标表10-2 __b-2-0" xfId="538"/>
    <cellStyle name="政府购买服务预算表09 __b-29-0" xfId="539"/>
    <cellStyle name="政府购买服务预算表09 __b-34-0" xfId="540"/>
    <cellStyle name="市对下转移支付绩效目标表10-2 __b-3-0" xfId="541"/>
    <cellStyle name="政府购买服务预算表09 __b-35-0" xfId="542"/>
    <cellStyle name="政府购买服务预算表09 __b-40-0" xfId="543"/>
    <cellStyle name="市对下转移支付绩效目标表10-2 __b-4-0" xfId="544"/>
    <cellStyle name="政府购买服务预算表09 __b-36-0" xfId="545"/>
    <cellStyle name="政府购买服务预算表09 __b-41-0" xfId="546"/>
    <cellStyle name="市对下转移支付绩效目标表10-2 __b-5-0" xfId="547"/>
    <cellStyle name="政府购买服务预算表09 __b-37-0" xfId="548"/>
    <cellStyle name="政府购买服务预算表09 __b-42-0" xfId="549"/>
    <cellStyle name="市对下转移支付绩效目标表10-2 __b-6-0" xfId="550"/>
    <cellStyle name="政府购买服务预算表09 __b-38-0" xfId="551"/>
    <cellStyle name="政府购买服务预算表09 __b-43-0" xfId="552"/>
    <cellStyle name="市对下转移支付绩效目标表10-2 __b-7-0" xfId="553"/>
    <cellStyle name="政府购买服务预算表09 __b-39-0" xfId="554"/>
    <cellStyle name="政府购买服务预算表09 __b-44-0" xfId="555"/>
    <cellStyle name="市对下转移支付绩效目标表10-2 __b-8-0" xfId="556"/>
    <cellStyle name="政府购买服务预算表09 __b-45-0" xfId="557"/>
    <cellStyle name="市对下转移支付绩效目标表10-2 __b-9-0" xfId="558"/>
    <cellStyle name="市对下转移支付预算表10-1 __b-1-0" xfId="559"/>
    <cellStyle name="市对下转移支付预算表10-1 __b-2-0" xfId="560"/>
    <cellStyle name="市对下转移支付预算表10-1 __b-3-0" xfId="561"/>
    <cellStyle name="市对下转移支付预算表10-1 __b-4-0" xfId="562"/>
    <cellStyle name="市对下转移支付预算表10-1 __b-5-0" xfId="563"/>
    <cellStyle name="市对下转移支付预算表10-1 __b-6-0" xfId="564"/>
    <cellStyle name="市对下转移支付预算表10-1 __b-7-0" xfId="565"/>
    <cellStyle name="市对下转移支付预算表10-1 __b-8-0" xfId="566"/>
    <cellStyle name="市对下转移支付预算表10-1 __b-9-0" xfId="567"/>
    <cellStyle name="市对下转移支付预算表10-1 __b-11-0" xfId="568"/>
    <cellStyle name="市对下转移支付预算表10-1 __b-12-0" xfId="569"/>
    <cellStyle name="市对下转移支付预算表10-1 __b-13-0" xfId="570"/>
    <cellStyle name="市对下转移支付预算表10-1 __b-14-0" xfId="571"/>
    <cellStyle name="市对下转移支付预算表10-1 __b-15-0" xfId="572"/>
    <cellStyle name="市对下转移支付预算表10-1 __b-20-0" xfId="573"/>
    <cellStyle name="市对下转移支付预算表10-1 __b-16-0" xfId="574"/>
    <cellStyle name="市对下转移支付预算表10-1 __b-21-0" xfId="575"/>
    <cellStyle name="市对下转移支付预算表10-1 __b-17-0" xfId="576"/>
    <cellStyle name="市对下转移支付预算表10-1 __b-22-0" xfId="577"/>
    <cellStyle name="市对下转移支付预算表10-1 __b-18-0" xfId="578"/>
    <cellStyle name="市对下转移支付预算表10-1 __b-23-0" xfId="579"/>
    <cellStyle name="市对下转移支付预算表10-1 __b-19-0" xfId="580"/>
    <cellStyle name="市对下转移支付预算表10-1 __b-24-0" xfId="581"/>
    <cellStyle name="市对下转移支付预算表10-1 __b-25-0" xfId="582"/>
    <cellStyle name="市对下转移支付预算表10-1 __b-30-0" xfId="583"/>
    <cellStyle name="市对下转移支付预算表10-1 __b-26-0" xfId="584"/>
    <cellStyle name="市对下转移支付预算表10-1 __b-31-0" xfId="585"/>
    <cellStyle name="市对下转移支付预算表10-1 __b-27-0" xfId="586"/>
    <cellStyle name="市对下转移支付预算表10-1 __b-28-0" xfId="587"/>
    <cellStyle name="市对下转移支付预算表10-1 __b-29-0" xfId="588"/>
    <cellStyle name="市对下转移支付绩效目标表10-2 __b-10-0" xfId="589"/>
    <cellStyle name="市对下转移支付绩效目标表10-2 __b-11-0" xfId="590"/>
    <cellStyle name="市对下转移支付绩效目标表10-2 __b-12-0" xfId="591"/>
    <cellStyle name="市对下转移支付绩效目标表10-2 __b-13-0" xfId="592"/>
    <cellStyle name="市对下转移支付绩效目标表10-2 __b-14-0" xfId="593"/>
    <cellStyle name="市对下转移支付绩效目标表10-2 __b-15-0" xfId="594"/>
    <cellStyle name="市对下转移支付绩效目标表10-2 __b-16-0" xfId="595"/>
    <cellStyle name="市对下转移支付绩效目标表10-2 __b-17-0" xfId="596"/>
    <cellStyle name="市对下转移支付绩效目标表10-2 __b-18-0" xfId="597"/>
    <cellStyle name="市对下转移支付绩效目标表10-2 __b-19-0" xfId="598"/>
    <cellStyle name="新增资产配置表11 __b-1-0" xfId="599"/>
    <cellStyle name="新增资产配置表11 __b-2-0" xfId="600"/>
    <cellStyle name="新增资产配置表11 __b-3-0" xfId="601"/>
    <cellStyle name="新增资产配置表11 __b-4-0" xfId="602"/>
    <cellStyle name="新增资产配置表11 __b-5-0" xfId="603"/>
    <cellStyle name="新增资产配置表11 __b-6-0" xfId="604"/>
    <cellStyle name="新增资产配置表11 __b-7-0" xfId="605"/>
    <cellStyle name="新增资产配置表11 __b-8-0" xfId="606"/>
    <cellStyle name="新增资产配置表11 __b-9-0" xfId="607"/>
    <cellStyle name="新增资产配置表11 __b-10-0" xfId="608"/>
    <cellStyle name="新增资产配置表11 __b-11-0" xfId="609"/>
    <cellStyle name="新增资产配置表11 __b-12-0" xfId="610"/>
    <cellStyle name="新增资产配置表11 __b-13-0" xfId="611"/>
    <cellStyle name="新增资产配置表11 __b-14-0" xfId="612"/>
    <cellStyle name="新增资产配置表11 __b-15-0" xfId="613"/>
    <cellStyle name="新增资产配置表11 __b-20-0" xfId="614"/>
    <cellStyle name="新增资产配置表11 __b-16-0" xfId="615"/>
    <cellStyle name="新增资产配置表11 __b-17-0" xfId="616"/>
    <cellStyle name="新增资产配置表11 __b-18-0" xfId="617"/>
    <cellStyle name="新增资产配置表11 __b-19-0" xfId="618"/>
    <cellStyle name="上级补助项目支出预算表12 __b-1-0" xfId="619"/>
    <cellStyle name="上级补助项目支出预算表12 __b-2-0" xfId="620"/>
    <cellStyle name="上级补助项目支出预算表12 __b-3-0" xfId="621"/>
    <cellStyle name="上级补助项目支出预算表12 __b-5-0" xfId="622"/>
    <cellStyle name="上级补助项目支出预算表12 __b-6-0" xfId="623"/>
    <cellStyle name="上级补助项目支出预算表12 __b-7-0" xfId="624"/>
    <cellStyle name="上级补助项目支出预算表12 __b-8-0" xfId="625"/>
    <cellStyle name="上级补助项目支出预算表12 __b-9-0" xfId="626"/>
    <cellStyle name="上级补助项目支出预算表12 __b-11-0" xfId="627"/>
    <cellStyle name="上级补助项目支出预算表12 __b-12-0" xfId="628"/>
    <cellStyle name="上级补助项目支出预算表12 __b-13-0" xfId="629"/>
    <cellStyle name="上级补助项目支出预算表12 __b-14-0" xfId="630"/>
    <cellStyle name="上级补助项目支出预算表12 __b-15-0" xfId="631"/>
    <cellStyle name="上级补助项目支出预算表12 __b-20-0" xfId="632"/>
    <cellStyle name="上级补助项目支出预算表12 __b-16-0" xfId="633"/>
    <cellStyle name="上级补助项目支出预算表12 __b-21-0" xfId="634"/>
    <cellStyle name="上级补助项目支出预算表12 __b-17-0" xfId="635"/>
    <cellStyle name="上级补助项目支出预算表12 __b-22-0" xfId="636"/>
    <cellStyle name="部门项目中期规划预算表13 __b-1-0" xfId="637"/>
    <cellStyle name="部门项目中期规划预算表13 __b-2-0" xfId="638"/>
    <cellStyle name="部门项目中期规划预算表13 __b-3-0" xfId="639"/>
    <cellStyle name="部门项目中期规划预算表13 __b-4-0" xfId="640"/>
    <cellStyle name="部门项目中期规划预算表13 __b-5-0" xfId="641"/>
    <cellStyle name="部门项目中期规划预算表13 __b-6-0" xfId="642"/>
    <cellStyle name="部门项目中期规划预算表13 __b-7-0" xfId="643"/>
    <cellStyle name="部门项目中期规划预算表13 __b-8-0" xfId="644"/>
    <cellStyle name="部门项目中期规划预算表13 __b-9-0" xfId="645"/>
    <cellStyle name="部门项目中期规划预算表13 __b-11-0" xfId="646"/>
    <cellStyle name="部门项目中期规划预算表13 __b-12-0" xfId="647"/>
    <cellStyle name="部门项目中期规划预算表13 __b-13-0" xfId="648"/>
    <cellStyle name="部门项目中期规划预算表13 __b-14-0" xfId="649"/>
    <cellStyle name="部门项目中期规划预算表13 __b-15-0" xfId="650"/>
    <cellStyle name="部门项目中期规划预算表13 __b-20-0" xfId="651"/>
    <cellStyle name="部门项目中期规划预算表13 __b-16-0" xfId="652"/>
    <cellStyle name="部门项目中期规划预算表13 __b-21-0" xfId="653"/>
    <cellStyle name="部门项目中期规划预算表13 __b-17-0" xfId="654"/>
    <cellStyle name="部门项目中期规划预算表13 __b-22-0" xfId="655"/>
    <cellStyle name="部门项目中期规划预算表13 __b-18-0" xfId="656"/>
    <cellStyle name="部门项目中期规划预算表13 __b-23-0" xfId="657"/>
    <cellStyle name="部门项目中期规划预算表13 __b-19-0" xfId="658"/>
    <cellStyle name="部门项目中期规划预算表13 __b-24-0" xfId="659"/>
    <cellStyle name="部门项目中期规划预算表13 __b-25-0" xfId="660"/>
    <cellStyle name="部门项目中期规划预算表13 __b-26-0" xfId="661"/>
    <cellStyle name="部门项目中期规划预算表13 __b-27-0" xfId="662"/>
    <cellStyle name="部门项目中期规划预算表13 __b-28-0" xfId="663"/>
    <cellStyle name="部门项目中期规划预算表13 __b-29-0" xfId="664"/>
    <cellStyle name="Normal" xfId="665"/>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Them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D38"/>
  <sheetViews>
    <sheetView showZeros="0" workbookViewId="0">
      <selection activeCell="B8" sqref="B8"/>
    </sheetView>
  </sheetViews>
  <sheetFormatPr defaultColWidth="8" defaultRowHeight="14.25" customHeight="1" outlineLevelCol="3"/>
  <cols>
    <col min="1" max="1" width="39.575" customWidth="1"/>
    <col min="2" max="2" width="43.1416666666667" customWidth="1"/>
    <col min="3" max="3" width="39.7083333333333" customWidth="1"/>
    <col min="4" max="4" width="42.7083333333333" customWidth="1"/>
  </cols>
  <sheetData>
    <row r="1" ht="13.5" customHeight="1" spans="4:4">
      <c r="D1" s="90" t="s">
        <v>0</v>
      </c>
    </row>
    <row r="2" ht="36" customHeight="1" spans="1:4">
      <c r="A2" s="105" t="s">
        <v>1</v>
      </c>
      <c r="B2" s="228"/>
      <c r="C2" s="228"/>
      <c r="D2" s="228"/>
    </row>
    <row r="3" ht="21" customHeight="1" spans="1:4">
      <c r="A3" s="20" t="str">
        <f>"单位名称："&amp;"曲靖面店坡联营林场"</f>
        <v>单位名称：曲靖面店坡联营林场</v>
      </c>
      <c r="B3" s="229"/>
      <c r="C3" s="229"/>
      <c r="D3" s="236" t="s">
        <v>2</v>
      </c>
    </row>
    <row r="4" ht="19.5" customHeight="1" spans="1:4">
      <c r="A4" s="230" t="s">
        <v>3</v>
      </c>
      <c r="B4" s="231"/>
      <c r="C4" s="230" t="s">
        <v>4</v>
      </c>
      <c r="D4" s="231"/>
    </row>
    <row r="5" ht="19.5" customHeight="1" spans="1:4">
      <c r="A5" s="232" t="s">
        <v>5</v>
      </c>
      <c r="B5" s="232" t="s">
        <v>6</v>
      </c>
      <c r="C5" s="232" t="s">
        <v>7</v>
      </c>
      <c r="D5" s="232" t="s">
        <v>6</v>
      </c>
    </row>
    <row r="6" ht="19.5" customHeight="1" spans="1:4">
      <c r="A6" s="233"/>
      <c r="B6" s="233"/>
      <c r="C6" s="233"/>
      <c r="D6" s="233"/>
    </row>
    <row r="7" ht="20.25" customHeight="1" spans="1:4">
      <c r="A7" s="13" t="s">
        <v>8</v>
      </c>
      <c r="B7" s="15">
        <v>289.895769</v>
      </c>
      <c r="C7" s="234" t="str">
        <f>"一"&amp;"、"&amp;"一般公共服务支出"</f>
        <v>一、一般公共服务支出</v>
      </c>
      <c r="D7" s="15"/>
    </row>
    <row r="8" ht="20.25" customHeight="1" spans="1:4">
      <c r="A8" s="13" t="s">
        <v>9</v>
      </c>
      <c r="B8" s="15"/>
      <c r="C8" s="234" t="str">
        <f>"二"&amp;"、"&amp;"外交支出"</f>
        <v>二、外交支出</v>
      </c>
      <c r="D8" s="15"/>
    </row>
    <row r="9" ht="20.25" customHeight="1" spans="1:4">
      <c r="A9" s="13" t="s">
        <v>10</v>
      </c>
      <c r="B9" s="15"/>
      <c r="C9" s="234" t="str">
        <f>"三"&amp;"、"&amp;"国防支出"</f>
        <v>三、国防支出</v>
      </c>
      <c r="D9" s="15"/>
    </row>
    <row r="10" ht="20.25" customHeight="1" spans="1:4">
      <c r="A10" s="13" t="s">
        <v>11</v>
      </c>
      <c r="B10" s="15"/>
      <c r="C10" s="234" t="str">
        <f>"四"&amp;"、"&amp;"公共安全支出"</f>
        <v>四、公共安全支出</v>
      </c>
      <c r="D10" s="15"/>
    </row>
    <row r="11" ht="20.25" customHeight="1" spans="1:4">
      <c r="A11" s="13" t="s">
        <v>12</v>
      </c>
      <c r="B11" s="15"/>
      <c r="C11" s="234" t="str">
        <f>"五"&amp;"、"&amp;"教育支出"</f>
        <v>五、教育支出</v>
      </c>
      <c r="D11" s="15"/>
    </row>
    <row r="12" ht="20.25" customHeight="1" spans="1:4">
      <c r="A12" s="13" t="s">
        <v>13</v>
      </c>
      <c r="B12" s="15"/>
      <c r="C12" s="234" t="str">
        <f>"六"&amp;"、"&amp;"科学技术支出"</f>
        <v>六、科学技术支出</v>
      </c>
      <c r="D12" s="15"/>
    </row>
    <row r="13" ht="20.25" customHeight="1" spans="1:4">
      <c r="A13" s="13" t="s">
        <v>14</v>
      </c>
      <c r="B13" s="15"/>
      <c r="C13" s="234" t="str">
        <f>"七"&amp;"、"&amp;"文化旅游体育与传媒支出"</f>
        <v>七、文化旅游体育与传媒支出</v>
      </c>
      <c r="D13" s="15"/>
    </row>
    <row r="14" ht="20.25" customHeight="1" spans="1:4">
      <c r="A14" s="13" t="s">
        <v>15</v>
      </c>
      <c r="B14" s="15"/>
      <c r="C14" s="234" t="str">
        <f>"八"&amp;"、"&amp;"社会保障和就业支出"</f>
        <v>八、社会保障和就业支出</v>
      </c>
      <c r="D14" s="15">
        <v>30.552244</v>
      </c>
    </row>
    <row r="15" ht="20.25" customHeight="1" spans="1:4">
      <c r="A15" s="13" t="s">
        <v>16</v>
      </c>
      <c r="B15" s="15"/>
      <c r="C15" s="234" t="str">
        <f>"九"&amp;"、"&amp;"社会保险基金支出"</f>
        <v>九、社会保险基金支出</v>
      </c>
      <c r="D15" s="15"/>
    </row>
    <row r="16" ht="20.25" customHeight="1" spans="1:4">
      <c r="A16" s="13" t="s">
        <v>17</v>
      </c>
      <c r="B16" s="15"/>
      <c r="C16" s="234" t="str">
        <f>"十"&amp;"、"&amp;"卫生健康支出"</f>
        <v>十、卫生健康支出</v>
      </c>
      <c r="D16" s="15">
        <v>11.571599</v>
      </c>
    </row>
    <row r="17" ht="20.25" customHeight="1" spans="1:4">
      <c r="A17" s="13"/>
      <c r="B17" s="15"/>
      <c r="C17" s="234" t="str">
        <f>"十一"&amp;"、"&amp;"节能环保支出"</f>
        <v>十一、节能环保支出</v>
      </c>
      <c r="D17" s="15">
        <v>10</v>
      </c>
    </row>
    <row r="18" ht="20.25" customHeight="1" spans="1:4">
      <c r="A18" s="13"/>
      <c r="B18" s="13"/>
      <c r="C18" s="234" t="str">
        <f>"十二"&amp;"、"&amp;"城乡社区支出"</f>
        <v>十二、城乡社区支出</v>
      </c>
      <c r="D18" s="15"/>
    </row>
    <row r="19" ht="20.25" customHeight="1" spans="1:4">
      <c r="A19" s="13"/>
      <c r="B19" s="13"/>
      <c r="C19" s="234" t="str">
        <f>"十三"&amp;"、"&amp;"农林水支出"</f>
        <v>十三、农林水支出</v>
      </c>
      <c r="D19" s="15">
        <v>215.093198</v>
      </c>
    </row>
    <row r="20" ht="20.25" customHeight="1" spans="1:4">
      <c r="A20" s="13"/>
      <c r="B20" s="13"/>
      <c r="C20" s="234" t="str">
        <f>"十四"&amp;"、"&amp;"交通运输支出"</f>
        <v>十四、交通运输支出</v>
      </c>
      <c r="D20" s="15"/>
    </row>
    <row r="21" ht="20.25" customHeight="1" spans="1:4">
      <c r="A21" s="13"/>
      <c r="B21" s="13"/>
      <c r="C21" s="234" t="str">
        <f>"十五"&amp;"、"&amp;"资源勘探工业信息等支出"</f>
        <v>十五、资源勘探工业信息等支出</v>
      </c>
      <c r="D21" s="15"/>
    </row>
    <row r="22" ht="20.25" customHeight="1" spans="1:4">
      <c r="A22" s="13"/>
      <c r="B22" s="13"/>
      <c r="C22" s="234" t="str">
        <f>"十六"&amp;"、"&amp;"商业服务业等支出"</f>
        <v>十六、商业服务业等支出</v>
      </c>
      <c r="D22" s="15"/>
    </row>
    <row r="23" ht="20.25" customHeight="1" spans="1:4">
      <c r="A23" s="13"/>
      <c r="B23" s="13"/>
      <c r="C23" s="234" t="str">
        <f>"十七"&amp;"、"&amp;"金融支出"</f>
        <v>十七、金融支出</v>
      </c>
      <c r="D23" s="15"/>
    </row>
    <row r="24" ht="20.25" customHeight="1" spans="1:4">
      <c r="A24" s="13"/>
      <c r="B24" s="13"/>
      <c r="C24" s="234" t="str">
        <f>"十八"&amp;"、"&amp;"援助其他地区支出"</f>
        <v>十八、援助其他地区支出</v>
      </c>
      <c r="D24" s="15"/>
    </row>
    <row r="25" ht="20.25" customHeight="1" spans="1:4">
      <c r="A25" s="13"/>
      <c r="B25" s="13"/>
      <c r="C25" s="234" t="str">
        <f>"十九"&amp;"、"&amp;"自然资源海洋气象等支出"</f>
        <v>十九、自然资源海洋气象等支出</v>
      </c>
      <c r="D25" s="15"/>
    </row>
    <row r="26" ht="20.25" customHeight="1" spans="1:4">
      <c r="A26" s="13"/>
      <c r="B26" s="13"/>
      <c r="C26" s="234" t="str">
        <f>"二十"&amp;"、"&amp;"住房保障支出"</f>
        <v>二十、住房保障支出</v>
      </c>
      <c r="D26" s="15">
        <v>22.678728</v>
      </c>
    </row>
    <row r="27" ht="20.25" customHeight="1" spans="1:4">
      <c r="A27" s="13"/>
      <c r="B27" s="13"/>
      <c r="C27" s="234" t="str">
        <f>"二十一"&amp;"、"&amp;"粮油物资储备支出"</f>
        <v>二十一、粮油物资储备支出</v>
      </c>
      <c r="D27" s="15"/>
    </row>
    <row r="28" ht="20.25" customHeight="1" spans="1:4">
      <c r="A28" s="13"/>
      <c r="B28" s="13"/>
      <c r="C28" s="234" t="str">
        <f>"二十二"&amp;"、"&amp;"灾害防治及应急管理支出"</f>
        <v>二十二、灾害防治及应急管理支出</v>
      </c>
      <c r="D28" s="15"/>
    </row>
    <row r="29" ht="20.25" customHeight="1" spans="1:4">
      <c r="A29" s="13"/>
      <c r="B29" s="13"/>
      <c r="C29" s="234" t="str">
        <f>"二十三"&amp;"、"&amp;"预备费"</f>
        <v>二十三、预备费</v>
      </c>
      <c r="D29" s="15"/>
    </row>
    <row r="30" ht="20.25" customHeight="1" spans="1:4">
      <c r="A30" s="13"/>
      <c r="B30" s="13"/>
      <c r="C30" s="234" t="str">
        <f>"二十四"&amp;"、"&amp;"其他支出"</f>
        <v>二十四、其他支出</v>
      </c>
      <c r="D30" s="15"/>
    </row>
    <row r="31" ht="20.25" customHeight="1" spans="1:4">
      <c r="A31" s="13"/>
      <c r="B31" s="13"/>
      <c r="C31" s="234" t="str">
        <f>"二十五"&amp;"、"&amp;"转移性支出"</f>
        <v>二十五、转移性支出</v>
      </c>
      <c r="D31" s="15"/>
    </row>
    <row r="32" ht="20.25" customHeight="1" spans="1:4">
      <c r="A32" s="13"/>
      <c r="B32" s="13"/>
      <c r="C32" s="234" t="str">
        <f>"二十六"&amp;"、"&amp;"债务还本支出"</f>
        <v>二十六、债务还本支出</v>
      </c>
      <c r="D32" s="15"/>
    </row>
    <row r="33" ht="20.25" customHeight="1" spans="1:4">
      <c r="A33" s="13"/>
      <c r="B33" s="13"/>
      <c r="C33" s="234" t="str">
        <f>"二十七"&amp;"、"&amp;"债务付息支出"</f>
        <v>二十七、债务付息支出</v>
      </c>
      <c r="D33" s="15"/>
    </row>
    <row r="34" ht="20.25" customHeight="1" spans="1:4">
      <c r="A34" s="13"/>
      <c r="B34" s="13"/>
      <c r="C34" s="234" t="str">
        <f>"二十八"&amp;"、"&amp;"债务发行费用支出"</f>
        <v>二十八、债务发行费用支出</v>
      </c>
      <c r="D34" s="15"/>
    </row>
    <row r="35" ht="20.25" customHeight="1" spans="1:4">
      <c r="A35" s="13"/>
      <c r="B35" s="13"/>
      <c r="C35" s="234" t="str">
        <f>"二十九"&amp;"、"&amp;"抗疫特别国债安排的支出"</f>
        <v>二十九、抗疫特别国债安排的支出</v>
      </c>
      <c r="D35" s="15"/>
    </row>
    <row r="36" ht="20.25" customHeight="1" spans="1:4">
      <c r="A36" s="235" t="s">
        <v>18</v>
      </c>
      <c r="B36" s="15">
        <v>289.895769</v>
      </c>
      <c r="C36" s="235" t="s">
        <v>19</v>
      </c>
      <c r="D36" s="15">
        <v>289.895769</v>
      </c>
    </row>
    <row r="37" ht="20.25" customHeight="1" spans="1:4">
      <c r="A37" s="13" t="s">
        <v>20</v>
      </c>
      <c r="B37" s="15"/>
      <c r="C37" s="13" t="s">
        <v>21</v>
      </c>
      <c r="D37" s="15"/>
    </row>
    <row r="38" ht="20.25" customHeight="1" spans="1:4">
      <c r="A38" s="235" t="s">
        <v>22</v>
      </c>
      <c r="B38" s="15">
        <v>289.895769</v>
      </c>
      <c r="C38" s="235" t="s">
        <v>23</v>
      </c>
      <c r="D38" s="15">
        <v>289.895769</v>
      </c>
    </row>
  </sheetData>
  <mergeCells count="8">
    <mergeCell ref="A2:D2"/>
    <mergeCell ref="A3:B3"/>
    <mergeCell ref="A4:B4"/>
    <mergeCell ref="C4:D4"/>
    <mergeCell ref="A5:A6"/>
    <mergeCell ref="B5:B6"/>
    <mergeCell ref="C5:C6"/>
    <mergeCell ref="D5:D6"/>
  </mergeCells>
  <pageMargins left="0.75" right="0.75" top="1" bottom="1" header="0.511805555555556" footer="0.511805555555556"/>
  <pageSetup paperSize="9" fitToWidth="0"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K17"/>
  <sheetViews>
    <sheetView showZeros="0" workbookViewId="0">
      <selection activeCell="A1" sqref="A1"/>
    </sheetView>
  </sheetViews>
  <sheetFormatPr defaultColWidth="9.14166666666667" defaultRowHeight="12" customHeight="1"/>
  <cols>
    <col min="1" max="1" width="30.025" customWidth="1"/>
    <col min="2" max="2" width="29" customWidth="1"/>
    <col min="3" max="3" width="23.85" customWidth="1"/>
    <col min="4" max="4" width="20.575" customWidth="1"/>
    <col min="5" max="5" width="20.1416666666667" customWidth="1"/>
    <col min="6" max="6" width="19.85" customWidth="1"/>
    <col min="7" max="7" width="9.85" customWidth="1"/>
    <col min="8" max="8" width="19" customWidth="1"/>
    <col min="9" max="9" width="12.575" customWidth="1"/>
    <col min="10" max="10" width="12.2833333333333" customWidth="1"/>
    <col min="11" max="11" width="15.7083333333333" customWidth="1"/>
  </cols>
  <sheetData>
    <row r="1" customHeight="1" spans="11:11">
      <c r="K1" s="2" t="s">
        <v>299</v>
      </c>
    </row>
    <row r="2" ht="28.5" customHeight="1" spans="2:11">
      <c r="B2" s="46" t="s">
        <v>300</v>
      </c>
      <c r="C2" s="3"/>
      <c r="D2" s="3"/>
      <c r="E2" s="3"/>
      <c r="F2" s="3"/>
      <c r="G2" s="47"/>
      <c r="H2" s="3"/>
      <c r="I2" s="47"/>
      <c r="J2" s="47"/>
      <c r="K2" s="3"/>
    </row>
    <row r="3" ht="17.25" customHeight="1" spans="1:2">
      <c r="A3" t="str">
        <f>"单位名称："&amp;"曲靖面店坡联营林场"</f>
        <v>单位名称：曲靖面店坡联营林场</v>
      </c>
      <c r="B3" s="4"/>
    </row>
    <row r="4" ht="44.25" customHeight="1" spans="1:11">
      <c r="A4" s="112" t="s">
        <v>232</v>
      </c>
      <c r="B4" s="44" t="s">
        <v>301</v>
      </c>
      <c r="C4" s="44" t="s">
        <v>302</v>
      </c>
      <c r="D4" s="44" t="s">
        <v>303</v>
      </c>
      <c r="E4" s="44" t="s">
        <v>304</v>
      </c>
      <c r="F4" s="44" t="s">
        <v>305</v>
      </c>
      <c r="G4" s="12" t="s">
        <v>306</v>
      </c>
      <c r="H4" s="44" t="s">
        <v>307</v>
      </c>
      <c r="I4" s="12" t="s">
        <v>308</v>
      </c>
      <c r="J4" s="12" t="s">
        <v>309</v>
      </c>
      <c r="K4" s="44" t="s">
        <v>310</v>
      </c>
    </row>
    <row r="5" ht="18.75" customHeight="1" spans="1:11">
      <c r="A5" s="113">
        <v>1</v>
      </c>
      <c r="B5" s="114">
        <v>2</v>
      </c>
      <c r="C5" s="114">
        <v>3</v>
      </c>
      <c r="D5" s="114">
        <v>4</v>
      </c>
      <c r="E5" s="114">
        <v>5</v>
      </c>
      <c r="F5" s="114">
        <v>6</v>
      </c>
      <c r="G5" s="115">
        <v>7</v>
      </c>
      <c r="H5" s="114">
        <v>8</v>
      </c>
      <c r="I5" s="115">
        <v>9</v>
      </c>
      <c r="J5" s="115">
        <v>10</v>
      </c>
      <c r="K5" s="114">
        <v>11</v>
      </c>
    </row>
    <row r="6" ht="21.75" customHeight="1" spans="1:11">
      <c r="A6" s="14"/>
      <c r="B6" s="13" t="s">
        <v>43</v>
      </c>
      <c r="C6" s="14"/>
      <c r="D6" s="14"/>
      <c r="E6" s="14"/>
      <c r="F6" s="14"/>
      <c r="G6" s="14"/>
      <c r="H6" s="14"/>
      <c r="I6" s="14"/>
      <c r="J6" s="14"/>
      <c r="K6" s="14"/>
    </row>
    <row r="7" ht="19.5" customHeight="1" spans="1:11">
      <c r="A7" s="116" t="s">
        <v>295</v>
      </c>
      <c r="B7" s="13" t="s">
        <v>293</v>
      </c>
      <c r="C7" s="13" t="s">
        <v>311</v>
      </c>
      <c r="D7" s="13" t="s">
        <v>312</v>
      </c>
      <c r="E7" s="13" t="s">
        <v>313</v>
      </c>
      <c r="F7" s="13" t="s">
        <v>314</v>
      </c>
      <c r="G7" s="13" t="s">
        <v>315</v>
      </c>
      <c r="H7" s="13" t="s">
        <v>316</v>
      </c>
      <c r="I7" s="13" t="s">
        <v>317</v>
      </c>
      <c r="J7" s="13" t="s">
        <v>318</v>
      </c>
      <c r="K7" s="13" t="s">
        <v>316</v>
      </c>
    </row>
    <row r="8" ht="19.5" customHeight="1" spans="1:11">
      <c r="A8" s="116" t="s">
        <v>295</v>
      </c>
      <c r="B8" s="13" t="s">
        <v>293</v>
      </c>
      <c r="C8" s="13" t="s">
        <v>311</v>
      </c>
      <c r="D8" s="13" t="s">
        <v>319</v>
      </c>
      <c r="E8" s="13" t="s">
        <v>320</v>
      </c>
      <c r="F8" s="13" t="s">
        <v>321</v>
      </c>
      <c r="G8" s="13" t="s">
        <v>322</v>
      </c>
      <c r="H8" s="13" t="s">
        <v>323</v>
      </c>
      <c r="I8" s="13" t="s">
        <v>317</v>
      </c>
      <c r="J8" s="13" t="s">
        <v>324</v>
      </c>
      <c r="K8" s="13" t="s">
        <v>325</v>
      </c>
    </row>
    <row r="9" ht="19.5" customHeight="1" spans="1:11">
      <c r="A9" s="116" t="s">
        <v>295</v>
      </c>
      <c r="B9" s="13" t="s">
        <v>293</v>
      </c>
      <c r="C9" s="13" t="s">
        <v>311</v>
      </c>
      <c r="D9" s="13" t="s">
        <v>319</v>
      </c>
      <c r="E9" s="13" t="s">
        <v>320</v>
      </c>
      <c r="F9" s="13" t="s">
        <v>326</v>
      </c>
      <c r="G9" s="13" t="s">
        <v>322</v>
      </c>
      <c r="H9" s="13" t="s">
        <v>327</v>
      </c>
      <c r="I9" s="13" t="s">
        <v>328</v>
      </c>
      <c r="J9" s="13" t="s">
        <v>324</v>
      </c>
      <c r="K9" s="13" t="s">
        <v>329</v>
      </c>
    </row>
    <row r="10" ht="19.5" customHeight="1" spans="1:11">
      <c r="A10" s="116" t="s">
        <v>295</v>
      </c>
      <c r="B10" s="13" t="s">
        <v>293</v>
      </c>
      <c r="C10" s="13" t="s">
        <v>311</v>
      </c>
      <c r="D10" s="13" t="s">
        <v>319</v>
      </c>
      <c r="E10" s="13" t="s">
        <v>320</v>
      </c>
      <c r="F10" s="13" t="s">
        <v>330</v>
      </c>
      <c r="G10" s="13" t="s">
        <v>322</v>
      </c>
      <c r="H10" s="13" t="s">
        <v>331</v>
      </c>
      <c r="I10" s="13" t="s">
        <v>317</v>
      </c>
      <c r="J10" s="13" t="s">
        <v>324</v>
      </c>
      <c r="K10" s="13" t="s">
        <v>332</v>
      </c>
    </row>
    <row r="11" ht="19.5" customHeight="1" spans="1:11">
      <c r="A11" s="116" t="s">
        <v>295</v>
      </c>
      <c r="B11" s="13" t="s">
        <v>293</v>
      </c>
      <c r="C11" s="13" t="s">
        <v>311</v>
      </c>
      <c r="D11" s="13" t="s">
        <v>319</v>
      </c>
      <c r="E11" s="13" t="s">
        <v>320</v>
      </c>
      <c r="F11" s="13" t="s">
        <v>333</v>
      </c>
      <c r="G11" s="13" t="s">
        <v>322</v>
      </c>
      <c r="H11" s="13" t="s">
        <v>334</v>
      </c>
      <c r="I11" s="13" t="s">
        <v>317</v>
      </c>
      <c r="J11" s="13" t="s">
        <v>324</v>
      </c>
      <c r="K11" s="13" t="s">
        <v>335</v>
      </c>
    </row>
    <row r="12" ht="19.5" customHeight="1" spans="1:11">
      <c r="A12" s="116" t="s">
        <v>295</v>
      </c>
      <c r="B12" s="13" t="s">
        <v>293</v>
      </c>
      <c r="C12" s="13" t="s">
        <v>311</v>
      </c>
      <c r="D12" s="13" t="s">
        <v>319</v>
      </c>
      <c r="E12" s="13" t="s">
        <v>320</v>
      </c>
      <c r="F12" s="13" t="s">
        <v>336</v>
      </c>
      <c r="G12" s="13" t="s">
        <v>322</v>
      </c>
      <c r="H12" s="13" t="s">
        <v>337</v>
      </c>
      <c r="I12" s="13" t="s">
        <v>317</v>
      </c>
      <c r="J12" s="13" t="s">
        <v>324</v>
      </c>
      <c r="K12" s="13" t="s">
        <v>338</v>
      </c>
    </row>
    <row r="13" ht="19.5" customHeight="1" spans="1:11">
      <c r="A13" s="116" t="s">
        <v>295</v>
      </c>
      <c r="B13" s="13" t="s">
        <v>293</v>
      </c>
      <c r="C13" s="13" t="s">
        <v>311</v>
      </c>
      <c r="D13" s="13" t="s">
        <v>339</v>
      </c>
      <c r="E13" s="13" t="s">
        <v>340</v>
      </c>
      <c r="F13" s="13" t="s">
        <v>341</v>
      </c>
      <c r="G13" s="13" t="s">
        <v>315</v>
      </c>
      <c r="H13" s="13" t="s">
        <v>342</v>
      </c>
      <c r="I13" s="13" t="s">
        <v>317</v>
      </c>
      <c r="J13" s="13" t="s">
        <v>318</v>
      </c>
      <c r="K13" s="13" t="s">
        <v>343</v>
      </c>
    </row>
    <row r="14" ht="19.5" customHeight="1" spans="1:11">
      <c r="A14" s="116" t="s">
        <v>298</v>
      </c>
      <c r="B14" s="13" t="s">
        <v>297</v>
      </c>
      <c r="C14" s="13" t="s">
        <v>344</v>
      </c>
      <c r="D14" s="13" t="s">
        <v>312</v>
      </c>
      <c r="E14" s="13" t="s">
        <v>313</v>
      </c>
      <c r="F14" s="13" t="s">
        <v>345</v>
      </c>
      <c r="G14" s="13" t="s">
        <v>346</v>
      </c>
      <c r="H14" s="13" t="s">
        <v>347</v>
      </c>
      <c r="I14" s="13" t="s">
        <v>348</v>
      </c>
      <c r="J14" s="13" t="s">
        <v>324</v>
      </c>
      <c r="K14" s="13" t="s">
        <v>349</v>
      </c>
    </row>
    <row r="15" ht="19.5" customHeight="1" spans="1:11">
      <c r="A15" s="116" t="s">
        <v>298</v>
      </c>
      <c r="B15" s="13" t="s">
        <v>297</v>
      </c>
      <c r="C15" s="13" t="s">
        <v>344</v>
      </c>
      <c r="D15" s="13" t="s">
        <v>312</v>
      </c>
      <c r="E15" s="13" t="s">
        <v>313</v>
      </c>
      <c r="F15" s="13" t="s">
        <v>350</v>
      </c>
      <c r="G15" s="13" t="s">
        <v>346</v>
      </c>
      <c r="H15" s="13" t="s">
        <v>351</v>
      </c>
      <c r="I15" s="13" t="s">
        <v>317</v>
      </c>
      <c r="J15" s="13" t="s">
        <v>324</v>
      </c>
      <c r="K15" s="13" t="s">
        <v>349</v>
      </c>
    </row>
    <row r="16" ht="19.5" customHeight="1" spans="1:11">
      <c r="A16" s="116" t="s">
        <v>298</v>
      </c>
      <c r="B16" s="13" t="s">
        <v>297</v>
      </c>
      <c r="C16" s="13" t="s">
        <v>344</v>
      </c>
      <c r="D16" s="13" t="s">
        <v>319</v>
      </c>
      <c r="E16" s="13" t="s">
        <v>352</v>
      </c>
      <c r="F16" s="13" t="s">
        <v>353</v>
      </c>
      <c r="G16" s="13" t="s">
        <v>346</v>
      </c>
      <c r="H16" s="13" t="s">
        <v>354</v>
      </c>
      <c r="I16" s="13" t="s">
        <v>317</v>
      </c>
      <c r="J16" s="13" t="s">
        <v>324</v>
      </c>
      <c r="K16" s="13" t="s">
        <v>349</v>
      </c>
    </row>
    <row r="17" ht="19.5" customHeight="1" spans="1:11">
      <c r="A17" s="116" t="s">
        <v>298</v>
      </c>
      <c r="B17" s="13" t="s">
        <v>297</v>
      </c>
      <c r="C17" s="13" t="s">
        <v>344</v>
      </c>
      <c r="D17" s="13" t="s">
        <v>339</v>
      </c>
      <c r="E17" s="13" t="s">
        <v>340</v>
      </c>
      <c r="F17" s="13" t="s">
        <v>355</v>
      </c>
      <c r="G17" s="13" t="s">
        <v>315</v>
      </c>
      <c r="H17" s="13" t="s">
        <v>351</v>
      </c>
      <c r="I17" s="13" t="s">
        <v>317</v>
      </c>
      <c r="J17" s="13" t="s">
        <v>324</v>
      </c>
      <c r="K17" s="13" t="s">
        <v>349</v>
      </c>
    </row>
  </sheetData>
  <mergeCells count="7">
    <mergeCell ref="B2:K2"/>
    <mergeCell ref="A7:A13"/>
    <mergeCell ref="A14:A17"/>
    <mergeCell ref="B7:B13"/>
    <mergeCell ref="B14:B17"/>
    <mergeCell ref="C7:C13"/>
    <mergeCell ref="C14:C17"/>
  </mergeCells>
  <pageMargins left="0.75" right="0.75" top="1" bottom="1" header="0.511805555555556" footer="0.511805555555556"/>
  <pageSetup paperSize="9" fitToWidth="0" fitToHeight="0"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K8"/>
  <sheetViews>
    <sheetView showZeros="0" workbookViewId="0">
      <selection activeCell="A8" sqref="A8"/>
    </sheetView>
  </sheetViews>
  <sheetFormatPr defaultColWidth="9.14166666666667" defaultRowHeight="12" customHeight="1" outlineLevelRow="7"/>
  <cols>
    <col min="1" max="1" width="38.025" customWidth="1"/>
    <col min="2" max="2" width="22.7083333333333" customWidth="1"/>
    <col min="3" max="3" width="17.575" customWidth="1"/>
    <col min="4" max="7" width="23.575" customWidth="1"/>
    <col min="8" max="8" width="21.85" customWidth="1"/>
    <col min="9" max="11" width="23.575" customWidth="1"/>
  </cols>
  <sheetData>
    <row r="1" ht="17.25" customHeight="1" spans="11:11">
      <c r="K1" s="35" t="s">
        <v>356</v>
      </c>
    </row>
    <row r="2" ht="28.5" customHeight="1" spans="2:11">
      <c r="B2" s="105" t="s">
        <v>357</v>
      </c>
      <c r="C2" s="19"/>
      <c r="D2" s="19"/>
      <c r="E2" s="19"/>
      <c r="F2" s="19"/>
      <c r="G2" s="60"/>
      <c r="H2" s="19"/>
      <c r="I2" s="60"/>
      <c r="J2" s="60"/>
      <c r="K2" s="19"/>
    </row>
    <row r="3" ht="17.25" customHeight="1" spans="1:2">
      <c r="A3" t="s">
        <v>98</v>
      </c>
      <c r="B3" s="106"/>
    </row>
    <row r="4" ht="44.25" customHeight="1" spans="1:11">
      <c r="A4" s="107" t="s">
        <v>232</v>
      </c>
      <c r="B4" s="44" t="s">
        <v>301</v>
      </c>
      <c r="C4" s="44" t="s">
        <v>302</v>
      </c>
      <c r="D4" s="44" t="s">
        <v>303</v>
      </c>
      <c r="E4" s="44" t="s">
        <v>304</v>
      </c>
      <c r="F4" s="44" t="s">
        <v>305</v>
      </c>
      <c r="G4" s="12" t="s">
        <v>306</v>
      </c>
      <c r="H4" s="44" t="s">
        <v>307</v>
      </c>
      <c r="I4" s="12" t="s">
        <v>308</v>
      </c>
      <c r="J4" s="12" t="s">
        <v>309</v>
      </c>
      <c r="K4" s="44" t="s">
        <v>310</v>
      </c>
    </row>
    <row r="5" ht="14.25" customHeight="1" spans="1:11">
      <c r="A5" s="108">
        <v>1</v>
      </c>
      <c r="B5" s="109">
        <v>2</v>
      </c>
      <c r="C5" s="110">
        <v>3</v>
      </c>
      <c r="D5" s="111">
        <v>4</v>
      </c>
      <c r="E5" s="111">
        <v>5</v>
      </c>
      <c r="F5" s="111">
        <v>6</v>
      </c>
      <c r="G5" s="111">
        <v>7</v>
      </c>
      <c r="H5" s="110">
        <v>8</v>
      </c>
      <c r="I5" s="111">
        <v>8</v>
      </c>
      <c r="J5" s="110">
        <v>10</v>
      </c>
      <c r="K5" s="110">
        <v>11</v>
      </c>
    </row>
    <row r="6" ht="42" customHeight="1" spans="1:11">
      <c r="A6" s="14"/>
      <c r="B6" s="13"/>
      <c r="C6" s="57"/>
      <c r="D6" s="57"/>
      <c r="E6" s="57"/>
      <c r="F6" s="44"/>
      <c r="G6" s="12"/>
      <c r="H6" s="44"/>
      <c r="I6" s="12"/>
      <c r="J6" s="12"/>
      <c r="K6" s="44"/>
    </row>
    <row r="7" ht="51.75" customHeight="1" spans="1:11">
      <c r="A7" s="108"/>
      <c r="B7" s="13"/>
      <c r="C7" s="13"/>
      <c r="D7" s="13"/>
      <c r="E7" s="13"/>
      <c r="F7" s="13"/>
      <c r="G7" s="13"/>
      <c r="H7" s="13"/>
      <c r="I7" s="13"/>
      <c r="J7" s="13"/>
      <c r="K7" s="31"/>
    </row>
    <row r="8" customHeight="1" spans="1:1">
      <c r="A8" t="s">
        <v>358</v>
      </c>
    </row>
  </sheetData>
  <mergeCells count="1">
    <mergeCell ref="B2:K2"/>
  </mergeCells>
  <pageMargins left="0.75" right="0.75" top="1" bottom="1" header="0.511805555555556" footer="0.511805555555556"/>
  <pageSetup paperSize="9" fitToWidth="0" fitToHeight="0"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F10"/>
  <sheetViews>
    <sheetView showZeros="0" workbookViewId="0">
      <selection activeCell="A10" sqref="A10"/>
    </sheetView>
  </sheetViews>
  <sheetFormatPr defaultColWidth="9.14166666666667" defaultRowHeight="14.25" customHeight="1" outlineLevelCol="5"/>
  <cols>
    <col min="1" max="1" width="26.85" customWidth="1"/>
    <col min="2" max="2" width="34.2833333333333" customWidth="1"/>
    <col min="3" max="3" width="30.425" customWidth="1"/>
    <col min="4" max="4" width="28.7083333333333" customWidth="1"/>
    <col min="5" max="6" width="26.85" customWidth="1"/>
  </cols>
  <sheetData>
    <row r="1" ht="12" customHeight="1" spans="1:6">
      <c r="A1" s="88">
        <v>1</v>
      </c>
      <c r="B1" s="89">
        <v>0</v>
      </c>
      <c r="C1" s="88">
        <v>1</v>
      </c>
      <c r="D1" s="87"/>
      <c r="E1" s="87"/>
      <c r="F1" s="87" t="s">
        <v>359</v>
      </c>
    </row>
    <row r="2" ht="26.25" customHeight="1" spans="1:6">
      <c r="A2" s="91" t="s">
        <v>360</v>
      </c>
      <c r="B2" s="91" t="s">
        <v>360</v>
      </c>
      <c r="C2" s="92"/>
      <c r="D2" s="102"/>
      <c r="E2" s="102"/>
      <c r="F2" s="102"/>
    </row>
    <row r="3" ht="13.5" customHeight="1" spans="1:6">
      <c r="A3" s="4" t="str">
        <f>"单位名称："&amp;"曲靖面店坡联营林场"</f>
        <v>单位名称：曲靖面店坡联营林场</v>
      </c>
      <c r="B3" s="4" t="s">
        <v>361</v>
      </c>
      <c r="C3" s="88"/>
      <c r="D3" s="87"/>
      <c r="E3" s="87"/>
      <c r="F3" s="239" t="s">
        <v>2</v>
      </c>
    </row>
    <row r="4" ht="19.5" customHeight="1" spans="1:6">
      <c r="A4" s="56" t="s">
        <v>362</v>
      </c>
      <c r="B4" s="103" t="s">
        <v>46</v>
      </c>
      <c r="C4" s="56" t="s">
        <v>47</v>
      </c>
      <c r="D4" s="10" t="s">
        <v>363</v>
      </c>
      <c r="E4" s="10"/>
      <c r="F4" s="10"/>
    </row>
    <row r="5" ht="18.75" customHeight="1" spans="1:6">
      <c r="A5" s="56"/>
      <c r="B5" s="104"/>
      <c r="C5" s="56"/>
      <c r="D5" s="10" t="s">
        <v>29</v>
      </c>
      <c r="E5" s="10" t="s">
        <v>48</v>
      </c>
      <c r="F5" s="10" t="s">
        <v>49</v>
      </c>
    </row>
    <row r="6" ht="23.25" customHeight="1" spans="1:6">
      <c r="A6" s="12">
        <v>1</v>
      </c>
      <c r="B6" s="99" t="s">
        <v>137</v>
      </c>
      <c r="C6" s="12">
        <v>3</v>
      </c>
      <c r="D6" s="11">
        <v>4</v>
      </c>
      <c r="E6" s="11">
        <v>5</v>
      </c>
      <c r="F6" s="11">
        <v>6</v>
      </c>
    </row>
    <row r="7" ht="23.25" customHeight="1" spans="1:6">
      <c r="A7" s="13"/>
      <c r="B7" s="14"/>
      <c r="C7" s="14"/>
      <c r="D7" s="15"/>
      <c r="E7" s="15"/>
      <c r="F7" s="15"/>
    </row>
    <row r="8" ht="24" customHeight="1" spans="1:6">
      <c r="A8" s="14"/>
      <c r="B8" s="13"/>
      <c r="C8" s="13"/>
      <c r="D8" s="15"/>
      <c r="E8" s="15"/>
      <c r="F8" s="15"/>
    </row>
    <row r="9" ht="18.75" customHeight="1" spans="1:6">
      <c r="A9" s="56" t="s">
        <v>95</v>
      </c>
      <c r="B9" s="56" t="s">
        <v>95</v>
      </c>
      <c r="C9" s="56" t="s">
        <v>95</v>
      </c>
      <c r="D9" s="15"/>
      <c r="E9" s="15"/>
      <c r="F9" s="15"/>
    </row>
    <row r="10" customHeight="1" spans="1:1">
      <c r="A10" t="s">
        <v>364</v>
      </c>
    </row>
  </sheetData>
  <mergeCells count="7">
    <mergeCell ref="A2:F2"/>
    <mergeCell ref="A3:C3"/>
    <mergeCell ref="D4:F4"/>
    <mergeCell ref="A9:C9"/>
    <mergeCell ref="A4:A5"/>
    <mergeCell ref="B4:B5"/>
    <mergeCell ref="C4:C5"/>
  </mergeCells>
  <pageMargins left="0.75" right="0.75" top="1" bottom="1" header="0.511805555555556" footer="0.511805555555556"/>
  <pageSetup paperSize="9" fitToWidth="0" fitToHeight="0"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F10"/>
  <sheetViews>
    <sheetView showZeros="0" workbookViewId="0">
      <selection activeCell="A10" sqref="A10"/>
    </sheetView>
  </sheetViews>
  <sheetFormatPr defaultColWidth="9.14166666666667" defaultRowHeight="14.25" customHeight="1" outlineLevelCol="5"/>
  <cols>
    <col min="1" max="1" width="23.575" customWidth="1"/>
    <col min="2" max="2" width="30.425" customWidth="1"/>
    <col min="3" max="3" width="26.1416666666667" customWidth="1"/>
    <col min="4" max="4" width="25.2833333333333" customWidth="1"/>
    <col min="5" max="6" width="23.575" customWidth="1"/>
  </cols>
  <sheetData>
    <row r="1" ht="12" customHeight="1" spans="1:6">
      <c r="A1" s="88">
        <v>1</v>
      </c>
      <c r="B1" s="89">
        <v>0</v>
      </c>
      <c r="C1" s="88">
        <v>1</v>
      </c>
      <c r="D1" s="90"/>
      <c r="E1" s="90"/>
      <c r="F1" s="90" t="s">
        <v>359</v>
      </c>
    </row>
    <row r="2" ht="26.25" customHeight="1" spans="1:6">
      <c r="A2" s="91" t="s">
        <v>365</v>
      </c>
      <c r="B2" s="91" t="s">
        <v>360</v>
      </c>
      <c r="C2" s="92"/>
      <c r="D2" s="93"/>
      <c r="E2" s="93"/>
      <c r="F2" s="93"/>
    </row>
    <row r="3" ht="13.5" customHeight="1" spans="1:6">
      <c r="A3" s="4" t="str">
        <f>"单位名称："&amp;"曲靖面店坡联营林场"</f>
        <v>单位名称：曲靖面店坡联营林场</v>
      </c>
      <c r="B3" s="94" t="s">
        <v>361</v>
      </c>
      <c r="C3" s="88"/>
      <c r="D3" s="90"/>
      <c r="E3" s="90"/>
      <c r="F3" s="239" t="s">
        <v>2</v>
      </c>
    </row>
    <row r="4" ht="19.5" customHeight="1" spans="1:6">
      <c r="A4" s="95" t="s">
        <v>362</v>
      </c>
      <c r="B4" s="96" t="s">
        <v>46</v>
      </c>
      <c r="C4" s="95" t="s">
        <v>47</v>
      </c>
      <c r="D4" s="36" t="s">
        <v>366</v>
      </c>
      <c r="E4" s="37"/>
      <c r="F4" s="38"/>
    </row>
    <row r="5" ht="18.75" customHeight="1" spans="1:6">
      <c r="A5" s="97"/>
      <c r="B5" s="98"/>
      <c r="C5" s="97"/>
      <c r="D5" s="24" t="s">
        <v>29</v>
      </c>
      <c r="E5" s="36" t="s">
        <v>48</v>
      </c>
      <c r="F5" s="24" t="s">
        <v>49</v>
      </c>
    </row>
    <row r="6" ht="18.75" customHeight="1" spans="1:6">
      <c r="A6" s="12">
        <v>1</v>
      </c>
      <c r="B6" s="99" t="s">
        <v>137</v>
      </c>
      <c r="C6" s="12">
        <v>3</v>
      </c>
      <c r="D6" s="11">
        <v>4</v>
      </c>
      <c r="E6" s="11">
        <v>5</v>
      </c>
      <c r="F6" s="11">
        <v>6</v>
      </c>
    </row>
    <row r="7" ht="21" customHeight="1" spans="1:6">
      <c r="A7" s="13"/>
      <c r="B7" s="100"/>
      <c r="C7" s="100"/>
      <c r="D7" s="15"/>
      <c r="E7" s="15"/>
      <c r="F7" s="15"/>
    </row>
    <row r="8" ht="21" customHeight="1" spans="1:6">
      <c r="A8" s="100"/>
      <c r="B8" s="13"/>
      <c r="C8" s="13"/>
      <c r="D8" s="15"/>
      <c r="E8" s="15"/>
      <c r="F8" s="15"/>
    </row>
    <row r="9" ht="18.75" customHeight="1" spans="1:6">
      <c r="A9" s="76" t="s">
        <v>95</v>
      </c>
      <c r="B9" s="76" t="s">
        <v>95</v>
      </c>
      <c r="C9" s="101" t="s">
        <v>95</v>
      </c>
      <c r="D9" s="15"/>
      <c r="E9" s="15"/>
      <c r="F9" s="15"/>
    </row>
    <row r="10" customHeight="1" spans="1:1">
      <c r="A10" t="s">
        <v>367</v>
      </c>
    </row>
  </sheetData>
  <mergeCells count="7">
    <mergeCell ref="A2:F2"/>
    <mergeCell ref="A3:C3"/>
    <mergeCell ref="D4:F4"/>
    <mergeCell ref="A9:C9"/>
    <mergeCell ref="A4:A5"/>
    <mergeCell ref="B4:B5"/>
    <mergeCell ref="C4:C5"/>
  </mergeCells>
  <pageMargins left="0.75" right="0.75" top="1" bottom="1" header="0.511805555555556" footer="0.511805555555556"/>
  <pageSetup paperSize="9" fitToWidth="0" fitToHeight="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Q11"/>
  <sheetViews>
    <sheetView showZeros="0" tabSelected="1" topLeftCell="C1" workbookViewId="0">
      <selection activeCell="F17" sqref="F17"/>
    </sheetView>
  </sheetViews>
  <sheetFormatPr defaultColWidth="9.14166666666667" defaultRowHeight="14.25" customHeight="1"/>
  <cols>
    <col min="1" max="2" width="23.575" customWidth="1"/>
    <col min="3" max="3" width="27" customWidth="1"/>
    <col min="4" max="5" width="23.575" customWidth="1"/>
    <col min="6" max="6" width="33.85" customWidth="1"/>
    <col min="7" max="8" width="20.1416666666667" customWidth="1"/>
    <col min="9" max="9" width="25.2833333333333" customWidth="1"/>
    <col min="10" max="12" width="27" customWidth="1"/>
    <col min="13" max="13" width="23.575" customWidth="1"/>
    <col min="14" max="14" width="30.425" customWidth="1"/>
    <col min="15" max="15" width="27" customWidth="1"/>
    <col min="16" max="16" width="30.425" customWidth="1"/>
    <col min="17" max="17" width="23.575" customWidth="1"/>
  </cols>
  <sheetData>
    <row r="1" ht="13.5" customHeight="1" spans="15:17">
      <c r="O1" s="35"/>
      <c r="P1" s="35"/>
      <c r="Q1" s="39" t="s">
        <v>368</v>
      </c>
    </row>
    <row r="2" ht="27.75" customHeight="1" spans="1:17">
      <c r="A2" s="40" t="s">
        <v>369</v>
      </c>
      <c r="B2" s="19"/>
      <c r="C2" s="19"/>
      <c r="D2" s="19"/>
      <c r="E2" s="19"/>
      <c r="F2" s="19"/>
      <c r="G2" s="19"/>
      <c r="H2" s="19"/>
      <c r="I2" s="19"/>
      <c r="J2" s="19"/>
      <c r="K2" s="60"/>
      <c r="L2" s="19"/>
      <c r="M2" s="19"/>
      <c r="N2" s="19"/>
      <c r="O2" s="60"/>
      <c r="P2" s="60"/>
      <c r="Q2" s="19"/>
    </row>
    <row r="3" ht="18.75" customHeight="1" spans="1:17">
      <c r="A3" s="5" t="str">
        <f>"单位名称："&amp;"曲靖面店坡联营林场"</f>
        <v>单位名称：曲靖面店坡联营林场</v>
      </c>
      <c r="B3" s="21"/>
      <c r="C3" s="21"/>
      <c r="D3" s="21"/>
      <c r="E3" s="21"/>
      <c r="F3" s="21"/>
      <c r="G3" s="21"/>
      <c r="H3" s="21"/>
      <c r="I3" s="21"/>
      <c r="J3" s="21"/>
      <c r="O3" s="74"/>
      <c r="P3" s="74"/>
      <c r="Q3" s="239" t="s">
        <v>2</v>
      </c>
    </row>
    <row r="4" ht="15.75" customHeight="1" spans="1:17">
      <c r="A4" s="23" t="s">
        <v>370</v>
      </c>
      <c r="B4" s="61" t="s">
        <v>371</v>
      </c>
      <c r="C4" s="61" t="s">
        <v>372</v>
      </c>
      <c r="D4" s="61" t="s">
        <v>373</v>
      </c>
      <c r="E4" s="61" t="s">
        <v>374</v>
      </c>
      <c r="F4" s="61" t="s">
        <v>375</v>
      </c>
      <c r="G4" s="42" t="s">
        <v>238</v>
      </c>
      <c r="H4" s="42"/>
      <c r="I4" s="42"/>
      <c r="J4" s="42"/>
      <c r="K4" s="75"/>
      <c r="L4" s="42"/>
      <c r="M4" s="42"/>
      <c r="N4" s="42"/>
      <c r="O4" s="76"/>
      <c r="P4" s="75"/>
      <c r="Q4" s="43"/>
    </row>
    <row r="5" ht="17.25" customHeight="1" spans="1:17">
      <c r="A5" s="26"/>
      <c r="B5" s="63"/>
      <c r="C5" s="63"/>
      <c r="D5" s="63"/>
      <c r="E5" s="63"/>
      <c r="F5" s="63"/>
      <c r="G5" s="63" t="s">
        <v>29</v>
      </c>
      <c r="H5" s="63" t="s">
        <v>32</v>
      </c>
      <c r="I5" s="63" t="s">
        <v>376</v>
      </c>
      <c r="J5" s="63" t="s">
        <v>377</v>
      </c>
      <c r="K5" s="64" t="s">
        <v>378</v>
      </c>
      <c r="L5" s="77" t="s">
        <v>36</v>
      </c>
      <c r="M5" s="77"/>
      <c r="N5" s="77"/>
      <c r="O5" s="78"/>
      <c r="P5" s="83"/>
      <c r="Q5" s="65"/>
    </row>
    <row r="6" ht="54" customHeight="1" spans="1:17">
      <c r="A6" s="29"/>
      <c r="B6" s="65"/>
      <c r="C6" s="65"/>
      <c r="D6" s="65"/>
      <c r="E6" s="65"/>
      <c r="F6" s="65"/>
      <c r="G6" s="65"/>
      <c r="H6" s="65" t="s">
        <v>31</v>
      </c>
      <c r="I6" s="65"/>
      <c r="J6" s="65"/>
      <c r="K6" s="66"/>
      <c r="L6" s="65" t="s">
        <v>31</v>
      </c>
      <c r="M6" s="65" t="s">
        <v>37</v>
      </c>
      <c r="N6" s="65" t="s">
        <v>247</v>
      </c>
      <c r="O6" s="45" t="s">
        <v>39</v>
      </c>
      <c r="P6" s="66" t="s">
        <v>40</v>
      </c>
      <c r="Q6" s="65" t="s">
        <v>41</v>
      </c>
    </row>
    <row r="7" ht="15" customHeight="1" spans="1:17">
      <c r="A7" s="30">
        <v>1</v>
      </c>
      <c r="B7" s="84">
        <v>2</v>
      </c>
      <c r="C7" s="84">
        <v>3</v>
      </c>
      <c r="D7" s="84">
        <v>4</v>
      </c>
      <c r="E7" s="84">
        <v>5</v>
      </c>
      <c r="F7" s="84">
        <v>6</v>
      </c>
      <c r="G7" s="85">
        <v>7</v>
      </c>
      <c r="H7" s="85">
        <v>8</v>
      </c>
      <c r="I7" s="85">
        <v>9</v>
      </c>
      <c r="J7" s="85">
        <v>10</v>
      </c>
      <c r="K7" s="85">
        <v>11</v>
      </c>
      <c r="L7" s="85">
        <v>12</v>
      </c>
      <c r="M7" s="85">
        <v>13</v>
      </c>
      <c r="N7" s="85">
        <v>14</v>
      </c>
      <c r="O7" s="85">
        <v>15</v>
      </c>
      <c r="P7" s="85">
        <v>16</v>
      </c>
      <c r="Q7" s="85">
        <v>17</v>
      </c>
    </row>
    <row r="8" ht="21" customHeight="1" spans="1:17">
      <c r="A8" s="13" t="s">
        <v>379</v>
      </c>
      <c r="B8" s="67"/>
      <c r="C8" s="67"/>
      <c r="D8" s="67"/>
      <c r="E8" s="86"/>
      <c r="F8" s="15">
        <v>5</v>
      </c>
      <c r="G8" s="15">
        <v>5</v>
      </c>
      <c r="H8" s="15">
        <v>5</v>
      </c>
      <c r="I8" s="15"/>
      <c r="J8" s="15"/>
      <c r="K8" s="15"/>
      <c r="L8" s="15"/>
      <c r="M8" s="15"/>
      <c r="N8" s="15"/>
      <c r="O8" s="15"/>
      <c r="P8" s="15"/>
      <c r="Q8" s="15"/>
    </row>
    <row r="9" ht="25.5" customHeight="1" spans="1:17">
      <c r="A9" s="13" t="s">
        <v>293</v>
      </c>
      <c r="B9" s="13" t="s">
        <v>380</v>
      </c>
      <c r="C9" s="13" t="s">
        <v>381</v>
      </c>
      <c r="D9" s="13" t="s">
        <v>382</v>
      </c>
      <c r="E9" s="13" t="s">
        <v>139</v>
      </c>
      <c r="F9" s="15">
        <v>4</v>
      </c>
      <c r="G9" s="15">
        <v>4</v>
      </c>
      <c r="H9" s="15">
        <v>4</v>
      </c>
      <c r="I9" s="15"/>
      <c r="J9" s="15"/>
      <c r="K9" s="15"/>
      <c r="L9" s="15"/>
      <c r="M9" s="15"/>
      <c r="N9" s="15"/>
      <c r="O9" s="15"/>
      <c r="P9" s="15"/>
      <c r="Q9" s="15"/>
    </row>
    <row r="10" ht="25.5" customHeight="1" spans="1:17">
      <c r="A10" s="13" t="s">
        <v>293</v>
      </c>
      <c r="B10" s="13" t="s">
        <v>383</v>
      </c>
      <c r="C10" s="13" t="s">
        <v>384</v>
      </c>
      <c r="D10" s="13" t="s">
        <v>382</v>
      </c>
      <c r="E10" s="13" t="s">
        <v>136</v>
      </c>
      <c r="F10" s="15">
        <v>1</v>
      </c>
      <c r="G10" s="15">
        <v>1</v>
      </c>
      <c r="H10" s="15">
        <v>1</v>
      </c>
      <c r="I10" s="15"/>
      <c r="J10" s="15"/>
      <c r="K10" s="15"/>
      <c r="L10" s="15"/>
      <c r="M10" s="15"/>
      <c r="N10" s="15"/>
      <c r="O10" s="15"/>
      <c r="P10" s="15"/>
      <c r="Q10" s="15"/>
    </row>
    <row r="11" ht="21" customHeight="1" spans="1:17">
      <c r="A11" s="69" t="s">
        <v>95</v>
      </c>
      <c r="B11" s="70"/>
      <c r="C11" s="70"/>
      <c r="D11" s="70"/>
      <c r="E11" s="86"/>
      <c r="F11" s="15">
        <v>5</v>
      </c>
      <c r="G11" s="15">
        <v>5</v>
      </c>
      <c r="H11" s="15">
        <v>5</v>
      </c>
      <c r="I11" s="15"/>
      <c r="J11" s="15"/>
      <c r="K11" s="15"/>
      <c r="L11" s="15"/>
      <c r="M11" s="15"/>
      <c r="N11" s="15"/>
      <c r="O11" s="15"/>
      <c r="P11" s="15"/>
      <c r="Q11" s="15"/>
    </row>
  </sheetData>
  <mergeCells count="16">
    <mergeCell ref="A2:Q2"/>
    <mergeCell ref="A3:F3"/>
    <mergeCell ref="G4:Q4"/>
    <mergeCell ref="L5:Q5"/>
    <mergeCell ref="A11:E11"/>
    <mergeCell ref="A4:A6"/>
    <mergeCell ref="B4:B6"/>
    <mergeCell ref="C4:C6"/>
    <mergeCell ref="D4:D6"/>
    <mergeCell ref="E4:E6"/>
    <mergeCell ref="F4:F6"/>
    <mergeCell ref="G5:G6"/>
    <mergeCell ref="H5:H6"/>
    <mergeCell ref="I5:I6"/>
    <mergeCell ref="J5:J6"/>
    <mergeCell ref="K5:K6"/>
  </mergeCells>
  <pageMargins left="0.75" right="0.75" top="1" bottom="1" header="0.511805555555556" footer="0.511805555555556"/>
  <pageSetup paperSize="9" fitToWidth="0" fitToHeight="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R11"/>
  <sheetViews>
    <sheetView showZeros="0" workbookViewId="0">
      <selection activeCell="A11" sqref="A11"/>
    </sheetView>
  </sheetViews>
  <sheetFormatPr defaultColWidth="9.14166666666667" defaultRowHeight="14.25" customHeight="1"/>
  <cols>
    <col min="1" max="1" width="23.575" customWidth="1"/>
    <col min="2" max="2" width="27" customWidth="1"/>
    <col min="3" max="3" width="28.2833333333333" customWidth="1"/>
    <col min="4" max="4" width="23.575" customWidth="1"/>
    <col min="5" max="7" width="27" customWidth="1"/>
    <col min="8" max="9" width="20.1416666666667" customWidth="1"/>
    <col min="10" max="10" width="25.2833333333333" customWidth="1"/>
    <col min="11" max="13" width="27" customWidth="1"/>
    <col min="14" max="14" width="23.575" customWidth="1"/>
    <col min="15" max="15" width="30.425" customWidth="1"/>
    <col min="16" max="16" width="27" customWidth="1"/>
    <col min="17" max="17" width="30.425" customWidth="1"/>
    <col min="18" max="18" width="23.575" customWidth="1"/>
  </cols>
  <sheetData>
    <row r="1" ht="13.5" customHeight="1" spans="1:18">
      <c r="A1" s="52"/>
      <c r="B1" s="52"/>
      <c r="C1" s="52"/>
      <c r="D1" s="54"/>
      <c r="E1" s="54"/>
      <c r="F1" s="54"/>
      <c r="G1" s="54"/>
      <c r="H1" s="52"/>
      <c r="I1" s="52"/>
      <c r="J1" s="52"/>
      <c r="K1" s="52"/>
      <c r="L1" s="72"/>
      <c r="M1" s="52"/>
      <c r="N1" s="52"/>
      <c r="O1" s="52"/>
      <c r="P1" s="35"/>
      <c r="Q1" s="79"/>
      <c r="R1" s="80" t="s">
        <v>385</v>
      </c>
    </row>
    <row r="2" ht="27.75" customHeight="1" spans="1:18">
      <c r="A2" s="40" t="s">
        <v>386</v>
      </c>
      <c r="B2" s="59"/>
      <c r="C2" s="59"/>
      <c r="D2" s="60"/>
      <c r="E2" s="60"/>
      <c r="F2" s="60"/>
      <c r="G2" s="60"/>
      <c r="H2" s="59"/>
      <c r="I2" s="59"/>
      <c r="J2" s="59"/>
      <c r="K2" s="59"/>
      <c r="L2" s="73"/>
      <c r="M2" s="59"/>
      <c r="N2" s="59"/>
      <c r="O2" s="59"/>
      <c r="P2" s="60"/>
      <c r="Q2" s="73"/>
      <c r="R2" s="59"/>
    </row>
    <row r="3" ht="18.75" customHeight="1" spans="1:18">
      <c r="A3" s="51" t="str">
        <f>"单位名称："&amp;"曲靖面店坡联营林场"</f>
        <v>单位名称：曲靖面店坡联营林场</v>
      </c>
      <c r="B3" s="52"/>
      <c r="C3" s="52"/>
      <c r="D3" s="54"/>
      <c r="E3" s="54"/>
      <c r="F3" s="54"/>
      <c r="G3" s="54"/>
      <c r="H3" s="52"/>
      <c r="I3" s="52"/>
      <c r="J3" s="52"/>
      <c r="K3" s="52"/>
      <c r="L3" s="72"/>
      <c r="M3" s="52"/>
      <c r="N3" s="52"/>
      <c r="O3" s="52"/>
      <c r="P3" s="74"/>
      <c r="Q3" s="81"/>
      <c r="R3" s="242" t="s">
        <v>2</v>
      </c>
    </row>
    <row r="4" ht="15.75" customHeight="1" spans="1:18">
      <c r="A4" s="23" t="s">
        <v>370</v>
      </c>
      <c r="B4" s="61" t="s">
        <v>387</v>
      </c>
      <c r="C4" s="61" t="s">
        <v>388</v>
      </c>
      <c r="D4" s="62" t="s">
        <v>389</v>
      </c>
      <c r="E4" s="62" t="s">
        <v>390</v>
      </c>
      <c r="F4" s="62" t="s">
        <v>391</v>
      </c>
      <c r="G4" s="62" t="s">
        <v>392</v>
      </c>
      <c r="H4" s="42" t="s">
        <v>238</v>
      </c>
      <c r="I4" s="42"/>
      <c r="J4" s="42"/>
      <c r="K4" s="42"/>
      <c r="L4" s="75"/>
      <c r="M4" s="42"/>
      <c r="N4" s="42"/>
      <c r="O4" s="42"/>
      <c r="P4" s="76"/>
      <c r="Q4" s="75"/>
      <c r="R4" s="43"/>
    </row>
    <row r="5" ht="17.25" customHeight="1" spans="1:18">
      <c r="A5" s="26"/>
      <c r="B5" s="63"/>
      <c r="C5" s="63"/>
      <c r="D5" s="64"/>
      <c r="E5" s="64"/>
      <c r="F5" s="64"/>
      <c r="G5" s="64"/>
      <c r="H5" s="63" t="s">
        <v>29</v>
      </c>
      <c r="I5" s="63" t="s">
        <v>32</v>
      </c>
      <c r="J5" s="63" t="s">
        <v>376</v>
      </c>
      <c r="K5" s="63" t="s">
        <v>377</v>
      </c>
      <c r="L5" s="64" t="s">
        <v>378</v>
      </c>
      <c r="M5" s="77" t="s">
        <v>393</v>
      </c>
      <c r="N5" s="77"/>
      <c r="O5" s="77"/>
      <c r="P5" s="78"/>
      <c r="Q5" s="83"/>
      <c r="R5" s="65"/>
    </row>
    <row r="6" ht="54" customHeight="1" spans="1:18">
      <c r="A6" s="29"/>
      <c r="B6" s="65"/>
      <c r="C6" s="65"/>
      <c r="D6" s="66"/>
      <c r="E6" s="66"/>
      <c r="F6" s="66"/>
      <c r="G6" s="66"/>
      <c r="H6" s="65"/>
      <c r="I6" s="65" t="s">
        <v>31</v>
      </c>
      <c r="J6" s="65"/>
      <c r="K6" s="65"/>
      <c r="L6" s="66"/>
      <c r="M6" s="65" t="s">
        <v>31</v>
      </c>
      <c r="N6" s="65" t="s">
        <v>37</v>
      </c>
      <c r="O6" s="65" t="s">
        <v>247</v>
      </c>
      <c r="P6" s="45" t="s">
        <v>39</v>
      </c>
      <c r="Q6" s="66" t="s">
        <v>40</v>
      </c>
      <c r="R6" s="65" t="s">
        <v>41</v>
      </c>
    </row>
    <row r="7" ht="15" customHeight="1" spans="1:18">
      <c r="A7" s="29">
        <v>1</v>
      </c>
      <c r="B7" s="65">
        <v>2</v>
      </c>
      <c r="C7" s="65">
        <v>3</v>
      </c>
      <c r="D7" s="66">
        <v>4</v>
      </c>
      <c r="E7" s="66">
        <v>5</v>
      </c>
      <c r="F7" s="66">
        <v>6</v>
      </c>
      <c r="G7" s="66">
        <v>7</v>
      </c>
      <c r="H7" s="66">
        <v>8</v>
      </c>
      <c r="I7" s="66">
        <v>9</v>
      </c>
      <c r="J7" s="66">
        <v>10</v>
      </c>
      <c r="K7" s="66">
        <v>11</v>
      </c>
      <c r="L7" s="66">
        <v>12</v>
      </c>
      <c r="M7" s="66">
        <v>13</v>
      </c>
      <c r="N7" s="66">
        <v>14</v>
      </c>
      <c r="O7" s="66">
        <v>15</v>
      </c>
      <c r="P7" s="66">
        <v>16</v>
      </c>
      <c r="Q7" s="66">
        <v>17</v>
      </c>
      <c r="R7" s="66">
        <v>18</v>
      </c>
    </row>
    <row r="8" ht="21" customHeight="1" spans="1:18">
      <c r="A8" s="13"/>
      <c r="B8" s="67"/>
      <c r="C8" s="67"/>
      <c r="D8" s="68"/>
      <c r="E8" s="68"/>
      <c r="F8" s="68"/>
      <c r="G8" s="68"/>
      <c r="H8" s="15"/>
      <c r="I8" s="15"/>
      <c r="J8" s="15"/>
      <c r="K8" s="15"/>
      <c r="L8" s="15"/>
      <c r="M8" s="15"/>
      <c r="N8" s="15"/>
      <c r="O8" s="15"/>
      <c r="P8" s="15"/>
      <c r="Q8" s="15"/>
      <c r="R8" s="15"/>
    </row>
    <row r="9" ht="21" customHeight="1" spans="1:18">
      <c r="A9" s="13"/>
      <c r="B9" s="13"/>
      <c r="C9" s="13"/>
      <c r="D9" s="13"/>
      <c r="E9" s="13"/>
      <c r="F9" s="13"/>
      <c r="G9" s="13"/>
      <c r="H9" s="15"/>
      <c r="I9" s="15"/>
      <c r="J9" s="15"/>
      <c r="K9" s="15"/>
      <c r="L9" s="15"/>
      <c r="M9" s="15"/>
      <c r="N9" s="15"/>
      <c r="O9" s="15"/>
      <c r="P9" s="15"/>
      <c r="Q9" s="15"/>
      <c r="R9" s="15"/>
    </row>
    <row r="10" ht="21" customHeight="1" spans="1:18">
      <c r="A10" s="69" t="s">
        <v>394</v>
      </c>
      <c r="B10" s="70"/>
      <c r="C10" s="71"/>
      <c r="D10" s="68"/>
      <c r="E10" s="68"/>
      <c r="F10" s="68"/>
      <c r="G10" s="68"/>
      <c r="H10" s="15"/>
      <c r="I10" s="15"/>
      <c r="J10" s="15"/>
      <c r="K10" s="15"/>
      <c r="L10" s="15"/>
      <c r="M10" s="15"/>
      <c r="N10" s="15"/>
      <c r="O10" s="15"/>
      <c r="P10" s="15"/>
      <c r="Q10" s="15"/>
      <c r="R10" s="15"/>
    </row>
    <row r="11" customHeight="1" spans="1:1">
      <c r="A11" t="s">
        <v>395</v>
      </c>
    </row>
  </sheetData>
  <mergeCells count="17">
    <mergeCell ref="A2:R2"/>
    <mergeCell ref="A3:C3"/>
    <mergeCell ref="H4:R4"/>
    <mergeCell ref="M5:R5"/>
    <mergeCell ref="A10:C10"/>
    <mergeCell ref="A4:A6"/>
    <mergeCell ref="B4:B6"/>
    <mergeCell ref="C4:C6"/>
    <mergeCell ref="D4:D6"/>
    <mergeCell ref="E4:E6"/>
    <mergeCell ref="F4:F6"/>
    <mergeCell ref="G4:G6"/>
    <mergeCell ref="H5:H6"/>
    <mergeCell ref="I5:I6"/>
    <mergeCell ref="J5:J6"/>
    <mergeCell ref="K5:K6"/>
    <mergeCell ref="L5:L6"/>
  </mergeCells>
  <pageMargins left="0.75" right="0.75" top="1" bottom="1" header="0.511805555555556" footer="0.511805555555556"/>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N9"/>
  <sheetViews>
    <sheetView showZeros="0" workbookViewId="0">
      <selection activeCell="A9" sqref="A9"/>
    </sheetView>
  </sheetViews>
  <sheetFormatPr defaultColWidth="9.14166666666667" defaultRowHeight="14.25" customHeight="1"/>
  <cols>
    <col min="1" max="1" width="37.7083333333333" customWidth="1"/>
    <col min="2" max="4" width="13.425" customWidth="1"/>
    <col min="5" max="5" width="10.2833333333333" customWidth="1"/>
    <col min="7" max="14" width="10.2833333333333" customWidth="1"/>
  </cols>
  <sheetData>
    <row r="1" ht="13.5" customHeight="1" spans="4:14">
      <c r="D1" s="39"/>
      <c r="F1" s="48"/>
      <c r="N1" s="35" t="s">
        <v>396</v>
      </c>
    </row>
    <row r="2" ht="35.25" customHeight="1" spans="1:14">
      <c r="A2" s="49" t="s">
        <v>397</v>
      </c>
      <c r="B2" s="50"/>
      <c r="C2" s="50"/>
      <c r="D2" s="50"/>
      <c r="E2" s="50"/>
      <c r="F2" s="50"/>
      <c r="G2" s="50"/>
      <c r="H2" s="50"/>
      <c r="I2" s="50"/>
      <c r="J2" s="50"/>
      <c r="K2" s="50"/>
      <c r="L2" s="50"/>
      <c r="M2" s="50"/>
      <c r="N2" s="50"/>
    </row>
    <row r="3" ht="24" customHeight="1" spans="1:13">
      <c r="A3" s="51" t="str">
        <f>"单位名称："&amp;"曲靖面店坡联营林场"</f>
        <v>单位名称：曲靖面店坡联营林场</v>
      </c>
      <c r="B3" s="52"/>
      <c r="C3" s="52"/>
      <c r="D3" s="53"/>
      <c r="E3" s="52"/>
      <c r="F3" s="54"/>
      <c r="G3" s="52"/>
      <c r="H3" s="52"/>
      <c r="I3" s="52"/>
      <c r="J3" s="52"/>
      <c r="K3" s="21"/>
      <c r="L3" s="21"/>
      <c r="M3" s="243" t="s">
        <v>2</v>
      </c>
    </row>
    <row r="4" ht="19.5" customHeight="1" spans="1:14">
      <c r="A4" s="10" t="s">
        <v>398</v>
      </c>
      <c r="B4" s="10" t="s">
        <v>238</v>
      </c>
      <c r="C4" s="10"/>
      <c r="D4" s="10"/>
      <c r="E4" s="10" t="s">
        <v>399</v>
      </c>
      <c r="F4" s="10"/>
      <c r="G4" s="10"/>
      <c r="H4" s="10"/>
      <c r="I4" s="10"/>
      <c r="J4" s="10"/>
      <c r="K4" s="10"/>
      <c r="L4" s="10"/>
      <c r="M4" s="10"/>
      <c r="N4" s="10"/>
    </row>
    <row r="5" ht="40.5" customHeight="1" spans="1:14">
      <c r="A5" s="10"/>
      <c r="B5" s="10" t="s">
        <v>29</v>
      </c>
      <c r="C5" s="9" t="s">
        <v>32</v>
      </c>
      <c r="D5" s="55" t="s">
        <v>400</v>
      </c>
      <c r="E5" s="12" t="s">
        <v>401</v>
      </c>
      <c r="F5" s="12" t="s">
        <v>402</v>
      </c>
      <c r="G5" s="12" t="s">
        <v>403</v>
      </c>
      <c r="H5" s="12" t="s">
        <v>404</v>
      </c>
      <c r="I5" s="12" t="s">
        <v>405</v>
      </c>
      <c r="J5" s="12" t="s">
        <v>406</v>
      </c>
      <c r="K5" s="12" t="s">
        <v>407</v>
      </c>
      <c r="L5" s="12" t="s">
        <v>408</v>
      </c>
      <c r="M5" s="12" t="s">
        <v>409</v>
      </c>
      <c r="N5" s="12" t="s">
        <v>410</v>
      </c>
    </row>
    <row r="6" ht="19.5" customHeight="1" spans="1:14">
      <c r="A6" s="11">
        <v>1</v>
      </c>
      <c r="B6" s="11">
        <v>2</v>
      </c>
      <c r="C6" s="11">
        <v>3</v>
      </c>
      <c r="D6" s="10">
        <v>4</v>
      </c>
      <c r="E6" s="12">
        <v>5</v>
      </c>
      <c r="F6" s="11">
        <v>6</v>
      </c>
      <c r="G6" s="12">
        <v>7</v>
      </c>
      <c r="H6" s="56">
        <v>8</v>
      </c>
      <c r="I6" s="12">
        <v>9</v>
      </c>
      <c r="J6" s="12">
        <v>10</v>
      </c>
      <c r="K6" s="12">
        <v>11</v>
      </c>
      <c r="L6" s="56">
        <v>12</v>
      </c>
      <c r="M6" s="12">
        <v>13</v>
      </c>
      <c r="N6" s="58">
        <v>14</v>
      </c>
    </row>
    <row r="7" ht="18.75" customHeight="1" spans="1:14">
      <c r="A7" s="57"/>
      <c r="B7" s="15"/>
      <c r="C7" s="15"/>
      <c r="D7" s="15"/>
      <c r="E7" s="15"/>
      <c r="F7" s="15"/>
      <c r="G7" s="15"/>
      <c r="H7" s="15"/>
      <c r="I7" s="15"/>
      <c r="J7" s="15"/>
      <c r="K7" s="15"/>
      <c r="L7" s="15"/>
      <c r="M7" s="15"/>
      <c r="N7" s="15"/>
    </row>
    <row r="8" ht="18.75" customHeight="1" spans="1:14">
      <c r="A8" s="57"/>
      <c r="B8" s="15"/>
      <c r="C8" s="15"/>
      <c r="D8" s="15"/>
      <c r="E8" s="15"/>
      <c r="F8" s="15"/>
      <c r="G8" s="15"/>
      <c r="H8" s="15"/>
      <c r="I8" s="15"/>
      <c r="J8" s="15"/>
      <c r="K8" s="15"/>
      <c r="L8" s="15"/>
      <c r="M8" s="15"/>
      <c r="N8" s="15"/>
    </row>
    <row r="9" customHeight="1" spans="1:1">
      <c r="A9" t="s">
        <v>411</v>
      </c>
    </row>
  </sheetData>
  <mergeCells count="6">
    <mergeCell ref="A2:N2"/>
    <mergeCell ref="A3:J3"/>
    <mergeCell ref="M3:N3"/>
    <mergeCell ref="B4:D4"/>
    <mergeCell ref="E4:N4"/>
    <mergeCell ref="A4:A5"/>
  </mergeCells>
  <pageMargins left="0.75" right="0.75" top="1" bottom="1" header="0.511805555555556" footer="0.511805555555556"/>
  <pageSetup paperSize="9" fitToWidth="0" fitToHeight="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J8"/>
  <sheetViews>
    <sheetView showZeros="0" workbookViewId="0">
      <selection activeCell="A8" sqref="A8"/>
    </sheetView>
  </sheetViews>
  <sheetFormatPr defaultColWidth="9.14166666666667" defaultRowHeight="12" customHeight="1" outlineLevelRow="7"/>
  <cols>
    <col min="1" max="1" width="26.425" customWidth="1"/>
    <col min="2" max="5" width="26.85" customWidth="1"/>
    <col min="6" max="6" width="23.575" customWidth="1"/>
    <col min="7" max="7" width="25" customWidth="1"/>
    <col min="8" max="9" width="23.575" customWidth="1"/>
    <col min="10" max="10" width="26.85" customWidth="1"/>
  </cols>
  <sheetData>
    <row r="1" customHeight="1" spans="10:10">
      <c r="J1" s="2" t="s">
        <v>412</v>
      </c>
    </row>
    <row r="2" ht="28.5" customHeight="1" spans="1:10">
      <c r="A2" s="46" t="s">
        <v>413</v>
      </c>
      <c r="B2" s="3"/>
      <c r="C2" s="3"/>
      <c r="D2" s="3"/>
      <c r="E2" s="3"/>
      <c r="F2" s="47"/>
      <c r="G2" s="3"/>
      <c r="H2" s="47"/>
      <c r="I2" s="47"/>
      <c r="J2" s="3"/>
    </row>
    <row r="3" ht="17.25" customHeight="1" spans="1:1">
      <c r="A3" s="4" t="str">
        <f>"单位名称："&amp;"曲靖面店坡联营林场"</f>
        <v>单位名称：曲靖面店坡联营林场</v>
      </c>
    </row>
    <row r="4" ht="44.25" customHeight="1" spans="1:10">
      <c r="A4" s="44" t="s">
        <v>301</v>
      </c>
      <c r="B4" s="44" t="s">
        <v>302</v>
      </c>
      <c r="C4" s="44" t="s">
        <v>303</v>
      </c>
      <c r="D4" s="44" t="s">
        <v>304</v>
      </c>
      <c r="E4" s="44" t="s">
        <v>305</v>
      </c>
      <c r="F4" s="12" t="s">
        <v>306</v>
      </c>
      <c r="G4" s="44" t="s">
        <v>307</v>
      </c>
      <c r="H4" s="12" t="s">
        <v>308</v>
      </c>
      <c r="I4" s="12" t="s">
        <v>309</v>
      </c>
      <c r="J4" s="44" t="s">
        <v>310</v>
      </c>
    </row>
    <row r="5" ht="14.25" customHeight="1" spans="1:10">
      <c r="A5" s="44">
        <v>1</v>
      </c>
      <c r="B5" s="12">
        <v>2</v>
      </c>
      <c r="C5" s="45">
        <v>3</v>
      </c>
      <c r="D5" s="45">
        <v>4</v>
      </c>
      <c r="E5" s="45">
        <v>5</v>
      </c>
      <c r="F5" s="45">
        <v>6</v>
      </c>
      <c r="G5" s="12">
        <v>7</v>
      </c>
      <c r="H5" s="45">
        <v>8</v>
      </c>
      <c r="I5" s="12">
        <v>9</v>
      </c>
      <c r="J5" s="12">
        <v>10</v>
      </c>
    </row>
    <row r="6" ht="27.75" customHeight="1" spans="1:10">
      <c r="A6" s="13"/>
      <c r="B6" s="14"/>
      <c r="C6" s="14"/>
      <c r="D6" s="14"/>
      <c r="E6" s="14"/>
      <c r="F6" s="14"/>
      <c r="G6" s="14"/>
      <c r="H6" s="14"/>
      <c r="I6" s="14"/>
      <c r="J6" s="14"/>
    </row>
    <row r="7" ht="26.25" customHeight="1" spans="1:10">
      <c r="A7" s="13"/>
      <c r="B7" s="13"/>
      <c r="C7" s="13"/>
      <c r="D7" s="13"/>
      <c r="E7" s="13"/>
      <c r="F7" s="13"/>
      <c r="G7" s="13"/>
      <c r="H7" s="13"/>
      <c r="I7" s="13"/>
      <c r="J7" s="13"/>
    </row>
    <row r="8" customHeight="1" spans="1:1">
      <c r="A8" t="s">
        <v>414</v>
      </c>
    </row>
  </sheetData>
  <mergeCells count="2">
    <mergeCell ref="A2:J2"/>
    <mergeCell ref="A3:H3"/>
  </mergeCells>
  <pageMargins left="0.75" right="0.75" top="1" bottom="1" header="0.511805555555556" footer="0.511805555555556"/>
  <pageSetup paperSize="9" fitToWidth="0" fitToHeight="0"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H8"/>
  <sheetViews>
    <sheetView showZeros="0" workbookViewId="0">
      <selection activeCell="C11" sqref="C11"/>
    </sheetView>
  </sheetViews>
  <sheetFormatPr defaultColWidth="9.14166666666667" defaultRowHeight="12" customHeight="1" outlineLevelRow="7" outlineLevelCol="7"/>
  <cols>
    <col min="1" max="1" width="22.7083333333333" customWidth="1"/>
    <col min="2" max="2" width="24.575" customWidth="1"/>
    <col min="3" max="3" width="30.425" customWidth="1"/>
    <col min="4" max="5" width="23.575" customWidth="1"/>
    <col min="6" max="8" width="32.1416666666667" customWidth="1"/>
  </cols>
  <sheetData>
    <row r="1" ht="14.25" customHeight="1" spans="8:8">
      <c r="H1" s="39" t="s">
        <v>415</v>
      </c>
    </row>
    <row r="2" ht="28.5" customHeight="1" spans="1:8">
      <c r="A2" s="40" t="s">
        <v>416</v>
      </c>
      <c r="B2" s="19"/>
      <c r="C2" s="19"/>
      <c r="D2" s="19"/>
      <c r="E2" s="19"/>
      <c r="F2" s="19"/>
      <c r="G2" s="19"/>
      <c r="H2" s="19"/>
    </row>
    <row r="3" ht="13.5" customHeight="1" spans="1:2">
      <c r="A3" s="5" t="str">
        <f>"单位名称："&amp;"曲靖面店坡联营林场"</f>
        <v>单位名称：曲靖面店坡联营林场</v>
      </c>
      <c r="B3" s="20"/>
    </row>
    <row r="4" ht="18" customHeight="1" spans="1:8">
      <c r="A4" s="23" t="s">
        <v>362</v>
      </c>
      <c r="B4" s="23" t="s">
        <v>417</v>
      </c>
      <c r="C4" s="23" t="s">
        <v>418</v>
      </c>
      <c r="D4" s="23" t="s">
        <v>419</v>
      </c>
      <c r="E4" s="23" t="s">
        <v>420</v>
      </c>
      <c r="F4" s="41" t="s">
        <v>421</v>
      </c>
      <c r="G4" s="42"/>
      <c r="H4" s="43"/>
    </row>
    <row r="5" ht="18" customHeight="1" spans="1:8">
      <c r="A5" s="29"/>
      <c r="B5" s="29"/>
      <c r="C5" s="29"/>
      <c r="D5" s="29"/>
      <c r="E5" s="29"/>
      <c r="F5" s="44" t="s">
        <v>374</v>
      </c>
      <c r="G5" s="44" t="s">
        <v>422</v>
      </c>
      <c r="H5" s="44" t="s">
        <v>423</v>
      </c>
    </row>
    <row r="6" ht="21" customHeight="1" spans="1:8">
      <c r="A6" s="44">
        <v>1</v>
      </c>
      <c r="B6" s="44">
        <v>2</v>
      </c>
      <c r="C6" s="44">
        <v>3</v>
      </c>
      <c r="D6" s="44">
        <v>4</v>
      </c>
      <c r="E6" s="44">
        <v>5</v>
      </c>
      <c r="F6" s="44">
        <v>6</v>
      </c>
      <c r="G6" s="44">
        <v>7</v>
      </c>
      <c r="H6" s="44">
        <v>8</v>
      </c>
    </row>
    <row r="7" ht="33" customHeight="1" spans="1:8">
      <c r="A7" s="13" t="s">
        <v>43</v>
      </c>
      <c r="B7" s="13" t="s">
        <v>380</v>
      </c>
      <c r="C7" s="13" t="s">
        <v>381</v>
      </c>
      <c r="D7" s="13" t="s">
        <v>424</v>
      </c>
      <c r="E7" s="13" t="s">
        <v>382</v>
      </c>
      <c r="F7" s="13" t="s">
        <v>139</v>
      </c>
      <c r="G7" s="15">
        <v>1</v>
      </c>
      <c r="H7" s="15">
        <v>4</v>
      </c>
    </row>
    <row r="8" ht="24" customHeight="1" spans="1:8">
      <c r="A8" s="45" t="s">
        <v>29</v>
      </c>
      <c r="B8" s="13" t="s">
        <v>380</v>
      </c>
      <c r="C8" s="13" t="s">
        <v>381</v>
      </c>
      <c r="D8" s="13" t="s">
        <v>424</v>
      </c>
      <c r="E8" s="13" t="s">
        <v>382</v>
      </c>
      <c r="F8" s="13" t="s">
        <v>139</v>
      </c>
      <c r="G8" s="15">
        <v>1</v>
      </c>
      <c r="H8" s="15">
        <v>4</v>
      </c>
    </row>
  </sheetData>
  <mergeCells count="8">
    <mergeCell ref="A2:H2"/>
    <mergeCell ref="A3:C3"/>
    <mergeCell ref="F4:H4"/>
    <mergeCell ref="A4:A5"/>
    <mergeCell ref="B4:B5"/>
    <mergeCell ref="C4:C5"/>
    <mergeCell ref="D4:D5"/>
    <mergeCell ref="E4:E5"/>
  </mergeCells>
  <pageMargins left="0.75" right="0.75" top="1" bottom="1" header="0.511805555555556" footer="0.511805555555556"/>
  <pageSetup paperSize="9" fitToWidth="0" fitToHeight="0"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K11"/>
  <sheetViews>
    <sheetView showZeros="0" workbookViewId="0">
      <selection activeCell="A11" sqref="A11"/>
    </sheetView>
  </sheetViews>
  <sheetFormatPr defaultColWidth="9.14166666666667" defaultRowHeight="14.25" customHeight="1"/>
  <cols>
    <col min="1" max="3" width="23.575" customWidth="1"/>
    <col min="4" max="7" width="27" customWidth="1"/>
    <col min="8" max="8" width="20.1416666666667" customWidth="1"/>
    <col min="9" max="9" width="33.85" customWidth="1"/>
    <col min="10" max="10" width="32.1416666666667" customWidth="1"/>
    <col min="11" max="11" width="17.575" customWidth="1"/>
  </cols>
  <sheetData>
    <row r="1" ht="13.5" customHeight="1" spans="4:11">
      <c r="D1" s="18"/>
      <c r="E1" s="18"/>
      <c r="F1" s="18"/>
      <c r="G1" s="18"/>
      <c r="K1" s="35" t="s">
        <v>425</v>
      </c>
    </row>
    <row r="2" ht="27.75" customHeight="1" spans="1:11">
      <c r="A2" s="19" t="s">
        <v>426</v>
      </c>
      <c r="B2" s="19"/>
      <c r="C2" s="19"/>
      <c r="D2" s="19"/>
      <c r="E2" s="19"/>
      <c r="F2" s="19"/>
      <c r="G2" s="19"/>
      <c r="H2" s="19"/>
      <c r="I2" s="19"/>
      <c r="J2" s="19"/>
      <c r="K2" s="19"/>
    </row>
    <row r="3" ht="13.5" customHeight="1" spans="1:11">
      <c r="A3" s="4" t="str">
        <f>"单位名称："&amp;"曲靖面店坡联营林场"</f>
        <v>单位名称：曲靖面店坡联营林场</v>
      </c>
      <c r="B3" s="20"/>
      <c r="C3" s="20"/>
      <c r="D3" s="20"/>
      <c r="E3" s="20"/>
      <c r="F3" s="20"/>
      <c r="G3" s="20"/>
      <c r="H3" s="21"/>
      <c r="I3" s="21"/>
      <c r="J3" s="21"/>
      <c r="K3" s="241" t="s">
        <v>2</v>
      </c>
    </row>
    <row r="4" ht="21.75" customHeight="1" spans="1:11">
      <c r="A4" s="22" t="s">
        <v>288</v>
      </c>
      <c r="B4" s="22" t="s">
        <v>233</v>
      </c>
      <c r="C4" s="22" t="s">
        <v>231</v>
      </c>
      <c r="D4" s="23" t="s">
        <v>234</v>
      </c>
      <c r="E4" s="23" t="s">
        <v>235</v>
      </c>
      <c r="F4" s="23" t="s">
        <v>289</v>
      </c>
      <c r="G4" s="23" t="s">
        <v>290</v>
      </c>
      <c r="H4" s="24" t="s">
        <v>29</v>
      </c>
      <c r="I4" s="36" t="s">
        <v>427</v>
      </c>
      <c r="J4" s="37"/>
      <c r="K4" s="38"/>
    </row>
    <row r="5" ht="21.75" customHeight="1" spans="1:11">
      <c r="A5" s="25"/>
      <c r="B5" s="25"/>
      <c r="C5" s="25"/>
      <c r="D5" s="26"/>
      <c r="E5" s="26"/>
      <c r="F5" s="26"/>
      <c r="G5" s="26"/>
      <c r="H5" s="27"/>
      <c r="I5" s="23" t="s">
        <v>32</v>
      </c>
      <c r="J5" s="23" t="s">
        <v>33</v>
      </c>
      <c r="K5" s="23" t="s">
        <v>34</v>
      </c>
    </row>
    <row r="6" ht="40.5" customHeight="1" spans="1:11">
      <c r="A6" s="28"/>
      <c r="B6" s="28"/>
      <c r="C6" s="28"/>
      <c r="D6" s="29"/>
      <c r="E6" s="29"/>
      <c r="F6" s="29"/>
      <c r="G6" s="29"/>
      <c r="H6" s="30"/>
      <c r="I6" s="29" t="s">
        <v>31</v>
      </c>
      <c r="J6" s="29"/>
      <c r="K6" s="29"/>
    </row>
    <row r="7" ht="15" customHeight="1" spans="1:11">
      <c r="A7" s="11">
        <v>1</v>
      </c>
      <c r="B7" s="11">
        <v>2</v>
      </c>
      <c r="C7" s="11">
        <v>3</v>
      </c>
      <c r="D7" s="11">
        <v>4</v>
      </c>
      <c r="E7" s="11">
        <v>5</v>
      </c>
      <c r="F7" s="11">
        <v>6</v>
      </c>
      <c r="G7" s="11">
        <v>7</v>
      </c>
      <c r="H7" s="11">
        <v>8</v>
      </c>
      <c r="I7" s="11">
        <v>9</v>
      </c>
      <c r="J7" s="12">
        <v>10</v>
      </c>
      <c r="K7" s="12">
        <v>11</v>
      </c>
    </row>
    <row r="8" ht="18.75" customHeight="1" spans="1:11">
      <c r="A8" s="31"/>
      <c r="B8" s="13"/>
      <c r="C8" s="31"/>
      <c r="D8" s="31"/>
      <c r="E8" s="31"/>
      <c r="F8" s="31"/>
      <c r="G8" s="31"/>
      <c r="H8" s="15"/>
      <c r="I8" s="15"/>
      <c r="J8" s="15"/>
      <c r="K8" s="15"/>
    </row>
    <row r="9" ht="18.75" customHeight="1" spans="1:11">
      <c r="A9" s="13"/>
      <c r="B9" s="13"/>
      <c r="C9" s="13"/>
      <c r="D9" s="13"/>
      <c r="E9" s="13"/>
      <c r="F9" s="13"/>
      <c r="G9" s="13"/>
      <c r="H9" s="15"/>
      <c r="I9" s="15"/>
      <c r="J9" s="15"/>
      <c r="K9" s="15"/>
    </row>
    <row r="10" ht="18.75" customHeight="1" spans="1:11">
      <c r="A10" s="32" t="s">
        <v>95</v>
      </c>
      <c r="B10" s="33"/>
      <c r="C10" s="33"/>
      <c r="D10" s="33"/>
      <c r="E10" s="33"/>
      <c r="F10" s="33"/>
      <c r="G10" s="34"/>
      <c r="H10" s="15"/>
      <c r="I10" s="15"/>
      <c r="J10" s="15"/>
      <c r="K10" s="15"/>
    </row>
    <row r="11" customHeight="1" spans="1:1">
      <c r="A11" t="s">
        <v>428</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11805555555556" footer="0.511805555555556"/>
  <pageSetup paperSize="9" fitToWidth="0"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T9"/>
  <sheetViews>
    <sheetView showZeros="0" workbookViewId="0">
      <selection activeCell="A1" sqref="A1"/>
    </sheetView>
  </sheetViews>
  <sheetFormatPr defaultColWidth="8" defaultRowHeight="14.25" customHeight="1"/>
  <cols>
    <col min="1" max="1" width="25.2833333333333" customWidth="1"/>
    <col min="2" max="2" width="33.575" customWidth="1"/>
    <col min="3" max="8" width="12.575" customWidth="1"/>
    <col min="9" max="9" width="11.7083333333333" customWidth="1"/>
    <col min="10" max="14" width="12.575" customWidth="1"/>
    <col min="15" max="15" width="15.85" customWidth="1"/>
    <col min="16" max="16" width="9.575" customWidth="1"/>
    <col min="17" max="17" width="21.2833333333333" customWidth="1"/>
    <col min="18" max="18" width="10.575" customWidth="1"/>
    <col min="19" max="20" width="10.1416666666667" customWidth="1"/>
  </cols>
  <sheetData>
    <row r="1" customHeight="1" spans="9:20">
      <c r="I1" s="54"/>
      <c r="O1" s="54"/>
      <c r="P1" s="54"/>
      <c r="Q1" s="54"/>
      <c r="R1" s="54"/>
      <c r="S1" s="81" t="s">
        <v>24</v>
      </c>
      <c r="T1" s="35" t="s">
        <v>24</v>
      </c>
    </row>
    <row r="2" ht="36" customHeight="1" spans="1:20">
      <c r="A2" s="203" t="s">
        <v>25</v>
      </c>
      <c r="B2" s="19"/>
      <c r="C2" s="19"/>
      <c r="D2" s="19"/>
      <c r="E2" s="19"/>
      <c r="F2" s="19"/>
      <c r="G2" s="19"/>
      <c r="H2" s="19"/>
      <c r="I2" s="60"/>
      <c r="J2" s="19"/>
      <c r="K2" s="19"/>
      <c r="L2" s="19"/>
      <c r="M2" s="19"/>
      <c r="N2" s="19"/>
      <c r="O2" s="60"/>
      <c r="P2" s="60"/>
      <c r="Q2" s="60"/>
      <c r="R2" s="60"/>
      <c r="S2" s="19"/>
      <c r="T2" s="60"/>
    </row>
    <row r="3" ht="20.25" customHeight="1" spans="1:20">
      <c r="A3" s="5" t="str">
        <f>"单位名称："&amp;"曲靖面店坡联营林场"</f>
        <v>单位名称：曲靖面店坡联营林场</v>
      </c>
      <c r="B3" s="6"/>
      <c r="C3" s="6"/>
      <c r="D3" s="6"/>
      <c r="E3" s="6"/>
      <c r="F3" s="6"/>
      <c r="G3" s="6"/>
      <c r="H3" s="6"/>
      <c r="I3" s="124"/>
      <c r="J3" s="6"/>
      <c r="K3" s="6"/>
      <c r="L3" s="6"/>
      <c r="M3" s="6"/>
      <c r="N3" s="6"/>
      <c r="O3" s="124"/>
      <c r="P3" s="124"/>
      <c r="Q3" s="124"/>
      <c r="R3" s="124"/>
      <c r="S3" s="237" t="s">
        <v>2</v>
      </c>
      <c r="T3" s="74" t="s">
        <v>26</v>
      </c>
    </row>
    <row r="4" ht="18.75" customHeight="1" spans="1:20">
      <c r="A4" s="204" t="s">
        <v>27</v>
      </c>
      <c r="B4" s="205" t="s">
        <v>28</v>
      </c>
      <c r="C4" s="205" t="s">
        <v>29</v>
      </c>
      <c r="D4" s="206" t="s">
        <v>30</v>
      </c>
      <c r="E4" s="207"/>
      <c r="F4" s="207"/>
      <c r="G4" s="207"/>
      <c r="H4" s="207"/>
      <c r="I4" s="215"/>
      <c r="J4" s="207"/>
      <c r="K4" s="207"/>
      <c r="L4" s="207"/>
      <c r="M4" s="207"/>
      <c r="N4" s="216"/>
      <c r="O4" s="206" t="s">
        <v>20</v>
      </c>
      <c r="P4" s="206"/>
      <c r="Q4" s="206"/>
      <c r="R4" s="206"/>
      <c r="S4" s="207"/>
      <c r="T4" s="223"/>
    </row>
    <row r="5" ht="24.75" customHeight="1" spans="1:20">
      <c r="A5" s="208"/>
      <c r="B5" s="209"/>
      <c r="C5" s="209"/>
      <c r="D5" s="209" t="s">
        <v>31</v>
      </c>
      <c r="E5" s="209" t="s">
        <v>32</v>
      </c>
      <c r="F5" s="209" t="s">
        <v>33</v>
      </c>
      <c r="G5" s="209" t="s">
        <v>34</v>
      </c>
      <c r="H5" s="209" t="s">
        <v>35</v>
      </c>
      <c r="I5" s="217" t="s">
        <v>36</v>
      </c>
      <c r="J5" s="218"/>
      <c r="K5" s="218"/>
      <c r="L5" s="218"/>
      <c r="M5" s="218"/>
      <c r="N5" s="219"/>
      <c r="O5" s="220" t="s">
        <v>31</v>
      </c>
      <c r="P5" s="220" t="s">
        <v>32</v>
      </c>
      <c r="Q5" s="204" t="s">
        <v>33</v>
      </c>
      <c r="R5" s="205" t="s">
        <v>34</v>
      </c>
      <c r="S5" s="224" t="s">
        <v>35</v>
      </c>
      <c r="T5" s="205" t="s">
        <v>36</v>
      </c>
    </row>
    <row r="6" ht="24.75" customHeight="1" spans="1:20">
      <c r="A6" s="10"/>
      <c r="B6" s="210"/>
      <c r="C6" s="210"/>
      <c r="D6" s="210"/>
      <c r="E6" s="210"/>
      <c r="F6" s="210"/>
      <c r="G6" s="210"/>
      <c r="H6" s="210"/>
      <c r="I6" s="12" t="s">
        <v>31</v>
      </c>
      <c r="J6" s="221" t="s">
        <v>37</v>
      </c>
      <c r="K6" s="221" t="s">
        <v>38</v>
      </c>
      <c r="L6" s="221" t="s">
        <v>39</v>
      </c>
      <c r="M6" s="221" t="s">
        <v>40</v>
      </c>
      <c r="N6" s="221" t="s">
        <v>41</v>
      </c>
      <c r="O6" s="222"/>
      <c r="P6" s="222"/>
      <c r="Q6" s="225"/>
      <c r="R6" s="222"/>
      <c r="S6" s="210"/>
      <c r="T6" s="210"/>
    </row>
    <row r="7" ht="16.5" customHeight="1" spans="1:20">
      <c r="A7" s="10">
        <v>1</v>
      </c>
      <c r="B7" s="11">
        <v>2</v>
      </c>
      <c r="C7" s="11">
        <v>3</v>
      </c>
      <c r="D7" s="11">
        <v>4</v>
      </c>
      <c r="E7" s="211">
        <v>5</v>
      </c>
      <c r="F7" s="212">
        <v>6</v>
      </c>
      <c r="G7" s="212">
        <v>7</v>
      </c>
      <c r="H7" s="211">
        <v>8</v>
      </c>
      <c r="I7" s="211">
        <v>9</v>
      </c>
      <c r="J7" s="212">
        <v>10</v>
      </c>
      <c r="K7" s="212">
        <v>11</v>
      </c>
      <c r="L7" s="211">
        <v>12</v>
      </c>
      <c r="M7" s="211">
        <v>13</v>
      </c>
      <c r="N7" s="212">
        <v>14</v>
      </c>
      <c r="O7" s="212">
        <v>15</v>
      </c>
      <c r="P7" s="211">
        <v>16</v>
      </c>
      <c r="Q7" s="226">
        <v>17</v>
      </c>
      <c r="R7" s="227">
        <v>18</v>
      </c>
      <c r="S7" s="227">
        <v>19</v>
      </c>
      <c r="T7" s="227">
        <v>20</v>
      </c>
    </row>
    <row r="8" ht="16.5" customHeight="1" spans="1:20">
      <c r="A8" s="13" t="s">
        <v>42</v>
      </c>
      <c r="B8" s="13" t="s">
        <v>43</v>
      </c>
      <c r="C8" s="15">
        <v>289.895769</v>
      </c>
      <c r="D8" s="15">
        <v>289.895769</v>
      </c>
      <c r="E8" s="15">
        <v>289.895769</v>
      </c>
      <c r="F8" s="15"/>
      <c r="G8" s="15"/>
      <c r="H8" s="15"/>
      <c r="I8" s="15"/>
      <c r="J8" s="15"/>
      <c r="K8" s="15"/>
      <c r="L8" s="15"/>
      <c r="M8" s="15"/>
      <c r="N8" s="15"/>
      <c r="O8" s="15"/>
      <c r="P8" s="15"/>
      <c r="Q8" s="15"/>
      <c r="R8" s="15"/>
      <c r="S8" s="15"/>
      <c r="T8" s="15"/>
    </row>
    <row r="9" ht="12.75" customHeight="1" spans="1:20">
      <c r="A9" s="213" t="s">
        <v>29</v>
      </c>
      <c r="B9" s="214"/>
      <c r="C9" s="15">
        <v>289.895769</v>
      </c>
      <c r="D9" s="15">
        <v>289.895769</v>
      </c>
      <c r="E9" s="15">
        <v>289.895769</v>
      </c>
      <c r="F9" s="15"/>
      <c r="G9" s="15"/>
      <c r="H9" s="15"/>
      <c r="I9" s="15"/>
      <c r="J9" s="15"/>
      <c r="K9" s="15"/>
      <c r="L9" s="15"/>
      <c r="M9" s="15"/>
      <c r="N9" s="15"/>
      <c r="O9" s="15"/>
      <c r="P9" s="15"/>
      <c r="Q9" s="15"/>
      <c r="R9" s="15"/>
      <c r="S9" s="15"/>
      <c r="T9" s="15"/>
    </row>
  </sheetData>
  <mergeCells count="22">
    <mergeCell ref="S1:T1"/>
    <mergeCell ref="A2:T2"/>
    <mergeCell ref="A3:D3"/>
    <mergeCell ref="S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75" right="0.75" top="1" bottom="1" header="0.511805555555556" footer="0.511805555555556"/>
  <pageSetup paperSize="9" fitToWidth="0" fitToHeight="0"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G11"/>
  <sheetViews>
    <sheetView showZeros="0" workbookViewId="0">
      <selection activeCell="C10" sqref="C10"/>
    </sheetView>
  </sheetViews>
  <sheetFormatPr defaultColWidth="9.14166666666667" defaultRowHeight="14.25" customHeight="1" outlineLevelCol="6"/>
  <cols>
    <col min="1" max="1" width="27.425" customWidth="1"/>
    <col min="2" max="2" width="30.7083333333333" customWidth="1"/>
    <col min="3" max="3" width="27.425" customWidth="1"/>
    <col min="4" max="4" width="26.85" customWidth="1"/>
    <col min="5" max="7" width="30.425" customWidth="1"/>
  </cols>
  <sheetData>
    <row r="1" ht="13.5" customHeight="1" spans="4:7">
      <c r="D1" s="1"/>
      <c r="G1" s="2" t="s">
        <v>429</v>
      </c>
    </row>
    <row r="2" ht="27.75" customHeight="1" spans="1:7">
      <c r="A2" s="3" t="s">
        <v>430</v>
      </c>
      <c r="B2" s="3"/>
      <c r="C2" s="3"/>
      <c r="D2" s="3"/>
      <c r="E2" s="3"/>
      <c r="F2" s="3"/>
      <c r="G2" s="3"/>
    </row>
    <row r="3" ht="13.5" customHeight="1" spans="1:7">
      <c r="A3" s="4" t="str">
        <f>"单位名称："&amp;"曲靖面店坡联营林场"</f>
        <v>单位名称：曲靖面店坡联营林场</v>
      </c>
      <c r="B3" s="5"/>
      <c r="C3" s="5"/>
      <c r="D3" s="5"/>
      <c r="E3" s="6"/>
      <c r="F3" s="6"/>
      <c r="G3" s="241" t="s">
        <v>2</v>
      </c>
    </row>
    <row r="4" ht="21.75" customHeight="1" spans="1:7">
      <c r="A4" s="8" t="s">
        <v>231</v>
      </c>
      <c r="B4" s="8" t="s">
        <v>288</v>
      </c>
      <c r="C4" s="8" t="s">
        <v>233</v>
      </c>
      <c r="D4" s="9" t="s">
        <v>431</v>
      </c>
      <c r="E4" s="10" t="s">
        <v>32</v>
      </c>
      <c r="F4" s="10"/>
      <c r="G4" s="10"/>
    </row>
    <row r="5" ht="21.75" customHeight="1" spans="1:7">
      <c r="A5" s="8"/>
      <c r="B5" s="8"/>
      <c r="C5" s="8"/>
      <c r="D5" s="9"/>
      <c r="E5" s="10" t="s">
        <v>432</v>
      </c>
      <c r="F5" s="9" t="s">
        <v>433</v>
      </c>
      <c r="G5" s="9" t="s">
        <v>434</v>
      </c>
    </row>
    <row r="6" ht="40.5" customHeight="1" spans="1:7">
      <c r="A6" s="8"/>
      <c r="B6" s="8"/>
      <c r="C6" s="8"/>
      <c r="D6" s="9"/>
      <c r="E6" s="10"/>
      <c r="F6" s="9" t="s">
        <v>31</v>
      </c>
      <c r="G6" s="9"/>
    </row>
    <row r="7" ht="15.75" customHeight="1" spans="1:7">
      <c r="A7" s="11">
        <v>1</v>
      </c>
      <c r="B7" s="11">
        <v>2</v>
      </c>
      <c r="C7" s="11">
        <v>3</v>
      </c>
      <c r="D7" s="11">
        <v>4</v>
      </c>
      <c r="E7" s="11">
        <v>8</v>
      </c>
      <c r="F7" s="11">
        <v>9</v>
      </c>
      <c r="G7" s="12">
        <v>10</v>
      </c>
    </row>
    <row r="8" ht="26.25" customHeight="1" spans="1:7">
      <c r="A8" s="13" t="s">
        <v>43</v>
      </c>
      <c r="B8" s="14"/>
      <c r="C8" s="14"/>
      <c r="D8" s="14"/>
      <c r="E8" s="15"/>
      <c r="F8" s="15">
        <v>15</v>
      </c>
      <c r="G8" s="15"/>
    </row>
    <row r="9" ht="24.75" customHeight="1" spans="1:7">
      <c r="A9" s="14"/>
      <c r="B9" s="13" t="s">
        <v>435</v>
      </c>
      <c r="C9" s="13" t="s">
        <v>297</v>
      </c>
      <c r="D9" s="13" t="s">
        <v>436</v>
      </c>
      <c r="E9" s="15"/>
      <c r="F9" s="15">
        <v>5</v>
      </c>
      <c r="G9" s="15"/>
    </row>
    <row r="10" ht="24.75" customHeight="1" spans="1:7">
      <c r="A10" s="13"/>
      <c r="B10" s="13" t="s">
        <v>435</v>
      </c>
      <c r="C10" s="13" t="s">
        <v>293</v>
      </c>
      <c r="D10" s="13" t="s">
        <v>436</v>
      </c>
      <c r="E10" s="15"/>
      <c r="F10" s="15">
        <v>10</v>
      </c>
      <c r="G10" s="15"/>
    </row>
    <row r="11" ht="18.75" customHeight="1" spans="1:7">
      <c r="A11" s="8" t="s">
        <v>29</v>
      </c>
      <c r="B11" s="16" t="s">
        <v>437</v>
      </c>
      <c r="C11" s="16"/>
      <c r="D11" s="17"/>
      <c r="E11" s="15"/>
      <c r="F11" s="15">
        <v>15</v>
      </c>
      <c r="G11" s="15"/>
    </row>
  </sheetData>
  <mergeCells count="11">
    <mergeCell ref="A2:G2"/>
    <mergeCell ref="A3:D3"/>
    <mergeCell ref="E4:G4"/>
    <mergeCell ref="A11:D11"/>
    <mergeCell ref="A4:A6"/>
    <mergeCell ref="B4:B6"/>
    <mergeCell ref="C4:C6"/>
    <mergeCell ref="D4:D6"/>
    <mergeCell ref="E5:E6"/>
    <mergeCell ref="F5:F6"/>
    <mergeCell ref="G5:G6"/>
  </mergeCells>
  <pageMargins left="0.75" right="0.75" top="1" bottom="1" header="0.511805555555556" footer="0.511805555555556"/>
  <pageSetup paperSize="9" fitToWidth="0"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Q27"/>
  <sheetViews>
    <sheetView showZeros="0" workbookViewId="0">
      <selection activeCell="A1" sqref="A1"/>
    </sheetView>
  </sheetViews>
  <sheetFormatPr defaultColWidth="9.14166666666667" defaultRowHeight="14.25" customHeight="1"/>
  <cols>
    <col min="1" max="1" width="30.425" customWidth="1"/>
    <col min="2" max="2" width="37.7083333333333" customWidth="1"/>
    <col min="3" max="3" width="18.85" customWidth="1"/>
    <col min="4" max="4" width="21" customWidth="1"/>
    <col min="5" max="5" width="18.85" customWidth="1"/>
    <col min="6" max="6" width="20.1416666666667" customWidth="1"/>
    <col min="7" max="7" width="18.85" customWidth="1"/>
    <col min="8" max="8" width="19.85" customWidth="1"/>
    <col min="9" max="9" width="21.2833333333333" customWidth="1"/>
    <col min="10" max="10" width="15.575" customWidth="1"/>
    <col min="11" max="11" width="16.425" customWidth="1"/>
    <col min="12" max="12" width="13.575" customWidth="1"/>
    <col min="13" max="17" width="18.85" customWidth="1"/>
  </cols>
  <sheetData>
    <row r="1" ht="15.75" customHeight="1" spans="17:17">
      <c r="Q1" s="39" t="s">
        <v>44</v>
      </c>
    </row>
    <row r="2" ht="28.5" customHeight="1" spans="1:17">
      <c r="A2" s="3" t="s">
        <v>45</v>
      </c>
      <c r="B2" s="3"/>
      <c r="C2" s="3"/>
      <c r="D2" s="3"/>
      <c r="E2" s="3"/>
      <c r="F2" s="3"/>
      <c r="G2" s="3"/>
      <c r="H2" s="3"/>
      <c r="I2" s="3"/>
      <c r="J2" s="3"/>
      <c r="K2" s="3"/>
      <c r="L2" s="3"/>
      <c r="M2" s="3"/>
      <c r="N2" s="3"/>
      <c r="O2" s="3"/>
      <c r="P2" s="3"/>
      <c r="Q2" s="3"/>
    </row>
    <row r="3" ht="15" customHeight="1" spans="1:17">
      <c r="A3" s="193" t="str">
        <f>"单位名称："&amp;"曲靖面店坡联营林场"</f>
        <v>单位名称：曲靖面店坡联营林场</v>
      </c>
      <c r="B3" s="194"/>
      <c r="C3" s="52"/>
      <c r="D3" s="6"/>
      <c r="E3" s="52"/>
      <c r="F3" s="6"/>
      <c r="G3" s="52"/>
      <c r="H3" s="6"/>
      <c r="I3" s="6"/>
      <c r="J3" s="6"/>
      <c r="K3" s="52"/>
      <c r="L3" s="6"/>
      <c r="M3" s="52"/>
      <c r="N3" s="52"/>
      <c r="O3" s="6"/>
      <c r="P3" s="6"/>
      <c r="Q3" s="238" t="s">
        <v>2</v>
      </c>
    </row>
    <row r="4" ht="17.25" customHeight="1" spans="1:17">
      <c r="A4" s="195" t="s">
        <v>46</v>
      </c>
      <c r="B4" s="9" t="s">
        <v>47</v>
      </c>
      <c r="C4" s="196" t="s">
        <v>29</v>
      </c>
      <c r="D4" s="197" t="s">
        <v>48</v>
      </c>
      <c r="E4" s="10"/>
      <c r="F4" s="197" t="s">
        <v>49</v>
      </c>
      <c r="G4" s="10"/>
      <c r="H4" s="10" t="s">
        <v>32</v>
      </c>
      <c r="I4" s="9" t="s">
        <v>33</v>
      </c>
      <c r="J4" s="9" t="s">
        <v>50</v>
      </c>
      <c r="K4" s="8" t="s">
        <v>34</v>
      </c>
      <c r="L4" s="197" t="s">
        <v>36</v>
      </c>
      <c r="M4" s="9"/>
      <c r="N4" s="9"/>
      <c r="O4" s="9"/>
      <c r="P4" s="9"/>
      <c r="Q4" s="9"/>
    </row>
    <row r="5" ht="26.25" customHeight="1" spans="1:17">
      <c r="A5" s="10"/>
      <c r="B5" s="10"/>
      <c r="C5" s="10"/>
      <c r="D5" s="10" t="s">
        <v>29</v>
      </c>
      <c r="E5" s="10" t="s">
        <v>51</v>
      </c>
      <c r="F5" s="10" t="s">
        <v>29</v>
      </c>
      <c r="G5" s="56" t="s">
        <v>51</v>
      </c>
      <c r="H5" s="10"/>
      <c r="I5" s="10"/>
      <c r="J5" s="10"/>
      <c r="K5" s="56"/>
      <c r="L5" s="10" t="s">
        <v>31</v>
      </c>
      <c r="M5" s="8" t="s">
        <v>52</v>
      </c>
      <c r="N5" s="8" t="s">
        <v>53</v>
      </c>
      <c r="O5" s="8" t="s">
        <v>54</v>
      </c>
      <c r="P5" s="8" t="s">
        <v>55</v>
      </c>
      <c r="Q5" s="8" t="s">
        <v>56</v>
      </c>
    </row>
    <row r="6" ht="16.5" customHeight="1" spans="1:17">
      <c r="A6" s="10">
        <v>1</v>
      </c>
      <c r="B6" s="10">
        <v>2</v>
      </c>
      <c r="C6" s="10">
        <v>3</v>
      </c>
      <c r="D6" s="10">
        <v>4</v>
      </c>
      <c r="E6" s="198">
        <v>5</v>
      </c>
      <c r="F6" s="199">
        <v>6</v>
      </c>
      <c r="G6" s="198">
        <v>7</v>
      </c>
      <c r="H6" s="199">
        <v>8</v>
      </c>
      <c r="I6" s="198">
        <v>9</v>
      </c>
      <c r="J6" s="198">
        <v>10</v>
      </c>
      <c r="K6" s="198">
        <v>11</v>
      </c>
      <c r="L6" s="198">
        <v>12</v>
      </c>
      <c r="M6" s="201">
        <v>13</v>
      </c>
      <c r="N6" s="202">
        <v>14</v>
      </c>
      <c r="O6" s="202">
        <v>15</v>
      </c>
      <c r="P6" s="202">
        <v>16</v>
      </c>
      <c r="Q6" s="202">
        <v>17</v>
      </c>
    </row>
    <row r="7" ht="19.5" customHeight="1" spans="1:17">
      <c r="A7" s="13" t="s">
        <v>57</v>
      </c>
      <c r="B7" s="13" t="s">
        <v>58</v>
      </c>
      <c r="C7" s="15">
        <v>30.552244</v>
      </c>
      <c r="D7" s="15">
        <v>30.552244</v>
      </c>
      <c r="E7" s="15">
        <v>30.552244</v>
      </c>
      <c r="F7" s="15"/>
      <c r="G7" s="15"/>
      <c r="H7" s="15">
        <v>30.552244</v>
      </c>
      <c r="I7" s="15"/>
      <c r="J7" s="15"/>
      <c r="K7" s="15"/>
      <c r="L7" s="15"/>
      <c r="M7" s="15"/>
      <c r="N7" s="15"/>
      <c r="O7" s="15"/>
      <c r="P7" s="15"/>
      <c r="Q7" s="15"/>
    </row>
    <row r="8" ht="19.5" customHeight="1" spans="1:17">
      <c r="A8" s="129" t="s">
        <v>59</v>
      </c>
      <c r="B8" s="129" t="s">
        <v>60</v>
      </c>
      <c r="C8" s="15">
        <v>29.476364</v>
      </c>
      <c r="D8" s="15">
        <v>29.476364</v>
      </c>
      <c r="E8" s="15">
        <v>29.476364</v>
      </c>
      <c r="F8" s="15"/>
      <c r="G8" s="15"/>
      <c r="H8" s="15">
        <v>29.476364</v>
      </c>
      <c r="I8" s="15"/>
      <c r="J8" s="15"/>
      <c r="K8" s="15"/>
      <c r="L8" s="15"/>
      <c r="M8" s="15"/>
      <c r="N8" s="15"/>
      <c r="O8" s="15"/>
      <c r="P8" s="15"/>
      <c r="Q8" s="15"/>
    </row>
    <row r="9" ht="19.5" customHeight="1" spans="1:17">
      <c r="A9" s="165" t="s">
        <v>61</v>
      </c>
      <c r="B9" s="165" t="s">
        <v>62</v>
      </c>
      <c r="C9" s="15">
        <v>1.081259</v>
      </c>
      <c r="D9" s="15">
        <v>1.081259</v>
      </c>
      <c r="E9" s="15">
        <v>1.081259</v>
      </c>
      <c r="F9" s="15"/>
      <c r="G9" s="15"/>
      <c r="H9" s="15">
        <v>1.081259</v>
      </c>
      <c r="I9" s="15"/>
      <c r="J9" s="15"/>
      <c r="K9" s="15"/>
      <c r="L9" s="15"/>
      <c r="M9" s="15"/>
      <c r="N9" s="15"/>
      <c r="O9" s="15"/>
      <c r="P9" s="15"/>
      <c r="Q9" s="15"/>
    </row>
    <row r="10" ht="19.5" customHeight="1" spans="1:17">
      <c r="A10" s="165" t="s">
        <v>63</v>
      </c>
      <c r="B10" s="165" t="s">
        <v>64</v>
      </c>
      <c r="C10" s="15">
        <v>28.395105</v>
      </c>
      <c r="D10" s="15">
        <v>28.395105</v>
      </c>
      <c r="E10" s="15">
        <v>28.395105</v>
      </c>
      <c r="F10" s="15"/>
      <c r="G10" s="15"/>
      <c r="H10" s="15">
        <v>28.395105</v>
      </c>
      <c r="I10" s="15"/>
      <c r="J10" s="15"/>
      <c r="K10" s="15"/>
      <c r="L10" s="15"/>
      <c r="M10" s="15"/>
      <c r="N10" s="15"/>
      <c r="O10" s="15"/>
      <c r="P10" s="15"/>
      <c r="Q10" s="15"/>
    </row>
    <row r="11" ht="19.5" customHeight="1" spans="1:17">
      <c r="A11" s="129" t="s">
        <v>65</v>
      </c>
      <c r="B11" s="129" t="s">
        <v>66</v>
      </c>
      <c r="C11" s="15">
        <v>1.07588</v>
      </c>
      <c r="D11" s="15">
        <v>1.07588</v>
      </c>
      <c r="E11" s="15">
        <v>1.07588</v>
      </c>
      <c r="F11" s="15"/>
      <c r="G11" s="15"/>
      <c r="H11" s="15">
        <v>1.07588</v>
      </c>
      <c r="I11" s="15"/>
      <c r="J11" s="15"/>
      <c r="K11" s="15"/>
      <c r="L11" s="15"/>
      <c r="M11" s="15"/>
      <c r="N11" s="15"/>
      <c r="O11" s="15"/>
      <c r="P11" s="15"/>
      <c r="Q11" s="15"/>
    </row>
    <row r="12" ht="19.5" customHeight="1" spans="1:17">
      <c r="A12" s="165" t="s">
        <v>67</v>
      </c>
      <c r="B12" s="165" t="s">
        <v>66</v>
      </c>
      <c r="C12" s="15">
        <v>1.07588</v>
      </c>
      <c r="D12" s="15">
        <v>1.07588</v>
      </c>
      <c r="E12" s="15">
        <v>1.07588</v>
      </c>
      <c r="F12" s="15"/>
      <c r="G12" s="15"/>
      <c r="H12" s="15">
        <v>1.07588</v>
      </c>
      <c r="I12" s="15"/>
      <c r="J12" s="15"/>
      <c r="K12" s="15"/>
      <c r="L12" s="15"/>
      <c r="M12" s="15"/>
      <c r="N12" s="15"/>
      <c r="O12" s="15"/>
      <c r="P12" s="15"/>
      <c r="Q12" s="15"/>
    </row>
    <row r="13" ht="19.5" customHeight="1" spans="1:17">
      <c r="A13" s="13" t="s">
        <v>68</v>
      </c>
      <c r="B13" s="13" t="s">
        <v>69</v>
      </c>
      <c r="C13" s="15">
        <v>11.571599</v>
      </c>
      <c r="D13" s="15">
        <v>11.571599</v>
      </c>
      <c r="E13" s="15">
        <v>11.571599</v>
      </c>
      <c r="F13" s="15"/>
      <c r="G13" s="15"/>
      <c r="H13" s="15">
        <v>11.571599</v>
      </c>
      <c r="I13" s="15"/>
      <c r="J13" s="15"/>
      <c r="K13" s="15"/>
      <c r="L13" s="15"/>
      <c r="M13" s="15"/>
      <c r="N13" s="15"/>
      <c r="O13" s="15"/>
      <c r="P13" s="15"/>
      <c r="Q13" s="15"/>
    </row>
    <row r="14" ht="19.5" customHeight="1" spans="1:17">
      <c r="A14" s="129" t="s">
        <v>70</v>
      </c>
      <c r="B14" s="129" t="s">
        <v>71</v>
      </c>
      <c r="C14" s="15">
        <v>11.571599</v>
      </c>
      <c r="D14" s="15">
        <v>11.571599</v>
      </c>
      <c r="E14" s="15">
        <v>11.571599</v>
      </c>
      <c r="F14" s="15"/>
      <c r="G14" s="15"/>
      <c r="H14" s="15">
        <v>11.571599</v>
      </c>
      <c r="I14" s="15"/>
      <c r="J14" s="15"/>
      <c r="K14" s="15"/>
      <c r="L14" s="15"/>
      <c r="M14" s="15"/>
      <c r="N14" s="15"/>
      <c r="O14" s="15"/>
      <c r="P14" s="15"/>
      <c r="Q14" s="15"/>
    </row>
    <row r="15" ht="19.5" customHeight="1" spans="1:17">
      <c r="A15" s="165" t="s">
        <v>72</v>
      </c>
      <c r="B15" s="165" t="s">
        <v>73</v>
      </c>
      <c r="C15" s="15">
        <v>10.45141</v>
      </c>
      <c r="D15" s="15">
        <v>10.45141</v>
      </c>
      <c r="E15" s="15">
        <v>10.45141</v>
      </c>
      <c r="F15" s="15"/>
      <c r="G15" s="15"/>
      <c r="H15" s="15">
        <v>10.45141</v>
      </c>
      <c r="I15" s="15"/>
      <c r="J15" s="15"/>
      <c r="K15" s="15"/>
      <c r="L15" s="15"/>
      <c r="M15" s="15"/>
      <c r="N15" s="15"/>
      <c r="O15" s="15"/>
      <c r="P15" s="15"/>
      <c r="Q15" s="15"/>
    </row>
    <row r="16" ht="19.5" customHeight="1" spans="1:17">
      <c r="A16" s="165" t="s">
        <v>74</v>
      </c>
      <c r="B16" s="165" t="s">
        <v>75</v>
      </c>
      <c r="C16" s="15">
        <v>1.120189</v>
      </c>
      <c r="D16" s="15">
        <v>1.120189</v>
      </c>
      <c r="E16" s="15">
        <v>1.120189</v>
      </c>
      <c r="F16" s="15"/>
      <c r="G16" s="15"/>
      <c r="H16" s="15">
        <v>1.120189</v>
      </c>
      <c r="I16" s="15"/>
      <c r="J16" s="15"/>
      <c r="K16" s="15"/>
      <c r="L16" s="15"/>
      <c r="M16" s="15"/>
      <c r="N16" s="15"/>
      <c r="O16" s="15"/>
      <c r="P16" s="15"/>
      <c r="Q16" s="15"/>
    </row>
    <row r="17" ht="19.5" customHeight="1" spans="1:17">
      <c r="A17" s="13" t="s">
        <v>76</v>
      </c>
      <c r="B17" s="13" t="s">
        <v>77</v>
      </c>
      <c r="C17" s="15">
        <v>10</v>
      </c>
      <c r="D17" s="15"/>
      <c r="E17" s="15"/>
      <c r="F17" s="15">
        <v>10</v>
      </c>
      <c r="G17" s="15">
        <v>10</v>
      </c>
      <c r="H17" s="15">
        <v>10</v>
      </c>
      <c r="I17" s="15"/>
      <c r="J17" s="15"/>
      <c r="K17" s="15"/>
      <c r="L17" s="15"/>
      <c r="M17" s="15"/>
      <c r="N17" s="15"/>
      <c r="O17" s="15"/>
      <c r="P17" s="15"/>
      <c r="Q17" s="15"/>
    </row>
    <row r="18" ht="19.5" customHeight="1" spans="1:17">
      <c r="A18" s="129" t="s">
        <v>78</v>
      </c>
      <c r="B18" s="129" t="s">
        <v>79</v>
      </c>
      <c r="C18" s="15">
        <v>10</v>
      </c>
      <c r="D18" s="15"/>
      <c r="E18" s="15"/>
      <c r="F18" s="15">
        <v>10</v>
      </c>
      <c r="G18" s="15">
        <v>10</v>
      </c>
      <c r="H18" s="15">
        <v>10</v>
      </c>
      <c r="I18" s="15"/>
      <c r="J18" s="15"/>
      <c r="K18" s="15"/>
      <c r="L18" s="15"/>
      <c r="M18" s="15"/>
      <c r="N18" s="15"/>
      <c r="O18" s="15"/>
      <c r="P18" s="15"/>
      <c r="Q18" s="15"/>
    </row>
    <row r="19" ht="19.5" customHeight="1" spans="1:17">
      <c r="A19" s="165" t="s">
        <v>80</v>
      </c>
      <c r="B19" s="165" t="s">
        <v>79</v>
      </c>
      <c r="C19" s="15">
        <v>10</v>
      </c>
      <c r="D19" s="15"/>
      <c r="E19" s="15"/>
      <c r="F19" s="15">
        <v>10</v>
      </c>
      <c r="G19" s="15">
        <v>10</v>
      </c>
      <c r="H19" s="15">
        <v>10</v>
      </c>
      <c r="I19" s="15"/>
      <c r="J19" s="15"/>
      <c r="K19" s="15"/>
      <c r="L19" s="15"/>
      <c r="M19" s="15"/>
      <c r="N19" s="15"/>
      <c r="O19" s="15"/>
      <c r="P19" s="15"/>
      <c r="Q19" s="15"/>
    </row>
    <row r="20" ht="19.5" customHeight="1" spans="1:17">
      <c r="A20" s="13" t="s">
        <v>81</v>
      </c>
      <c r="B20" s="13" t="s">
        <v>82</v>
      </c>
      <c r="C20" s="15">
        <v>215.093198</v>
      </c>
      <c r="D20" s="15">
        <v>210.093198</v>
      </c>
      <c r="E20" s="15">
        <v>210.093198</v>
      </c>
      <c r="F20" s="15">
        <v>5</v>
      </c>
      <c r="G20" s="15">
        <v>5</v>
      </c>
      <c r="H20" s="15">
        <v>215.093198</v>
      </c>
      <c r="I20" s="15"/>
      <c r="J20" s="15"/>
      <c r="K20" s="15"/>
      <c r="L20" s="15"/>
      <c r="M20" s="15"/>
      <c r="N20" s="15"/>
      <c r="O20" s="15"/>
      <c r="P20" s="15"/>
      <c r="Q20" s="15"/>
    </row>
    <row r="21" ht="19.5" customHeight="1" spans="1:17">
      <c r="A21" s="129" t="s">
        <v>83</v>
      </c>
      <c r="B21" s="129" t="s">
        <v>84</v>
      </c>
      <c r="C21" s="15">
        <v>215.093198</v>
      </c>
      <c r="D21" s="15">
        <v>210.093198</v>
      </c>
      <c r="E21" s="15">
        <v>210.093198</v>
      </c>
      <c r="F21" s="15">
        <v>5</v>
      </c>
      <c r="G21" s="15">
        <v>5</v>
      </c>
      <c r="H21" s="15">
        <v>215.093198</v>
      </c>
      <c r="I21" s="15"/>
      <c r="J21" s="15"/>
      <c r="K21" s="15"/>
      <c r="L21" s="15"/>
      <c r="M21" s="15"/>
      <c r="N21" s="15"/>
      <c r="O21" s="15"/>
      <c r="P21" s="15"/>
      <c r="Q21" s="15"/>
    </row>
    <row r="22" ht="19.5" customHeight="1" spans="1:17">
      <c r="A22" s="165" t="s">
        <v>85</v>
      </c>
      <c r="B22" s="165" t="s">
        <v>86</v>
      </c>
      <c r="C22" s="15">
        <v>210.093198</v>
      </c>
      <c r="D22" s="15">
        <v>210.093198</v>
      </c>
      <c r="E22" s="15">
        <v>210.093198</v>
      </c>
      <c r="F22" s="15"/>
      <c r="G22" s="15"/>
      <c r="H22" s="15">
        <v>210.093198</v>
      </c>
      <c r="I22" s="15"/>
      <c r="J22" s="15"/>
      <c r="K22" s="15"/>
      <c r="L22" s="15"/>
      <c r="M22" s="15"/>
      <c r="N22" s="15"/>
      <c r="O22" s="15"/>
      <c r="P22" s="15"/>
      <c r="Q22" s="15"/>
    </row>
    <row r="23" ht="19.5" customHeight="1" spans="1:17">
      <c r="A23" s="165" t="s">
        <v>87</v>
      </c>
      <c r="B23" s="165" t="s">
        <v>88</v>
      </c>
      <c r="C23" s="15">
        <v>5</v>
      </c>
      <c r="D23" s="15"/>
      <c r="E23" s="15"/>
      <c r="F23" s="15">
        <v>5</v>
      </c>
      <c r="G23" s="15">
        <v>5</v>
      </c>
      <c r="H23" s="15">
        <v>5</v>
      </c>
      <c r="I23" s="15"/>
      <c r="J23" s="15"/>
      <c r="K23" s="15"/>
      <c r="L23" s="15"/>
      <c r="M23" s="15"/>
      <c r="N23" s="15"/>
      <c r="O23" s="15"/>
      <c r="P23" s="15"/>
      <c r="Q23" s="15"/>
    </row>
    <row r="24" ht="19.5" customHeight="1" spans="1:17">
      <c r="A24" s="13" t="s">
        <v>89</v>
      </c>
      <c r="B24" s="13" t="s">
        <v>90</v>
      </c>
      <c r="C24" s="15">
        <v>22.678728</v>
      </c>
      <c r="D24" s="15">
        <v>22.678728</v>
      </c>
      <c r="E24" s="15">
        <v>22.678728</v>
      </c>
      <c r="F24" s="15"/>
      <c r="G24" s="15"/>
      <c r="H24" s="15">
        <v>22.678728</v>
      </c>
      <c r="I24" s="15"/>
      <c r="J24" s="15"/>
      <c r="K24" s="15"/>
      <c r="L24" s="15"/>
      <c r="M24" s="15"/>
      <c r="N24" s="15"/>
      <c r="O24" s="15"/>
      <c r="P24" s="15"/>
      <c r="Q24" s="15"/>
    </row>
    <row r="25" ht="19.5" customHeight="1" spans="1:17">
      <c r="A25" s="129" t="s">
        <v>91</v>
      </c>
      <c r="B25" s="129" t="s">
        <v>92</v>
      </c>
      <c r="C25" s="15">
        <v>22.678728</v>
      </c>
      <c r="D25" s="15">
        <v>22.678728</v>
      </c>
      <c r="E25" s="15">
        <v>22.678728</v>
      </c>
      <c r="F25" s="15"/>
      <c r="G25" s="15"/>
      <c r="H25" s="15">
        <v>22.678728</v>
      </c>
      <c r="I25" s="15"/>
      <c r="J25" s="15"/>
      <c r="K25" s="15"/>
      <c r="L25" s="15"/>
      <c r="M25" s="15"/>
      <c r="N25" s="15"/>
      <c r="O25" s="15"/>
      <c r="P25" s="15"/>
      <c r="Q25" s="15"/>
    </row>
    <row r="26" ht="19.5" customHeight="1" spans="1:17">
      <c r="A26" s="165" t="s">
        <v>93</v>
      </c>
      <c r="B26" s="165" t="s">
        <v>94</v>
      </c>
      <c r="C26" s="15">
        <v>22.678728</v>
      </c>
      <c r="D26" s="15">
        <v>22.678728</v>
      </c>
      <c r="E26" s="15">
        <v>22.678728</v>
      </c>
      <c r="F26" s="15"/>
      <c r="G26" s="15"/>
      <c r="H26" s="15">
        <v>22.678728</v>
      </c>
      <c r="I26" s="15"/>
      <c r="J26" s="15"/>
      <c r="K26" s="15"/>
      <c r="L26" s="15"/>
      <c r="M26" s="15"/>
      <c r="N26" s="15"/>
      <c r="O26" s="15"/>
      <c r="P26" s="15"/>
      <c r="Q26" s="15"/>
    </row>
    <row r="27" ht="17.25" customHeight="1" spans="1:17">
      <c r="A27" s="200" t="s">
        <v>95</v>
      </c>
      <c r="B27" s="9" t="s">
        <v>95</v>
      </c>
      <c r="C27" s="15">
        <v>289.895769</v>
      </c>
      <c r="D27" s="15">
        <v>274.895769</v>
      </c>
      <c r="E27" s="15">
        <v>274.895769</v>
      </c>
      <c r="F27" s="15">
        <v>15</v>
      </c>
      <c r="G27" s="15">
        <v>15</v>
      </c>
      <c r="H27" s="15">
        <v>289.895769</v>
      </c>
      <c r="I27" s="15"/>
      <c r="J27" s="15"/>
      <c r="K27" s="15"/>
      <c r="L27" s="15"/>
      <c r="M27" s="15"/>
      <c r="N27" s="15"/>
      <c r="O27" s="15"/>
      <c r="P27" s="15"/>
      <c r="Q27" s="15"/>
    </row>
  </sheetData>
  <mergeCells count="13">
    <mergeCell ref="A2:Q2"/>
    <mergeCell ref="A3:N3"/>
    <mergeCell ref="D4:E4"/>
    <mergeCell ref="F4:G4"/>
    <mergeCell ref="L4:Q4"/>
    <mergeCell ref="A27:B27"/>
    <mergeCell ref="A4:A5"/>
    <mergeCell ref="B4:B5"/>
    <mergeCell ref="C4:C5"/>
    <mergeCell ref="H4:H5"/>
    <mergeCell ref="I4:I5"/>
    <mergeCell ref="J4:J5"/>
    <mergeCell ref="K4:K5"/>
  </mergeCells>
  <pageMargins left="0.75" right="0.75" top="1" bottom="1" header="0.511805555555556" footer="0.511805555555556"/>
  <pageSetup paperSize="9" fitToWidth="0"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D32"/>
  <sheetViews>
    <sheetView workbookViewId="0">
      <pane xSplit="4" ySplit="6" topLeftCell="E11" activePane="bottomRight" state="frozen"/>
      <selection/>
      <selection pane="topRight"/>
      <selection pane="bottomLeft"/>
      <selection pane="bottomRight" activeCell="A3" sqref="A3:B3"/>
    </sheetView>
  </sheetViews>
  <sheetFormatPr defaultColWidth="7.76666666666667" defaultRowHeight="14.25" customHeight="1" outlineLevelCol="3"/>
  <cols>
    <col min="1" max="1" width="43.125" style="166" customWidth="1"/>
    <col min="2" max="2" width="33.9833333333333" style="166" customWidth="1"/>
    <col min="3" max="3" width="42.5" style="166" customWidth="1"/>
    <col min="4" max="4" width="31.875" style="166" customWidth="1"/>
    <col min="5" max="5" width="7.99166666666667" style="167" customWidth="1"/>
    <col min="6" max="256" width="7.99166666666667" style="167"/>
    <col min="257" max="16384" width="7.76666666666667" style="168"/>
  </cols>
  <sheetData>
    <row r="1" customHeight="1" spans="1:4">
      <c r="A1" s="169"/>
      <c r="B1" s="169"/>
      <c r="C1" s="169"/>
      <c r="D1" s="170" t="s">
        <v>96</v>
      </c>
    </row>
    <row r="2" ht="31.5" customHeight="1" spans="1:4">
      <c r="A2" s="171" t="s">
        <v>97</v>
      </c>
      <c r="B2" s="172"/>
      <c r="C2" s="172"/>
      <c r="D2" s="172"/>
    </row>
    <row r="3" ht="17.25" customHeight="1" spans="1:4">
      <c r="A3" s="173" t="s">
        <v>98</v>
      </c>
      <c r="B3" s="174"/>
      <c r="C3" s="174"/>
      <c r="D3" s="175" t="s">
        <v>26</v>
      </c>
    </row>
    <row r="4" ht="19.5" customHeight="1" spans="1:4">
      <c r="A4" s="176" t="s">
        <v>3</v>
      </c>
      <c r="B4" s="177"/>
      <c r="C4" s="176" t="s">
        <v>4</v>
      </c>
      <c r="D4" s="177"/>
    </row>
    <row r="5" ht="21.75" customHeight="1" spans="1:4">
      <c r="A5" s="178" t="s">
        <v>5</v>
      </c>
      <c r="B5" s="179" t="s">
        <v>6</v>
      </c>
      <c r="C5" s="178" t="s">
        <v>99</v>
      </c>
      <c r="D5" s="179" t="s">
        <v>6</v>
      </c>
    </row>
    <row r="6" ht="17.25" customHeight="1" spans="1:4">
      <c r="A6" s="180"/>
      <c r="B6" s="181"/>
      <c r="C6" s="180"/>
      <c r="D6" s="181"/>
    </row>
    <row r="7" ht="17.25" customHeight="1" spans="1:4">
      <c r="A7" s="182" t="s">
        <v>100</v>
      </c>
      <c r="B7" s="183">
        <v>289.895769</v>
      </c>
      <c r="C7" s="184" t="s">
        <v>101</v>
      </c>
      <c r="D7" s="183">
        <v>289.895769</v>
      </c>
    </row>
    <row r="8" ht="17.25" customHeight="1" spans="1:4">
      <c r="A8" s="185" t="s">
        <v>102</v>
      </c>
      <c r="B8" s="183">
        <v>289.895769</v>
      </c>
      <c r="C8" s="184" t="s">
        <v>103</v>
      </c>
      <c r="D8" s="186"/>
    </row>
    <row r="9" ht="17.25" customHeight="1" spans="1:4">
      <c r="A9" s="185" t="s">
        <v>104</v>
      </c>
      <c r="B9" s="187"/>
      <c r="C9" s="184" t="s">
        <v>105</v>
      </c>
      <c r="D9" s="186"/>
    </row>
    <row r="10" ht="17.25" customHeight="1" spans="1:4">
      <c r="A10" s="185" t="s">
        <v>106</v>
      </c>
      <c r="B10" s="187"/>
      <c r="C10" s="184" t="s">
        <v>107</v>
      </c>
      <c r="D10" s="186"/>
    </row>
    <row r="11" ht="17.25" customHeight="1" spans="1:4">
      <c r="A11" s="185" t="s">
        <v>108</v>
      </c>
      <c r="B11" s="187"/>
      <c r="C11" s="184" t="s">
        <v>109</v>
      </c>
      <c r="D11" s="186"/>
    </row>
    <row r="12" ht="17.25" customHeight="1" spans="1:4">
      <c r="A12" s="185" t="s">
        <v>102</v>
      </c>
      <c r="B12" s="187"/>
      <c r="C12" s="184" t="s">
        <v>110</v>
      </c>
      <c r="D12" s="186"/>
    </row>
    <row r="13" ht="17.25" customHeight="1" spans="1:4">
      <c r="A13" s="188" t="s">
        <v>104</v>
      </c>
      <c r="B13" s="186"/>
      <c r="C13" s="184" t="s">
        <v>111</v>
      </c>
      <c r="D13" s="186"/>
    </row>
    <row r="14" ht="17.25" customHeight="1" spans="1:4">
      <c r="A14" s="188" t="s">
        <v>106</v>
      </c>
      <c r="B14" s="186"/>
      <c r="C14" s="184" t="s">
        <v>112</v>
      </c>
      <c r="D14" s="186"/>
    </row>
    <row r="15" ht="17.25" customHeight="1" spans="1:4">
      <c r="A15" s="185"/>
      <c r="B15" s="186"/>
      <c r="C15" s="184" t="s">
        <v>113</v>
      </c>
      <c r="D15" s="183">
        <v>30.552244</v>
      </c>
    </row>
    <row r="16" ht="17.25" customHeight="1" spans="1:4">
      <c r="A16" s="185"/>
      <c r="B16" s="187"/>
      <c r="C16" s="184" t="s">
        <v>114</v>
      </c>
      <c r="D16" s="183">
        <v>11.571599</v>
      </c>
    </row>
    <row r="17" ht="17.25" customHeight="1" spans="1:4">
      <c r="A17" s="185"/>
      <c r="B17" s="189"/>
      <c r="C17" s="184" t="s">
        <v>115</v>
      </c>
      <c r="D17" s="183">
        <v>10</v>
      </c>
    </row>
    <row r="18" ht="17.25" customHeight="1" spans="1:4">
      <c r="A18" s="188"/>
      <c r="B18" s="189"/>
      <c r="C18" s="184" t="s">
        <v>116</v>
      </c>
      <c r="D18" s="186"/>
    </row>
    <row r="19" ht="17.25" customHeight="1" spans="1:4">
      <c r="A19" s="188"/>
      <c r="B19" s="190"/>
      <c r="C19" s="184" t="s">
        <v>117</v>
      </c>
      <c r="D19" s="183">
        <v>215.093198</v>
      </c>
    </row>
    <row r="20" ht="17.25" customHeight="1" spans="1:4">
      <c r="A20" s="190"/>
      <c r="B20" s="190"/>
      <c r="C20" s="184" t="s">
        <v>118</v>
      </c>
      <c r="D20" s="186"/>
    </row>
    <row r="21" ht="17.25" customHeight="1" spans="1:4">
      <c r="A21" s="190"/>
      <c r="B21" s="190"/>
      <c r="C21" s="184" t="s">
        <v>119</v>
      </c>
      <c r="D21" s="186"/>
    </row>
    <row r="22" ht="17.25" customHeight="1" spans="1:4">
      <c r="A22" s="190"/>
      <c r="B22" s="190"/>
      <c r="C22" s="184" t="s">
        <v>120</v>
      </c>
      <c r="D22" s="186"/>
    </row>
    <row r="23" ht="17.25" customHeight="1" spans="1:4">
      <c r="A23" s="190"/>
      <c r="B23" s="190"/>
      <c r="C23" s="184" t="s">
        <v>121</v>
      </c>
      <c r="D23" s="186"/>
    </row>
    <row r="24" ht="17.25" customHeight="1" spans="1:4">
      <c r="A24" s="190"/>
      <c r="B24" s="190"/>
      <c r="C24" s="184" t="s">
        <v>122</v>
      </c>
      <c r="D24" s="186"/>
    </row>
    <row r="25" ht="17.25" customHeight="1" spans="1:4">
      <c r="A25" s="190"/>
      <c r="B25" s="190"/>
      <c r="C25" s="184" t="s">
        <v>123</v>
      </c>
      <c r="D25" s="186"/>
    </row>
    <row r="26" ht="17.25" customHeight="1" spans="1:4">
      <c r="A26" s="190"/>
      <c r="B26" s="190"/>
      <c r="C26" s="184" t="s">
        <v>124</v>
      </c>
      <c r="D26" s="183">
        <v>22.678728</v>
      </c>
    </row>
    <row r="27" ht="17.25" customHeight="1" spans="1:4">
      <c r="A27" s="190"/>
      <c r="B27" s="190"/>
      <c r="C27" s="184" t="s">
        <v>125</v>
      </c>
      <c r="D27" s="186"/>
    </row>
    <row r="28" ht="17.25" customHeight="1" spans="1:4">
      <c r="A28" s="190"/>
      <c r="B28" s="190"/>
      <c r="C28" s="184" t="s">
        <v>126</v>
      </c>
      <c r="D28" s="186"/>
    </row>
    <row r="29" ht="17.25" customHeight="1" spans="1:4">
      <c r="A29" s="190"/>
      <c r="B29" s="190"/>
      <c r="C29" s="184" t="s">
        <v>127</v>
      </c>
      <c r="D29" s="186"/>
    </row>
    <row r="30" ht="17.25" customHeight="1" spans="1:4">
      <c r="A30" s="190"/>
      <c r="B30" s="190"/>
      <c r="C30" s="184" t="s">
        <v>128</v>
      </c>
      <c r="D30" s="186"/>
    </row>
    <row r="31" customHeight="1" spans="1:4">
      <c r="A31" s="191"/>
      <c r="B31" s="189"/>
      <c r="C31" s="188" t="s">
        <v>129</v>
      </c>
      <c r="D31" s="189"/>
    </row>
    <row r="32" ht="17.25" customHeight="1" spans="1:4">
      <c r="A32" s="192" t="s">
        <v>130</v>
      </c>
      <c r="B32" s="183">
        <v>289.895769</v>
      </c>
      <c r="C32" s="191" t="s">
        <v>23</v>
      </c>
      <c r="D32" s="183">
        <v>289.895769</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0416666666667" bottom="0.510416666666667" header="0.313888888888889" footer="0.313888888888889"/>
  <pageSetup paperSize="9" scale="80" orientation="landscape" horizontalDpi="600" verticalDpi="600"/>
  <headerFooter>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G27"/>
  <sheetViews>
    <sheetView showZeros="0" workbookViewId="0">
      <selection activeCell="A1" sqref="A1"/>
    </sheetView>
  </sheetViews>
  <sheetFormatPr defaultColWidth="9.14166666666667" defaultRowHeight="14.25" customHeight="1" outlineLevelCol="6"/>
  <cols>
    <col min="1" max="1" width="20.1416666666667" customWidth="1"/>
    <col min="2" max="2" width="44" customWidth="1"/>
    <col min="3" max="3" width="24.2833333333333" customWidth="1"/>
    <col min="4" max="4" width="16.575" customWidth="1"/>
    <col min="5" max="7" width="24.2833333333333" customWidth="1"/>
  </cols>
  <sheetData>
    <row r="1" customHeight="1" spans="4:7">
      <c r="D1" s="161"/>
      <c r="F1" s="39"/>
      <c r="G1" s="39" t="s">
        <v>131</v>
      </c>
    </row>
    <row r="2" ht="39" customHeight="1" spans="1:7">
      <c r="A2" s="93" t="s">
        <v>132</v>
      </c>
      <c r="B2" s="93"/>
      <c r="C2" s="93"/>
      <c r="D2" s="93"/>
      <c r="E2" s="93"/>
      <c r="F2" s="93"/>
      <c r="G2" s="93"/>
    </row>
    <row r="3" ht="18" customHeight="1" spans="1:7">
      <c r="A3" s="4" t="str">
        <f>"单位名称："&amp;"曲靖面店坡联营林场"</f>
        <v>单位名称：曲靖面店坡联营林场</v>
      </c>
      <c r="F3" s="90"/>
      <c r="G3" s="239" t="s">
        <v>2</v>
      </c>
    </row>
    <row r="4" ht="20.25" customHeight="1" spans="1:7">
      <c r="A4" s="162" t="s">
        <v>133</v>
      </c>
      <c r="B4" s="163"/>
      <c r="C4" s="56" t="s">
        <v>29</v>
      </c>
      <c r="D4" s="56" t="s">
        <v>48</v>
      </c>
      <c r="E4" s="10"/>
      <c r="F4" s="10"/>
      <c r="G4" s="10" t="s">
        <v>49</v>
      </c>
    </row>
    <row r="5" ht="20.25" customHeight="1" spans="1:7">
      <c r="A5" s="164" t="s">
        <v>46</v>
      </c>
      <c r="B5" s="164" t="s">
        <v>47</v>
      </c>
      <c r="C5" s="10"/>
      <c r="D5" s="11" t="s">
        <v>31</v>
      </c>
      <c r="E5" s="11" t="s">
        <v>134</v>
      </c>
      <c r="F5" s="11" t="s">
        <v>135</v>
      </c>
      <c r="G5" s="10"/>
    </row>
    <row r="6" ht="13.5" customHeight="1" spans="1:7">
      <c r="A6" s="164" t="s">
        <v>136</v>
      </c>
      <c r="B6" s="164" t="s">
        <v>137</v>
      </c>
      <c r="C6" s="164" t="s">
        <v>138</v>
      </c>
      <c r="D6" s="99" t="s">
        <v>139</v>
      </c>
      <c r="E6" s="99" t="s">
        <v>140</v>
      </c>
      <c r="F6" s="99" t="s">
        <v>141</v>
      </c>
      <c r="G6" s="58">
        <v>7</v>
      </c>
    </row>
    <row r="7" ht="18" customHeight="1" spans="1:7">
      <c r="A7" s="13" t="s">
        <v>57</v>
      </c>
      <c r="B7" s="13" t="s">
        <v>58</v>
      </c>
      <c r="C7" s="15">
        <v>30.552244</v>
      </c>
      <c r="D7" s="15">
        <v>30.552244</v>
      </c>
      <c r="E7" s="15">
        <v>29.470985</v>
      </c>
      <c r="F7" s="15">
        <v>1.081259</v>
      </c>
      <c r="G7" s="15"/>
    </row>
    <row r="8" ht="18" customHeight="1" spans="1:7">
      <c r="A8" s="129" t="s">
        <v>59</v>
      </c>
      <c r="B8" s="129" t="s">
        <v>60</v>
      </c>
      <c r="C8" s="15">
        <v>29.476364</v>
      </c>
      <c r="D8" s="15">
        <v>29.476364</v>
      </c>
      <c r="E8" s="15">
        <v>28.395105</v>
      </c>
      <c r="F8" s="15">
        <v>1.081259</v>
      </c>
      <c r="G8" s="15"/>
    </row>
    <row r="9" ht="18" customHeight="1" spans="1:7">
      <c r="A9" s="165" t="s">
        <v>61</v>
      </c>
      <c r="B9" s="165" t="s">
        <v>62</v>
      </c>
      <c r="C9" s="15">
        <v>1.081259</v>
      </c>
      <c r="D9" s="15">
        <v>1.081259</v>
      </c>
      <c r="E9" s="15"/>
      <c r="F9" s="15">
        <v>1.081259</v>
      </c>
      <c r="G9" s="15"/>
    </row>
    <row r="10" ht="18" customHeight="1" spans="1:7">
      <c r="A10" s="165" t="s">
        <v>63</v>
      </c>
      <c r="B10" s="165" t="s">
        <v>64</v>
      </c>
      <c r="C10" s="15">
        <v>28.395105</v>
      </c>
      <c r="D10" s="15">
        <v>28.395105</v>
      </c>
      <c r="E10" s="15">
        <v>28.395105</v>
      </c>
      <c r="F10" s="15"/>
      <c r="G10" s="15"/>
    </row>
    <row r="11" ht="18" customHeight="1" spans="1:7">
      <c r="A11" s="129" t="s">
        <v>65</v>
      </c>
      <c r="B11" s="129" t="s">
        <v>66</v>
      </c>
      <c r="C11" s="15">
        <v>1.07588</v>
      </c>
      <c r="D11" s="15">
        <v>1.07588</v>
      </c>
      <c r="E11" s="15">
        <v>1.07588</v>
      </c>
      <c r="F11" s="15"/>
      <c r="G11" s="15"/>
    </row>
    <row r="12" ht="18" customHeight="1" spans="1:7">
      <c r="A12" s="165" t="s">
        <v>67</v>
      </c>
      <c r="B12" s="165" t="s">
        <v>66</v>
      </c>
      <c r="C12" s="15">
        <v>1.07588</v>
      </c>
      <c r="D12" s="15">
        <v>1.07588</v>
      </c>
      <c r="E12" s="15">
        <v>1.07588</v>
      </c>
      <c r="F12" s="15"/>
      <c r="G12" s="15"/>
    </row>
    <row r="13" ht="18" customHeight="1" spans="1:7">
      <c r="A13" s="13" t="s">
        <v>68</v>
      </c>
      <c r="B13" s="13" t="s">
        <v>69</v>
      </c>
      <c r="C13" s="15">
        <v>11.571599</v>
      </c>
      <c r="D13" s="15">
        <v>11.571599</v>
      </c>
      <c r="E13" s="15">
        <v>11.571599</v>
      </c>
      <c r="F13" s="15"/>
      <c r="G13" s="15"/>
    </row>
    <row r="14" ht="18" customHeight="1" spans="1:7">
      <c r="A14" s="129" t="s">
        <v>70</v>
      </c>
      <c r="B14" s="129" t="s">
        <v>71</v>
      </c>
      <c r="C14" s="15">
        <v>11.571599</v>
      </c>
      <c r="D14" s="15">
        <v>11.571599</v>
      </c>
      <c r="E14" s="15">
        <v>11.571599</v>
      </c>
      <c r="F14" s="15"/>
      <c r="G14" s="15"/>
    </row>
    <row r="15" ht="18" customHeight="1" spans="1:7">
      <c r="A15" s="165" t="s">
        <v>72</v>
      </c>
      <c r="B15" s="165" t="s">
        <v>73</v>
      </c>
      <c r="C15" s="15">
        <v>10.45141</v>
      </c>
      <c r="D15" s="15">
        <v>10.45141</v>
      </c>
      <c r="E15" s="15">
        <v>10.45141</v>
      </c>
      <c r="F15" s="15"/>
      <c r="G15" s="15"/>
    </row>
    <row r="16" ht="18" customHeight="1" spans="1:7">
      <c r="A16" s="165" t="s">
        <v>74</v>
      </c>
      <c r="B16" s="165" t="s">
        <v>75</v>
      </c>
      <c r="C16" s="15">
        <v>1.120189</v>
      </c>
      <c r="D16" s="15">
        <v>1.120189</v>
      </c>
      <c r="E16" s="15">
        <v>1.120189</v>
      </c>
      <c r="F16" s="15"/>
      <c r="G16" s="15"/>
    </row>
    <row r="17" ht="18" customHeight="1" spans="1:7">
      <c r="A17" s="13" t="s">
        <v>76</v>
      </c>
      <c r="B17" s="13" t="s">
        <v>77</v>
      </c>
      <c r="C17" s="15">
        <v>10</v>
      </c>
      <c r="D17" s="15"/>
      <c r="E17" s="15"/>
      <c r="F17" s="15"/>
      <c r="G17" s="15">
        <v>10</v>
      </c>
    </row>
    <row r="18" ht="18" customHeight="1" spans="1:7">
      <c r="A18" s="129" t="s">
        <v>78</v>
      </c>
      <c r="B18" s="129" t="s">
        <v>79</v>
      </c>
      <c r="C18" s="15">
        <v>10</v>
      </c>
      <c r="D18" s="15"/>
      <c r="E18" s="15"/>
      <c r="F18" s="15"/>
      <c r="G18" s="15">
        <v>10</v>
      </c>
    </row>
    <row r="19" ht="18" customHeight="1" spans="1:7">
      <c r="A19" s="165" t="s">
        <v>80</v>
      </c>
      <c r="B19" s="165" t="s">
        <v>79</v>
      </c>
      <c r="C19" s="15">
        <v>10</v>
      </c>
      <c r="D19" s="15"/>
      <c r="E19" s="15"/>
      <c r="F19" s="15"/>
      <c r="G19" s="15">
        <v>10</v>
      </c>
    </row>
    <row r="20" ht="18" customHeight="1" spans="1:7">
      <c r="A20" s="13" t="s">
        <v>81</v>
      </c>
      <c r="B20" s="13" t="s">
        <v>82</v>
      </c>
      <c r="C20" s="15">
        <v>215.093198</v>
      </c>
      <c r="D20" s="15">
        <v>210.093198</v>
      </c>
      <c r="E20" s="15">
        <v>189.962996</v>
      </c>
      <c r="F20" s="15">
        <v>20.130202</v>
      </c>
      <c r="G20" s="15">
        <v>5</v>
      </c>
    </row>
    <row r="21" ht="18" customHeight="1" spans="1:7">
      <c r="A21" s="129" t="s">
        <v>83</v>
      </c>
      <c r="B21" s="129" t="s">
        <v>84</v>
      </c>
      <c r="C21" s="15">
        <v>215.093198</v>
      </c>
      <c r="D21" s="15">
        <v>210.093198</v>
      </c>
      <c r="E21" s="15">
        <v>189.962996</v>
      </c>
      <c r="F21" s="15">
        <v>20.130202</v>
      </c>
      <c r="G21" s="15">
        <v>5</v>
      </c>
    </row>
    <row r="22" ht="18" customHeight="1" spans="1:7">
      <c r="A22" s="165" t="s">
        <v>85</v>
      </c>
      <c r="B22" s="165" t="s">
        <v>86</v>
      </c>
      <c r="C22" s="15">
        <v>210.093198</v>
      </c>
      <c r="D22" s="15">
        <v>210.093198</v>
      </c>
      <c r="E22" s="15">
        <v>189.962996</v>
      </c>
      <c r="F22" s="15">
        <v>20.130202</v>
      </c>
      <c r="G22" s="15"/>
    </row>
    <row r="23" ht="18" customHeight="1" spans="1:7">
      <c r="A23" s="165" t="s">
        <v>87</v>
      </c>
      <c r="B23" s="165" t="s">
        <v>88</v>
      </c>
      <c r="C23" s="15">
        <v>5</v>
      </c>
      <c r="D23" s="15"/>
      <c r="E23" s="15"/>
      <c r="F23" s="15"/>
      <c r="G23" s="15">
        <v>5</v>
      </c>
    </row>
    <row r="24" ht="18" customHeight="1" spans="1:7">
      <c r="A24" s="13" t="s">
        <v>89</v>
      </c>
      <c r="B24" s="13" t="s">
        <v>90</v>
      </c>
      <c r="C24" s="15">
        <v>22.678728</v>
      </c>
      <c r="D24" s="15">
        <v>22.678728</v>
      </c>
      <c r="E24" s="15">
        <v>22.678728</v>
      </c>
      <c r="F24" s="15"/>
      <c r="G24" s="15"/>
    </row>
    <row r="25" ht="18" customHeight="1" spans="1:7">
      <c r="A25" s="129" t="s">
        <v>91</v>
      </c>
      <c r="B25" s="129" t="s">
        <v>92</v>
      </c>
      <c r="C25" s="15">
        <v>22.678728</v>
      </c>
      <c r="D25" s="15">
        <v>22.678728</v>
      </c>
      <c r="E25" s="15">
        <v>22.678728</v>
      </c>
      <c r="F25" s="15"/>
      <c r="G25" s="15"/>
    </row>
    <row r="26" ht="18" customHeight="1" spans="1:7">
      <c r="A26" s="165" t="s">
        <v>93</v>
      </c>
      <c r="B26" s="165" t="s">
        <v>94</v>
      </c>
      <c r="C26" s="15">
        <v>22.678728</v>
      </c>
      <c r="D26" s="15">
        <v>22.678728</v>
      </c>
      <c r="E26" s="15">
        <v>22.678728</v>
      </c>
      <c r="F26" s="15"/>
      <c r="G26" s="15"/>
    </row>
    <row r="27" ht="18" customHeight="1" spans="1:7">
      <c r="A27" s="10" t="s">
        <v>95</v>
      </c>
      <c r="B27" s="10" t="s">
        <v>95</v>
      </c>
      <c r="C27" s="15">
        <v>289.895769</v>
      </c>
      <c r="D27" s="15">
        <v>274.895769</v>
      </c>
      <c r="E27" s="15">
        <v>253.684308</v>
      </c>
      <c r="F27" s="15">
        <v>21.211461</v>
      </c>
      <c r="G27" s="15">
        <v>15</v>
      </c>
    </row>
  </sheetData>
  <mergeCells count="7">
    <mergeCell ref="A2:G2"/>
    <mergeCell ref="A3:E3"/>
    <mergeCell ref="A4:B4"/>
    <mergeCell ref="D4:F4"/>
    <mergeCell ref="A27:B27"/>
    <mergeCell ref="C4:C5"/>
    <mergeCell ref="G4:G5"/>
  </mergeCells>
  <pageMargins left="0.75" right="0.75" top="1" bottom="1" header="0.511805555555556" footer="0.511805555555556"/>
  <pageSetup paperSize="9" fitToWidth="0"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Z35"/>
  <sheetViews>
    <sheetView showGridLines="0" showZeros="0" topLeftCell="A9" workbookViewId="0">
      <selection activeCell="Q9" sqref="Q9:Q18"/>
    </sheetView>
  </sheetViews>
  <sheetFormatPr defaultColWidth="9.14166666666667" defaultRowHeight="14.25" customHeight="1"/>
  <cols>
    <col min="1" max="1" width="5.85" customWidth="1"/>
    <col min="2" max="2" width="7.14166666666667" customWidth="1"/>
    <col min="3" max="3" width="44" customWidth="1"/>
    <col min="4" max="4" width="29.575" customWidth="1"/>
    <col min="5" max="13" width="19.425" customWidth="1"/>
    <col min="14" max="14" width="7.575" customWidth="1"/>
    <col min="15" max="15" width="6.28333333333333" customWidth="1"/>
    <col min="16" max="16" width="44" customWidth="1"/>
    <col min="17" max="17" width="21.7083333333333" customWidth="1"/>
    <col min="18" max="26" width="18.85" customWidth="1"/>
  </cols>
  <sheetData>
    <row r="1" ht="12" customHeight="1" spans="1:26">
      <c r="A1" s="138"/>
      <c r="D1" s="48"/>
      <c r="K1" s="48"/>
      <c r="L1" s="48"/>
      <c r="M1" s="48"/>
      <c r="Q1" s="48"/>
      <c r="W1" s="39"/>
      <c r="X1" s="39"/>
      <c r="Y1" s="39"/>
      <c r="Z1" s="156" t="s">
        <v>142</v>
      </c>
    </row>
    <row r="2" ht="39" customHeight="1" spans="1:26">
      <c r="A2" s="139" t="s">
        <v>143</v>
      </c>
      <c r="B2" s="139"/>
      <c r="C2" s="139"/>
      <c r="D2" s="139"/>
      <c r="E2" s="139"/>
      <c r="F2" s="139"/>
      <c r="G2" s="139"/>
      <c r="H2" s="139"/>
      <c r="I2" s="139"/>
      <c r="J2" s="139"/>
      <c r="K2" s="139"/>
      <c r="L2" s="139"/>
      <c r="M2" s="139"/>
      <c r="N2" s="139"/>
      <c r="O2" s="139"/>
      <c r="P2" s="139"/>
      <c r="Q2" s="139"/>
      <c r="R2" s="139"/>
      <c r="S2" s="139"/>
      <c r="T2" s="139"/>
      <c r="U2" s="139"/>
      <c r="V2" s="139"/>
      <c r="W2" s="139"/>
      <c r="X2" s="139"/>
      <c r="Y2" s="139"/>
      <c r="Z2" s="157"/>
    </row>
    <row r="3" ht="19.5" customHeight="1" spans="1:26">
      <c r="A3" s="5" t="str">
        <f>"单位名称："&amp;"曲靖面店坡联营林场"</f>
        <v>单位名称：曲靖面店坡联营林场</v>
      </c>
      <c r="D3" s="48"/>
      <c r="K3" s="48"/>
      <c r="L3" s="48"/>
      <c r="M3" s="48"/>
      <c r="Q3" s="48"/>
      <c r="W3" s="90"/>
      <c r="X3" s="90"/>
      <c r="Y3" s="90"/>
      <c r="Z3" s="158" t="s">
        <v>2</v>
      </c>
    </row>
    <row r="4" ht="19.5" customHeight="1" spans="1:26">
      <c r="A4" s="140" t="s">
        <v>4</v>
      </c>
      <c r="B4" s="140"/>
      <c r="C4" s="140"/>
      <c r="D4" s="140"/>
      <c r="E4" s="140"/>
      <c r="F4" s="140"/>
      <c r="G4" s="140"/>
      <c r="H4" s="140"/>
      <c r="I4" s="140"/>
      <c r="J4" s="140"/>
      <c r="K4" s="140"/>
      <c r="L4" s="140"/>
      <c r="M4" s="140"/>
      <c r="N4" s="140" t="s">
        <v>4</v>
      </c>
      <c r="O4" s="140"/>
      <c r="P4" s="140"/>
      <c r="Q4" s="140"/>
      <c r="R4" s="140"/>
      <c r="S4" s="140"/>
      <c r="T4" s="140"/>
      <c r="U4" s="140"/>
      <c r="V4" s="140"/>
      <c r="W4" s="140"/>
      <c r="X4" s="140"/>
      <c r="Y4" s="140"/>
      <c r="Z4" s="140"/>
    </row>
    <row r="5" ht="21.75" customHeight="1" spans="1:26">
      <c r="A5" s="141" t="s">
        <v>144</v>
      </c>
      <c r="B5" s="142"/>
      <c r="C5" s="141"/>
      <c r="D5" s="140" t="s">
        <v>29</v>
      </c>
      <c r="E5" s="140" t="s">
        <v>32</v>
      </c>
      <c r="F5" s="140"/>
      <c r="G5" s="140"/>
      <c r="H5" s="140" t="s">
        <v>33</v>
      </c>
      <c r="I5" s="140"/>
      <c r="J5" s="140"/>
      <c r="K5" s="140" t="s">
        <v>34</v>
      </c>
      <c r="L5" s="140"/>
      <c r="M5" s="140"/>
      <c r="N5" s="141" t="s">
        <v>145</v>
      </c>
      <c r="O5" s="142"/>
      <c r="P5" s="141"/>
      <c r="Q5" s="140" t="s">
        <v>29</v>
      </c>
      <c r="R5" s="154" t="s">
        <v>32</v>
      </c>
      <c r="S5" s="154"/>
      <c r="T5" s="155"/>
      <c r="U5" s="154" t="s">
        <v>33</v>
      </c>
      <c r="V5" s="154"/>
      <c r="W5" s="140"/>
      <c r="X5" s="140" t="s">
        <v>34</v>
      </c>
      <c r="Y5" s="140"/>
      <c r="Z5" s="155"/>
    </row>
    <row r="6" ht="17.25" customHeight="1" spans="1:26">
      <c r="A6" s="143" t="s">
        <v>146</v>
      </c>
      <c r="B6" s="143" t="s">
        <v>147</v>
      </c>
      <c r="C6" s="143" t="s">
        <v>47</v>
      </c>
      <c r="D6" s="140"/>
      <c r="E6" s="140" t="s">
        <v>31</v>
      </c>
      <c r="F6" s="140" t="s">
        <v>48</v>
      </c>
      <c r="G6" s="140" t="s">
        <v>49</v>
      </c>
      <c r="H6" s="140" t="s">
        <v>31</v>
      </c>
      <c r="I6" s="140" t="s">
        <v>48</v>
      </c>
      <c r="J6" s="140" t="s">
        <v>49</v>
      </c>
      <c r="K6" s="140" t="s">
        <v>31</v>
      </c>
      <c r="L6" s="140" t="s">
        <v>48</v>
      </c>
      <c r="M6" s="140" t="s">
        <v>49</v>
      </c>
      <c r="N6" s="143" t="s">
        <v>146</v>
      </c>
      <c r="O6" s="143" t="s">
        <v>147</v>
      </c>
      <c r="P6" s="143" t="s">
        <v>47</v>
      </c>
      <c r="Q6" s="140"/>
      <c r="R6" s="140" t="s">
        <v>31</v>
      </c>
      <c r="S6" s="140" t="s">
        <v>48</v>
      </c>
      <c r="T6" s="140" t="s">
        <v>49</v>
      </c>
      <c r="U6" s="140" t="s">
        <v>31</v>
      </c>
      <c r="V6" s="140" t="s">
        <v>48</v>
      </c>
      <c r="W6" s="140" t="s">
        <v>49</v>
      </c>
      <c r="X6" s="140" t="s">
        <v>31</v>
      </c>
      <c r="Y6" s="140" t="s">
        <v>48</v>
      </c>
      <c r="Z6" s="154" t="s">
        <v>49</v>
      </c>
    </row>
    <row r="7" customHeight="1" spans="1:26">
      <c r="A7" s="144" t="s">
        <v>136</v>
      </c>
      <c r="B7" s="144" t="s">
        <v>137</v>
      </c>
      <c r="C7" s="144" t="s">
        <v>138</v>
      </c>
      <c r="D7" s="144" t="s">
        <v>139</v>
      </c>
      <c r="E7" s="145" t="s">
        <v>140</v>
      </c>
      <c r="F7" s="145" t="s">
        <v>141</v>
      </c>
      <c r="G7" s="145" t="s">
        <v>148</v>
      </c>
      <c r="H7" s="145" t="s">
        <v>149</v>
      </c>
      <c r="I7" s="145" t="s">
        <v>150</v>
      </c>
      <c r="J7" s="145" t="s">
        <v>151</v>
      </c>
      <c r="K7" s="145" t="s">
        <v>152</v>
      </c>
      <c r="L7" s="145" t="s">
        <v>153</v>
      </c>
      <c r="M7" s="145" t="s">
        <v>154</v>
      </c>
      <c r="N7" s="145" t="s">
        <v>155</v>
      </c>
      <c r="O7" s="145" t="s">
        <v>156</v>
      </c>
      <c r="P7" s="145" t="s">
        <v>157</v>
      </c>
      <c r="Q7" s="145" t="s">
        <v>158</v>
      </c>
      <c r="R7" s="145" t="s">
        <v>159</v>
      </c>
      <c r="S7" s="145" t="s">
        <v>160</v>
      </c>
      <c r="T7" s="145" t="s">
        <v>161</v>
      </c>
      <c r="U7" s="145" t="s">
        <v>162</v>
      </c>
      <c r="V7" s="145" t="s">
        <v>163</v>
      </c>
      <c r="W7" s="145" t="s">
        <v>164</v>
      </c>
      <c r="X7" s="145" t="s">
        <v>165</v>
      </c>
      <c r="Y7" s="159">
        <v>25</v>
      </c>
      <c r="Z7" s="160">
        <v>26</v>
      </c>
    </row>
    <row r="8" ht="17.25" customHeight="1" spans="1:26">
      <c r="A8" s="146" t="s">
        <v>166</v>
      </c>
      <c r="B8" s="146"/>
      <c r="C8" s="146" t="s">
        <v>167</v>
      </c>
      <c r="D8" s="15"/>
      <c r="E8" s="15"/>
      <c r="F8" s="15"/>
      <c r="G8" s="15"/>
      <c r="H8" s="15"/>
      <c r="I8" s="15"/>
      <c r="J8" s="15"/>
      <c r="K8" s="15"/>
      <c r="L8" s="15"/>
      <c r="M8" s="15"/>
      <c r="N8" s="13" t="s">
        <v>168</v>
      </c>
      <c r="O8" s="13"/>
      <c r="P8" s="151" t="s">
        <v>169</v>
      </c>
      <c r="Q8" s="15">
        <v>253.684308</v>
      </c>
      <c r="R8" s="15">
        <v>253.684308</v>
      </c>
      <c r="S8" s="15">
        <v>253.684308</v>
      </c>
      <c r="T8" s="15"/>
      <c r="U8" s="15"/>
      <c r="V8" s="15"/>
      <c r="W8" s="15"/>
      <c r="X8" s="15"/>
      <c r="Y8" s="15"/>
      <c r="Z8" s="15"/>
    </row>
    <row r="9" ht="17.25" customHeight="1" spans="1:26">
      <c r="A9" s="147"/>
      <c r="B9" s="147" t="s">
        <v>170</v>
      </c>
      <c r="C9" s="147" t="s">
        <v>171</v>
      </c>
      <c r="D9" s="15"/>
      <c r="E9" s="15"/>
      <c r="F9" s="15"/>
      <c r="G9" s="15"/>
      <c r="H9" s="15"/>
      <c r="I9" s="15"/>
      <c r="J9" s="15"/>
      <c r="K9" s="15"/>
      <c r="L9" s="15"/>
      <c r="M9" s="15"/>
      <c r="N9" s="129"/>
      <c r="O9" s="129" t="s">
        <v>170</v>
      </c>
      <c r="P9" s="152" t="s">
        <v>172</v>
      </c>
      <c r="Q9" s="15">
        <v>77.9064</v>
      </c>
      <c r="R9" s="15">
        <v>77.9064</v>
      </c>
      <c r="S9" s="15">
        <v>77.9064</v>
      </c>
      <c r="T9" s="15"/>
      <c r="U9" s="15"/>
      <c r="V9" s="15"/>
      <c r="W9" s="15"/>
      <c r="X9" s="15"/>
      <c r="Y9" s="15"/>
      <c r="Z9" s="15"/>
    </row>
    <row r="10" ht="17.25" customHeight="1" spans="1:26">
      <c r="A10" s="146" t="s">
        <v>173</v>
      </c>
      <c r="B10" s="146"/>
      <c r="C10" s="146" t="s">
        <v>174</v>
      </c>
      <c r="D10" s="15"/>
      <c r="E10" s="15"/>
      <c r="F10" s="15"/>
      <c r="G10" s="15"/>
      <c r="H10" s="15"/>
      <c r="I10" s="15"/>
      <c r="J10" s="15"/>
      <c r="K10" s="15"/>
      <c r="L10" s="15"/>
      <c r="M10" s="15"/>
      <c r="N10" s="129"/>
      <c r="O10" s="129" t="s">
        <v>175</v>
      </c>
      <c r="P10" s="152" t="s">
        <v>176</v>
      </c>
      <c r="Q10" s="15">
        <v>6.361596</v>
      </c>
      <c r="R10" s="15">
        <v>6.361596</v>
      </c>
      <c r="S10" s="15">
        <v>6.361596</v>
      </c>
      <c r="T10" s="15"/>
      <c r="U10" s="15"/>
      <c r="V10" s="15"/>
      <c r="W10" s="15"/>
      <c r="X10" s="15"/>
      <c r="Y10" s="15"/>
      <c r="Z10" s="15"/>
    </row>
    <row r="11" ht="17.25" customHeight="1" spans="1:26">
      <c r="A11" s="147"/>
      <c r="B11" s="147" t="s">
        <v>170</v>
      </c>
      <c r="C11" s="147" t="s">
        <v>177</v>
      </c>
      <c r="D11" s="15"/>
      <c r="E11" s="15"/>
      <c r="F11" s="15"/>
      <c r="G11" s="15"/>
      <c r="H11" s="15"/>
      <c r="I11" s="15"/>
      <c r="J11" s="15"/>
      <c r="K11" s="15"/>
      <c r="L11" s="15"/>
      <c r="M11" s="15"/>
      <c r="N11" s="129"/>
      <c r="O11" s="129" t="s">
        <v>178</v>
      </c>
      <c r="P11" s="152" t="s">
        <v>179</v>
      </c>
      <c r="Q11" s="15"/>
      <c r="R11" s="15"/>
      <c r="S11" s="15"/>
      <c r="T11" s="15"/>
      <c r="U11" s="15"/>
      <c r="V11" s="15"/>
      <c r="W11" s="15"/>
      <c r="X11" s="15"/>
      <c r="Y11" s="15"/>
      <c r="Z11" s="15"/>
    </row>
    <row r="12" ht="17.25" customHeight="1" spans="1:26">
      <c r="A12" s="147"/>
      <c r="B12" s="147" t="s">
        <v>175</v>
      </c>
      <c r="C12" s="147" t="s">
        <v>180</v>
      </c>
      <c r="D12" s="15"/>
      <c r="E12" s="15"/>
      <c r="F12" s="15"/>
      <c r="G12" s="15"/>
      <c r="H12" s="15"/>
      <c r="I12" s="15"/>
      <c r="J12" s="15"/>
      <c r="K12" s="15"/>
      <c r="L12" s="15"/>
      <c r="M12" s="15"/>
      <c r="N12" s="129"/>
      <c r="O12" s="129" t="s">
        <v>181</v>
      </c>
      <c r="P12" s="152" t="s">
        <v>182</v>
      </c>
      <c r="Q12" s="15">
        <v>105.695</v>
      </c>
      <c r="R12" s="15">
        <v>105.695</v>
      </c>
      <c r="S12" s="15">
        <v>105.695</v>
      </c>
      <c r="T12" s="15"/>
      <c r="U12" s="15"/>
      <c r="V12" s="15"/>
      <c r="W12" s="15"/>
      <c r="X12" s="15"/>
      <c r="Y12" s="15"/>
      <c r="Z12" s="15"/>
    </row>
    <row r="13" ht="17.25" customHeight="1" spans="1:26">
      <c r="A13" s="147"/>
      <c r="B13" s="147" t="s">
        <v>178</v>
      </c>
      <c r="C13" s="147" t="s">
        <v>183</v>
      </c>
      <c r="D13" s="15"/>
      <c r="E13" s="15"/>
      <c r="F13" s="15"/>
      <c r="G13" s="15"/>
      <c r="H13" s="15"/>
      <c r="I13" s="15"/>
      <c r="J13" s="15"/>
      <c r="K13" s="15"/>
      <c r="L13" s="15"/>
      <c r="M13" s="15"/>
      <c r="N13" s="129"/>
      <c r="O13" s="129" t="s">
        <v>184</v>
      </c>
      <c r="P13" s="152" t="s">
        <v>185</v>
      </c>
      <c r="Q13" s="15">
        <v>28.395105</v>
      </c>
      <c r="R13" s="15">
        <v>28.395105</v>
      </c>
      <c r="S13" s="15">
        <v>28.395105</v>
      </c>
      <c r="T13" s="15"/>
      <c r="U13" s="15"/>
      <c r="V13" s="15"/>
      <c r="W13" s="15"/>
      <c r="X13" s="15"/>
      <c r="Y13" s="15"/>
      <c r="Z13" s="15"/>
    </row>
    <row r="14" ht="17.25" customHeight="1" spans="1:26">
      <c r="A14" s="146" t="s">
        <v>186</v>
      </c>
      <c r="B14" s="146"/>
      <c r="C14" s="146" t="s">
        <v>187</v>
      </c>
      <c r="D14" s="15">
        <v>289.895769</v>
      </c>
      <c r="E14" s="15">
        <v>289.895769</v>
      </c>
      <c r="F14" s="15">
        <v>274.895769</v>
      </c>
      <c r="G14" s="15">
        <v>15</v>
      </c>
      <c r="H14" s="15"/>
      <c r="I14" s="15"/>
      <c r="J14" s="15"/>
      <c r="K14" s="15"/>
      <c r="L14" s="15"/>
      <c r="M14" s="15"/>
      <c r="N14" s="129"/>
      <c r="O14" s="129" t="s">
        <v>188</v>
      </c>
      <c r="P14" s="152" t="s">
        <v>189</v>
      </c>
      <c r="Q14" s="15"/>
      <c r="R14" s="15"/>
      <c r="S14" s="15"/>
      <c r="T14" s="15"/>
      <c r="U14" s="15"/>
      <c r="V14" s="15"/>
      <c r="W14" s="15"/>
      <c r="X14" s="15"/>
      <c r="Y14" s="15"/>
      <c r="Z14" s="15"/>
    </row>
    <row r="15" ht="17.25" customHeight="1" spans="1:26">
      <c r="A15" s="147"/>
      <c r="B15" s="147" t="s">
        <v>170</v>
      </c>
      <c r="C15" s="147" t="s">
        <v>169</v>
      </c>
      <c r="D15" s="15">
        <v>253.684308</v>
      </c>
      <c r="E15" s="15">
        <v>253.684308</v>
      </c>
      <c r="F15" s="15">
        <v>253.684308</v>
      </c>
      <c r="G15" s="15"/>
      <c r="H15" s="15"/>
      <c r="I15" s="15"/>
      <c r="J15" s="15"/>
      <c r="K15" s="15"/>
      <c r="L15" s="15"/>
      <c r="M15" s="15"/>
      <c r="N15" s="129"/>
      <c r="O15" s="129" t="s">
        <v>151</v>
      </c>
      <c r="P15" s="152" t="s">
        <v>190</v>
      </c>
      <c r="Q15" s="15">
        <v>10.45141</v>
      </c>
      <c r="R15" s="15">
        <v>10.45141</v>
      </c>
      <c r="S15" s="15">
        <v>10.45141</v>
      </c>
      <c r="T15" s="15"/>
      <c r="U15" s="15"/>
      <c r="V15" s="15"/>
      <c r="W15" s="15"/>
      <c r="X15" s="15"/>
      <c r="Y15" s="15"/>
      <c r="Z15" s="15"/>
    </row>
    <row r="16" ht="17.25" customHeight="1" spans="1:26">
      <c r="A16" s="147"/>
      <c r="B16" s="147" t="s">
        <v>175</v>
      </c>
      <c r="C16" s="147" t="s">
        <v>191</v>
      </c>
      <c r="D16" s="15">
        <v>36.211461</v>
      </c>
      <c r="E16" s="15">
        <v>36.211461</v>
      </c>
      <c r="F16" s="15">
        <v>21.211461</v>
      </c>
      <c r="G16" s="15">
        <v>15</v>
      </c>
      <c r="H16" s="15"/>
      <c r="I16" s="15"/>
      <c r="J16" s="15"/>
      <c r="K16" s="15"/>
      <c r="L16" s="15"/>
      <c r="M16" s="15"/>
      <c r="N16" s="129"/>
      <c r="O16" s="129" t="s">
        <v>152</v>
      </c>
      <c r="P16" s="152" t="s">
        <v>192</v>
      </c>
      <c r="Q16" s="15"/>
      <c r="R16" s="15"/>
      <c r="S16" s="15"/>
      <c r="T16" s="15"/>
      <c r="U16" s="15"/>
      <c r="V16" s="15"/>
      <c r="W16" s="15"/>
      <c r="X16" s="15"/>
      <c r="Y16" s="15"/>
      <c r="Z16" s="15"/>
    </row>
    <row r="17" ht="17.25" customHeight="1" spans="1:26">
      <c r="A17" s="146" t="s">
        <v>193</v>
      </c>
      <c r="B17" s="146"/>
      <c r="C17" s="146" t="s">
        <v>194</v>
      </c>
      <c r="D17" s="15"/>
      <c r="E17" s="15"/>
      <c r="F17" s="15"/>
      <c r="G17" s="15"/>
      <c r="H17" s="15"/>
      <c r="I17" s="15"/>
      <c r="J17" s="15"/>
      <c r="K17" s="15"/>
      <c r="L17" s="15"/>
      <c r="M17" s="15"/>
      <c r="N17" s="129"/>
      <c r="O17" s="129" t="s">
        <v>153</v>
      </c>
      <c r="P17" s="152" t="s">
        <v>195</v>
      </c>
      <c r="Q17" s="15">
        <v>2.196069</v>
      </c>
      <c r="R17" s="15">
        <v>2.196069</v>
      </c>
      <c r="S17" s="15">
        <v>2.196069</v>
      </c>
      <c r="T17" s="15"/>
      <c r="U17" s="15"/>
      <c r="V17" s="15"/>
      <c r="W17" s="15"/>
      <c r="X17" s="15"/>
      <c r="Y17" s="15"/>
      <c r="Z17" s="15"/>
    </row>
    <row r="18" ht="17.25" customHeight="1" spans="1:26">
      <c r="A18" s="147"/>
      <c r="B18" s="147" t="s">
        <v>170</v>
      </c>
      <c r="C18" s="147" t="s">
        <v>196</v>
      </c>
      <c r="D18" s="15"/>
      <c r="E18" s="15"/>
      <c r="F18" s="15"/>
      <c r="G18" s="15"/>
      <c r="H18" s="15"/>
      <c r="I18" s="15"/>
      <c r="J18" s="15"/>
      <c r="K18" s="15"/>
      <c r="L18" s="15"/>
      <c r="M18" s="15"/>
      <c r="N18" s="129"/>
      <c r="O18" s="129" t="s">
        <v>154</v>
      </c>
      <c r="P18" s="152" t="s">
        <v>94</v>
      </c>
      <c r="Q18" s="15">
        <v>22.678728</v>
      </c>
      <c r="R18" s="15">
        <v>22.678728</v>
      </c>
      <c r="S18" s="15">
        <v>22.678728</v>
      </c>
      <c r="T18" s="15"/>
      <c r="U18" s="15"/>
      <c r="V18" s="15"/>
      <c r="W18" s="15"/>
      <c r="X18" s="15"/>
      <c r="Y18" s="15"/>
      <c r="Z18" s="15"/>
    </row>
    <row r="19" ht="17.25" customHeight="1" spans="1:26">
      <c r="A19" s="147"/>
      <c r="B19" s="147" t="s">
        <v>197</v>
      </c>
      <c r="C19" s="147" t="s">
        <v>198</v>
      </c>
      <c r="D19" s="15"/>
      <c r="E19" s="15"/>
      <c r="F19" s="15"/>
      <c r="G19" s="15"/>
      <c r="H19" s="15"/>
      <c r="I19" s="15"/>
      <c r="J19" s="15"/>
      <c r="K19" s="15"/>
      <c r="L19" s="15"/>
      <c r="M19" s="15"/>
      <c r="N19" s="13" t="s">
        <v>199</v>
      </c>
      <c r="O19" s="13"/>
      <c r="P19" s="151" t="s">
        <v>191</v>
      </c>
      <c r="Q19" s="15">
        <v>36.211461</v>
      </c>
      <c r="R19" s="15">
        <v>36.211461</v>
      </c>
      <c r="S19" s="15">
        <v>21.211461</v>
      </c>
      <c r="T19" s="15">
        <v>15</v>
      </c>
      <c r="U19" s="15"/>
      <c r="V19" s="15"/>
      <c r="W19" s="15"/>
      <c r="X19" s="15"/>
      <c r="Y19" s="15"/>
      <c r="Z19" s="15"/>
    </row>
    <row r="20" ht="17.25" customHeight="1" spans="1:26">
      <c r="A20" s="13"/>
      <c r="B20" s="13"/>
      <c r="C20" s="13"/>
      <c r="D20" s="13"/>
      <c r="E20" s="13"/>
      <c r="F20" s="13"/>
      <c r="G20" s="13"/>
      <c r="H20" s="13"/>
      <c r="I20" s="13"/>
      <c r="J20" s="13"/>
      <c r="K20" s="13"/>
      <c r="L20" s="13"/>
      <c r="M20" s="13"/>
      <c r="N20" s="129"/>
      <c r="O20" s="129" t="s">
        <v>170</v>
      </c>
      <c r="P20" s="152" t="s">
        <v>200</v>
      </c>
      <c r="Q20" s="15">
        <v>8.085095</v>
      </c>
      <c r="R20" s="15">
        <v>8.085095</v>
      </c>
      <c r="S20" s="15">
        <v>1.085095</v>
      </c>
      <c r="T20" s="15">
        <v>7</v>
      </c>
      <c r="U20" s="15"/>
      <c r="V20" s="15"/>
      <c r="W20" s="15"/>
      <c r="X20" s="15"/>
      <c r="Y20" s="15"/>
      <c r="Z20" s="15"/>
    </row>
    <row r="21" ht="17.25" customHeight="1" spans="1:26">
      <c r="A21" s="13"/>
      <c r="B21" s="13"/>
      <c r="C21" s="13"/>
      <c r="D21" s="13"/>
      <c r="E21" s="13"/>
      <c r="F21" s="13"/>
      <c r="G21" s="13"/>
      <c r="H21" s="13"/>
      <c r="I21" s="13"/>
      <c r="J21" s="13"/>
      <c r="K21" s="13"/>
      <c r="L21" s="13"/>
      <c r="M21" s="13"/>
      <c r="N21" s="129"/>
      <c r="O21" s="129" t="s">
        <v>197</v>
      </c>
      <c r="P21" s="152" t="s">
        <v>201</v>
      </c>
      <c r="Q21" s="15">
        <v>0.2</v>
      </c>
      <c r="R21" s="15">
        <v>0.2</v>
      </c>
      <c r="S21" s="15">
        <v>0.2</v>
      </c>
      <c r="T21" s="15"/>
      <c r="U21" s="15"/>
      <c r="V21" s="15"/>
      <c r="W21" s="15"/>
      <c r="X21" s="15"/>
      <c r="Y21" s="15"/>
      <c r="Z21" s="15"/>
    </row>
    <row r="22" ht="17.25" customHeight="1" spans="1:26">
      <c r="A22" s="13"/>
      <c r="B22" s="13"/>
      <c r="C22" s="13"/>
      <c r="D22" s="13"/>
      <c r="E22" s="13"/>
      <c r="F22" s="13"/>
      <c r="G22" s="13"/>
      <c r="H22" s="13"/>
      <c r="I22" s="13"/>
      <c r="J22" s="13"/>
      <c r="K22" s="13"/>
      <c r="L22" s="13"/>
      <c r="M22" s="13"/>
      <c r="N22" s="129"/>
      <c r="O22" s="129" t="s">
        <v>202</v>
      </c>
      <c r="P22" s="152" t="s">
        <v>203</v>
      </c>
      <c r="Q22" s="15">
        <v>0.5</v>
      </c>
      <c r="R22" s="15">
        <v>0.5</v>
      </c>
      <c r="S22" s="15">
        <v>0.5</v>
      </c>
      <c r="T22" s="15"/>
      <c r="U22" s="15"/>
      <c r="V22" s="15"/>
      <c r="W22" s="15"/>
      <c r="X22" s="15"/>
      <c r="Y22" s="15"/>
      <c r="Z22" s="15"/>
    </row>
    <row r="23" ht="17.25" customHeight="1" spans="1:26">
      <c r="A23" s="13"/>
      <c r="B23" s="13"/>
      <c r="C23" s="13"/>
      <c r="D23" s="13"/>
      <c r="E23" s="13"/>
      <c r="F23" s="13"/>
      <c r="G23" s="13"/>
      <c r="H23" s="13"/>
      <c r="I23" s="13"/>
      <c r="J23" s="13"/>
      <c r="K23" s="13"/>
      <c r="L23" s="13"/>
      <c r="M23" s="13"/>
      <c r="N23" s="129"/>
      <c r="O23" s="129" t="s">
        <v>156</v>
      </c>
      <c r="P23" s="152" t="s">
        <v>180</v>
      </c>
      <c r="Q23" s="15"/>
      <c r="R23" s="15"/>
      <c r="S23" s="15"/>
      <c r="T23" s="15"/>
      <c r="U23" s="15"/>
      <c r="V23" s="15"/>
      <c r="W23" s="15"/>
      <c r="X23" s="15"/>
      <c r="Y23" s="15"/>
      <c r="Z23" s="15"/>
    </row>
    <row r="24" ht="17.25" customHeight="1" spans="1:26">
      <c r="A24" s="13"/>
      <c r="B24" s="13"/>
      <c r="C24" s="13"/>
      <c r="D24" s="13"/>
      <c r="E24" s="13"/>
      <c r="F24" s="13"/>
      <c r="G24" s="13"/>
      <c r="H24" s="13"/>
      <c r="I24" s="13"/>
      <c r="J24" s="13"/>
      <c r="K24" s="13"/>
      <c r="L24" s="13"/>
      <c r="M24" s="13"/>
      <c r="N24" s="129"/>
      <c r="O24" s="129" t="s">
        <v>157</v>
      </c>
      <c r="P24" s="152" t="s">
        <v>183</v>
      </c>
      <c r="Q24" s="15">
        <v>1.249416</v>
      </c>
      <c r="R24" s="15">
        <v>1.249416</v>
      </c>
      <c r="S24" s="15">
        <v>1.249416</v>
      </c>
      <c r="T24" s="15"/>
      <c r="U24" s="15"/>
      <c r="V24" s="15"/>
      <c r="W24" s="15"/>
      <c r="X24" s="15"/>
      <c r="Y24" s="15"/>
      <c r="Z24" s="15"/>
    </row>
    <row r="25" ht="17.25" customHeight="1" spans="1:26">
      <c r="A25" s="13"/>
      <c r="B25" s="13"/>
      <c r="C25" s="13"/>
      <c r="D25" s="13"/>
      <c r="E25" s="13"/>
      <c r="F25" s="13"/>
      <c r="G25" s="13"/>
      <c r="H25" s="13"/>
      <c r="I25" s="13"/>
      <c r="J25" s="13"/>
      <c r="K25" s="13"/>
      <c r="L25" s="13"/>
      <c r="M25" s="13"/>
      <c r="N25" s="129"/>
      <c r="O25" s="129" t="s">
        <v>204</v>
      </c>
      <c r="P25" s="152" t="s">
        <v>205</v>
      </c>
      <c r="Q25" s="15">
        <v>2.6</v>
      </c>
      <c r="R25" s="15">
        <v>2.6</v>
      </c>
      <c r="S25" s="15">
        <v>2.6</v>
      </c>
      <c r="T25" s="15"/>
      <c r="U25" s="15"/>
      <c r="V25" s="15"/>
      <c r="W25" s="15"/>
      <c r="X25" s="15"/>
      <c r="Y25" s="15"/>
      <c r="Z25" s="15"/>
    </row>
    <row r="26" ht="17.25" customHeight="1" spans="1:26">
      <c r="A26" s="13"/>
      <c r="B26" s="13"/>
      <c r="C26" s="13"/>
      <c r="D26" s="13"/>
      <c r="E26" s="13"/>
      <c r="F26" s="13"/>
      <c r="G26" s="13"/>
      <c r="H26" s="13"/>
      <c r="I26" s="13"/>
      <c r="J26" s="13"/>
      <c r="K26" s="13"/>
      <c r="L26" s="13"/>
      <c r="M26" s="13"/>
      <c r="N26" s="129"/>
      <c r="O26" s="129" t="s">
        <v>206</v>
      </c>
      <c r="P26" s="152" t="s">
        <v>207</v>
      </c>
      <c r="Q26" s="15">
        <v>8</v>
      </c>
      <c r="R26" s="15">
        <v>8</v>
      </c>
      <c r="S26" s="15"/>
      <c r="T26" s="15">
        <v>8</v>
      </c>
      <c r="U26" s="15"/>
      <c r="V26" s="15"/>
      <c r="W26" s="15"/>
      <c r="X26" s="15"/>
      <c r="Y26" s="15"/>
      <c r="Z26" s="15"/>
    </row>
    <row r="27" ht="17.25" customHeight="1" spans="1:26">
      <c r="A27" s="13"/>
      <c r="B27" s="13"/>
      <c r="C27" s="13"/>
      <c r="D27" s="13"/>
      <c r="E27" s="13"/>
      <c r="F27" s="13"/>
      <c r="G27" s="13"/>
      <c r="H27" s="13"/>
      <c r="I27" s="13"/>
      <c r="J27" s="13"/>
      <c r="K27" s="13"/>
      <c r="L27" s="13"/>
      <c r="M27" s="13"/>
      <c r="N27" s="129"/>
      <c r="O27" s="129" t="s">
        <v>208</v>
      </c>
      <c r="P27" s="152" t="s">
        <v>209</v>
      </c>
      <c r="Q27" s="15">
        <v>3.547711</v>
      </c>
      <c r="R27" s="15">
        <v>3.547711</v>
      </c>
      <c r="S27" s="15">
        <v>3.547711</v>
      </c>
      <c r="T27" s="15"/>
      <c r="U27" s="15"/>
      <c r="V27" s="15"/>
      <c r="W27" s="15"/>
      <c r="X27" s="15"/>
      <c r="Y27" s="15"/>
      <c r="Z27" s="15"/>
    </row>
    <row r="28" ht="17.25" customHeight="1" spans="1:26">
      <c r="A28" s="13"/>
      <c r="B28" s="13"/>
      <c r="C28" s="13"/>
      <c r="D28" s="13"/>
      <c r="E28" s="13"/>
      <c r="F28" s="13"/>
      <c r="G28" s="13"/>
      <c r="H28" s="13"/>
      <c r="I28" s="13"/>
      <c r="J28" s="13"/>
      <c r="K28" s="13"/>
      <c r="L28" s="13"/>
      <c r="M28" s="13"/>
      <c r="N28" s="129"/>
      <c r="O28" s="129" t="s">
        <v>210</v>
      </c>
      <c r="P28" s="152" t="s">
        <v>211</v>
      </c>
      <c r="Q28" s="15">
        <v>12.029239</v>
      </c>
      <c r="R28" s="15">
        <v>12.029239</v>
      </c>
      <c r="S28" s="15">
        <v>12.029239</v>
      </c>
      <c r="T28" s="15"/>
      <c r="U28" s="15"/>
      <c r="V28" s="15"/>
      <c r="W28" s="15"/>
      <c r="X28" s="15"/>
      <c r="Y28" s="15"/>
      <c r="Z28" s="15"/>
    </row>
    <row r="29" ht="17.25" customHeight="1" spans="1:26">
      <c r="A29" s="13"/>
      <c r="B29" s="13"/>
      <c r="C29" s="13"/>
      <c r="D29" s="13"/>
      <c r="E29" s="13"/>
      <c r="F29" s="13"/>
      <c r="G29" s="13"/>
      <c r="H29" s="13"/>
      <c r="I29" s="13"/>
      <c r="J29" s="13"/>
      <c r="K29" s="13"/>
      <c r="L29" s="13"/>
      <c r="M29" s="13"/>
      <c r="N29" s="129"/>
      <c r="O29" s="129" t="s">
        <v>212</v>
      </c>
      <c r="P29" s="152" t="s">
        <v>213</v>
      </c>
      <c r="Q29" s="15"/>
      <c r="R29" s="15"/>
      <c r="S29" s="15"/>
      <c r="T29" s="15"/>
      <c r="U29" s="15"/>
      <c r="V29" s="15"/>
      <c r="W29" s="15"/>
      <c r="X29" s="15"/>
      <c r="Y29" s="15"/>
      <c r="Z29" s="15"/>
    </row>
    <row r="30" ht="17.25" customHeight="1" spans="1:26">
      <c r="A30" s="13"/>
      <c r="B30" s="13"/>
      <c r="C30" s="13"/>
      <c r="D30" s="13"/>
      <c r="E30" s="13"/>
      <c r="F30" s="13"/>
      <c r="G30" s="13"/>
      <c r="H30" s="13"/>
      <c r="I30" s="13"/>
      <c r="J30" s="13"/>
      <c r="K30" s="13"/>
      <c r="L30" s="13"/>
      <c r="M30" s="13"/>
      <c r="N30" s="129"/>
      <c r="O30" s="129" t="s">
        <v>214</v>
      </c>
      <c r="P30" s="152" t="s">
        <v>215</v>
      </c>
      <c r="Q30" s="15"/>
      <c r="R30" s="15"/>
      <c r="S30" s="15"/>
      <c r="T30" s="15"/>
      <c r="U30" s="15"/>
      <c r="V30" s="15"/>
      <c r="W30" s="15"/>
      <c r="X30" s="15"/>
      <c r="Y30" s="15"/>
      <c r="Z30" s="15"/>
    </row>
    <row r="31" ht="17.25" customHeight="1" spans="1:26">
      <c r="A31" s="13"/>
      <c r="B31" s="13"/>
      <c r="C31" s="13"/>
      <c r="D31" s="13"/>
      <c r="E31" s="13"/>
      <c r="F31" s="13"/>
      <c r="G31" s="13"/>
      <c r="H31" s="13"/>
      <c r="I31" s="13"/>
      <c r="J31" s="13"/>
      <c r="K31" s="13"/>
      <c r="L31" s="13"/>
      <c r="M31" s="13"/>
      <c r="N31" s="13" t="s">
        <v>216</v>
      </c>
      <c r="O31" s="13"/>
      <c r="P31" s="151" t="s">
        <v>194</v>
      </c>
      <c r="Q31" s="15"/>
      <c r="R31" s="15"/>
      <c r="S31" s="15"/>
      <c r="T31" s="15"/>
      <c r="U31" s="15"/>
      <c r="V31" s="15"/>
      <c r="W31" s="15"/>
      <c r="X31" s="15"/>
      <c r="Y31" s="15"/>
      <c r="Z31" s="15"/>
    </row>
    <row r="32" ht="17.25" customHeight="1" spans="1:26">
      <c r="A32" s="13"/>
      <c r="B32" s="13"/>
      <c r="C32" s="13"/>
      <c r="D32" s="13"/>
      <c r="E32" s="13"/>
      <c r="F32" s="13"/>
      <c r="G32" s="13"/>
      <c r="H32" s="13"/>
      <c r="I32" s="13"/>
      <c r="J32" s="13"/>
      <c r="K32" s="13"/>
      <c r="L32" s="13"/>
      <c r="M32" s="13"/>
      <c r="N32" s="129"/>
      <c r="O32" s="129" t="s">
        <v>175</v>
      </c>
      <c r="P32" s="152" t="s">
        <v>217</v>
      </c>
      <c r="Q32" s="15"/>
      <c r="R32" s="15"/>
      <c r="S32" s="15"/>
      <c r="T32" s="15"/>
      <c r="U32" s="15"/>
      <c r="V32" s="15"/>
      <c r="W32" s="15"/>
      <c r="X32" s="15"/>
      <c r="Y32" s="15"/>
      <c r="Z32" s="15"/>
    </row>
    <row r="33" ht="17.25" customHeight="1" spans="1:26">
      <c r="A33" s="13"/>
      <c r="B33" s="13"/>
      <c r="C33" s="13"/>
      <c r="D33" s="13"/>
      <c r="E33" s="13"/>
      <c r="F33" s="13"/>
      <c r="G33" s="13"/>
      <c r="H33" s="13"/>
      <c r="I33" s="13"/>
      <c r="J33" s="13"/>
      <c r="K33" s="13"/>
      <c r="L33" s="13"/>
      <c r="M33" s="13"/>
      <c r="N33" s="129"/>
      <c r="O33" s="129" t="s">
        <v>197</v>
      </c>
      <c r="P33" s="152" t="s">
        <v>218</v>
      </c>
      <c r="Q33" s="15"/>
      <c r="R33" s="15"/>
      <c r="S33" s="15"/>
      <c r="T33" s="15"/>
      <c r="U33" s="15"/>
      <c r="V33" s="15"/>
      <c r="W33" s="15"/>
      <c r="X33" s="15"/>
      <c r="Y33" s="15"/>
      <c r="Z33" s="15"/>
    </row>
    <row r="34" ht="17.25" customHeight="1" spans="1:26">
      <c r="A34" s="13"/>
      <c r="B34" s="13"/>
      <c r="C34" s="13"/>
      <c r="D34" s="13"/>
      <c r="E34" s="13"/>
      <c r="F34" s="13"/>
      <c r="G34" s="13"/>
      <c r="H34" s="13"/>
      <c r="I34" s="13"/>
      <c r="J34" s="13"/>
      <c r="K34" s="13"/>
      <c r="L34" s="13"/>
      <c r="M34" s="13"/>
      <c r="N34" s="129"/>
      <c r="O34" s="129" t="s">
        <v>181</v>
      </c>
      <c r="P34" s="152" t="s">
        <v>219</v>
      </c>
      <c r="Q34" s="15"/>
      <c r="R34" s="15"/>
      <c r="S34" s="15"/>
      <c r="T34" s="15"/>
      <c r="U34" s="15"/>
      <c r="V34" s="15"/>
      <c r="W34" s="15"/>
      <c r="X34" s="15"/>
      <c r="Y34" s="15"/>
      <c r="Z34" s="15"/>
    </row>
    <row r="35" ht="20.25" customHeight="1" spans="1:26">
      <c r="A35" s="148" t="s">
        <v>23</v>
      </c>
      <c r="B35" s="149"/>
      <c r="C35" s="150"/>
      <c r="D35" s="15">
        <v>289.895769</v>
      </c>
      <c r="E35" s="15">
        <v>289.895769</v>
      </c>
      <c r="F35" s="15">
        <v>274.895769</v>
      </c>
      <c r="G35" s="15">
        <v>15</v>
      </c>
      <c r="H35" s="15"/>
      <c r="I35" s="15"/>
      <c r="J35" s="15"/>
      <c r="K35" s="15"/>
      <c r="L35" s="15"/>
      <c r="M35" s="15"/>
      <c r="N35" s="153" t="s">
        <v>23</v>
      </c>
      <c r="O35" s="153"/>
      <c r="P35" s="153"/>
      <c r="Q35" s="15">
        <v>289.895769</v>
      </c>
      <c r="R35" s="15">
        <v>289.895769</v>
      </c>
      <c r="S35" s="15">
        <v>274.895769</v>
      </c>
      <c r="T35" s="15">
        <v>15</v>
      </c>
      <c r="U35" s="15"/>
      <c r="V35" s="15"/>
      <c r="W35" s="15"/>
      <c r="X35" s="15"/>
      <c r="Y35" s="15"/>
      <c r="Z35" s="15"/>
    </row>
  </sheetData>
  <mergeCells count="16">
    <mergeCell ref="A2:Z2"/>
    <mergeCell ref="A3:C3"/>
    <mergeCell ref="A4:M4"/>
    <mergeCell ref="N4:Z4"/>
    <mergeCell ref="A5:C5"/>
    <mergeCell ref="E5:G5"/>
    <mergeCell ref="H5:J5"/>
    <mergeCell ref="K5:M5"/>
    <mergeCell ref="N5:P5"/>
    <mergeCell ref="R5:T5"/>
    <mergeCell ref="U5:W5"/>
    <mergeCell ref="X5:Z5"/>
    <mergeCell ref="A35:C35"/>
    <mergeCell ref="N35:P35"/>
    <mergeCell ref="D5:D6"/>
    <mergeCell ref="Q5:Q6"/>
  </mergeCells>
  <pageMargins left="0.75" right="0.75" top="1" bottom="1" header="0.511805555555556" footer="0.511805555555556"/>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F8"/>
  <sheetViews>
    <sheetView showZeros="0" workbookViewId="0">
      <selection activeCell="A8" sqref="A8"/>
    </sheetView>
  </sheetViews>
  <sheetFormatPr defaultColWidth="9.14166666666667" defaultRowHeight="14.25" customHeight="1" outlineLevelRow="7" outlineLevelCol="5"/>
  <cols>
    <col min="1" max="2" width="27.425" customWidth="1"/>
    <col min="3" max="3" width="17.2833333333333" customWidth="1"/>
    <col min="4" max="5" width="26.2833333333333" customWidth="1"/>
    <col min="6" max="6" width="18.7083333333333" customWidth="1"/>
  </cols>
  <sheetData>
    <row r="1" customHeight="1" spans="1:6">
      <c r="A1" s="135"/>
      <c r="B1" s="135"/>
      <c r="C1" s="52"/>
      <c r="F1" s="53" t="s">
        <v>220</v>
      </c>
    </row>
    <row r="2" ht="25.5" customHeight="1" spans="1:6">
      <c r="A2" s="136" t="s">
        <v>221</v>
      </c>
      <c r="B2" s="136"/>
      <c r="C2" s="136"/>
      <c r="D2" s="136"/>
      <c r="E2" s="136"/>
      <c r="F2" s="136"/>
    </row>
    <row r="3" ht="15.75" customHeight="1" spans="1:6">
      <c r="A3" s="4" t="str">
        <f>"单位名称："&amp;"曲靖面店坡联营林场"</f>
        <v>单位名称：曲靖面店坡联营林场</v>
      </c>
      <c r="B3" s="135"/>
      <c r="C3" s="52"/>
      <c r="F3" s="240" t="s">
        <v>2</v>
      </c>
    </row>
    <row r="4" ht="19.5" customHeight="1" spans="1:6">
      <c r="A4" s="9" t="s">
        <v>222</v>
      </c>
      <c r="B4" s="10" t="s">
        <v>223</v>
      </c>
      <c r="C4" s="10" t="s">
        <v>224</v>
      </c>
      <c r="D4" s="10"/>
      <c r="E4" s="10"/>
      <c r="F4" s="10" t="s">
        <v>225</v>
      </c>
    </row>
    <row r="5" ht="19.5" customHeight="1" spans="1:6">
      <c r="A5" s="9"/>
      <c r="B5" s="10"/>
      <c r="C5" s="11" t="s">
        <v>31</v>
      </c>
      <c r="D5" s="11" t="s">
        <v>226</v>
      </c>
      <c r="E5" s="11" t="s">
        <v>227</v>
      </c>
      <c r="F5" s="10"/>
    </row>
    <row r="6" ht="18.75" customHeight="1" spans="1:6">
      <c r="A6" s="44">
        <v>1</v>
      </c>
      <c r="B6" s="44">
        <v>2</v>
      </c>
      <c r="C6" s="137">
        <v>3</v>
      </c>
      <c r="D6" s="44">
        <v>4</v>
      </c>
      <c r="E6" s="44">
        <v>5</v>
      </c>
      <c r="F6" s="44">
        <v>6</v>
      </c>
    </row>
    <row r="7" ht="18.75" customHeight="1" spans="1:6">
      <c r="A7" s="15"/>
      <c r="B7" s="15"/>
      <c r="C7" s="15"/>
      <c r="D7" s="15"/>
      <c r="E7" s="15"/>
      <c r="F7" s="15"/>
    </row>
    <row r="8" customHeight="1" spans="1:1">
      <c r="A8" t="s">
        <v>228</v>
      </c>
    </row>
  </sheetData>
  <mergeCells count="6">
    <mergeCell ref="A2:F2"/>
    <mergeCell ref="A3:D3"/>
    <mergeCell ref="C4:E4"/>
    <mergeCell ref="A4:A5"/>
    <mergeCell ref="B4:B5"/>
    <mergeCell ref="F4:F5"/>
  </mergeCells>
  <pageMargins left="0.75" right="0.75" top="1" bottom="1" header="0.511805555555556" footer="0.511805555555556"/>
  <pageSetup paperSize="9" fitToWidth="0" fitToHeight="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Z33"/>
  <sheetViews>
    <sheetView showZeros="0" topLeftCell="A3" workbookViewId="0">
      <selection activeCell="A1" sqref="A1"/>
    </sheetView>
  </sheetViews>
  <sheetFormatPr defaultColWidth="9.14166666666667" defaultRowHeight="14.25" customHeight="1"/>
  <cols>
    <col min="1" max="1" width="32.85" customWidth="1"/>
    <col min="2" max="2" width="20.7083333333333" customWidth="1"/>
    <col min="3" max="3" width="31.2833333333333" customWidth="1"/>
    <col min="4" max="4" width="10.1416666666667" customWidth="1"/>
    <col min="5" max="5" width="17.575" customWidth="1"/>
    <col min="6" max="6" width="10.2833333333333" customWidth="1"/>
    <col min="7" max="7" width="23" customWidth="1"/>
    <col min="8" max="8" width="10.7083333333333" customWidth="1"/>
    <col min="9" max="9" width="11" customWidth="1"/>
    <col min="10" max="10" width="15.425" customWidth="1"/>
    <col min="11" max="11" width="10.7083333333333" customWidth="1"/>
    <col min="12" max="13" width="11.1416666666667" customWidth="1"/>
    <col min="15" max="15" width="11.1416666666667" customWidth="1"/>
    <col min="16" max="16" width="11.85" customWidth="1"/>
    <col min="20" max="20" width="12.1416666666667" customWidth="1"/>
    <col min="21" max="23" width="12.2833333333333" customWidth="1"/>
    <col min="24" max="24" width="12.7083333333333" customWidth="1"/>
    <col min="25" max="26" width="11.1416666666667" customWidth="1"/>
  </cols>
  <sheetData>
    <row r="1" ht="16.5" customHeight="1" spans="2:26">
      <c r="B1" s="122"/>
      <c r="D1" s="123"/>
      <c r="E1" s="123"/>
      <c r="F1" s="123"/>
      <c r="G1" s="123"/>
      <c r="H1" s="124"/>
      <c r="I1" s="124"/>
      <c r="K1" s="124"/>
      <c r="L1" s="124"/>
      <c r="M1" s="124"/>
      <c r="P1" s="124"/>
      <c r="T1" s="124"/>
      <c r="X1" s="122"/>
      <c r="Z1" s="2" t="s">
        <v>229</v>
      </c>
    </row>
    <row r="2" ht="26.25" customHeight="1" spans="1:26">
      <c r="A2" s="47" t="s">
        <v>230</v>
      </c>
      <c r="B2" s="47"/>
      <c r="C2" s="47"/>
      <c r="D2" s="47"/>
      <c r="E2" s="47"/>
      <c r="F2" s="47"/>
      <c r="G2" s="47"/>
      <c r="H2" s="47"/>
      <c r="I2" s="47"/>
      <c r="J2" s="3"/>
      <c r="K2" s="47"/>
      <c r="L2" s="47"/>
      <c r="M2" s="47"/>
      <c r="N2" s="3"/>
      <c r="O2" s="3"/>
      <c r="P2" s="47"/>
      <c r="Q2" s="3"/>
      <c r="R2" s="3"/>
      <c r="S2" s="3"/>
      <c r="T2" s="47"/>
      <c r="U2" s="47"/>
      <c r="V2" s="47"/>
      <c r="W2" s="47"/>
      <c r="X2" s="47"/>
      <c r="Y2" s="47"/>
      <c r="Z2" s="47"/>
    </row>
    <row r="3" ht="15" customHeight="1" spans="1:26">
      <c r="A3" s="4" t="str">
        <f>"单位名称："&amp;"曲靖面店坡联营林场"</f>
        <v>单位名称：曲靖面店坡联营林场</v>
      </c>
      <c r="B3" s="4"/>
      <c r="C3" s="4"/>
      <c r="D3" s="4"/>
      <c r="E3" s="4"/>
      <c r="F3" s="4"/>
      <c r="G3" s="4"/>
      <c r="H3" s="124"/>
      <c r="I3" s="124"/>
      <c r="J3" s="6"/>
      <c r="K3" s="124"/>
      <c r="L3" s="124"/>
      <c r="M3" s="124"/>
      <c r="N3" s="6"/>
      <c r="O3" s="6"/>
      <c r="P3" s="124"/>
      <c r="Q3" s="6"/>
      <c r="R3" s="6"/>
      <c r="S3" s="6"/>
      <c r="T3" s="124"/>
      <c r="X3" s="122"/>
      <c r="Z3" s="241" t="s">
        <v>2</v>
      </c>
    </row>
    <row r="4" ht="18" customHeight="1" spans="1:26">
      <c r="A4" s="8" t="s">
        <v>231</v>
      </c>
      <c r="B4" s="8" t="s">
        <v>232</v>
      </c>
      <c r="C4" s="8" t="s">
        <v>233</v>
      </c>
      <c r="D4" s="8" t="s">
        <v>234</v>
      </c>
      <c r="E4" s="8" t="s">
        <v>235</v>
      </c>
      <c r="F4" s="8" t="s">
        <v>236</v>
      </c>
      <c r="G4" s="8" t="s">
        <v>237</v>
      </c>
      <c r="H4" s="56" t="s">
        <v>238</v>
      </c>
      <c r="I4" s="56" t="s">
        <v>238</v>
      </c>
      <c r="J4" s="10"/>
      <c r="K4" s="56"/>
      <c r="L4" s="56"/>
      <c r="M4" s="56"/>
      <c r="N4" s="10"/>
      <c r="O4" s="10"/>
      <c r="P4" s="56"/>
      <c r="Q4" s="10"/>
      <c r="R4" s="10"/>
      <c r="S4" s="10"/>
      <c r="T4" s="8" t="s">
        <v>35</v>
      </c>
      <c r="U4" s="56" t="s">
        <v>36</v>
      </c>
      <c r="V4" s="56"/>
      <c r="W4" s="56"/>
      <c r="X4" s="56"/>
      <c r="Y4" s="56"/>
      <c r="Z4" s="56"/>
    </row>
    <row r="5" ht="18" customHeight="1" spans="1:26">
      <c r="A5" s="125"/>
      <c r="B5" s="126"/>
      <c r="C5" s="125"/>
      <c r="D5" s="125"/>
      <c r="E5" s="125"/>
      <c r="F5" s="125"/>
      <c r="G5" s="125"/>
      <c r="H5" s="56" t="s">
        <v>239</v>
      </c>
      <c r="I5" s="56" t="s">
        <v>32</v>
      </c>
      <c r="J5" s="10"/>
      <c r="K5" s="56"/>
      <c r="L5" s="56"/>
      <c r="M5" s="56"/>
      <c r="N5" s="10"/>
      <c r="O5" s="10"/>
      <c r="P5" s="56"/>
      <c r="Q5" s="10" t="s">
        <v>240</v>
      </c>
      <c r="R5" s="10"/>
      <c r="S5" s="10"/>
      <c r="T5" s="8" t="s">
        <v>35</v>
      </c>
      <c r="U5" s="56" t="s">
        <v>36</v>
      </c>
      <c r="V5" s="8" t="s">
        <v>37</v>
      </c>
      <c r="W5" s="56" t="s">
        <v>36</v>
      </c>
      <c r="X5" s="8" t="s">
        <v>39</v>
      </c>
      <c r="Y5" s="8" t="s">
        <v>40</v>
      </c>
      <c r="Z5" s="8" t="s">
        <v>41</v>
      </c>
    </row>
    <row r="6" customHeight="1" spans="1:26">
      <c r="A6" s="127"/>
      <c r="B6" s="127"/>
      <c r="C6" s="127"/>
      <c r="D6" s="127"/>
      <c r="E6" s="127"/>
      <c r="F6" s="127"/>
      <c r="G6" s="127"/>
      <c r="H6" s="127"/>
      <c r="I6" s="8" t="s">
        <v>241</v>
      </c>
      <c r="J6" s="8" t="s">
        <v>242</v>
      </c>
      <c r="K6" s="8" t="s">
        <v>243</v>
      </c>
      <c r="L6" s="8" t="s">
        <v>244</v>
      </c>
      <c r="M6" s="8" t="s">
        <v>245</v>
      </c>
      <c r="N6" s="8" t="s">
        <v>246</v>
      </c>
      <c r="O6" s="8" t="s">
        <v>33</v>
      </c>
      <c r="P6" s="8" t="s">
        <v>34</v>
      </c>
      <c r="Q6" s="8" t="s">
        <v>32</v>
      </c>
      <c r="R6" s="8" t="s">
        <v>33</v>
      </c>
      <c r="S6" s="8" t="s">
        <v>34</v>
      </c>
      <c r="T6" s="127"/>
      <c r="U6" s="8" t="s">
        <v>31</v>
      </c>
      <c r="V6" s="8" t="s">
        <v>37</v>
      </c>
      <c r="W6" s="8" t="s">
        <v>247</v>
      </c>
      <c r="X6" s="8" t="s">
        <v>39</v>
      </c>
      <c r="Y6" s="8" t="s">
        <v>40</v>
      </c>
      <c r="Z6" s="8" t="s">
        <v>41</v>
      </c>
    </row>
    <row r="7" ht="37.5" customHeight="1" spans="1:26">
      <c r="A7" s="56"/>
      <c r="B7" s="56"/>
      <c r="C7" s="56"/>
      <c r="D7" s="56"/>
      <c r="E7" s="56"/>
      <c r="F7" s="56"/>
      <c r="G7" s="56"/>
      <c r="H7" s="56"/>
      <c r="I7" s="45" t="s">
        <v>31</v>
      </c>
      <c r="J7" s="45" t="s">
        <v>248</v>
      </c>
      <c r="K7" s="133" t="s">
        <v>242</v>
      </c>
      <c r="L7" s="133" t="s">
        <v>244</v>
      </c>
      <c r="M7" s="133" t="s">
        <v>245</v>
      </c>
      <c r="N7" s="133" t="s">
        <v>246</v>
      </c>
      <c r="O7" s="133" t="s">
        <v>246</v>
      </c>
      <c r="P7" s="133" t="s">
        <v>246</v>
      </c>
      <c r="Q7" s="133" t="s">
        <v>244</v>
      </c>
      <c r="R7" s="133" t="s">
        <v>245</v>
      </c>
      <c r="S7" s="133" t="s">
        <v>246</v>
      </c>
      <c r="T7" s="133" t="s">
        <v>35</v>
      </c>
      <c r="U7" s="133" t="s">
        <v>31</v>
      </c>
      <c r="V7" s="133" t="s">
        <v>37</v>
      </c>
      <c r="W7" s="133" t="s">
        <v>247</v>
      </c>
      <c r="X7" s="133" t="s">
        <v>39</v>
      </c>
      <c r="Y7" s="133" t="s">
        <v>40</v>
      </c>
      <c r="Z7" s="133" t="s">
        <v>41</v>
      </c>
    </row>
    <row r="8" customHeight="1" spans="1:26">
      <c r="A8" s="12">
        <v>1</v>
      </c>
      <c r="B8" s="12">
        <v>2</v>
      </c>
      <c r="C8" s="12">
        <v>3</v>
      </c>
      <c r="D8" s="12">
        <v>4</v>
      </c>
      <c r="E8" s="12">
        <v>5</v>
      </c>
      <c r="F8" s="12">
        <v>6</v>
      </c>
      <c r="G8" s="12">
        <v>7</v>
      </c>
      <c r="H8" s="12">
        <v>8</v>
      </c>
      <c r="I8" s="12">
        <v>9</v>
      </c>
      <c r="J8" s="12">
        <v>10</v>
      </c>
      <c r="K8" s="12">
        <v>11</v>
      </c>
      <c r="L8" s="12">
        <v>12</v>
      </c>
      <c r="M8" s="12">
        <v>13</v>
      </c>
      <c r="N8" s="12">
        <v>14</v>
      </c>
      <c r="O8" s="12">
        <v>15</v>
      </c>
      <c r="P8" s="12">
        <v>16</v>
      </c>
      <c r="Q8" s="12">
        <v>17</v>
      </c>
      <c r="R8" s="12">
        <v>18</v>
      </c>
      <c r="S8" s="12">
        <v>19</v>
      </c>
      <c r="T8" s="12">
        <v>20</v>
      </c>
      <c r="U8" s="12">
        <v>21</v>
      </c>
      <c r="V8" s="12">
        <v>22</v>
      </c>
      <c r="W8" s="12">
        <v>23</v>
      </c>
      <c r="X8" s="12">
        <v>24</v>
      </c>
      <c r="Y8" s="58">
        <v>25</v>
      </c>
      <c r="Z8" s="134">
        <v>26</v>
      </c>
    </row>
    <row r="9" ht="21" customHeight="1" spans="1:26">
      <c r="A9" s="13" t="s">
        <v>43</v>
      </c>
      <c r="B9" s="128"/>
      <c r="C9" s="128"/>
      <c r="D9" s="128"/>
      <c r="E9" s="128"/>
      <c r="F9" s="128"/>
      <c r="G9" s="128"/>
      <c r="H9" s="15">
        <v>274.895769</v>
      </c>
      <c r="I9" s="15">
        <v>274.895769</v>
      </c>
      <c r="J9" s="15"/>
      <c r="K9" s="15"/>
      <c r="L9" s="15"/>
      <c r="M9" s="15">
        <v>274.895769</v>
      </c>
      <c r="N9" s="15"/>
      <c r="O9" s="15"/>
      <c r="P9" s="15"/>
      <c r="Q9" s="15"/>
      <c r="R9" s="15"/>
      <c r="S9" s="15"/>
      <c r="T9" s="15"/>
      <c r="U9" s="15"/>
      <c r="V9" s="15"/>
      <c r="W9" s="15"/>
      <c r="X9" s="15"/>
      <c r="Y9" s="15"/>
      <c r="Z9" s="15"/>
    </row>
    <row r="10" ht="23.25" customHeight="1" outlineLevel="1" spans="1:26">
      <c r="A10" s="129" t="s">
        <v>43</v>
      </c>
      <c r="B10" s="13" t="s">
        <v>249</v>
      </c>
      <c r="C10" s="13" t="s">
        <v>250</v>
      </c>
      <c r="D10" s="13" t="s">
        <v>85</v>
      </c>
      <c r="E10" s="13" t="s">
        <v>86</v>
      </c>
      <c r="F10" s="13" t="s">
        <v>251</v>
      </c>
      <c r="G10" s="13" t="s">
        <v>172</v>
      </c>
      <c r="H10" s="15">
        <v>77.9064</v>
      </c>
      <c r="I10" s="15">
        <v>77.9064</v>
      </c>
      <c r="J10" s="15"/>
      <c r="K10" s="15"/>
      <c r="L10" s="15"/>
      <c r="M10" s="15">
        <v>77.9064</v>
      </c>
      <c r="N10" s="15"/>
      <c r="O10" s="15"/>
      <c r="P10" s="15"/>
      <c r="Q10" s="15"/>
      <c r="R10" s="15"/>
      <c r="S10" s="15"/>
      <c r="T10" s="15"/>
      <c r="U10" s="15"/>
      <c r="V10" s="15"/>
      <c r="W10" s="15"/>
      <c r="X10" s="15"/>
      <c r="Y10" s="15"/>
      <c r="Z10" s="15"/>
    </row>
    <row r="11" ht="23.25" customHeight="1" outlineLevel="1" spans="1:26">
      <c r="A11" s="129" t="s">
        <v>43</v>
      </c>
      <c r="B11" s="13" t="s">
        <v>249</v>
      </c>
      <c r="C11" s="13" t="s">
        <v>250</v>
      </c>
      <c r="D11" s="13" t="s">
        <v>85</v>
      </c>
      <c r="E11" s="13" t="s">
        <v>86</v>
      </c>
      <c r="F11" s="13" t="s">
        <v>252</v>
      </c>
      <c r="G11" s="13" t="s">
        <v>176</v>
      </c>
      <c r="H11" s="15">
        <v>6.361596</v>
      </c>
      <c r="I11" s="15">
        <v>6.361596</v>
      </c>
      <c r="J11" s="15"/>
      <c r="K11" s="15"/>
      <c r="L11" s="15"/>
      <c r="M11" s="15">
        <v>6.361596</v>
      </c>
      <c r="N11" s="15"/>
      <c r="O11" s="13"/>
      <c r="P11" s="13"/>
      <c r="Q11" s="15"/>
      <c r="R11" s="15"/>
      <c r="S11" s="15"/>
      <c r="T11" s="15"/>
      <c r="U11" s="15"/>
      <c r="V11" s="15"/>
      <c r="W11" s="15"/>
      <c r="X11" s="15"/>
      <c r="Y11" s="15"/>
      <c r="Z11" s="15"/>
    </row>
    <row r="12" ht="23.25" customHeight="1" outlineLevel="1" spans="1:26">
      <c r="A12" s="129" t="s">
        <v>43</v>
      </c>
      <c r="B12" s="13" t="s">
        <v>249</v>
      </c>
      <c r="C12" s="13" t="s">
        <v>250</v>
      </c>
      <c r="D12" s="13" t="s">
        <v>85</v>
      </c>
      <c r="E12" s="13" t="s">
        <v>86</v>
      </c>
      <c r="F12" s="13" t="s">
        <v>253</v>
      </c>
      <c r="G12" s="13" t="s">
        <v>182</v>
      </c>
      <c r="H12" s="15">
        <v>6.4922</v>
      </c>
      <c r="I12" s="15">
        <v>6.4922</v>
      </c>
      <c r="J12" s="15"/>
      <c r="K12" s="15"/>
      <c r="L12" s="15"/>
      <c r="M12" s="15">
        <v>6.4922</v>
      </c>
      <c r="N12" s="15"/>
      <c r="O12" s="13"/>
      <c r="P12" s="13"/>
      <c r="Q12" s="15"/>
      <c r="R12" s="15"/>
      <c r="S12" s="15"/>
      <c r="T12" s="15"/>
      <c r="U12" s="15"/>
      <c r="V12" s="15"/>
      <c r="W12" s="15"/>
      <c r="X12" s="15"/>
      <c r="Y12" s="15"/>
      <c r="Z12" s="15"/>
    </row>
    <row r="13" ht="23.25" customHeight="1" outlineLevel="1" spans="1:26">
      <c r="A13" s="129" t="s">
        <v>43</v>
      </c>
      <c r="B13" s="13" t="s">
        <v>249</v>
      </c>
      <c r="C13" s="13" t="s">
        <v>250</v>
      </c>
      <c r="D13" s="13" t="s">
        <v>85</v>
      </c>
      <c r="E13" s="13" t="s">
        <v>86</v>
      </c>
      <c r="F13" s="13" t="s">
        <v>253</v>
      </c>
      <c r="G13" s="13" t="s">
        <v>182</v>
      </c>
      <c r="H13" s="15">
        <v>54.4668</v>
      </c>
      <c r="I13" s="15">
        <v>54.4668</v>
      </c>
      <c r="J13" s="15"/>
      <c r="K13" s="15"/>
      <c r="L13" s="15"/>
      <c r="M13" s="15">
        <v>54.4668</v>
      </c>
      <c r="N13" s="15"/>
      <c r="O13" s="13"/>
      <c r="P13" s="13"/>
      <c r="Q13" s="15"/>
      <c r="R13" s="15"/>
      <c r="S13" s="15"/>
      <c r="T13" s="15"/>
      <c r="U13" s="15"/>
      <c r="V13" s="15"/>
      <c r="W13" s="15"/>
      <c r="X13" s="15"/>
      <c r="Y13" s="15"/>
      <c r="Z13" s="15"/>
    </row>
    <row r="14" ht="23.25" customHeight="1" outlineLevel="1" spans="1:26">
      <c r="A14" s="129" t="s">
        <v>43</v>
      </c>
      <c r="B14" s="13" t="s">
        <v>249</v>
      </c>
      <c r="C14" s="13" t="s">
        <v>250</v>
      </c>
      <c r="D14" s="13" t="s">
        <v>85</v>
      </c>
      <c r="E14" s="13" t="s">
        <v>86</v>
      </c>
      <c r="F14" s="13" t="s">
        <v>253</v>
      </c>
      <c r="G14" s="13" t="s">
        <v>182</v>
      </c>
      <c r="H14" s="15">
        <v>15.936</v>
      </c>
      <c r="I14" s="15">
        <v>15.936</v>
      </c>
      <c r="J14" s="15"/>
      <c r="K14" s="15"/>
      <c r="L14" s="15"/>
      <c r="M14" s="15">
        <v>15.936</v>
      </c>
      <c r="N14" s="15"/>
      <c r="O14" s="13"/>
      <c r="P14" s="13"/>
      <c r="Q14" s="15"/>
      <c r="R14" s="15"/>
      <c r="S14" s="15"/>
      <c r="T14" s="15"/>
      <c r="U14" s="15"/>
      <c r="V14" s="15"/>
      <c r="W14" s="15"/>
      <c r="X14" s="15"/>
      <c r="Y14" s="15"/>
      <c r="Z14" s="15"/>
    </row>
    <row r="15" ht="23.25" customHeight="1" outlineLevel="1" spans="1:26">
      <c r="A15" s="129" t="s">
        <v>43</v>
      </c>
      <c r="B15" s="13" t="s">
        <v>254</v>
      </c>
      <c r="C15" s="13" t="s">
        <v>255</v>
      </c>
      <c r="D15" s="13" t="s">
        <v>85</v>
      </c>
      <c r="E15" s="13" t="s">
        <v>86</v>
      </c>
      <c r="F15" s="13" t="s">
        <v>253</v>
      </c>
      <c r="G15" s="13" t="s">
        <v>182</v>
      </c>
      <c r="H15" s="15">
        <v>28.8</v>
      </c>
      <c r="I15" s="15">
        <v>28.8</v>
      </c>
      <c r="J15" s="15"/>
      <c r="K15" s="15"/>
      <c r="L15" s="15"/>
      <c r="M15" s="15">
        <v>28.8</v>
      </c>
      <c r="N15" s="15"/>
      <c r="O15" s="13"/>
      <c r="P15" s="13"/>
      <c r="Q15" s="15"/>
      <c r="R15" s="15"/>
      <c r="S15" s="15"/>
      <c r="T15" s="15"/>
      <c r="U15" s="15"/>
      <c r="V15" s="15"/>
      <c r="W15" s="15"/>
      <c r="X15" s="15"/>
      <c r="Y15" s="15"/>
      <c r="Z15" s="15"/>
    </row>
    <row r="16" ht="23.25" customHeight="1" outlineLevel="1" spans="1:26">
      <c r="A16" s="129" t="s">
        <v>43</v>
      </c>
      <c r="B16" s="13" t="s">
        <v>256</v>
      </c>
      <c r="C16" s="13" t="s">
        <v>257</v>
      </c>
      <c r="D16" s="13" t="s">
        <v>63</v>
      </c>
      <c r="E16" s="13" t="s">
        <v>64</v>
      </c>
      <c r="F16" s="13" t="s">
        <v>258</v>
      </c>
      <c r="G16" s="13" t="s">
        <v>185</v>
      </c>
      <c r="H16" s="15">
        <v>28.395105</v>
      </c>
      <c r="I16" s="15">
        <v>28.395105</v>
      </c>
      <c r="J16" s="15"/>
      <c r="K16" s="15"/>
      <c r="L16" s="15"/>
      <c r="M16" s="15">
        <v>28.395105</v>
      </c>
      <c r="N16" s="15"/>
      <c r="O16" s="13"/>
      <c r="P16" s="13"/>
      <c r="Q16" s="15"/>
      <c r="R16" s="15"/>
      <c r="S16" s="15"/>
      <c r="T16" s="15"/>
      <c r="U16" s="15"/>
      <c r="V16" s="15"/>
      <c r="W16" s="15"/>
      <c r="X16" s="15"/>
      <c r="Y16" s="15"/>
      <c r="Z16" s="15"/>
    </row>
    <row r="17" ht="23.25" customHeight="1" outlineLevel="1" spans="1:26">
      <c r="A17" s="129" t="s">
        <v>43</v>
      </c>
      <c r="B17" s="13" t="s">
        <v>259</v>
      </c>
      <c r="C17" s="13" t="s">
        <v>260</v>
      </c>
      <c r="D17" s="13" t="s">
        <v>72</v>
      </c>
      <c r="E17" s="13" t="s">
        <v>73</v>
      </c>
      <c r="F17" s="13" t="s">
        <v>261</v>
      </c>
      <c r="G17" s="13" t="s">
        <v>190</v>
      </c>
      <c r="H17" s="15">
        <v>10.45141</v>
      </c>
      <c r="I17" s="15">
        <v>10.45141</v>
      </c>
      <c r="J17" s="15"/>
      <c r="K17" s="15"/>
      <c r="L17" s="15"/>
      <c r="M17" s="15">
        <v>10.45141</v>
      </c>
      <c r="N17" s="15"/>
      <c r="O17" s="13"/>
      <c r="P17" s="13"/>
      <c r="Q17" s="15"/>
      <c r="R17" s="15"/>
      <c r="S17" s="15"/>
      <c r="T17" s="15"/>
      <c r="U17" s="15"/>
      <c r="V17" s="15"/>
      <c r="W17" s="15"/>
      <c r="X17" s="15"/>
      <c r="Y17" s="15"/>
      <c r="Z17" s="15"/>
    </row>
    <row r="18" ht="23.25" customHeight="1" outlineLevel="1" spans="1:26">
      <c r="A18" s="129" t="s">
        <v>43</v>
      </c>
      <c r="B18" s="13" t="s">
        <v>262</v>
      </c>
      <c r="C18" s="13" t="s">
        <v>263</v>
      </c>
      <c r="D18" s="13" t="s">
        <v>74</v>
      </c>
      <c r="E18" s="13" t="s">
        <v>75</v>
      </c>
      <c r="F18" s="13" t="s">
        <v>264</v>
      </c>
      <c r="G18" s="13" t="s">
        <v>195</v>
      </c>
      <c r="H18" s="15">
        <v>0.614789</v>
      </c>
      <c r="I18" s="15">
        <v>0.614789</v>
      </c>
      <c r="J18" s="15"/>
      <c r="K18" s="15"/>
      <c r="L18" s="15"/>
      <c r="M18" s="15">
        <v>0.614789</v>
      </c>
      <c r="N18" s="15"/>
      <c r="O18" s="13"/>
      <c r="P18" s="13"/>
      <c r="Q18" s="15"/>
      <c r="R18" s="15"/>
      <c r="S18" s="15"/>
      <c r="T18" s="15"/>
      <c r="U18" s="15"/>
      <c r="V18" s="15"/>
      <c r="W18" s="15"/>
      <c r="X18" s="15"/>
      <c r="Y18" s="15"/>
      <c r="Z18" s="15"/>
    </row>
    <row r="19" ht="23.25" customHeight="1" outlineLevel="1" spans="1:26">
      <c r="A19" s="129" t="s">
        <v>43</v>
      </c>
      <c r="B19" s="13" t="s">
        <v>265</v>
      </c>
      <c r="C19" s="13" t="s">
        <v>266</v>
      </c>
      <c r="D19" s="13" t="s">
        <v>67</v>
      </c>
      <c r="E19" s="13" t="s">
        <v>66</v>
      </c>
      <c r="F19" s="13" t="s">
        <v>264</v>
      </c>
      <c r="G19" s="13" t="s">
        <v>195</v>
      </c>
      <c r="H19" s="15">
        <v>1.07588</v>
      </c>
      <c r="I19" s="15">
        <v>1.07588</v>
      </c>
      <c r="J19" s="15"/>
      <c r="K19" s="15"/>
      <c r="L19" s="15"/>
      <c r="M19" s="15">
        <v>1.07588</v>
      </c>
      <c r="N19" s="15"/>
      <c r="O19" s="13"/>
      <c r="P19" s="13"/>
      <c r="Q19" s="15"/>
      <c r="R19" s="15"/>
      <c r="S19" s="15"/>
      <c r="T19" s="15"/>
      <c r="U19" s="15"/>
      <c r="V19" s="15"/>
      <c r="W19" s="15"/>
      <c r="X19" s="15"/>
      <c r="Y19" s="15"/>
      <c r="Z19" s="15"/>
    </row>
    <row r="20" ht="23.25" customHeight="1" outlineLevel="1" spans="1:26">
      <c r="A20" s="129" t="s">
        <v>43</v>
      </c>
      <c r="B20" s="13" t="s">
        <v>267</v>
      </c>
      <c r="C20" s="13" t="s">
        <v>268</v>
      </c>
      <c r="D20" s="13" t="s">
        <v>74</v>
      </c>
      <c r="E20" s="13" t="s">
        <v>75</v>
      </c>
      <c r="F20" s="13" t="s">
        <v>264</v>
      </c>
      <c r="G20" s="13" t="s">
        <v>195</v>
      </c>
      <c r="H20" s="15">
        <v>0.5054</v>
      </c>
      <c r="I20" s="15">
        <v>0.5054</v>
      </c>
      <c r="J20" s="15"/>
      <c r="K20" s="15"/>
      <c r="L20" s="15"/>
      <c r="M20" s="15">
        <v>0.5054</v>
      </c>
      <c r="N20" s="15"/>
      <c r="O20" s="13"/>
      <c r="P20" s="13"/>
      <c r="Q20" s="15"/>
      <c r="R20" s="15"/>
      <c r="S20" s="15"/>
      <c r="T20" s="15"/>
      <c r="U20" s="15"/>
      <c r="V20" s="15"/>
      <c r="W20" s="15"/>
      <c r="X20" s="15"/>
      <c r="Y20" s="15"/>
      <c r="Z20" s="15"/>
    </row>
    <row r="21" ht="23.25" customHeight="1" outlineLevel="1" spans="1:26">
      <c r="A21" s="129" t="s">
        <v>43</v>
      </c>
      <c r="B21" s="13" t="s">
        <v>269</v>
      </c>
      <c r="C21" s="13" t="s">
        <v>270</v>
      </c>
      <c r="D21" s="13" t="s">
        <v>93</v>
      </c>
      <c r="E21" s="13" t="s">
        <v>94</v>
      </c>
      <c r="F21" s="13" t="s">
        <v>271</v>
      </c>
      <c r="G21" s="13" t="s">
        <v>94</v>
      </c>
      <c r="H21" s="15">
        <v>22.678728</v>
      </c>
      <c r="I21" s="15">
        <v>22.678728</v>
      </c>
      <c r="J21" s="15"/>
      <c r="K21" s="15"/>
      <c r="L21" s="15"/>
      <c r="M21" s="15">
        <v>22.678728</v>
      </c>
      <c r="N21" s="15"/>
      <c r="O21" s="13"/>
      <c r="P21" s="13"/>
      <c r="Q21" s="15"/>
      <c r="R21" s="15"/>
      <c r="S21" s="15"/>
      <c r="T21" s="15"/>
      <c r="U21" s="15"/>
      <c r="V21" s="15"/>
      <c r="W21" s="15"/>
      <c r="X21" s="15"/>
      <c r="Y21" s="15"/>
      <c r="Z21" s="15"/>
    </row>
    <row r="22" ht="23.25" customHeight="1" outlineLevel="1" spans="1:26">
      <c r="A22" s="129" t="s">
        <v>43</v>
      </c>
      <c r="B22" s="13" t="s">
        <v>272</v>
      </c>
      <c r="C22" s="13" t="s">
        <v>273</v>
      </c>
      <c r="D22" s="13" t="s">
        <v>85</v>
      </c>
      <c r="E22" s="13" t="s">
        <v>86</v>
      </c>
      <c r="F22" s="13" t="s">
        <v>274</v>
      </c>
      <c r="G22" s="13" t="s">
        <v>203</v>
      </c>
      <c r="H22" s="15">
        <v>0.5</v>
      </c>
      <c r="I22" s="15">
        <v>0.5</v>
      </c>
      <c r="J22" s="15"/>
      <c r="K22" s="15"/>
      <c r="L22" s="15"/>
      <c r="M22" s="15">
        <v>0.5</v>
      </c>
      <c r="N22" s="15"/>
      <c r="O22" s="13"/>
      <c r="P22" s="13"/>
      <c r="Q22" s="15"/>
      <c r="R22" s="15"/>
      <c r="S22" s="15"/>
      <c r="T22" s="15"/>
      <c r="U22" s="15"/>
      <c r="V22" s="15"/>
      <c r="W22" s="15"/>
      <c r="X22" s="15"/>
      <c r="Y22" s="15"/>
      <c r="Z22" s="15"/>
    </row>
    <row r="23" ht="23.25" customHeight="1" outlineLevel="1" spans="1:26">
      <c r="A23" s="129" t="s">
        <v>43</v>
      </c>
      <c r="B23" s="13" t="s">
        <v>272</v>
      </c>
      <c r="C23" s="13" t="s">
        <v>273</v>
      </c>
      <c r="D23" s="13" t="s">
        <v>85</v>
      </c>
      <c r="E23" s="13" t="s">
        <v>86</v>
      </c>
      <c r="F23" s="13" t="s">
        <v>275</v>
      </c>
      <c r="G23" s="13" t="s">
        <v>201</v>
      </c>
      <c r="H23" s="15">
        <v>0.2</v>
      </c>
      <c r="I23" s="15">
        <v>0.2</v>
      </c>
      <c r="J23" s="15"/>
      <c r="K23" s="15"/>
      <c r="L23" s="15"/>
      <c r="M23" s="15">
        <v>0.2</v>
      </c>
      <c r="N23" s="15"/>
      <c r="O23" s="13"/>
      <c r="P23" s="13"/>
      <c r="Q23" s="15"/>
      <c r="R23" s="15"/>
      <c r="S23" s="15"/>
      <c r="T23" s="15"/>
      <c r="U23" s="15"/>
      <c r="V23" s="15"/>
      <c r="W23" s="15"/>
      <c r="X23" s="15"/>
      <c r="Y23" s="15"/>
      <c r="Z23" s="15"/>
    </row>
    <row r="24" ht="23.25" customHeight="1" outlineLevel="1" spans="1:26">
      <c r="A24" s="129" t="s">
        <v>43</v>
      </c>
      <c r="B24" s="13" t="s">
        <v>272</v>
      </c>
      <c r="C24" s="13" t="s">
        <v>273</v>
      </c>
      <c r="D24" s="13" t="s">
        <v>85</v>
      </c>
      <c r="E24" s="13" t="s">
        <v>86</v>
      </c>
      <c r="F24" s="13" t="s">
        <v>276</v>
      </c>
      <c r="G24" s="13" t="s">
        <v>205</v>
      </c>
      <c r="H24" s="15">
        <v>2.6</v>
      </c>
      <c r="I24" s="15">
        <v>2.6</v>
      </c>
      <c r="J24" s="15"/>
      <c r="K24" s="15"/>
      <c r="L24" s="15"/>
      <c r="M24" s="15">
        <v>2.6</v>
      </c>
      <c r="N24" s="15"/>
      <c r="O24" s="13"/>
      <c r="P24" s="13"/>
      <c r="Q24" s="15"/>
      <c r="R24" s="15"/>
      <c r="S24" s="15"/>
      <c r="T24" s="15"/>
      <c r="U24" s="15"/>
      <c r="V24" s="15"/>
      <c r="W24" s="15"/>
      <c r="X24" s="15"/>
      <c r="Y24" s="15"/>
      <c r="Z24" s="15"/>
    </row>
    <row r="25" ht="23.25" customHeight="1" outlineLevel="1" spans="1:26">
      <c r="A25" s="129" t="s">
        <v>43</v>
      </c>
      <c r="B25" s="13" t="s">
        <v>272</v>
      </c>
      <c r="C25" s="13" t="s">
        <v>273</v>
      </c>
      <c r="D25" s="13" t="s">
        <v>85</v>
      </c>
      <c r="E25" s="13" t="s">
        <v>86</v>
      </c>
      <c r="F25" s="13" t="s">
        <v>277</v>
      </c>
      <c r="G25" s="13" t="s">
        <v>211</v>
      </c>
      <c r="H25" s="15">
        <v>8.1</v>
      </c>
      <c r="I25" s="15">
        <v>8.1</v>
      </c>
      <c r="J25" s="15"/>
      <c r="K25" s="15"/>
      <c r="L25" s="15"/>
      <c r="M25" s="15">
        <v>8.1</v>
      </c>
      <c r="N25" s="15"/>
      <c r="O25" s="13"/>
      <c r="P25" s="13"/>
      <c r="Q25" s="15"/>
      <c r="R25" s="15"/>
      <c r="S25" s="15"/>
      <c r="T25" s="15"/>
      <c r="U25" s="15"/>
      <c r="V25" s="15"/>
      <c r="W25" s="15"/>
      <c r="X25" s="15"/>
      <c r="Y25" s="15"/>
      <c r="Z25" s="15"/>
    </row>
    <row r="26" ht="23.25" customHeight="1" outlineLevel="1" spans="1:26">
      <c r="A26" s="129" t="s">
        <v>43</v>
      </c>
      <c r="B26" s="13" t="s">
        <v>272</v>
      </c>
      <c r="C26" s="13" t="s">
        <v>273</v>
      </c>
      <c r="D26" s="13" t="s">
        <v>85</v>
      </c>
      <c r="E26" s="13" t="s">
        <v>86</v>
      </c>
      <c r="F26" s="13" t="s">
        <v>278</v>
      </c>
      <c r="G26" s="13" t="s">
        <v>200</v>
      </c>
      <c r="H26" s="15">
        <v>0.9462</v>
      </c>
      <c r="I26" s="15">
        <v>0.9462</v>
      </c>
      <c r="J26" s="15"/>
      <c r="K26" s="15"/>
      <c r="L26" s="15"/>
      <c r="M26" s="15">
        <v>0.9462</v>
      </c>
      <c r="N26" s="15"/>
      <c r="O26" s="13"/>
      <c r="P26" s="13"/>
      <c r="Q26" s="15"/>
      <c r="R26" s="15"/>
      <c r="S26" s="15"/>
      <c r="T26" s="15"/>
      <c r="U26" s="15"/>
      <c r="V26" s="15"/>
      <c r="W26" s="15"/>
      <c r="X26" s="15"/>
      <c r="Y26" s="15"/>
      <c r="Z26" s="15"/>
    </row>
    <row r="27" ht="23.25" customHeight="1" outlineLevel="1" spans="1:26">
      <c r="A27" s="129" t="s">
        <v>43</v>
      </c>
      <c r="B27" s="13" t="s">
        <v>279</v>
      </c>
      <c r="C27" s="13" t="s">
        <v>280</v>
      </c>
      <c r="D27" s="13" t="s">
        <v>61</v>
      </c>
      <c r="E27" s="13" t="s">
        <v>62</v>
      </c>
      <c r="F27" s="13" t="s">
        <v>278</v>
      </c>
      <c r="G27" s="13" t="s">
        <v>200</v>
      </c>
      <c r="H27" s="15">
        <v>0.138895</v>
      </c>
      <c r="I27" s="15">
        <v>0.138895</v>
      </c>
      <c r="J27" s="15"/>
      <c r="K27" s="15"/>
      <c r="L27" s="15"/>
      <c r="M27" s="15">
        <v>0.138895</v>
      </c>
      <c r="N27" s="15"/>
      <c r="O27" s="13"/>
      <c r="P27" s="13"/>
      <c r="Q27" s="15"/>
      <c r="R27" s="15"/>
      <c r="S27" s="15"/>
      <c r="T27" s="15"/>
      <c r="U27" s="15"/>
      <c r="V27" s="15"/>
      <c r="W27" s="15"/>
      <c r="X27" s="15"/>
      <c r="Y27" s="15"/>
      <c r="Z27" s="15"/>
    </row>
    <row r="28" ht="23.25" customHeight="1" outlineLevel="1" spans="1:26">
      <c r="A28" s="129" t="s">
        <v>43</v>
      </c>
      <c r="B28" s="13" t="s">
        <v>281</v>
      </c>
      <c r="C28" s="13" t="s">
        <v>183</v>
      </c>
      <c r="D28" s="13" t="s">
        <v>85</v>
      </c>
      <c r="E28" s="13" t="s">
        <v>86</v>
      </c>
      <c r="F28" s="13" t="s">
        <v>282</v>
      </c>
      <c r="G28" s="13" t="s">
        <v>183</v>
      </c>
      <c r="H28" s="15">
        <v>1.249416</v>
      </c>
      <c r="I28" s="15">
        <v>1.249416</v>
      </c>
      <c r="J28" s="15"/>
      <c r="K28" s="15"/>
      <c r="L28" s="15"/>
      <c r="M28" s="15">
        <v>1.249416</v>
      </c>
      <c r="N28" s="15"/>
      <c r="O28" s="13"/>
      <c r="P28" s="13"/>
      <c r="Q28" s="15"/>
      <c r="R28" s="15"/>
      <c r="S28" s="15"/>
      <c r="T28" s="15"/>
      <c r="U28" s="15"/>
      <c r="V28" s="15"/>
      <c r="W28" s="15"/>
      <c r="X28" s="15"/>
      <c r="Y28" s="15"/>
      <c r="Z28" s="15"/>
    </row>
    <row r="29" ht="23.25" customHeight="1" outlineLevel="1" spans="1:26">
      <c r="A29" s="129" t="s">
        <v>43</v>
      </c>
      <c r="B29" s="13" t="s">
        <v>283</v>
      </c>
      <c r="C29" s="13" t="s">
        <v>209</v>
      </c>
      <c r="D29" s="13" t="s">
        <v>85</v>
      </c>
      <c r="E29" s="13" t="s">
        <v>86</v>
      </c>
      <c r="F29" s="13" t="s">
        <v>284</v>
      </c>
      <c r="G29" s="13" t="s">
        <v>209</v>
      </c>
      <c r="H29" s="15">
        <v>3.093416</v>
      </c>
      <c r="I29" s="15">
        <v>3.093416</v>
      </c>
      <c r="J29" s="15"/>
      <c r="K29" s="15"/>
      <c r="L29" s="15"/>
      <c r="M29" s="15">
        <v>3.093416</v>
      </c>
      <c r="N29" s="15"/>
      <c r="O29" s="13"/>
      <c r="P29" s="13"/>
      <c r="Q29" s="15"/>
      <c r="R29" s="15"/>
      <c r="S29" s="15"/>
      <c r="T29" s="15"/>
      <c r="U29" s="15"/>
      <c r="V29" s="15"/>
      <c r="W29" s="15"/>
      <c r="X29" s="15"/>
      <c r="Y29" s="15"/>
      <c r="Z29" s="15"/>
    </row>
    <row r="30" ht="23.25" customHeight="1" outlineLevel="1" spans="1:26">
      <c r="A30" s="129" t="s">
        <v>43</v>
      </c>
      <c r="B30" s="13" t="s">
        <v>283</v>
      </c>
      <c r="C30" s="13" t="s">
        <v>209</v>
      </c>
      <c r="D30" s="13" t="s">
        <v>61</v>
      </c>
      <c r="E30" s="13" t="s">
        <v>62</v>
      </c>
      <c r="F30" s="13" t="s">
        <v>284</v>
      </c>
      <c r="G30" s="13" t="s">
        <v>209</v>
      </c>
      <c r="H30" s="15">
        <v>0.454295</v>
      </c>
      <c r="I30" s="15">
        <v>0.454295</v>
      </c>
      <c r="J30" s="15"/>
      <c r="K30" s="15"/>
      <c r="L30" s="15"/>
      <c r="M30" s="15">
        <v>0.454295</v>
      </c>
      <c r="N30" s="15"/>
      <c r="O30" s="13"/>
      <c r="P30" s="13"/>
      <c r="Q30" s="15"/>
      <c r="R30" s="15"/>
      <c r="S30" s="15"/>
      <c r="T30" s="15"/>
      <c r="U30" s="15"/>
      <c r="V30" s="15"/>
      <c r="W30" s="15"/>
      <c r="X30" s="15"/>
      <c r="Y30" s="15"/>
      <c r="Z30" s="15"/>
    </row>
    <row r="31" ht="23.25" customHeight="1" outlineLevel="1" spans="1:26">
      <c r="A31" s="129" t="s">
        <v>43</v>
      </c>
      <c r="B31" s="13" t="s">
        <v>285</v>
      </c>
      <c r="C31" s="13" t="s">
        <v>211</v>
      </c>
      <c r="D31" s="13" t="s">
        <v>85</v>
      </c>
      <c r="E31" s="13" t="s">
        <v>86</v>
      </c>
      <c r="F31" s="13" t="s">
        <v>277</v>
      </c>
      <c r="G31" s="13" t="s">
        <v>211</v>
      </c>
      <c r="H31" s="15">
        <v>3.44117</v>
      </c>
      <c r="I31" s="15">
        <v>3.44117</v>
      </c>
      <c r="J31" s="15"/>
      <c r="K31" s="15"/>
      <c r="L31" s="15"/>
      <c r="M31" s="15">
        <v>3.44117</v>
      </c>
      <c r="N31" s="15"/>
      <c r="O31" s="13"/>
      <c r="P31" s="13"/>
      <c r="Q31" s="15"/>
      <c r="R31" s="15"/>
      <c r="S31" s="15"/>
      <c r="T31" s="15"/>
      <c r="U31" s="15"/>
      <c r="V31" s="15"/>
      <c r="W31" s="15"/>
      <c r="X31" s="15"/>
      <c r="Y31" s="15"/>
      <c r="Z31" s="15"/>
    </row>
    <row r="32" ht="23.25" customHeight="1" outlineLevel="1" spans="1:26">
      <c r="A32" s="129" t="s">
        <v>43</v>
      </c>
      <c r="B32" s="13" t="s">
        <v>285</v>
      </c>
      <c r="C32" s="13" t="s">
        <v>211</v>
      </c>
      <c r="D32" s="13" t="s">
        <v>61</v>
      </c>
      <c r="E32" s="13" t="s">
        <v>62</v>
      </c>
      <c r="F32" s="13" t="s">
        <v>277</v>
      </c>
      <c r="G32" s="13" t="s">
        <v>211</v>
      </c>
      <c r="H32" s="15">
        <v>0.488069</v>
      </c>
      <c r="I32" s="15">
        <v>0.488069</v>
      </c>
      <c r="J32" s="15"/>
      <c r="K32" s="15"/>
      <c r="L32" s="15"/>
      <c r="M32" s="15">
        <v>0.488069</v>
      </c>
      <c r="N32" s="15"/>
      <c r="O32" s="13"/>
      <c r="P32" s="13"/>
      <c r="Q32" s="15"/>
      <c r="R32" s="15"/>
      <c r="S32" s="15"/>
      <c r="T32" s="15"/>
      <c r="U32" s="15"/>
      <c r="V32" s="15"/>
      <c r="W32" s="15"/>
      <c r="X32" s="15"/>
      <c r="Y32" s="15"/>
      <c r="Z32" s="15"/>
    </row>
    <row r="33" ht="17.25" customHeight="1" spans="1:26">
      <c r="A33" s="130" t="s">
        <v>95</v>
      </c>
      <c r="B33" s="131"/>
      <c r="C33" s="131"/>
      <c r="D33" s="131"/>
      <c r="E33" s="131"/>
      <c r="F33" s="131"/>
      <c r="G33" s="132"/>
      <c r="H33" s="15">
        <v>274.895769</v>
      </c>
      <c r="I33" s="15">
        <v>274.895769</v>
      </c>
      <c r="J33" s="15"/>
      <c r="K33" s="15"/>
      <c r="L33" s="15"/>
      <c r="M33" s="15">
        <v>274.895769</v>
      </c>
      <c r="N33" s="15"/>
      <c r="O33" s="15"/>
      <c r="P33" s="15"/>
      <c r="Q33" s="15"/>
      <c r="R33" s="15"/>
      <c r="S33" s="15"/>
      <c r="T33" s="15"/>
      <c r="U33" s="15"/>
      <c r="V33" s="15"/>
      <c r="W33" s="15"/>
      <c r="X33" s="15"/>
      <c r="Y33" s="15"/>
      <c r="Z33" s="15"/>
    </row>
  </sheetData>
  <mergeCells count="32">
    <mergeCell ref="A2:Z2"/>
    <mergeCell ref="A3:G3"/>
    <mergeCell ref="H4:Z4"/>
    <mergeCell ref="I5:P5"/>
    <mergeCell ref="Q5:S5"/>
    <mergeCell ref="U5:Z5"/>
    <mergeCell ref="I6:J6"/>
    <mergeCell ref="A33:G33"/>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6:R7"/>
    <mergeCell ref="S6:S7"/>
    <mergeCell ref="T5:T7"/>
    <mergeCell ref="U6:U7"/>
    <mergeCell ref="V6:V7"/>
    <mergeCell ref="W6:W7"/>
    <mergeCell ref="X6:X7"/>
    <mergeCell ref="Y6:Y7"/>
    <mergeCell ref="Z6:Z7"/>
  </mergeCells>
  <pageMargins left="0.75" right="0.75" top="1" bottom="1" header="0.511805555555556" footer="0.511805555555556"/>
  <pageSetup paperSize="9" fitToWidth="0" fitToHeight="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W15"/>
  <sheetViews>
    <sheetView showZeros="0" topLeftCell="G1" workbookViewId="0">
      <selection activeCell="A1" sqref="A1"/>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0" width="10.7083333333333" customWidth="1"/>
    <col min="11" max="11" width="11" customWidth="1"/>
    <col min="12" max="14" width="12.2833333333333" customWidth="1"/>
    <col min="15" max="15" width="12.7083333333333" customWidth="1"/>
    <col min="16" max="17" width="11.1416666666667" customWidth="1"/>
    <col min="19" max="19" width="10.2833333333333" customWidth="1"/>
    <col min="20" max="21" width="11.85" customWidth="1"/>
    <col min="22" max="22" width="11.7083333333333" customWidth="1"/>
    <col min="23" max="23" width="10.2833333333333" customWidth="1"/>
  </cols>
  <sheetData>
    <row r="1" ht="13.5" customHeight="1" spans="2:23">
      <c r="B1" s="117"/>
      <c r="E1" s="1"/>
      <c r="F1" s="1"/>
      <c r="G1" s="1"/>
      <c r="H1" s="1"/>
      <c r="U1" s="117"/>
      <c r="W1" s="121" t="s">
        <v>286</v>
      </c>
    </row>
    <row r="2" ht="27.75" customHeight="1" spans="1:23">
      <c r="A2" s="3" t="s">
        <v>287</v>
      </c>
      <c r="B2" s="3"/>
      <c r="C2" s="3"/>
      <c r="D2" s="3"/>
      <c r="E2" s="3"/>
      <c r="F2" s="3"/>
      <c r="G2" s="3"/>
      <c r="H2" s="3"/>
      <c r="I2" s="3"/>
      <c r="J2" s="3"/>
      <c r="K2" s="3"/>
      <c r="L2" s="3"/>
      <c r="M2" s="3"/>
      <c r="N2" s="3"/>
      <c r="O2" s="3"/>
      <c r="P2" s="3"/>
      <c r="Q2" s="3"/>
      <c r="R2" s="3"/>
      <c r="S2" s="3"/>
      <c r="T2" s="3"/>
      <c r="U2" s="3"/>
      <c r="V2" s="3"/>
      <c r="W2" s="3"/>
    </row>
    <row r="3" ht="13.5" customHeight="1" spans="1:23">
      <c r="A3" s="4" t="str">
        <f>"单位名称："&amp;"曲靖面店坡联营林场"</f>
        <v>单位名称：曲靖面店坡联营林场</v>
      </c>
      <c r="B3" s="5"/>
      <c r="C3" s="5"/>
      <c r="D3" s="5"/>
      <c r="E3" s="5"/>
      <c r="F3" s="5"/>
      <c r="G3" s="5"/>
      <c r="H3" s="5"/>
      <c r="I3" s="6"/>
      <c r="J3" s="6"/>
      <c r="K3" s="6"/>
      <c r="L3" s="6"/>
      <c r="M3" s="6"/>
      <c r="N3" s="6"/>
      <c r="O3" s="6"/>
      <c r="P3" s="6"/>
      <c r="Q3" s="6"/>
      <c r="U3" s="117"/>
      <c r="W3" s="239" t="s">
        <v>2</v>
      </c>
    </row>
    <row r="4" ht="21.75" customHeight="1" spans="1:23">
      <c r="A4" s="8" t="s">
        <v>288</v>
      </c>
      <c r="B4" s="9" t="s">
        <v>232</v>
      </c>
      <c r="C4" s="8" t="s">
        <v>233</v>
      </c>
      <c r="D4" s="8" t="s">
        <v>231</v>
      </c>
      <c r="E4" s="9" t="s">
        <v>234</v>
      </c>
      <c r="F4" s="9" t="s">
        <v>235</v>
      </c>
      <c r="G4" s="9" t="s">
        <v>289</v>
      </c>
      <c r="H4" s="9" t="s">
        <v>290</v>
      </c>
      <c r="I4" s="10" t="s">
        <v>29</v>
      </c>
      <c r="J4" s="10" t="s">
        <v>291</v>
      </c>
      <c r="K4" s="10"/>
      <c r="L4" s="10"/>
      <c r="M4" s="10"/>
      <c r="N4" s="10" t="s">
        <v>240</v>
      </c>
      <c r="O4" s="10"/>
      <c r="P4" s="10"/>
      <c r="Q4" s="9" t="s">
        <v>35</v>
      </c>
      <c r="R4" s="10" t="s">
        <v>36</v>
      </c>
      <c r="S4" s="10"/>
      <c r="T4" s="10"/>
      <c r="U4" s="10"/>
      <c r="V4" s="10"/>
      <c r="W4" s="10"/>
    </row>
    <row r="5" ht="21.75" customHeight="1" spans="1:23">
      <c r="A5" s="8"/>
      <c r="B5" s="10"/>
      <c r="C5" s="8"/>
      <c r="D5" s="8"/>
      <c r="E5" s="9"/>
      <c r="F5" s="9"/>
      <c r="G5" s="9"/>
      <c r="H5" s="9"/>
      <c r="I5" s="10"/>
      <c r="J5" s="120" t="s">
        <v>32</v>
      </c>
      <c r="K5" s="10"/>
      <c r="L5" s="9" t="s">
        <v>33</v>
      </c>
      <c r="M5" s="9" t="s">
        <v>34</v>
      </c>
      <c r="N5" s="9" t="s">
        <v>32</v>
      </c>
      <c r="O5" s="9" t="s">
        <v>33</v>
      </c>
      <c r="P5" s="9" t="s">
        <v>34</v>
      </c>
      <c r="Q5" s="9"/>
      <c r="R5" s="9" t="s">
        <v>31</v>
      </c>
      <c r="S5" s="9" t="s">
        <v>37</v>
      </c>
      <c r="T5" s="9" t="s">
        <v>247</v>
      </c>
      <c r="U5" s="9" t="s">
        <v>39</v>
      </c>
      <c r="V5" s="9" t="s">
        <v>40</v>
      </c>
      <c r="W5" s="9" t="s">
        <v>41</v>
      </c>
    </row>
    <row r="6" ht="21" customHeight="1" spans="1:23">
      <c r="A6" s="10"/>
      <c r="B6" s="10"/>
      <c r="C6" s="10"/>
      <c r="D6" s="10"/>
      <c r="E6" s="10"/>
      <c r="F6" s="10"/>
      <c r="G6" s="10"/>
      <c r="H6" s="10"/>
      <c r="I6" s="10"/>
      <c r="J6" s="8" t="s">
        <v>31</v>
      </c>
      <c r="K6" s="10"/>
      <c r="L6" s="10"/>
      <c r="M6" s="10"/>
      <c r="N6" s="10"/>
      <c r="O6" s="10"/>
      <c r="P6" s="10"/>
      <c r="Q6" s="10"/>
      <c r="R6" s="10"/>
      <c r="S6" s="10"/>
      <c r="T6" s="10"/>
      <c r="U6" s="10"/>
      <c r="V6" s="10"/>
      <c r="W6" s="10"/>
    </row>
    <row r="7" ht="39.75" customHeight="1" spans="1:23">
      <c r="A7" s="8"/>
      <c r="B7" s="10"/>
      <c r="C7" s="8"/>
      <c r="D7" s="8"/>
      <c r="E7" s="9"/>
      <c r="F7" s="9"/>
      <c r="G7" s="9"/>
      <c r="H7" s="9"/>
      <c r="I7" s="10"/>
      <c r="J7" s="44" t="s">
        <v>31</v>
      </c>
      <c r="K7" s="44" t="s">
        <v>292</v>
      </c>
      <c r="L7" s="9"/>
      <c r="M7" s="9"/>
      <c r="N7" s="9"/>
      <c r="O7" s="9"/>
      <c r="P7" s="9"/>
      <c r="Q7" s="9"/>
      <c r="R7" s="9"/>
      <c r="S7" s="9"/>
      <c r="T7" s="9"/>
      <c r="U7" s="10"/>
      <c r="V7" s="9"/>
      <c r="W7" s="9"/>
    </row>
    <row r="8" ht="15" customHeight="1" spans="1:23">
      <c r="A8" s="11">
        <v>1</v>
      </c>
      <c r="B8" s="11">
        <v>2</v>
      </c>
      <c r="C8" s="11">
        <v>3</v>
      </c>
      <c r="D8" s="11">
        <v>4</v>
      </c>
      <c r="E8" s="11">
        <v>5</v>
      </c>
      <c r="F8" s="11">
        <v>6</v>
      </c>
      <c r="G8" s="11">
        <v>7</v>
      </c>
      <c r="H8" s="11">
        <v>8</v>
      </c>
      <c r="I8" s="11">
        <v>9</v>
      </c>
      <c r="J8" s="11">
        <v>10</v>
      </c>
      <c r="K8" s="11">
        <v>11</v>
      </c>
      <c r="L8" s="12">
        <v>12</v>
      </c>
      <c r="M8" s="12">
        <v>13</v>
      </c>
      <c r="N8" s="12">
        <v>14</v>
      </c>
      <c r="O8" s="12">
        <v>15</v>
      </c>
      <c r="P8" s="12">
        <v>16</v>
      </c>
      <c r="Q8" s="12">
        <v>17</v>
      </c>
      <c r="R8" s="12">
        <v>18</v>
      </c>
      <c r="S8" s="12">
        <v>19</v>
      </c>
      <c r="T8" s="12">
        <v>20</v>
      </c>
      <c r="U8" s="11">
        <v>21</v>
      </c>
      <c r="V8" s="11">
        <v>22</v>
      </c>
      <c r="W8" s="11">
        <v>23</v>
      </c>
    </row>
    <row r="9" ht="21" customHeight="1" spans="1:23">
      <c r="A9" s="14"/>
      <c r="B9" s="14"/>
      <c r="C9" s="13" t="s">
        <v>293</v>
      </c>
      <c r="D9" s="14"/>
      <c r="E9" s="14"/>
      <c r="F9" s="14"/>
      <c r="G9" s="14"/>
      <c r="H9" s="14"/>
      <c r="I9" s="15">
        <v>10</v>
      </c>
      <c r="J9" s="15">
        <v>10</v>
      </c>
      <c r="K9" s="15">
        <v>10</v>
      </c>
      <c r="L9" s="15"/>
      <c r="M9" s="15"/>
      <c r="N9" s="15"/>
      <c r="O9" s="15"/>
      <c r="P9" s="15"/>
      <c r="Q9" s="15"/>
      <c r="R9" s="15"/>
      <c r="S9" s="15"/>
      <c r="T9" s="15"/>
      <c r="U9" s="15"/>
      <c r="V9" s="15"/>
      <c r="W9" s="15"/>
    </row>
    <row r="10" ht="23.25" customHeight="1" spans="1:23">
      <c r="A10" s="13" t="s">
        <v>294</v>
      </c>
      <c r="B10" s="13" t="s">
        <v>295</v>
      </c>
      <c r="C10" s="13" t="s">
        <v>293</v>
      </c>
      <c r="D10" s="13" t="s">
        <v>43</v>
      </c>
      <c r="E10" s="13" t="s">
        <v>80</v>
      </c>
      <c r="F10" s="13" t="s">
        <v>79</v>
      </c>
      <c r="G10" s="13" t="s">
        <v>278</v>
      </c>
      <c r="H10" s="13" t="s">
        <v>200</v>
      </c>
      <c r="I10" s="15">
        <v>5</v>
      </c>
      <c r="J10" s="15">
        <v>5</v>
      </c>
      <c r="K10" s="15">
        <v>5</v>
      </c>
      <c r="L10" s="15"/>
      <c r="M10" s="15"/>
      <c r="N10" s="15"/>
      <c r="O10" s="15"/>
      <c r="P10" s="15"/>
      <c r="Q10" s="15"/>
      <c r="R10" s="15"/>
      <c r="S10" s="15"/>
      <c r="T10" s="15"/>
      <c r="U10" s="15"/>
      <c r="V10" s="15"/>
      <c r="W10" s="15"/>
    </row>
    <row r="11" ht="23.25" customHeight="1" spans="1:23">
      <c r="A11" s="13" t="s">
        <v>294</v>
      </c>
      <c r="B11" s="13" t="s">
        <v>295</v>
      </c>
      <c r="C11" s="13" t="s">
        <v>293</v>
      </c>
      <c r="D11" s="13" t="s">
        <v>43</v>
      </c>
      <c r="E11" s="13" t="s">
        <v>80</v>
      </c>
      <c r="F11" s="13" t="s">
        <v>79</v>
      </c>
      <c r="G11" s="13" t="s">
        <v>296</v>
      </c>
      <c r="H11" s="13" t="s">
        <v>207</v>
      </c>
      <c r="I11" s="15">
        <v>5</v>
      </c>
      <c r="J11" s="15">
        <v>5</v>
      </c>
      <c r="K11" s="15">
        <v>5</v>
      </c>
      <c r="L11" s="15"/>
      <c r="M11" s="15"/>
      <c r="N11" s="15"/>
      <c r="O11" s="15"/>
      <c r="P11" s="13"/>
      <c r="Q11" s="15"/>
      <c r="R11" s="15"/>
      <c r="S11" s="15"/>
      <c r="T11" s="15"/>
      <c r="U11" s="15"/>
      <c r="V11" s="15"/>
      <c r="W11" s="15"/>
    </row>
    <row r="12" ht="23.25" customHeight="1" spans="1:23">
      <c r="A12" s="13"/>
      <c r="B12" s="13"/>
      <c r="C12" s="13" t="s">
        <v>297</v>
      </c>
      <c r="D12" s="13"/>
      <c r="E12" s="13"/>
      <c r="F12" s="13"/>
      <c r="G12" s="13"/>
      <c r="H12" s="13"/>
      <c r="I12" s="15">
        <v>5</v>
      </c>
      <c r="J12" s="15">
        <v>5</v>
      </c>
      <c r="K12" s="15">
        <v>5</v>
      </c>
      <c r="L12" s="15"/>
      <c r="M12" s="15"/>
      <c r="N12" s="15"/>
      <c r="O12" s="15"/>
      <c r="P12" s="13"/>
      <c r="Q12" s="15"/>
      <c r="R12" s="15"/>
      <c r="S12" s="15"/>
      <c r="T12" s="15"/>
      <c r="U12" s="15"/>
      <c r="V12" s="15"/>
      <c r="W12" s="15"/>
    </row>
    <row r="13" ht="23.25" customHeight="1" spans="1:23">
      <c r="A13" s="13" t="s">
        <v>294</v>
      </c>
      <c r="B13" s="13" t="s">
        <v>298</v>
      </c>
      <c r="C13" s="13" t="s">
        <v>297</v>
      </c>
      <c r="D13" s="13" t="s">
        <v>43</v>
      </c>
      <c r="E13" s="13" t="s">
        <v>87</v>
      </c>
      <c r="F13" s="13" t="s">
        <v>88</v>
      </c>
      <c r="G13" s="13" t="s">
        <v>278</v>
      </c>
      <c r="H13" s="13" t="s">
        <v>200</v>
      </c>
      <c r="I13" s="15">
        <v>2</v>
      </c>
      <c r="J13" s="15">
        <v>2</v>
      </c>
      <c r="K13" s="15">
        <v>2</v>
      </c>
      <c r="L13" s="15"/>
      <c r="M13" s="15"/>
      <c r="N13" s="15"/>
      <c r="O13" s="15"/>
      <c r="P13" s="13"/>
      <c r="Q13" s="15"/>
      <c r="R13" s="15"/>
      <c r="S13" s="15"/>
      <c r="T13" s="15"/>
      <c r="U13" s="15"/>
      <c r="V13" s="15"/>
      <c r="W13" s="15"/>
    </row>
    <row r="14" ht="23.25" customHeight="1" spans="1:23">
      <c r="A14" s="13" t="s">
        <v>294</v>
      </c>
      <c r="B14" s="13" t="s">
        <v>298</v>
      </c>
      <c r="C14" s="13" t="s">
        <v>297</v>
      </c>
      <c r="D14" s="13" t="s">
        <v>43</v>
      </c>
      <c r="E14" s="13" t="s">
        <v>87</v>
      </c>
      <c r="F14" s="13" t="s">
        <v>88</v>
      </c>
      <c r="G14" s="13" t="s">
        <v>296</v>
      </c>
      <c r="H14" s="13" t="s">
        <v>207</v>
      </c>
      <c r="I14" s="15">
        <v>3</v>
      </c>
      <c r="J14" s="15">
        <v>3</v>
      </c>
      <c r="K14" s="15">
        <v>3</v>
      </c>
      <c r="L14" s="15"/>
      <c r="M14" s="15"/>
      <c r="N14" s="15"/>
      <c r="O14" s="15"/>
      <c r="P14" s="13"/>
      <c r="Q14" s="15"/>
      <c r="R14" s="15"/>
      <c r="S14" s="15"/>
      <c r="T14" s="15"/>
      <c r="U14" s="15"/>
      <c r="V14" s="15"/>
      <c r="W14" s="15"/>
    </row>
    <row r="15" ht="18.75" customHeight="1" spans="1:23">
      <c r="A15" s="8" t="s">
        <v>95</v>
      </c>
      <c r="B15" s="118"/>
      <c r="C15" s="118"/>
      <c r="D15" s="118"/>
      <c r="E15" s="118"/>
      <c r="F15" s="118"/>
      <c r="G15" s="118"/>
      <c r="H15" s="119"/>
      <c r="I15" s="15">
        <v>15</v>
      </c>
      <c r="J15" s="15">
        <v>15</v>
      </c>
      <c r="K15" s="15">
        <v>15</v>
      </c>
      <c r="L15" s="15"/>
      <c r="M15" s="15"/>
      <c r="N15" s="15"/>
      <c r="O15" s="15"/>
      <c r="P15" s="15"/>
      <c r="Q15" s="15"/>
      <c r="R15" s="15"/>
      <c r="S15" s="15"/>
      <c r="T15" s="15"/>
      <c r="U15" s="15"/>
      <c r="V15" s="15"/>
      <c r="W15" s="15"/>
    </row>
  </sheetData>
  <mergeCells count="28">
    <mergeCell ref="A2:W2"/>
    <mergeCell ref="A3:H3"/>
    <mergeCell ref="J4:M4"/>
    <mergeCell ref="N4:P4"/>
    <mergeCell ref="R4:W4"/>
    <mergeCell ref="A15:H15"/>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11805555555556" footer="0.511805555555556"/>
  <pageSetup paperSize="9" fitToWidth="0"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财务收支预算总表01-1</vt:lpstr>
      <vt:lpstr>部门收入预算表01-2</vt:lpstr>
      <vt:lpstr>部门支出预算表01-03</vt:lpstr>
      <vt:lpstr>财政拨款收支预算总表02-1 </vt:lpstr>
      <vt:lpstr>一般公共预算支出预算表（按功能科目分类）02-2</vt:lpstr>
      <vt:lpstr>一般公共预算支出预算表（按经济科目分类）02-3</vt:lpstr>
      <vt:lpstr>一般公共预算“三公”经费支出预算表03</vt:lpstr>
      <vt:lpstr>基本支出预算表（人员类.运转类公用经费项目）04</vt:lpstr>
      <vt:lpstr>项目支出预算表（其他运转类.特定目标类项目）05-1</vt:lpstr>
      <vt:lpstr>项目支出绩效目标表（本级下达）05-2</vt:lpstr>
      <vt:lpstr>项目支出绩效目标表（另文下达）05-3</vt:lpstr>
      <vt:lpstr>政府性基金预算支出预算表06</vt:lpstr>
      <vt:lpstr>国有资本经营预算支出表07</vt:lpstr>
      <vt:lpstr>部门政府采购预算表08</vt:lpstr>
      <vt:lpstr>政府购买服务预算表09</vt:lpstr>
      <vt:lpstr>市对下转移支付预算表10-1</vt:lpstr>
      <vt:lpstr>市对下转移支付绩效目标表10-2</vt:lpstr>
      <vt:lpstr>新增资产配置表11</vt:lpstr>
      <vt:lpstr>上级补助项目支出预算表12</vt:lpstr>
      <vt:lpstr>部门项目中期规划预算表13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2024-01-29T02:49:00Z</dcterms:created>
  <dcterms:modified xsi:type="dcterms:W3CDTF">2024-07-23T01:35:09Z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ies>
</file>