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851" firstSheet="14" activeTab="19"/>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'部门支出预算表01-03'!$A:$A,'部门支出预算表01-03'!$1:$1</definedName>
    <definedName name="_xlnm.Print_Titles" localSheetId="3">'财政拨款收支预算总表02-1'!$A:$A,'财政拨款收支预算总表02-1'!$1:$1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'基本支出预算表（人员类.运转类公用经费项目）04'!$A:$A,'基本支出预算表（人员类.运转类公用经费项目）04'!$1:$1</definedName>
    <definedName name="_xlnm.Print_Titles" localSheetId="8">'项目支出预算表（其他运转类.特定目标类项目）05-1'!$A:$A,'项目支出预算表（其他运转类.特定目标类项目）05-1'!$1:$1</definedName>
    <definedName name="_xlnm.Print_Titles" localSheetId="9">'项目支出绩效目标表（本次下达）05-2'!$A:$A,'项目支出绩效目标表（本次下达）05-2'!$1:$1</definedName>
    <definedName name="_xlnm.Print_Titles" localSheetId="10">'项目支出绩效目标表（另文下达）05-3'!$A:$A,'项目支出绩效目标表（另文下达）05-3'!$1:$1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3">部门政府采购预算表08!$A:$A,部门政府采购预算表08!$1:$1</definedName>
    <definedName name="_xlnm.Print_Titles" localSheetId="14">政府购买服务预算表09!$A:$A,政府购买服务预算表09!$1:$1</definedName>
    <definedName name="_xlnm.Print_Titles" localSheetId="15">'市对下转移支付预算表10-1'!$A:$A,'市对下转移支付预算表10-1'!$1:$1</definedName>
    <definedName name="_xlnm.Print_Titles" localSheetId="16">'市对下转移支付绩效目标表10-2'!$A:$A,'市对下转移支付绩效目标表10-2'!$1:$1</definedName>
    <definedName name="_xlnm.Print_Titles" localSheetId="17">新增资产配置表11!$A:$A,新增资产配置表11!$1:$1</definedName>
    <definedName name="_xlnm.Print_Titles" localSheetId="18">上级补助项目支出预算表12!$A:$A,上级补助项目支出预算表12!$1:$1</definedName>
    <definedName name="_xlnm.Print_Titles" localSheetId="19">部门项目中期规划预算表13!$A:$A,部门项目中期规划预算表13!$1:$1</definedName>
    <definedName name="_xlnm.Print_Area" localSheetId="1">'部门收入预算表01-2'!$A$1:$T$15</definedName>
    <definedName name="_xlnm.Print_Area" localSheetId="2">'部门支出预算表01-03'!$A$1:$Q$32</definedName>
    <definedName name="_xlnm.Print_Area" localSheetId="4">'一般公共预算支出预算表（按功能科目分类）02-2'!$A$1:$G$32</definedName>
    <definedName name="_xlnm.Print_Area" localSheetId="5">'一般公共预算支出预算表（按经济科目分类）02-3'!$A$1:$Z$48</definedName>
    <definedName name="_xlnm.Print_Area" localSheetId="6">一般公共预算“三公”经费支出预算表03!$A$1:$F$10</definedName>
    <definedName name="_xlnm.Print_Area" localSheetId="7">'基本支出预算表（人员类.运转类公用经费项目）04'!$A$1:$Z$83</definedName>
    <definedName name="_xlnm.Print_Area" localSheetId="8">'项目支出预算表（其他运转类.特定目标类项目）05-1'!$A$1:$W$74</definedName>
    <definedName name="_xlnm.Print_Area" localSheetId="9">'项目支出绩效目标表（本次下达）05-2'!$A$1:$K$85</definedName>
    <definedName name="_xlnm.Print_Area" localSheetId="10">'项目支出绩效目标表（另文下达）05-3'!$A$1:$K$10</definedName>
    <definedName name="_xlnm.Print_Area" localSheetId="11">政府性基金预算支出预算表06!$A$1:$F$11</definedName>
    <definedName name="_xlnm.Print_Area" localSheetId="12">国有资本经营预算支出表07!$A$1:$F$10</definedName>
    <definedName name="_xlnm.Print_Area" localSheetId="13">部门政府采购预算表08!$A$1:$Q$41</definedName>
    <definedName name="_xlnm.Print_Area" localSheetId="14">政府购买服务预算表09!$A$1:$R$12</definedName>
    <definedName name="_xlnm.Print_Area" localSheetId="15">'市对下转移支付预算表10-1'!$A$1:$N$11</definedName>
    <definedName name="_xlnm.Print_Area" localSheetId="16">'市对下转移支付绩效目标表10-2'!$A$1:$J$16</definedName>
    <definedName name="_xlnm.Print_Area" localSheetId="17">新增资产配置表11!$A$1:$H$27</definedName>
    <definedName name="_xlnm.Print_Area" localSheetId="18">上级补助项目支出预算表12!$A$1:$K$11</definedName>
    <definedName name="_xlnm.Print_Area" localSheetId="19">部门项目中期规划预算表13!$A$1:$G$19</definedName>
  </definedNames>
  <calcPr calcId="144525"/>
</workbook>
</file>

<file path=xl/sharedStrings.xml><?xml version="1.0" encoding="utf-8"?>
<sst xmlns="http://schemas.openxmlformats.org/spreadsheetml/2006/main" count="2778" uniqueCount="883">
  <si>
    <r>
      <rPr>
        <sz val="10"/>
        <color rgb="FF000000"/>
        <rFont val="宋体"/>
        <charset val="134"/>
      </rPr>
      <t>预算</t>
    </r>
    <r>
      <rPr>
        <sz val="10"/>
        <color rgb="FF000000"/>
        <rFont val="Times New Roman"/>
        <charset val="134"/>
      </rPr>
      <t>01-1</t>
    </r>
    <r>
      <rPr>
        <sz val="10"/>
        <color rgb="FF000000"/>
        <rFont val="宋体"/>
        <charset val="134"/>
      </rPr>
      <t>表</t>
    </r>
  </si>
  <si>
    <r>
      <rPr>
        <b/>
        <sz val="22"/>
        <color rgb="FF000000"/>
        <rFont val="宋体"/>
        <charset val="134"/>
      </rPr>
      <t>财务收支预算总表</t>
    </r>
  </si>
  <si>
    <r>
      <rPr>
        <sz val="10"/>
        <color rgb="FF000000"/>
        <rFont val="宋体"/>
        <charset val="134"/>
      </rPr>
      <t>单位：万元</t>
    </r>
  </si>
  <si>
    <r>
      <rPr>
        <sz val="10"/>
        <color rgb="FF000000"/>
        <rFont val="宋体"/>
        <charset val="134"/>
      </rPr>
      <t>收</t>
    </r>
    <r>
      <rPr>
        <sz val="10"/>
        <color rgb="FF000000"/>
        <rFont val="Times New Roman"/>
        <charset val="134"/>
      </rPr>
      <t xml:space="preserve">        </t>
    </r>
    <r>
      <rPr>
        <sz val="10"/>
        <color rgb="FF000000"/>
        <rFont val="宋体"/>
        <charset val="134"/>
      </rPr>
      <t>入</t>
    </r>
  </si>
  <si>
    <r>
      <rPr>
        <sz val="10"/>
        <color rgb="FF000000"/>
        <rFont val="宋体"/>
        <charset val="134"/>
      </rPr>
      <t>支</t>
    </r>
    <r>
      <rPr>
        <sz val="10"/>
        <color rgb="FF000000"/>
        <rFont val="Times New Roman"/>
        <charset val="134"/>
      </rPr>
      <t xml:space="preserve">        </t>
    </r>
    <r>
      <rPr>
        <sz val="10"/>
        <color rgb="FF000000"/>
        <rFont val="宋体"/>
        <charset val="134"/>
      </rPr>
      <t>出</t>
    </r>
  </si>
  <si>
    <r>
      <rPr>
        <sz val="10"/>
        <color rgb="FF000000"/>
        <rFont val="宋体"/>
        <charset val="134"/>
      </rPr>
      <t>项</t>
    </r>
    <r>
      <rPr>
        <sz val="10"/>
        <color rgb="FF000000"/>
        <rFont val="Times New Roman"/>
        <charset val="134"/>
      </rPr>
      <t xml:space="preserve">      </t>
    </r>
    <r>
      <rPr>
        <sz val="10"/>
        <color rgb="FF000000"/>
        <rFont val="宋体"/>
        <charset val="134"/>
      </rPr>
      <t>目</t>
    </r>
  </si>
  <si>
    <r>
      <rPr>
        <sz val="10"/>
        <color rgb="FF000000"/>
        <rFont val="Times New Roman"/>
        <charset val="134"/>
      </rPr>
      <t>2024</t>
    </r>
    <r>
      <rPr>
        <sz val="10"/>
        <color rgb="FF000000"/>
        <rFont val="宋体"/>
        <charset val="134"/>
      </rPr>
      <t>年预算数</t>
    </r>
  </si>
  <si>
    <r>
      <rPr>
        <sz val="10"/>
        <color rgb="FF000000"/>
        <rFont val="宋体"/>
        <charset val="134"/>
      </rPr>
      <t>项目（按功能分类）</t>
    </r>
  </si>
  <si>
    <r>
      <rPr>
        <sz val="10"/>
        <color theme="1"/>
        <rFont val="宋体"/>
        <charset val="134"/>
      </rPr>
      <t>一、一般公共预算拨款收入</t>
    </r>
  </si>
  <si>
    <r>
      <rPr>
        <sz val="10"/>
        <color theme="1"/>
        <rFont val="宋体"/>
        <charset val="134"/>
      </rPr>
      <t>二、政府性基金预算拨款收入</t>
    </r>
  </si>
  <si>
    <r>
      <rPr>
        <sz val="10"/>
        <color theme="1"/>
        <rFont val="宋体"/>
        <charset val="134"/>
      </rPr>
      <t>三、国有资本经营预算拨款收入</t>
    </r>
  </si>
  <si>
    <r>
      <rPr>
        <sz val="10"/>
        <color theme="1"/>
        <rFont val="宋体"/>
        <charset val="134"/>
      </rPr>
      <t>四、财政专户管理资金收入</t>
    </r>
  </si>
  <si>
    <r>
      <rPr>
        <sz val="10"/>
        <color theme="1"/>
        <rFont val="宋体"/>
        <charset val="134"/>
      </rPr>
      <t>五、单位资金</t>
    </r>
  </si>
  <si>
    <r>
      <rPr>
        <sz val="10"/>
        <color theme="1"/>
        <rFont val="宋体"/>
        <charset val="134"/>
      </rPr>
      <t>（一）事业收入</t>
    </r>
  </si>
  <si>
    <r>
      <rPr>
        <sz val="10"/>
        <color theme="1"/>
        <rFont val="宋体"/>
        <charset val="134"/>
      </rPr>
      <t>（二）事业单位经营收入</t>
    </r>
  </si>
  <si>
    <r>
      <rPr>
        <sz val="10"/>
        <color theme="1"/>
        <rFont val="宋体"/>
        <charset val="134"/>
      </rPr>
      <t>（三）上级补助收入</t>
    </r>
  </si>
  <si>
    <r>
      <rPr>
        <sz val="10"/>
        <color theme="1"/>
        <rFont val="宋体"/>
        <charset val="134"/>
      </rPr>
      <t>（四）附属单位上缴收入</t>
    </r>
  </si>
  <si>
    <r>
      <rPr>
        <sz val="10"/>
        <color theme="1"/>
        <rFont val="宋体"/>
        <charset val="134"/>
      </rPr>
      <t>（五）其他收入</t>
    </r>
  </si>
  <si>
    <r>
      <rPr>
        <sz val="10"/>
        <color theme="1"/>
        <rFont val="宋体"/>
        <charset val="134"/>
      </rPr>
      <t>本年收入合计</t>
    </r>
  </si>
  <si>
    <r>
      <rPr>
        <sz val="10"/>
        <color theme="1"/>
        <rFont val="宋体"/>
        <charset val="134"/>
      </rPr>
      <t>本年支出合计</t>
    </r>
  </si>
  <si>
    <r>
      <rPr>
        <sz val="10"/>
        <color theme="1"/>
        <rFont val="宋体"/>
        <charset val="134"/>
      </rPr>
      <t>上年结转结余</t>
    </r>
  </si>
  <si>
    <r>
      <rPr>
        <sz val="10"/>
        <color theme="1"/>
        <rFont val="宋体"/>
        <charset val="134"/>
      </rPr>
      <t>年终结转结余</t>
    </r>
  </si>
  <si>
    <r>
      <rPr>
        <sz val="10"/>
        <color theme="1"/>
        <rFont val="宋体"/>
        <charset val="134"/>
      </rPr>
      <t>收</t>
    </r>
    <r>
      <rPr>
        <sz val="10"/>
        <color theme="1"/>
        <rFont val="Times New Roman"/>
        <charset val="134"/>
      </rPr>
      <t xml:space="preserve">  </t>
    </r>
    <r>
      <rPr>
        <sz val="10"/>
        <color theme="1"/>
        <rFont val="宋体"/>
        <charset val="134"/>
      </rPr>
      <t>入</t>
    </r>
    <r>
      <rPr>
        <sz val="10"/>
        <color theme="1"/>
        <rFont val="Times New Roman"/>
        <charset val="134"/>
      </rPr>
      <t xml:space="preserve">  </t>
    </r>
    <r>
      <rPr>
        <sz val="10"/>
        <color theme="1"/>
        <rFont val="宋体"/>
        <charset val="134"/>
      </rPr>
      <t>总</t>
    </r>
    <r>
      <rPr>
        <sz val="10"/>
        <color theme="1"/>
        <rFont val="Times New Roman"/>
        <charset val="134"/>
      </rPr>
      <t xml:space="preserve">  </t>
    </r>
    <r>
      <rPr>
        <sz val="10"/>
        <color theme="1"/>
        <rFont val="宋体"/>
        <charset val="134"/>
      </rPr>
      <t>计</t>
    </r>
  </si>
  <si>
    <r>
      <rPr>
        <sz val="10"/>
        <color theme="1"/>
        <rFont val="宋体"/>
        <charset val="134"/>
      </rPr>
      <t>支</t>
    </r>
    <r>
      <rPr>
        <sz val="10"/>
        <color theme="1"/>
        <rFont val="Times New Roman"/>
        <charset val="134"/>
      </rPr>
      <t xml:space="preserve"> </t>
    </r>
    <r>
      <rPr>
        <sz val="10"/>
        <color theme="1"/>
        <rFont val="宋体"/>
        <charset val="134"/>
      </rPr>
      <t>出</t>
    </r>
    <r>
      <rPr>
        <sz val="10"/>
        <color theme="1"/>
        <rFont val="Times New Roman"/>
        <charset val="134"/>
      </rPr>
      <t xml:space="preserve"> </t>
    </r>
    <r>
      <rPr>
        <sz val="10"/>
        <color theme="1"/>
        <rFont val="宋体"/>
        <charset val="134"/>
      </rPr>
      <t>总</t>
    </r>
    <r>
      <rPr>
        <sz val="10"/>
        <color theme="1"/>
        <rFont val="Times New Roman"/>
        <charset val="134"/>
      </rPr>
      <t xml:space="preserve"> </t>
    </r>
    <r>
      <rPr>
        <sz val="10"/>
        <color theme="1"/>
        <rFont val="宋体"/>
        <charset val="134"/>
      </rPr>
      <t>计</t>
    </r>
  </si>
  <si>
    <r>
      <rPr>
        <sz val="10"/>
        <color rgb="FF000000"/>
        <rFont val="宋体"/>
        <charset val="134"/>
      </rPr>
      <t>预算</t>
    </r>
    <r>
      <rPr>
        <sz val="10"/>
        <color rgb="FF000000"/>
        <rFont val="Times New Roman"/>
        <charset val="134"/>
      </rPr>
      <t>01-2</t>
    </r>
    <r>
      <rPr>
        <sz val="10"/>
        <color rgb="FF000000"/>
        <rFont val="宋体"/>
        <charset val="134"/>
      </rPr>
      <t>表</t>
    </r>
  </si>
  <si>
    <t>预算01-2表</t>
  </si>
  <si>
    <r>
      <rPr>
        <b/>
        <sz val="22"/>
        <color rgb="FF000000"/>
        <rFont val="宋体"/>
        <charset val="134"/>
      </rPr>
      <t>部门收入预算表</t>
    </r>
  </si>
  <si>
    <t>单位:万元</t>
  </si>
  <si>
    <r>
      <rPr>
        <sz val="10"/>
        <color rgb="FF000000"/>
        <rFont val="宋体"/>
        <charset val="134"/>
      </rPr>
      <t>部门（单位）代码</t>
    </r>
  </si>
  <si>
    <r>
      <rPr>
        <sz val="10"/>
        <color rgb="FF000000"/>
        <rFont val="宋体"/>
        <charset val="134"/>
      </rPr>
      <t>部门（单位）名称</t>
    </r>
  </si>
  <si>
    <r>
      <rPr>
        <sz val="10"/>
        <color rgb="FF000000"/>
        <rFont val="宋体"/>
        <charset val="134"/>
      </rPr>
      <t>合计</t>
    </r>
  </si>
  <si>
    <r>
      <rPr>
        <sz val="10"/>
        <color rgb="FF000000"/>
        <rFont val="宋体"/>
        <charset val="134"/>
      </rPr>
      <t>本年收入</t>
    </r>
  </si>
  <si>
    <r>
      <rPr>
        <sz val="10"/>
        <color rgb="FF000000"/>
        <rFont val="宋体"/>
        <charset val="134"/>
      </rPr>
      <t>上年结转结余</t>
    </r>
  </si>
  <si>
    <r>
      <rPr>
        <sz val="10"/>
        <color rgb="FF000000"/>
        <rFont val="宋体"/>
        <charset val="134"/>
      </rPr>
      <t>小计</t>
    </r>
  </si>
  <si>
    <r>
      <rPr>
        <sz val="10"/>
        <color rgb="FF000000"/>
        <rFont val="宋体"/>
        <charset val="134"/>
      </rPr>
      <t>一般公共预算</t>
    </r>
  </si>
  <si>
    <r>
      <rPr>
        <sz val="10"/>
        <color rgb="FF000000"/>
        <rFont val="宋体"/>
        <charset val="134"/>
      </rPr>
      <t>政府性基金预算</t>
    </r>
  </si>
  <si>
    <r>
      <rPr>
        <sz val="10"/>
        <color rgb="FF000000"/>
        <rFont val="宋体"/>
        <charset val="134"/>
      </rPr>
      <t>国有资本经营预算</t>
    </r>
  </si>
  <si>
    <r>
      <rPr>
        <sz val="10"/>
        <color rgb="FF000000"/>
        <rFont val="宋体"/>
        <charset val="134"/>
      </rPr>
      <t>财政专户管理资金</t>
    </r>
  </si>
  <si>
    <r>
      <rPr>
        <sz val="10"/>
        <color rgb="FF000000"/>
        <rFont val="宋体"/>
        <charset val="134"/>
      </rPr>
      <t>单位资金</t>
    </r>
  </si>
  <si>
    <r>
      <rPr>
        <sz val="10"/>
        <color rgb="FF000000"/>
        <rFont val="宋体"/>
        <charset val="134"/>
      </rPr>
      <t>事业收入</t>
    </r>
  </si>
  <si>
    <r>
      <rPr>
        <sz val="10"/>
        <color rgb="FF000000"/>
        <rFont val="宋体"/>
        <charset val="134"/>
      </rPr>
      <t>事业单位经营收入</t>
    </r>
  </si>
  <si>
    <r>
      <rPr>
        <sz val="10"/>
        <color rgb="FF000000"/>
        <rFont val="宋体"/>
        <charset val="134"/>
      </rPr>
      <t>上级补助收入</t>
    </r>
  </si>
  <si>
    <r>
      <rPr>
        <sz val="10"/>
        <color rgb="FF000000"/>
        <rFont val="宋体"/>
        <charset val="134"/>
      </rPr>
      <t>附属单位上缴收入</t>
    </r>
  </si>
  <si>
    <r>
      <rPr>
        <sz val="10"/>
        <color rgb="FF000000"/>
        <rFont val="宋体"/>
        <charset val="134"/>
      </rPr>
      <t>其他收入</t>
    </r>
  </si>
  <si>
    <t>340</t>
  </si>
  <si>
    <r>
      <rPr>
        <sz val="10"/>
        <color theme="1"/>
        <rFont val="宋体"/>
        <charset val="134"/>
      </rPr>
      <t>曲靖市城市综合管理局</t>
    </r>
  </si>
  <si>
    <t>340004</t>
  </si>
  <si>
    <r>
      <rPr>
        <sz val="10"/>
        <color theme="1"/>
        <rFont val="宋体"/>
        <charset val="134"/>
      </rPr>
      <t>曲靖市城市管理综合行政执法支队</t>
    </r>
  </si>
  <si>
    <t>340001</t>
  </si>
  <si>
    <t>340005</t>
  </si>
  <si>
    <r>
      <rPr>
        <sz val="10"/>
        <color theme="1"/>
        <rFont val="宋体"/>
        <charset val="134"/>
      </rPr>
      <t>曲靖市园林绿化局</t>
    </r>
  </si>
  <si>
    <r>
      <rPr>
        <sz val="9"/>
        <color rgb="FF000000"/>
        <rFont val="宋体"/>
        <charset val="134"/>
      </rPr>
      <t>预算</t>
    </r>
    <r>
      <rPr>
        <sz val="9"/>
        <color rgb="FF000000"/>
        <rFont val="Times New Roman"/>
        <charset val="134"/>
      </rPr>
      <t>01-3</t>
    </r>
    <r>
      <rPr>
        <sz val="9"/>
        <color rgb="FF000000"/>
        <rFont val="宋体"/>
        <charset val="134"/>
      </rPr>
      <t>表</t>
    </r>
  </si>
  <si>
    <r>
      <rPr>
        <b/>
        <sz val="23"/>
        <color rgb="FF000000"/>
        <rFont val="宋体"/>
        <charset val="134"/>
      </rPr>
      <t>部门支出预算表</t>
    </r>
  </si>
  <si>
    <r>
      <rPr>
        <sz val="9"/>
        <color rgb="FF000000"/>
        <rFont val="宋体"/>
        <charset val="134"/>
      </rPr>
      <t>单位：万元</t>
    </r>
  </si>
  <si>
    <r>
      <rPr>
        <sz val="11"/>
        <color rgb="FF000000"/>
        <rFont val="宋体"/>
        <charset val="134"/>
      </rPr>
      <t>科目编码</t>
    </r>
  </si>
  <si>
    <r>
      <rPr>
        <sz val="11"/>
        <color rgb="FF000000"/>
        <rFont val="宋体"/>
        <charset val="134"/>
      </rPr>
      <t>科目名称</t>
    </r>
  </si>
  <si>
    <r>
      <rPr>
        <sz val="11"/>
        <color rgb="FF000000"/>
        <rFont val="宋体"/>
        <charset val="134"/>
      </rPr>
      <t>合计</t>
    </r>
  </si>
  <si>
    <r>
      <rPr>
        <sz val="11"/>
        <color rgb="FF000000"/>
        <rFont val="宋体"/>
        <charset val="134"/>
      </rPr>
      <t>基本支出</t>
    </r>
  </si>
  <si>
    <r>
      <rPr>
        <sz val="11"/>
        <color rgb="FF000000"/>
        <rFont val="宋体"/>
        <charset val="134"/>
      </rPr>
      <t>项目支出</t>
    </r>
  </si>
  <si>
    <r>
      <rPr>
        <sz val="11"/>
        <color rgb="FF000000"/>
        <rFont val="宋体"/>
        <charset val="134"/>
      </rPr>
      <t>财政专户管理的支出</t>
    </r>
  </si>
  <si>
    <r>
      <rPr>
        <sz val="11"/>
        <color rgb="FF000000"/>
        <rFont val="宋体"/>
        <charset val="134"/>
      </rPr>
      <t>国有资本经营预算</t>
    </r>
  </si>
  <si>
    <r>
      <rPr>
        <sz val="11"/>
        <color rgb="FF000000"/>
        <rFont val="宋体"/>
        <charset val="134"/>
      </rPr>
      <t>单位资金</t>
    </r>
  </si>
  <si>
    <r>
      <rPr>
        <sz val="11"/>
        <color rgb="FF000000"/>
        <rFont val="宋体"/>
        <charset val="134"/>
      </rPr>
      <t>其中：财政拨款</t>
    </r>
  </si>
  <si>
    <r>
      <rPr>
        <sz val="11"/>
        <color rgb="FF000000"/>
        <rFont val="宋体"/>
        <charset val="134"/>
      </rPr>
      <t>小计</t>
    </r>
  </si>
  <si>
    <r>
      <rPr>
        <sz val="11"/>
        <color rgb="FF000000"/>
        <rFont val="宋体"/>
        <charset val="134"/>
      </rPr>
      <t>事业支出</t>
    </r>
  </si>
  <si>
    <r>
      <rPr>
        <sz val="11"/>
        <color rgb="FF000000"/>
        <rFont val="宋体"/>
        <charset val="134"/>
      </rPr>
      <t>事业单位</t>
    </r>
    <r>
      <rPr>
        <sz val="11"/>
        <color rgb="FF000000"/>
        <rFont val="Times New Roman"/>
        <charset val="134"/>
      </rPr>
      <t xml:space="preserve">
</t>
    </r>
    <r>
      <rPr>
        <sz val="11"/>
        <color rgb="FF000000"/>
        <rFont val="宋体"/>
        <charset val="134"/>
      </rPr>
      <t>经营支出</t>
    </r>
  </si>
  <si>
    <r>
      <rPr>
        <sz val="11"/>
        <color rgb="FF000000"/>
        <rFont val="宋体"/>
        <charset val="134"/>
      </rPr>
      <t>上级补助支出</t>
    </r>
  </si>
  <si>
    <r>
      <rPr>
        <sz val="11"/>
        <color rgb="FF000000"/>
        <rFont val="宋体"/>
        <charset val="134"/>
      </rPr>
      <t>附属单位补助支出</t>
    </r>
  </si>
  <si>
    <r>
      <rPr>
        <sz val="11"/>
        <color rgb="FF000000"/>
        <rFont val="宋体"/>
        <charset val="134"/>
      </rPr>
      <t>其他支出</t>
    </r>
  </si>
  <si>
    <t>208</t>
  </si>
  <si>
    <r>
      <rPr>
        <sz val="9"/>
        <color theme="1"/>
        <rFont val="宋体"/>
        <charset val="134"/>
      </rPr>
      <t>社会保障和就业支出</t>
    </r>
  </si>
  <si>
    <t>20805</t>
  </si>
  <si>
    <r>
      <rPr>
        <sz val="9"/>
        <color theme="1"/>
        <rFont val="宋体"/>
        <charset val="134"/>
      </rPr>
      <t>行政事业单位养老支出</t>
    </r>
  </si>
  <si>
    <t>2080501</t>
  </si>
  <si>
    <r>
      <rPr>
        <sz val="9"/>
        <color theme="1"/>
        <rFont val="宋体"/>
        <charset val="134"/>
      </rPr>
      <t>行政单位离退休</t>
    </r>
  </si>
  <si>
    <t>2080502</t>
  </si>
  <si>
    <r>
      <rPr>
        <sz val="9"/>
        <color theme="1"/>
        <rFont val="宋体"/>
        <charset val="134"/>
      </rPr>
      <t>事业单位离退休</t>
    </r>
  </si>
  <si>
    <t>2080505</t>
  </si>
  <si>
    <r>
      <rPr>
        <sz val="9"/>
        <color theme="1"/>
        <rFont val="宋体"/>
        <charset val="134"/>
      </rPr>
      <t>机关事业单位基本养老保险缴费支出</t>
    </r>
  </si>
  <si>
    <t>20899</t>
  </si>
  <si>
    <r>
      <rPr>
        <sz val="9"/>
        <color theme="1"/>
        <rFont val="宋体"/>
        <charset val="134"/>
      </rPr>
      <t>其他社会保障和就业支出</t>
    </r>
  </si>
  <si>
    <t>2089999</t>
  </si>
  <si>
    <t>210</t>
  </si>
  <si>
    <r>
      <rPr>
        <sz val="9"/>
        <color theme="1"/>
        <rFont val="宋体"/>
        <charset val="134"/>
      </rPr>
      <t>卫生健康支出</t>
    </r>
  </si>
  <si>
    <t>21011</t>
  </si>
  <si>
    <r>
      <rPr>
        <sz val="9"/>
        <color theme="1"/>
        <rFont val="宋体"/>
        <charset val="134"/>
      </rPr>
      <t>行政事业单位医疗</t>
    </r>
  </si>
  <si>
    <t>2101101</t>
  </si>
  <si>
    <r>
      <rPr>
        <sz val="9"/>
        <color theme="1"/>
        <rFont val="宋体"/>
        <charset val="134"/>
      </rPr>
      <t>行政单位医疗</t>
    </r>
  </si>
  <si>
    <t>2101102</t>
  </si>
  <si>
    <r>
      <rPr>
        <sz val="9"/>
        <color theme="1"/>
        <rFont val="宋体"/>
        <charset val="134"/>
      </rPr>
      <t>事业单位医疗</t>
    </r>
  </si>
  <si>
    <t>2101103</t>
  </si>
  <si>
    <r>
      <rPr>
        <sz val="9"/>
        <color theme="1"/>
        <rFont val="宋体"/>
        <charset val="134"/>
      </rPr>
      <t>公务员医疗补助</t>
    </r>
  </si>
  <si>
    <t>2101199</t>
  </si>
  <si>
    <r>
      <rPr>
        <sz val="9"/>
        <color theme="1"/>
        <rFont val="宋体"/>
        <charset val="134"/>
      </rPr>
      <t>其他行政事业单位医疗支出</t>
    </r>
  </si>
  <si>
    <t>212</t>
  </si>
  <si>
    <r>
      <rPr>
        <sz val="9"/>
        <color theme="1"/>
        <rFont val="宋体"/>
        <charset val="134"/>
      </rPr>
      <t>城乡社区支出</t>
    </r>
  </si>
  <si>
    <t>21201</t>
  </si>
  <si>
    <r>
      <rPr>
        <sz val="9"/>
        <color theme="1"/>
        <rFont val="宋体"/>
        <charset val="134"/>
      </rPr>
      <t>城乡社区管理事务</t>
    </r>
  </si>
  <si>
    <t>2120101</t>
  </si>
  <si>
    <r>
      <rPr>
        <sz val="9"/>
        <color theme="1"/>
        <rFont val="宋体"/>
        <charset val="134"/>
      </rPr>
      <t>行政运行</t>
    </r>
  </si>
  <si>
    <t>2120104</t>
  </si>
  <si>
    <r>
      <rPr>
        <sz val="9"/>
        <color theme="1"/>
        <rFont val="宋体"/>
        <charset val="134"/>
      </rPr>
      <t>城管执法</t>
    </r>
  </si>
  <si>
    <t>21205</t>
  </si>
  <si>
    <r>
      <rPr>
        <sz val="9"/>
        <color theme="1"/>
        <rFont val="宋体"/>
        <charset val="134"/>
      </rPr>
      <t>城乡社区环境卫生</t>
    </r>
  </si>
  <si>
    <t>2120501</t>
  </si>
  <si>
    <t>21299</t>
  </si>
  <si>
    <r>
      <rPr>
        <sz val="9"/>
        <color theme="1"/>
        <rFont val="宋体"/>
        <charset val="134"/>
      </rPr>
      <t>其他城乡社区支出</t>
    </r>
  </si>
  <si>
    <t>2129999</t>
  </si>
  <si>
    <t>221</t>
  </si>
  <si>
    <r>
      <rPr>
        <sz val="9"/>
        <color theme="1"/>
        <rFont val="宋体"/>
        <charset val="134"/>
      </rPr>
      <t>住房保障支出</t>
    </r>
  </si>
  <si>
    <t>22102</t>
  </si>
  <si>
    <r>
      <rPr>
        <sz val="9"/>
        <color theme="1"/>
        <rFont val="宋体"/>
        <charset val="134"/>
      </rPr>
      <t>住房改革支出</t>
    </r>
  </si>
  <si>
    <t>2210201</t>
  </si>
  <si>
    <r>
      <rPr>
        <sz val="9"/>
        <color theme="1"/>
        <rFont val="宋体"/>
        <charset val="134"/>
      </rPr>
      <t>住房公积金</t>
    </r>
  </si>
  <si>
    <r>
      <rPr>
        <sz val="10"/>
        <color rgb="FF000000"/>
        <rFont val="宋体"/>
        <charset val="134"/>
      </rPr>
      <t>合</t>
    </r>
    <r>
      <rPr>
        <sz val="10"/>
        <color rgb="FF000000"/>
        <rFont val="Times New Roman"/>
        <charset val="134"/>
      </rPr>
      <t xml:space="preserve">  </t>
    </r>
    <r>
      <rPr>
        <sz val="10"/>
        <color rgb="FF000000"/>
        <rFont val="宋体"/>
        <charset val="134"/>
      </rPr>
      <t>计</t>
    </r>
  </si>
  <si>
    <t>合  计</t>
  </si>
  <si>
    <r>
      <rPr>
        <sz val="10"/>
        <color rgb="FF000000"/>
        <rFont val="宋体"/>
        <charset val="134"/>
      </rPr>
      <t>预算</t>
    </r>
    <r>
      <rPr>
        <sz val="10"/>
        <color rgb="FF000000"/>
        <rFont val="Times New Roman"/>
        <charset val="134"/>
      </rPr>
      <t>02-1</t>
    </r>
    <r>
      <rPr>
        <sz val="10"/>
        <color rgb="FF000000"/>
        <rFont val="宋体"/>
        <charset val="134"/>
      </rPr>
      <t>表</t>
    </r>
  </si>
  <si>
    <r>
      <rPr>
        <b/>
        <sz val="22"/>
        <color rgb="FF000000"/>
        <rFont val="宋体"/>
        <charset val="134"/>
      </rPr>
      <t>财政拨款收支预算总表</t>
    </r>
  </si>
  <si>
    <t>单位：万元</t>
  </si>
  <si>
    <r>
      <rPr>
        <sz val="10"/>
        <color theme="1"/>
        <rFont val="宋体"/>
        <charset val="134"/>
      </rPr>
      <t>支</t>
    </r>
    <r>
      <rPr>
        <sz val="10"/>
        <color theme="1"/>
        <rFont val="Times New Roman"/>
        <charset val="134"/>
      </rPr>
      <t xml:space="preserve">        </t>
    </r>
    <r>
      <rPr>
        <sz val="10"/>
        <color theme="1"/>
        <rFont val="宋体"/>
        <charset val="134"/>
      </rPr>
      <t>出</t>
    </r>
  </si>
  <si>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</si>
  <si>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</si>
  <si>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</si>
  <si>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</si>
  <si>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</si>
  <si>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</si>
  <si>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</si>
  <si>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</si>
  <si>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</si>
  <si>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</si>
  <si>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</si>
  <si>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</si>
  <si>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</si>
  <si>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</si>
  <si>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</si>
  <si>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</si>
  <si>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</si>
  <si>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</si>
  <si>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</si>
  <si>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</si>
  <si>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</si>
  <si>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</si>
  <si>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</si>
  <si>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</si>
  <si>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</si>
  <si>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</si>
  <si>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</si>
  <si>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</si>
  <si>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</si>
  <si>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</si>
  <si>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</si>
  <si>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r>
      <rPr>
        <sz val="10"/>
        <color theme="1"/>
        <rFont val="宋体"/>
        <charset val="134"/>
      </rPr>
      <t>收</t>
    </r>
    <r>
      <rPr>
        <sz val="10"/>
        <color theme="1"/>
        <rFont val="Times New Roman"/>
        <charset val="134"/>
      </rPr>
      <t xml:space="preserve"> </t>
    </r>
    <r>
      <rPr>
        <sz val="10"/>
        <color theme="1"/>
        <rFont val="宋体"/>
        <charset val="134"/>
      </rPr>
      <t>入</t>
    </r>
    <r>
      <rPr>
        <sz val="10"/>
        <color theme="1"/>
        <rFont val="Times New Roman"/>
        <charset val="134"/>
      </rPr>
      <t xml:space="preserve"> </t>
    </r>
    <r>
      <rPr>
        <sz val="10"/>
        <color theme="1"/>
        <rFont val="宋体"/>
        <charset val="134"/>
      </rPr>
      <t>总</t>
    </r>
    <r>
      <rPr>
        <sz val="10"/>
        <color theme="1"/>
        <rFont val="Times New Roman"/>
        <charset val="134"/>
      </rPr>
      <t xml:space="preserve"> </t>
    </r>
    <r>
      <rPr>
        <sz val="10"/>
        <color theme="1"/>
        <rFont val="宋体"/>
        <charset val="134"/>
      </rPr>
      <t>计</t>
    </r>
  </si>
  <si>
    <r>
      <rPr>
        <sz val="9"/>
        <color rgb="FF000000"/>
        <rFont val="宋体"/>
        <charset val="134"/>
      </rPr>
      <t>预算</t>
    </r>
    <r>
      <rPr>
        <sz val="9"/>
        <color rgb="FF000000"/>
        <rFont val="Times New Roman"/>
        <charset val="134"/>
      </rPr>
      <t>02-2</t>
    </r>
    <r>
      <rPr>
        <sz val="9"/>
        <color rgb="FF000000"/>
        <rFont val="宋体"/>
        <charset val="134"/>
      </rPr>
      <t>表</t>
    </r>
  </si>
  <si>
    <r>
      <rPr>
        <b/>
        <sz val="21"/>
        <color rgb="FF000000"/>
        <rFont val="宋体"/>
        <charset val="134"/>
      </rPr>
      <t>一般公共预算支出预算表（按功能科目分类）</t>
    </r>
  </si>
  <si>
    <t>部门预算支出功能分类科目</t>
  </si>
  <si>
    <t>合计</t>
  </si>
  <si>
    <t>基本支出</t>
  </si>
  <si>
    <t>项目支出</t>
  </si>
  <si>
    <t>科目编码</t>
  </si>
  <si>
    <t>科目名称</t>
  </si>
  <si>
    <t>小计</t>
  </si>
  <si>
    <t>人员经费</t>
  </si>
  <si>
    <t>公用经费</t>
  </si>
  <si>
    <t>1</t>
  </si>
  <si>
    <t>2</t>
  </si>
  <si>
    <t>3</t>
  </si>
  <si>
    <t>4</t>
  </si>
  <si>
    <t>5</t>
  </si>
  <si>
    <t>6</t>
  </si>
  <si>
    <t>社会保障和就业支出</t>
  </si>
  <si>
    <t>行政事业单位养老支出</t>
  </si>
  <si>
    <t>行政单位离退休</t>
  </si>
  <si>
    <t>事业单位离退休</t>
  </si>
  <si>
    <t>机关事业单位基本养老保险缴费支出</t>
  </si>
  <si>
    <t>其他社会保障和就业支出</t>
  </si>
  <si>
    <t>卫生健康支出</t>
  </si>
  <si>
    <t>行政事业单位医疗</t>
  </si>
  <si>
    <t>行政单位医疗</t>
  </si>
  <si>
    <t>事业单位医疗</t>
  </si>
  <si>
    <t>公务员医疗补助</t>
  </si>
  <si>
    <t>其他行政事业单位医疗支出</t>
  </si>
  <si>
    <t>城乡社区支出</t>
  </si>
  <si>
    <t>城乡社区管理事务</t>
  </si>
  <si>
    <t>行政运行</t>
  </si>
  <si>
    <t>城管执法</t>
  </si>
  <si>
    <t>城乡社区环境卫生</t>
  </si>
  <si>
    <t>其他城乡社区支出</t>
  </si>
  <si>
    <t>住房保障支出</t>
  </si>
  <si>
    <t>住房改革支出</t>
  </si>
  <si>
    <t>住房公积金</t>
  </si>
  <si>
    <r>
      <rPr>
        <sz val="10"/>
        <color rgb="FF000000"/>
        <rFont val="宋体"/>
        <charset val="134"/>
      </rPr>
      <t>预算</t>
    </r>
    <r>
      <rPr>
        <sz val="10"/>
        <color rgb="FF000000"/>
        <rFont val="Times New Roman"/>
        <charset val="134"/>
      </rPr>
      <t>02-3</t>
    </r>
    <r>
      <rPr>
        <sz val="10"/>
        <color rgb="FF000000"/>
        <rFont val="宋体"/>
        <charset val="134"/>
      </rPr>
      <t>表</t>
    </r>
  </si>
  <si>
    <r>
      <rPr>
        <sz val="20"/>
        <color rgb="FF000000"/>
        <rFont val="宋体"/>
        <charset val="134"/>
      </rPr>
      <t>财政拨款支出明细表（按经济科目分类）</t>
    </r>
  </si>
  <si>
    <t>政府预算支出经济分类科目</t>
  </si>
  <si>
    <t>一般公共预算</t>
  </si>
  <si>
    <t>政府性基金预算</t>
  </si>
  <si>
    <t>国有资本经营预算</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</si>
  <si>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</si>
  <si>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</si>
  <si>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</si>
  <si>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</si>
  <si>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</si>
  <si>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</si>
  <si>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</si>
  <si>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</si>
  <si>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</si>
  <si>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</si>
  <si>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</si>
  <si>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</si>
  <si>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</si>
  <si>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</si>
  <si>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</si>
  <si>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</si>
  <si>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</si>
  <si>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</si>
  <si>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</si>
  <si>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</si>
  <si>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</si>
  <si>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</si>
  <si>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</si>
  <si>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</si>
  <si>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</si>
  <si>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</si>
  <si>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工资奖金津补贴</t>
  </si>
  <si>
    <t>基本工资</t>
  </si>
  <si>
    <t>02</t>
  </si>
  <si>
    <t>社会保障缴费</t>
  </si>
  <si>
    <t>津贴补贴</t>
  </si>
  <si>
    <t>03</t>
  </si>
  <si>
    <t>奖金</t>
  </si>
  <si>
    <t>502</t>
  </si>
  <si>
    <t>机关商品和服务支出</t>
  </si>
  <si>
    <t>07</t>
  </si>
  <si>
    <t>绩效工资</t>
  </si>
  <si>
    <t>办公经费</t>
  </si>
  <si>
    <t>08</t>
  </si>
  <si>
    <t>机关事业单位基本养老保险缴费</t>
  </si>
  <si>
    <t>会议费</t>
  </si>
  <si>
    <t>09</t>
  </si>
  <si>
    <t>职业年金缴费</t>
  </si>
  <si>
    <t>培训费</t>
  </si>
  <si>
    <t>职工基本医疗保险缴费</t>
  </si>
  <si>
    <t>05</t>
  </si>
  <si>
    <t>委托业务费</t>
  </si>
  <si>
    <t>公务员医疗补助缴费</t>
  </si>
  <si>
    <t>06</t>
  </si>
  <si>
    <t>公务接待费</t>
  </si>
  <si>
    <t>其他社会保障缴费</t>
  </si>
  <si>
    <t>公务用车运行维护费</t>
  </si>
  <si>
    <t>503</t>
  </si>
  <si>
    <t>机关资本性支出（一）</t>
  </si>
  <si>
    <t>302</t>
  </si>
  <si>
    <t>商品和服务支出</t>
  </si>
  <si>
    <t>设备购置</t>
  </si>
  <si>
    <t>办公费</t>
  </si>
  <si>
    <t>505</t>
  </si>
  <si>
    <t>对事业单位经常性补助</t>
  </si>
  <si>
    <t>印刷费</t>
  </si>
  <si>
    <t>水费</t>
  </si>
  <si>
    <t>邮电费</t>
  </si>
  <si>
    <t>506</t>
  </si>
  <si>
    <t>对事业单位资本性补助</t>
  </si>
  <si>
    <t>物业管理费</t>
  </si>
  <si>
    <t>资本性支出（一）</t>
  </si>
  <si>
    <t>差旅费</t>
  </si>
  <si>
    <t>509</t>
  </si>
  <si>
    <t>对个人和家庭的补助</t>
  </si>
  <si>
    <t>维修（护）费</t>
  </si>
  <si>
    <t>社会福利和救助</t>
  </si>
  <si>
    <t>离退休费</t>
  </si>
  <si>
    <t>513</t>
  </si>
  <si>
    <t>转移性支出</t>
  </si>
  <si>
    <t>上下级政府间转移性支出</t>
  </si>
  <si>
    <t>被装购置费</t>
  </si>
  <si>
    <t>26</t>
  </si>
  <si>
    <t>劳务费</t>
  </si>
  <si>
    <t>27</t>
  </si>
  <si>
    <t>28</t>
  </si>
  <si>
    <t>工会经费</t>
  </si>
  <si>
    <t>29</t>
  </si>
  <si>
    <t>福利费</t>
  </si>
  <si>
    <t>31</t>
  </si>
  <si>
    <t>39</t>
  </si>
  <si>
    <t>其他交通费用</t>
  </si>
  <si>
    <t>99</t>
  </si>
  <si>
    <t>其他商品和服务支出</t>
  </si>
  <si>
    <t>303</t>
  </si>
  <si>
    <t>退休费</t>
  </si>
  <si>
    <t>生活补助</t>
  </si>
  <si>
    <t>医疗费补助</t>
  </si>
  <si>
    <t>310</t>
  </si>
  <si>
    <t>资本性支出</t>
  </si>
  <si>
    <t>办公设备购置</t>
  </si>
  <si>
    <t>399</t>
  </si>
  <si>
    <t>其他支出</t>
  </si>
  <si>
    <r>
      <rPr>
        <sz val="10"/>
        <color rgb="FF000000"/>
        <rFont val="宋体"/>
        <charset val="134"/>
      </rPr>
      <t>支</t>
    </r>
    <r>
      <rPr>
        <sz val="10"/>
        <color rgb="FF000000"/>
        <rFont val="Times New Roman"/>
        <charset val="134"/>
      </rPr>
      <t xml:space="preserve"> </t>
    </r>
    <r>
      <rPr>
        <sz val="10"/>
        <color rgb="FF000000"/>
        <rFont val="宋体"/>
        <charset val="134"/>
      </rPr>
      <t>出</t>
    </r>
    <r>
      <rPr>
        <sz val="10"/>
        <color rgb="FF000000"/>
        <rFont val="Times New Roman"/>
        <charset val="134"/>
      </rPr>
      <t xml:space="preserve"> </t>
    </r>
    <r>
      <rPr>
        <sz val="10"/>
        <color rgb="FF000000"/>
        <rFont val="宋体"/>
        <charset val="134"/>
      </rPr>
      <t>总</t>
    </r>
    <r>
      <rPr>
        <sz val="10"/>
        <color rgb="FF000000"/>
        <rFont val="Times New Roman"/>
        <charset val="134"/>
      </rPr>
      <t xml:space="preserve"> </t>
    </r>
    <r>
      <rPr>
        <sz val="10"/>
        <color rgb="FF000000"/>
        <rFont val="宋体"/>
        <charset val="134"/>
      </rPr>
      <t>计</t>
    </r>
  </si>
  <si>
    <r>
      <rPr>
        <sz val="10"/>
        <color rgb="FF000000"/>
        <rFont val="宋体"/>
        <charset val="134"/>
      </rPr>
      <t>预算</t>
    </r>
    <r>
      <rPr>
        <sz val="10"/>
        <color rgb="FF000000"/>
        <rFont val="Times New Roman"/>
        <charset val="134"/>
      </rPr>
      <t>03</t>
    </r>
    <r>
      <rPr>
        <sz val="10"/>
        <color rgb="FF000000"/>
        <rFont val="宋体"/>
        <charset val="134"/>
      </rPr>
      <t>表</t>
    </r>
  </si>
  <si>
    <r>
      <rPr>
        <sz val="18"/>
        <color rgb="FF000000"/>
        <rFont val="宋体"/>
        <charset val="134"/>
      </rPr>
      <t>一般公共预算</t>
    </r>
    <r>
      <rPr>
        <sz val="18"/>
        <color rgb="FF000000"/>
        <rFont val="Times New Roman"/>
        <charset val="134"/>
      </rPr>
      <t>“</t>
    </r>
    <r>
      <rPr>
        <sz val="18"/>
        <color rgb="FF000000"/>
        <rFont val="宋体"/>
        <charset val="134"/>
      </rPr>
      <t>三公</t>
    </r>
    <r>
      <rPr>
        <sz val="18"/>
        <color rgb="FF000000"/>
        <rFont val="Times New Roman"/>
        <charset val="134"/>
      </rPr>
      <t>”</t>
    </r>
    <r>
      <rPr>
        <sz val="18"/>
        <color rgb="FF000000"/>
        <rFont val="宋体"/>
        <charset val="134"/>
      </rPr>
      <t>经费支出预算表</t>
    </r>
  </si>
  <si>
    <r>
      <rPr>
        <sz val="10"/>
        <color rgb="FF000000"/>
        <rFont val="Times New Roman"/>
        <charset val="134"/>
      </rPr>
      <t>“</t>
    </r>
    <r>
      <rPr>
        <sz val="10"/>
        <color rgb="FF000000"/>
        <rFont val="宋体"/>
        <charset val="134"/>
      </rPr>
      <t>三公</t>
    </r>
    <r>
      <rPr>
        <sz val="10"/>
        <color rgb="FF000000"/>
        <rFont val="Times New Roman"/>
        <charset val="134"/>
      </rPr>
      <t>”</t>
    </r>
    <r>
      <rPr>
        <sz val="10"/>
        <color rgb="FF000000"/>
        <rFont val="宋体"/>
        <charset val="134"/>
      </rPr>
      <t>经费合计</t>
    </r>
  </si>
  <si>
    <t>因公出国（境）费</t>
  </si>
  <si>
    <t>公务用车购置及运行费</t>
  </si>
  <si>
    <t>公务用车购置费</t>
  </si>
  <si>
    <t>公务用车运行费</t>
  </si>
  <si>
    <r>
      <rPr>
        <sz val="9"/>
        <color rgb="FF000000"/>
        <rFont val="宋体"/>
        <charset val="134"/>
      </rPr>
      <t>预算</t>
    </r>
    <r>
      <rPr>
        <sz val="9"/>
        <color rgb="FF000000"/>
        <rFont val="Times New Roman"/>
        <charset val="134"/>
      </rPr>
      <t>04</t>
    </r>
    <r>
      <rPr>
        <sz val="9"/>
        <color rgb="FF000000"/>
        <rFont val="宋体"/>
        <charset val="134"/>
      </rPr>
      <t>表</t>
    </r>
  </si>
  <si>
    <r>
      <rPr>
        <b/>
        <sz val="23"/>
        <color rgb="FF000000"/>
        <rFont val="宋体"/>
        <charset val="134"/>
      </rPr>
      <t>基本支出预算表（人员类</t>
    </r>
    <r>
      <rPr>
        <b/>
        <sz val="23"/>
        <color rgb="FF000000"/>
        <rFont val="Times New Roman"/>
        <charset val="134"/>
      </rPr>
      <t>.</t>
    </r>
    <r>
      <rPr>
        <b/>
        <sz val="23"/>
        <color rgb="FF000000"/>
        <rFont val="宋体"/>
        <charset val="134"/>
      </rPr>
      <t>运转类公用经费项目）</t>
    </r>
  </si>
  <si>
    <t>项目单位</t>
  </si>
  <si>
    <t>项目代码</t>
  </si>
  <si>
    <t>项目名称</t>
  </si>
  <si>
    <t>功能科目编码</t>
  </si>
  <si>
    <t>功能科目名称</t>
  </si>
  <si>
    <t>部门经济科目编码</t>
  </si>
  <si>
    <t>部门经济科目名称</t>
  </si>
  <si>
    <t>资金来源</t>
  </si>
  <si>
    <t>财政专户管理资金</t>
  </si>
  <si>
    <t>单位资金</t>
  </si>
  <si>
    <t>总计</t>
  </si>
  <si>
    <t>财政拨款结转结余</t>
  </si>
  <si>
    <t>事业收入</t>
  </si>
  <si>
    <t>上级补助收入</t>
  </si>
  <si>
    <t>附属单位上缴收入</t>
  </si>
  <si>
    <t>其他收入</t>
  </si>
  <si>
    <t>全年数</t>
  </si>
  <si>
    <t>已预拨</t>
  </si>
  <si>
    <t>已提前安排</t>
  </si>
  <si>
    <t>抵扣上年垫付资金</t>
  </si>
  <si>
    <t>本次下达</t>
  </si>
  <si>
    <t>另文下达</t>
  </si>
  <si>
    <r>
      <rPr>
        <sz val="10"/>
        <color rgb="FF000000"/>
        <rFont val="宋体"/>
        <charset val="134"/>
      </rPr>
      <t>事业单位</t>
    </r>
    <r>
      <rPr>
        <sz val="10"/>
        <color rgb="FF000000"/>
        <rFont val="Times New Roman"/>
        <charset val="134"/>
      </rPr>
      <t xml:space="preserve">
</t>
    </r>
    <r>
      <rPr>
        <sz val="10"/>
        <color rgb="FF000000"/>
        <rFont val="宋体"/>
        <charset val="134"/>
      </rPr>
      <t>经营收入</t>
    </r>
  </si>
  <si>
    <t>其中：转隶人员公用经费</t>
  </si>
  <si>
    <t>事业单位
经营收入</t>
  </si>
  <si>
    <t>曲靖市城市综合管理局</t>
  </si>
  <si>
    <t>曲靖市城市管理综合行政执法支队</t>
  </si>
  <si>
    <t>530300210000000025656</t>
  </si>
  <si>
    <t>事业人员支出工资</t>
  </si>
  <si>
    <t>30101</t>
  </si>
  <si>
    <t>30102</t>
  </si>
  <si>
    <t>30107</t>
  </si>
  <si>
    <t>530300231100001528730</t>
  </si>
  <si>
    <t>事业人员参照公务员规范后绩效奖</t>
  </si>
  <si>
    <t>530300210000000025666</t>
  </si>
  <si>
    <t>社会保障缴费（养老保险）</t>
  </si>
  <si>
    <t>30108</t>
  </si>
  <si>
    <t>530300210000000025663</t>
  </si>
  <si>
    <t>社会保障缴费（基本医疗保险）</t>
  </si>
  <si>
    <t>30110</t>
  </si>
  <si>
    <t>530300210000000025662</t>
  </si>
  <si>
    <t>社会保障缴费（工伤保险）</t>
  </si>
  <si>
    <t>30112</t>
  </si>
  <si>
    <t>530300210000000025665</t>
  </si>
  <si>
    <t>社会保障缴费（失业保险）</t>
  </si>
  <si>
    <t>530300210000000025661</t>
  </si>
  <si>
    <t>社会保障缴费（附加商业险）</t>
  </si>
  <si>
    <t>530300210000000025669</t>
  </si>
  <si>
    <t>社会保障缴费（住房公积金）</t>
  </si>
  <si>
    <t>30113</t>
  </si>
  <si>
    <t>530300221100000587545</t>
  </si>
  <si>
    <t>30231</t>
  </si>
  <si>
    <t>530300210000000025682</t>
  </si>
  <si>
    <t>一般公用经费</t>
  </si>
  <si>
    <t>30211</t>
  </si>
  <si>
    <t>30201</t>
  </si>
  <si>
    <t>530300210000000025681</t>
  </si>
  <si>
    <t>退休公用经费</t>
  </si>
  <si>
    <t>530300210000000025680</t>
  </si>
  <si>
    <t>30216</t>
  </si>
  <si>
    <t>530300210000000025676</t>
  </si>
  <si>
    <t>30228</t>
  </si>
  <si>
    <t>530300210000000025677</t>
  </si>
  <si>
    <t>30229</t>
  </si>
  <si>
    <t>530300210000000025659</t>
  </si>
  <si>
    <r>
      <rPr>
        <sz val="10"/>
        <color theme="1"/>
        <rFont val="宋体"/>
        <charset val="134"/>
      </rPr>
      <t>离休人员医疗统筹费</t>
    </r>
    <r>
      <rPr>
        <sz val="10"/>
        <color theme="1"/>
        <rFont val="Times New Roman"/>
        <charset val="134"/>
      </rPr>
      <t>(</t>
    </r>
    <r>
      <rPr>
        <sz val="10"/>
        <color theme="1"/>
        <rFont val="宋体"/>
        <charset val="134"/>
      </rPr>
      <t>行政</t>
    </r>
    <r>
      <rPr>
        <sz val="10"/>
        <color theme="1"/>
        <rFont val="Times New Roman"/>
        <charset val="134"/>
      </rPr>
      <t>)</t>
    </r>
  </si>
  <si>
    <t>30307</t>
  </si>
  <si>
    <t>530300210000000025326</t>
  </si>
  <si>
    <t>行政人员支出工资</t>
  </si>
  <si>
    <t>530300231100001499590</t>
  </si>
  <si>
    <t>公务员基础绩效奖</t>
  </si>
  <si>
    <t>30103</t>
  </si>
  <si>
    <t>530300210000000025337</t>
  </si>
  <si>
    <t>530300210000000025334</t>
  </si>
  <si>
    <t>530300210000000025333</t>
  </si>
  <si>
    <t>530300210000000025335</t>
  </si>
  <si>
    <t>社会保障缴费（生育保险）</t>
  </si>
  <si>
    <t>530300210000000025332</t>
  </si>
  <si>
    <t>530300210000000025340</t>
  </si>
  <si>
    <t>530300221100000690015</t>
  </si>
  <si>
    <t>30217</t>
  </si>
  <si>
    <t>530300210000000025399</t>
  </si>
  <si>
    <t>530300221100000716126</t>
  </si>
  <si>
    <t>530300210000000025348</t>
  </si>
  <si>
    <t>30215</t>
  </si>
  <si>
    <t>530300210000000025349</t>
  </si>
  <si>
    <t>530300210000000025345</t>
  </si>
  <si>
    <t>530300210000000025346</t>
  </si>
  <si>
    <t>530300210000000025347</t>
  </si>
  <si>
    <t>公务出行租车经费</t>
  </si>
  <si>
    <t>30239</t>
  </si>
  <si>
    <t>530300210000000025343</t>
  </si>
  <si>
    <t>行政人员公务交通补贴</t>
  </si>
  <si>
    <t>530300210000000025328</t>
  </si>
  <si>
    <t>公务员医疗费</t>
  </si>
  <si>
    <t>30111</t>
  </si>
  <si>
    <t>530300210000000025339</t>
  </si>
  <si>
    <t>退休公务员医疗费</t>
  </si>
  <si>
    <t>曲靖市园林绿化局</t>
  </si>
  <si>
    <t>530300210000000024873</t>
  </si>
  <si>
    <t>530300231100001527293</t>
  </si>
  <si>
    <t>530300210000000024883</t>
  </si>
  <si>
    <t>530300210000000024880</t>
  </si>
  <si>
    <t>530300210000000024879</t>
  </si>
  <si>
    <t>530300210000000024882</t>
  </si>
  <si>
    <t>530300210000000024878</t>
  </si>
  <si>
    <t>530300210000000024886</t>
  </si>
  <si>
    <t>530300210000000024897</t>
  </si>
  <si>
    <t>30207</t>
  </si>
  <si>
    <t>30205</t>
  </si>
  <si>
    <t>530300210000000024896</t>
  </si>
  <si>
    <t>530300210000000024895</t>
  </si>
  <si>
    <t>530300210000000024891</t>
  </si>
  <si>
    <t>530300210000000024892</t>
  </si>
  <si>
    <r>
      <rPr>
        <sz val="9"/>
        <color rgb="FF000000"/>
        <rFont val="宋体"/>
        <charset val="134"/>
      </rPr>
      <t>预算</t>
    </r>
    <r>
      <rPr>
        <sz val="9"/>
        <color rgb="FF000000"/>
        <rFont val="Times New Roman"/>
        <charset val="134"/>
      </rPr>
      <t>05-1</t>
    </r>
    <r>
      <rPr>
        <sz val="9"/>
        <color rgb="FF000000"/>
        <rFont val="宋体"/>
        <charset val="134"/>
      </rPr>
      <t>表</t>
    </r>
  </si>
  <si>
    <r>
      <rPr>
        <b/>
        <sz val="23"/>
        <color rgb="FF000000"/>
        <rFont val="宋体"/>
        <charset val="134"/>
      </rPr>
      <t>项目支出预算表（其他运转类</t>
    </r>
    <r>
      <rPr>
        <b/>
        <sz val="23"/>
        <color rgb="FF000000"/>
        <rFont val="Times New Roman"/>
        <charset val="134"/>
      </rPr>
      <t>.</t>
    </r>
    <r>
      <rPr>
        <b/>
        <sz val="23"/>
        <color rgb="FF000000"/>
        <rFont val="宋体"/>
        <charset val="134"/>
      </rPr>
      <t>特定目标类项目）</t>
    </r>
  </si>
  <si>
    <r>
      <rPr>
        <sz val="11"/>
        <color rgb="FF000000"/>
        <rFont val="宋体"/>
        <charset val="134"/>
      </rPr>
      <t>项目分类</t>
    </r>
  </si>
  <si>
    <r>
      <rPr>
        <sz val="11"/>
        <color rgb="FF000000"/>
        <rFont val="宋体"/>
        <charset val="134"/>
      </rPr>
      <t>项目代码</t>
    </r>
  </si>
  <si>
    <r>
      <rPr>
        <sz val="11"/>
        <color rgb="FF000000"/>
        <rFont val="宋体"/>
        <charset val="134"/>
      </rPr>
      <t>项目名称</t>
    </r>
  </si>
  <si>
    <r>
      <rPr>
        <sz val="11"/>
        <color rgb="FF000000"/>
        <rFont val="宋体"/>
        <charset val="134"/>
      </rPr>
      <t>项目单位</t>
    </r>
  </si>
  <si>
    <r>
      <rPr>
        <sz val="11"/>
        <color rgb="FF000000"/>
        <rFont val="宋体"/>
        <charset val="134"/>
      </rPr>
      <t>功能科目编码</t>
    </r>
  </si>
  <si>
    <r>
      <rPr>
        <sz val="11"/>
        <color rgb="FF000000"/>
        <rFont val="宋体"/>
        <charset val="134"/>
      </rPr>
      <t>功能科目名称</t>
    </r>
  </si>
  <si>
    <r>
      <rPr>
        <sz val="11"/>
        <color rgb="FF000000"/>
        <rFont val="宋体"/>
        <charset val="134"/>
      </rPr>
      <t>经济科目编码</t>
    </r>
  </si>
  <si>
    <r>
      <rPr>
        <sz val="11"/>
        <color rgb="FF000000"/>
        <rFont val="宋体"/>
        <charset val="134"/>
      </rPr>
      <t>经济科目名称</t>
    </r>
  </si>
  <si>
    <r>
      <rPr>
        <sz val="11"/>
        <color rgb="FF000000"/>
        <rFont val="宋体"/>
        <charset val="134"/>
      </rPr>
      <t>本年拨款</t>
    </r>
  </si>
  <si>
    <r>
      <rPr>
        <sz val="11"/>
        <color rgb="FF000000"/>
        <rFont val="宋体"/>
        <charset val="134"/>
      </rPr>
      <t>财政拨款结转结余</t>
    </r>
  </si>
  <si>
    <r>
      <rPr>
        <sz val="11"/>
        <color rgb="FF000000"/>
        <rFont val="宋体"/>
        <charset val="134"/>
      </rPr>
      <t>财政专户管理资金</t>
    </r>
  </si>
  <si>
    <r>
      <rPr>
        <sz val="11"/>
        <color rgb="FF000000"/>
        <rFont val="宋体"/>
        <charset val="134"/>
      </rPr>
      <t>一般公共预算</t>
    </r>
  </si>
  <si>
    <r>
      <rPr>
        <sz val="11"/>
        <color rgb="FF000000"/>
        <rFont val="宋体"/>
        <charset val="134"/>
      </rPr>
      <t>政府性基金预算</t>
    </r>
  </si>
  <si>
    <r>
      <rPr>
        <sz val="11"/>
        <color rgb="FF000000"/>
        <rFont val="宋体"/>
        <charset val="134"/>
      </rPr>
      <t>事业收入</t>
    </r>
  </si>
  <si>
    <r>
      <rPr>
        <sz val="11"/>
        <color rgb="FF000000"/>
        <rFont val="宋体"/>
        <charset val="134"/>
      </rPr>
      <t>事业单位</t>
    </r>
    <r>
      <rPr>
        <sz val="11"/>
        <color rgb="FF000000"/>
        <rFont val="Times New Roman"/>
        <charset val="134"/>
      </rPr>
      <t xml:space="preserve">
</t>
    </r>
    <r>
      <rPr>
        <sz val="11"/>
        <color rgb="FF000000"/>
        <rFont val="宋体"/>
        <charset val="134"/>
      </rPr>
      <t>经营收入</t>
    </r>
  </si>
  <si>
    <r>
      <rPr>
        <sz val="11"/>
        <color rgb="FF000000"/>
        <rFont val="宋体"/>
        <charset val="134"/>
      </rPr>
      <t>上级补助收入</t>
    </r>
  </si>
  <si>
    <r>
      <rPr>
        <sz val="11"/>
        <color rgb="FF000000"/>
        <rFont val="宋体"/>
        <charset val="134"/>
      </rPr>
      <t>附属单位上缴收入</t>
    </r>
  </si>
  <si>
    <r>
      <rPr>
        <sz val="11"/>
        <color rgb="FF000000"/>
        <rFont val="宋体"/>
        <charset val="134"/>
      </rPr>
      <t>其他收入</t>
    </r>
  </si>
  <si>
    <r>
      <rPr>
        <sz val="11"/>
        <color rgb="FF000000"/>
        <rFont val="宋体"/>
        <charset val="134"/>
      </rPr>
      <t>其中：本次下达</t>
    </r>
  </si>
  <si>
    <r>
      <rPr>
        <sz val="9"/>
        <color theme="1"/>
        <rFont val="宋体"/>
        <charset val="134"/>
      </rPr>
      <t>城市管理工作业务经费</t>
    </r>
  </si>
  <si>
    <r>
      <rPr>
        <sz val="9"/>
        <color theme="1"/>
        <rFont val="宋体"/>
        <charset val="134"/>
      </rPr>
      <t>专项业务类</t>
    </r>
  </si>
  <si>
    <t>530300200000000001798</t>
  </si>
  <si>
    <r>
      <rPr>
        <sz val="9"/>
        <color theme="1"/>
        <rFont val="宋体"/>
        <charset val="134"/>
      </rPr>
      <t>曲靖市城市综合管理局</t>
    </r>
  </si>
  <si>
    <r>
      <rPr>
        <sz val="9"/>
        <color theme="1"/>
        <rFont val="宋体"/>
        <charset val="134"/>
      </rPr>
      <t>办公费</t>
    </r>
  </si>
  <si>
    <t>30209</t>
  </si>
  <si>
    <r>
      <rPr>
        <sz val="9"/>
        <color theme="1"/>
        <rFont val="宋体"/>
        <charset val="134"/>
      </rPr>
      <t>物业管理费</t>
    </r>
  </si>
  <si>
    <r>
      <rPr>
        <sz val="9"/>
        <color theme="1"/>
        <rFont val="宋体"/>
        <charset val="134"/>
      </rPr>
      <t>曲靖市城市综合管理局单位专项资金</t>
    </r>
  </si>
  <si>
    <r>
      <rPr>
        <sz val="9"/>
        <color theme="1"/>
        <rFont val="宋体"/>
        <charset val="134"/>
      </rPr>
      <t>事业发展类</t>
    </r>
  </si>
  <si>
    <t>530300221100000665017</t>
  </si>
  <si>
    <r>
      <rPr>
        <sz val="9"/>
        <color theme="1"/>
        <rFont val="宋体"/>
        <charset val="134"/>
      </rPr>
      <t>曲靖市中心城市互联网租赁自行车特许经营项目补助资金</t>
    </r>
  </si>
  <si>
    <t>530300221100001010821</t>
  </si>
  <si>
    <r>
      <rPr>
        <sz val="9"/>
        <color theme="1"/>
        <rFont val="宋体"/>
        <charset val="134"/>
      </rPr>
      <t>差旅费</t>
    </r>
  </si>
  <si>
    <r>
      <rPr>
        <sz val="9"/>
        <color theme="1"/>
        <rFont val="宋体"/>
        <charset val="134"/>
      </rPr>
      <t>会议费</t>
    </r>
  </si>
  <si>
    <r>
      <rPr>
        <sz val="9"/>
        <color theme="1"/>
        <rFont val="宋体"/>
        <charset val="134"/>
      </rPr>
      <t>培训费</t>
    </r>
  </si>
  <si>
    <t>30226</t>
  </si>
  <si>
    <r>
      <rPr>
        <sz val="9"/>
        <color theme="1"/>
        <rFont val="宋体"/>
        <charset val="134"/>
      </rPr>
      <t>劳务费</t>
    </r>
  </si>
  <si>
    <t>30227</t>
  </si>
  <si>
    <r>
      <rPr>
        <sz val="9"/>
        <color theme="1"/>
        <rFont val="宋体"/>
        <charset val="134"/>
      </rPr>
      <t>委托业务费</t>
    </r>
  </si>
  <si>
    <r>
      <rPr>
        <sz val="9"/>
        <color theme="1"/>
        <rFont val="宋体"/>
        <charset val="134"/>
      </rPr>
      <t>其他交通费用</t>
    </r>
  </si>
  <si>
    <t>31002</t>
  </si>
  <si>
    <r>
      <rPr>
        <sz val="9"/>
        <color theme="1"/>
        <rFont val="宋体"/>
        <charset val="134"/>
      </rPr>
      <t>办公设备购置</t>
    </r>
  </si>
  <si>
    <r>
      <rPr>
        <sz val="9"/>
        <color theme="1"/>
        <rFont val="宋体"/>
        <charset val="134"/>
      </rPr>
      <t>曲靖市中心城市互联网租赁自行车特许经营项目专项资金</t>
    </r>
  </si>
  <si>
    <t>530300221100000618930</t>
  </si>
  <si>
    <t>39999</t>
  </si>
  <si>
    <r>
      <rPr>
        <sz val="9"/>
        <color theme="1"/>
        <rFont val="宋体"/>
        <charset val="134"/>
      </rPr>
      <t>其他支出</t>
    </r>
  </si>
  <si>
    <r>
      <rPr>
        <sz val="9"/>
        <color theme="1"/>
        <rFont val="宋体"/>
        <charset val="134"/>
      </rPr>
      <t>城市管理（罚没收入）业务执法经费</t>
    </r>
  </si>
  <si>
    <t>530300210000000017384</t>
  </si>
  <si>
    <r>
      <rPr>
        <sz val="9"/>
        <color theme="1"/>
        <rFont val="宋体"/>
        <charset val="134"/>
      </rPr>
      <t>曲靖市城市管理综合行政执法支队</t>
    </r>
  </si>
  <si>
    <t>30202</t>
  </si>
  <si>
    <r>
      <rPr>
        <sz val="9"/>
        <color theme="1"/>
        <rFont val="宋体"/>
        <charset val="134"/>
      </rPr>
      <t>印刷费</t>
    </r>
  </si>
  <si>
    <t>30213</t>
  </si>
  <si>
    <r>
      <rPr>
        <sz val="9"/>
        <color theme="1"/>
        <rFont val="宋体"/>
        <charset val="134"/>
      </rPr>
      <t>维修（护）费</t>
    </r>
  </si>
  <si>
    <t>30224</t>
  </si>
  <si>
    <r>
      <rPr>
        <sz val="9"/>
        <color theme="1"/>
        <rFont val="宋体"/>
        <charset val="134"/>
      </rPr>
      <t>被装购置费</t>
    </r>
  </si>
  <si>
    <t>30299</t>
  </si>
  <si>
    <r>
      <rPr>
        <sz val="9"/>
        <color theme="1"/>
        <rFont val="宋体"/>
        <charset val="134"/>
      </rPr>
      <t>其他商品和服务支出</t>
    </r>
  </si>
  <si>
    <r>
      <rPr>
        <sz val="9"/>
        <color theme="1"/>
        <rFont val="宋体"/>
        <charset val="134"/>
      </rPr>
      <t>单位自有资金专项经费</t>
    </r>
  </si>
  <si>
    <t>530300221100000668101</t>
  </si>
  <si>
    <r>
      <rPr>
        <sz val="9"/>
        <color theme="1"/>
        <rFont val="宋体"/>
        <charset val="134"/>
      </rPr>
      <t>中心城市互联网租赁自行车特许经营项目专项经费</t>
    </r>
  </si>
  <si>
    <t>530300221100001011128</t>
  </si>
  <si>
    <r>
      <rPr>
        <sz val="9"/>
        <color theme="1"/>
        <rFont val="Times New Roman"/>
        <charset val="134"/>
      </rPr>
      <t>2023</t>
    </r>
    <r>
      <rPr>
        <sz val="9"/>
        <color theme="1"/>
        <rFont val="宋体"/>
        <charset val="134"/>
      </rPr>
      <t>年国家园林城市迎检复查专项经费</t>
    </r>
  </si>
  <si>
    <t>530300231100001926508</t>
  </si>
  <si>
    <r>
      <rPr>
        <sz val="9"/>
        <color theme="1"/>
        <rFont val="宋体"/>
        <charset val="134"/>
      </rPr>
      <t>曲靖市园林绿化局</t>
    </r>
  </si>
  <si>
    <t>530300241100002285167</t>
  </si>
  <si>
    <r>
      <rPr>
        <sz val="9"/>
        <color theme="1"/>
        <rFont val="宋体"/>
        <charset val="134"/>
      </rPr>
      <t>园林绿化及创园复检专项经费</t>
    </r>
  </si>
  <si>
    <t>530300210000000017305</t>
  </si>
  <si>
    <r>
      <rPr>
        <sz val="9"/>
        <color rgb="FF000000"/>
        <rFont val="宋体"/>
        <charset val="134"/>
      </rPr>
      <t>预算</t>
    </r>
    <r>
      <rPr>
        <sz val="9"/>
        <color rgb="FF000000"/>
        <rFont val="Times New Roman"/>
        <charset val="134"/>
      </rPr>
      <t>05-2</t>
    </r>
    <r>
      <rPr>
        <sz val="9"/>
        <color rgb="FF000000"/>
        <rFont val="宋体"/>
        <charset val="134"/>
      </rPr>
      <t>表</t>
    </r>
  </si>
  <si>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</si>
  <si>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</si>
  <si>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</si>
  <si>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</si>
  <si>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</si>
  <si>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</si>
  <si>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</si>
  <si>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</si>
  <si>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</si>
  <si>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</si>
  <si>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</si>
  <si>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中心城市互联网租赁自行车特许经营项目专项经费</t>
  </si>
  <si>
    <r>
      <rPr>
        <sz val="10"/>
        <color theme="1"/>
        <rFont val="Times New Roman"/>
        <charset val="134"/>
      </rPr>
      <t>2018</t>
    </r>
    <r>
      <rPr>
        <sz val="10"/>
        <color theme="1"/>
        <rFont val="宋体"/>
        <charset val="134"/>
      </rPr>
      <t>年以来，哈罗、青桔两个品牌未经批准在曲靖市场陆续投放共享单车。经过</t>
    </r>
    <r>
      <rPr>
        <sz val="10"/>
        <color theme="1"/>
        <rFont val="Times New Roman"/>
        <charset val="134"/>
      </rPr>
      <t>3</t>
    </r>
    <r>
      <rPr>
        <sz val="10"/>
        <color theme="1"/>
        <rFont val="宋体"/>
        <charset val="134"/>
      </rPr>
      <t>年的运行，暴露出车辆投放规模过大、公共停车泊位占用过多、扰乱市容秩序、安全隐患突出等社会问题，对市民日常生活带来了便利的同时也带来了大量负面影响，成为市民心中的</t>
    </r>
    <r>
      <rPr>
        <sz val="10"/>
        <color theme="1"/>
        <rFont val="Times New Roman"/>
        <charset val="134"/>
      </rPr>
      <t>“</t>
    </r>
    <r>
      <rPr>
        <sz val="10"/>
        <color theme="1"/>
        <rFont val="宋体"/>
        <charset val="134"/>
      </rPr>
      <t>堵点</t>
    </r>
    <r>
      <rPr>
        <sz val="10"/>
        <color theme="1"/>
        <rFont val="Times New Roman"/>
        <charset val="134"/>
      </rPr>
      <t>”</t>
    </r>
    <r>
      <rPr>
        <sz val="10"/>
        <color theme="1"/>
        <rFont val="宋体"/>
        <charset val="134"/>
      </rPr>
      <t>问题，也成为扰乱城市秩序、不能根治的难点问题，给曲靖开展创建文明城市、推进爱国卫生</t>
    </r>
    <r>
      <rPr>
        <sz val="10"/>
        <color theme="1"/>
        <rFont val="Times New Roman"/>
        <charset val="134"/>
      </rPr>
      <t>“7</t>
    </r>
    <r>
      <rPr>
        <sz val="10"/>
        <color theme="1"/>
        <rFont val="宋体"/>
        <charset val="134"/>
      </rPr>
      <t>个专项行动</t>
    </r>
    <r>
      <rPr>
        <sz val="10"/>
        <color theme="1"/>
        <rFont val="Times New Roman"/>
        <charset val="134"/>
      </rPr>
      <t>”</t>
    </r>
    <r>
      <rPr>
        <sz val="10"/>
        <color theme="1"/>
        <rFont val="宋体"/>
        <charset val="134"/>
      </rPr>
      <t>等工作带来了严重的困扰，迫切需要政府解决监管职能模糊、行业准入机制不健全、车辆维护管理不规范、企业竞争无序、主体责任不落实、安全隐患突出、用户资金和信息安全风险大、投诉服务不到位等社会问题。曲靖市城市综合管理局及时介入，秉承为民、惠民、利民的工作原则，有序推进互联网租赁自行车特许经营项目，具体情况如下：</t>
    </r>
    <r>
      <rPr>
        <sz val="10"/>
        <color theme="1"/>
        <rFont val="Times New Roman"/>
        <charset val="134"/>
      </rPr>
      <t>1</t>
    </r>
    <r>
      <rPr>
        <sz val="10"/>
        <color theme="1"/>
        <rFont val="宋体"/>
        <charset val="134"/>
      </rPr>
      <t>、不惧乱象，主动担当；</t>
    </r>
    <r>
      <rPr>
        <sz val="10"/>
        <color theme="1"/>
        <rFont val="Times New Roman"/>
        <charset val="134"/>
      </rPr>
      <t>2</t>
    </r>
    <r>
      <rPr>
        <sz val="10"/>
        <color theme="1"/>
        <rFont val="宋体"/>
        <charset val="134"/>
      </rPr>
      <t>、认真研究，找准方向；</t>
    </r>
    <r>
      <rPr>
        <sz val="10"/>
        <color theme="1"/>
        <rFont val="Times New Roman"/>
        <charset val="134"/>
      </rPr>
      <t>3</t>
    </r>
    <r>
      <rPr>
        <sz val="10"/>
        <color theme="1"/>
        <rFont val="宋体"/>
        <charset val="134"/>
      </rPr>
      <t>、全面调研，明确招标；</t>
    </r>
    <r>
      <rPr>
        <sz val="10"/>
        <color theme="1"/>
        <rFont val="Times New Roman"/>
        <charset val="134"/>
      </rPr>
      <t>4</t>
    </r>
    <r>
      <rPr>
        <sz val="10"/>
        <color theme="1"/>
        <rFont val="宋体"/>
        <charset val="134"/>
      </rPr>
      <t>、签订协议，步入正轨；</t>
    </r>
    <r>
      <rPr>
        <sz val="10"/>
        <color theme="1"/>
        <rFont val="Times New Roman"/>
        <charset val="134"/>
      </rPr>
      <t>5</t>
    </r>
    <r>
      <rPr>
        <sz val="10"/>
        <color theme="1"/>
        <rFont val="宋体"/>
        <charset val="134"/>
      </rPr>
      <t>、以人为本，规范管理；下一步，市城市综合管理局将进一步总结经验，提升互联网租赁自行车管理服务水平，引导和规范互联网租赁自行车行业有序发展，继续秉承为民、惠民、利民的工作原则，为市民出行带来最大便捷，为企业经营创造最优营商环境，为</t>
    </r>
    <r>
      <rPr>
        <sz val="10"/>
        <color theme="1"/>
        <rFont val="Times New Roman"/>
        <charset val="134"/>
      </rPr>
      <t>“</t>
    </r>
    <r>
      <rPr>
        <sz val="10"/>
        <color theme="1"/>
        <rFont val="宋体"/>
        <charset val="134"/>
      </rPr>
      <t>美丽曲靖</t>
    </r>
    <r>
      <rPr>
        <sz val="10"/>
        <color theme="1"/>
        <rFont val="Times New Roman"/>
        <charset val="134"/>
      </rPr>
      <t>”</t>
    </r>
    <r>
      <rPr>
        <sz val="10"/>
        <color theme="1"/>
        <rFont val="宋体"/>
        <charset val="134"/>
      </rPr>
      <t>建设贡献城管人的力量。</t>
    </r>
  </si>
  <si>
    <t>产出指标</t>
  </si>
  <si>
    <t>数量指标</t>
  </si>
  <si>
    <t>车辆投入市场运营</t>
  </si>
  <si>
    <t>&gt;=</t>
  </si>
  <si>
    <t>20000</t>
  </si>
  <si>
    <t>辆</t>
  </si>
  <si>
    <t>定量指标</t>
  </si>
  <si>
    <r>
      <rPr>
        <sz val="10"/>
        <color theme="1"/>
        <rFont val="宋体"/>
        <charset val="134"/>
      </rPr>
      <t>互联网租赁自行车投放量按照《关于曲靖中心城市互联网租赁自行车投放规模（</t>
    </r>
    <r>
      <rPr>
        <sz val="10"/>
        <color theme="1"/>
        <rFont val="Times New Roman"/>
        <charset val="134"/>
      </rPr>
      <t>2021—2023</t>
    </r>
    <r>
      <rPr>
        <sz val="10"/>
        <color theme="1"/>
        <rFont val="宋体"/>
        <charset val="134"/>
      </rPr>
      <t>年）的通知》（曲交运输﹝</t>
    </r>
    <r>
      <rPr>
        <sz val="10"/>
        <color theme="1"/>
        <rFont val="Times New Roman"/>
        <charset val="134"/>
      </rPr>
      <t>2021</t>
    </r>
    <r>
      <rPr>
        <sz val="10"/>
        <color theme="1"/>
        <rFont val="宋体"/>
        <charset val="134"/>
      </rPr>
      <t>﹞</t>
    </r>
    <r>
      <rPr>
        <sz val="10"/>
        <color theme="1"/>
        <rFont val="Times New Roman"/>
        <charset val="134"/>
      </rPr>
      <t>24</t>
    </r>
    <r>
      <rPr>
        <sz val="10"/>
        <color theme="1"/>
        <rFont val="宋体"/>
        <charset val="134"/>
      </rPr>
      <t>号）执行，</t>
    </r>
    <r>
      <rPr>
        <sz val="10"/>
        <color theme="1"/>
        <rFont val="Times New Roman"/>
        <charset val="134"/>
      </rPr>
      <t>2022</t>
    </r>
    <r>
      <rPr>
        <sz val="10"/>
        <color theme="1"/>
        <rFont val="宋体"/>
        <charset val="134"/>
      </rPr>
      <t>年</t>
    </r>
    <r>
      <rPr>
        <sz val="10"/>
        <color theme="1"/>
        <rFont val="Times New Roman"/>
        <charset val="134"/>
      </rPr>
      <t>4</t>
    </r>
    <r>
      <rPr>
        <sz val="10"/>
        <color theme="1"/>
        <rFont val="宋体"/>
        <charset val="134"/>
      </rPr>
      <t>月</t>
    </r>
    <r>
      <rPr>
        <sz val="10"/>
        <color theme="1"/>
        <rFont val="Times New Roman"/>
        <charset val="134"/>
      </rPr>
      <t>30</t>
    </r>
    <r>
      <rPr>
        <sz val="10"/>
        <color theme="1"/>
        <rFont val="宋体"/>
        <charset val="134"/>
      </rPr>
      <t>日，车辆投入市场运营。</t>
    </r>
  </si>
  <si>
    <t>2018年以来，哈罗、青桔两个品牌未经批准在曲靖市场陆续投放共享单车。经过3年的运行，暴露出车辆投放规模过大、公共停车泊位占用过多、扰乱市容秩序、安全隐患突出等社会问题，对市民日常生活带来了便利的同时也带来了大量负面影响，成为市民心中的“堵点”问题，也成为扰乱城市秩序、不能根治的难点问题，给曲靖开展创建文明城市、推进爱国卫生“7个专项行动”等工作带来了严重的困扰，迫切需要政府解决监管职能模糊、行业准入机制不健全、车辆维护管理不规范、企业竞争无序、主体责任不落实、安全隐患突出、用户资金和信息安全风险大、投诉服务不到位等社会问题。曲靖市城市综合管理局及时介入，秉承为民、惠民、利民的工作原则，有序推进互联网租赁自行车特许经营项目，具体情况如下：1、不惧乱象，主动担当；2、认真研究，找准方向；3、全面调研，明确招标；4、签订协议，步入正轨；5、以人为本，规范管理；下一步，市城市综合管理局将进一步总结经验，提升互联网租赁自行车管理服务水平，引导和规范互联网租赁自行车行业有序发展，继续秉承为民、惠民、利民的工作原则，为市民出行带来最大便捷，为企业经营创造最优营商环境，为“美丽曲靖”建设贡献城管人的力量。</t>
  </si>
  <si>
    <r>
      <rPr>
        <sz val="10"/>
        <color theme="1"/>
        <rFont val="Times New Roman"/>
        <charset val="134"/>
      </rPr>
      <t>“</t>
    </r>
    <r>
      <rPr>
        <sz val="10"/>
        <color theme="1"/>
        <rFont val="宋体"/>
        <charset val="134"/>
      </rPr>
      <t>智慧城管</t>
    </r>
    <r>
      <rPr>
        <sz val="10"/>
        <color theme="1"/>
        <rFont val="Times New Roman"/>
        <charset val="134"/>
      </rPr>
      <t>”</t>
    </r>
    <r>
      <rPr>
        <sz val="10"/>
        <color theme="1"/>
        <rFont val="宋体"/>
        <charset val="134"/>
      </rPr>
      <t>平台服务</t>
    </r>
  </si>
  <si>
    <t>=</t>
  </si>
  <si>
    <t>项</t>
  </si>
  <si>
    <r>
      <rPr>
        <sz val="10"/>
        <color theme="1"/>
        <rFont val="Times New Roman"/>
        <charset val="134"/>
      </rPr>
      <t>2023</t>
    </r>
    <r>
      <rPr>
        <sz val="10"/>
        <color theme="1"/>
        <rFont val="宋体"/>
        <charset val="134"/>
      </rPr>
      <t>年底前以购买服务的方式完成</t>
    </r>
    <r>
      <rPr>
        <sz val="10"/>
        <color theme="1"/>
        <rFont val="Times New Roman"/>
        <charset val="134"/>
      </rPr>
      <t>“</t>
    </r>
    <r>
      <rPr>
        <sz val="10"/>
        <color theme="1"/>
        <rFont val="宋体"/>
        <charset val="134"/>
      </rPr>
      <t>智慧城管</t>
    </r>
    <r>
      <rPr>
        <sz val="10"/>
        <color theme="1"/>
        <rFont val="Times New Roman"/>
        <charset val="134"/>
      </rPr>
      <t>”</t>
    </r>
    <r>
      <rPr>
        <sz val="10"/>
        <color theme="1"/>
        <rFont val="宋体"/>
        <charset val="134"/>
      </rPr>
      <t>平台部署</t>
    </r>
  </si>
  <si>
    <t>质量指标</t>
  </si>
  <si>
    <t>车辆符合投放率</t>
  </si>
  <si>
    <t>90</t>
  </si>
  <si>
    <t>%</t>
  </si>
  <si>
    <t>车辆符合投放要求</t>
  </si>
  <si>
    <r>
      <rPr>
        <sz val="10"/>
        <color theme="1"/>
        <rFont val="Times New Roman"/>
        <charset val="134"/>
      </rPr>
      <t>“</t>
    </r>
    <r>
      <rPr>
        <sz val="10"/>
        <color theme="1"/>
        <rFont val="宋体"/>
        <charset val="134"/>
      </rPr>
      <t>智慧城管</t>
    </r>
    <r>
      <rPr>
        <sz val="10"/>
        <color theme="1"/>
        <rFont val="Times New Roman"/>
        <charset val="134"/>
      </rPr>
      <t>”</t>
    </r>
    <r>
      <rPr>
        <sz val="10"/>
        <color theme="1"/>
        <rFont val="宋体"/>
        <charset val="134"/>
      </rPr>
      <t>平台建设完成率</t>
    </r>
  </si>
  <si>
    <t>100</t>
  </si>
  <si>
    <r>
      <rPr>
        <sz val="10"/>
        <color theme="1"/>
        <rFont val="宋体"/>
        <charset val="134"/>
      </rPr>
      <t>符合国家住建部相关要求部署</t>
    </r>
    <r>
      <rPr>
        <sz val="10"/>
        <color theme="1"/>
        <rFont val="Times New Roman"/>
        <charset val="134"/>
      </rPr>
      <t>“</t>
    </r>
    <r>
      <rPr>
        <sz val="10"/>
        <color theme="1"/>
        <rFont val="宋体"/>
        <charset val="134"/>
      </rPr>
      <t>智慧城管</t>
    </r>
    <r>
      <rPr>
        <sz val="10"/>
        <color theme="1"/>
        <rFont val="Times New Roman"/>
        <charset val="134"/>
      </rPr>
      <t>”</t>
    </r>
    <r>
      <rPr>
        <sz val="10"/>
        <color theme="1"/>
        <rFont val="宋体"/>
        <charset val="134"/>
      </rPr>
      <t>平台</t>
    </r>
  </si>
  <si>
    <t>时效指标</t>
  </si>
  <si>
    <r>
      <rPr>
        <sz val="10"/>
        <color theme="1"/>
        <rFont val="Times New Roman"/>
        <charset val="134"/>
      </rPr>
      <t>“</t>
    </r>
    <r>
      <rPr>
        <sz val="10"/>
        <color theme="1"/>
        <rFont val="宋体"/>
        <charset val="134"/>
      </rPr>
      <t>平台处理及时率</t>
    </r>
    <r>
      <rPr>
        <sz val="10"/>
        <color theme="1"/>
        <rFont val="Times New Roman"/>
        <charset val="134"/>
      </rPr>
      <t>”“</t>
    </r>
    <r>
      <rPr>
        <sz val="10"/>
        <color theme="1"/>
        <rFont val="宋体"/>
        <charset val="134"/>
      </rPr>
      <t>系统响应时间</t>
    </r>
    <r>
      <rPr>
        <sz val="10"/>
        <color theme="1"/>
        <rFont val="Times New Roman"/>
        <charset val="134"/>
      </rPr>
      <t>”</t>
    </r>
  </si>
  <si>
    <t>&lt;=</t>
  </si>
  <si>
    <t>定性指标</t>
  </si>
  <si>
    <r>
      <rPr>
        <sz val="10"/>
        <color theme="1"/>
        <rFont val="宋体"/>
        <charset val="134"/>
      </rPr>
      <t>受市人民政府委托，曲靖市城市综合管理局于</t>
    </r>
    <r>
      <rPr>
        <sz val="10"/>
        <color theme="1"/>
        <rFont val="Times New Roman"/>
        <charset val="134"/>
      </rPr>
      <t>2022</t>
    </r>
    <r>
      <rPr>
        <sz val="10"/>
        <color theme="1"/>
        <rFont val="宋体"/>
        <charset val="134"/>
      </rPr>
      <t>年</t>
    </r>
    <r>
      <rPr>
        <sz val="10"/>
        <color theme="1"/>
        <rFont val="Times New Roman"/>
        <charset val="134"/>
      </rPr>
      <t>4</t>
    </r>
    <r>
      <rPr>
        <sz val="10"/>
        <color theme="1"/>
        <rFont val="宋体"/>
        <charset val="134"/>
      </rPr>
      <t>月</t>
    </r>
    <r>
      <rPr>
        <sz val="10"/>
        <color theme="1"/>
        <rFont val="Times New Roman"/>
        <charset val="134"/>
      </rPr>
      <t>7</t>
    </r>
    <r>
      <rPr>
        <sz val="10"/>
        <color theme="1"/>
        <rFont val="宋体"/>
        <charset val="134"/>
      </rPr>
      <t>日与北京阿帕科蓝科技有限公司、云南捷行汽车租赁有限公司签订了《曲靖中心城市互联网租赁自行车特许经营协议》，两家公司特许经营授权期限均为</t>
    </r>
    <r>
      <rPr>
        <sz val="10"/>
        <color theme="1"/>
        <rFont val="Times New Roman"/>
        <charset val="134"/>
      </rPr>
      <t>5</t>
    </r>
    <r>
      <rPr>
        <sz val="10"/>
        <color theme="1"/>
        <rFont val="宋体"/>
        <charset val="134"/>
      </rPr>
      <t>年，自</t>
    </r>
    <r>
      <rPr>
        <sz val="10"/>
        <color theme="1"/>
        <rFont val="Times New Roman"/>
        <charset val="134"/>
      </rPr>
      <t>2022</t>
    </r>
    <r>
      <rPr>
        <sz val="10"/>
        <color theme="1"/>
        <rFont val="宋体"/>
        <charset val="134"/>
      </rPr>
      <t>年</t>
    </r>
    <r>
      <rPr>
        <sz val="10"/>
        <color theme="1"/>
        <rFont val="Times New Roman"/>
        <charset val="134"/>
      </rPr>
      <t>5</t>
    </r>
    <r>
      <rPr>
        <sz val="10"/>
        <color theme="1"/>
        <rFont val="宋体"/>
        <charset val="134"/>
      </rPr>
      <t>月</t>
    </r>
    <r>
      <rPr>
        <sz val="10"/>
        <color theme="1"/>
        <rFont val="Times New Roman"/>
        <charset val="134"/>
      </rPr>
      <t>1</t>
    </r>
    <r>
      <rPr>
        <sz val="10"/>
        <color theme="1"/>
        <rFont val="宋体"/>
        <charset val="134"/>
      </rPr>
      <t>日至</t>
    </r>
    <r>
      <rPr>
        <sz val="10"/>
        <color theme="1"/>
        <rFont val="Times New Roman"/>
        <charset val="134"/>
      </rPr>
      <t>2027</t>
    </r>
    <r>
      <rPr>
        <sz val="10"/>
        <color theme="1"/>
        <rFont val="宋体"/>
        <charset val="134"/>
      </rPr>
      <t>年</t>
    </r>
    <r>
      <rPr>
        <sz val="10"/>
        <color theme="1"/>
        <rFont val="Times New Roman"/>
        <charset val="134"/>
      </rPr>
      <t>4</t>
    </r>
    <r>
      <rPr>
        <sz val="10"/>
        <color theme="1"/>
        <rFont val="宋体"/>
        <charset val="134"/>
      </rPr>
      <t>月</t>
    </r>
    <r>
      <rPr>
        <sz val="10"/>
        <color theme="1"/>
        <rFont val="Times New Roman"/>
        <charset val="134"/>
      </rPr>
      <t>30</t>
    </r>
    <r>
      <rPr>
        <sz val="10"/>
        <color theme="1"/>
        <rFont val="宋体"/>
        <charset val="134"/>
      </rPr>
      <t>日。</t>
    </r>
  </si>
  <si>
    <t>系统响应时间</t>
  </si>
  <si>
    <t>小时</t>
  </si>
  <si>
    <t>智慧城管以购买服务续签合同的方式，按规定完成相关手续</t>
  </si>
  <si>
    <t>成本指标</t>
  </si>
  <si>
    <r>
      <rPr>
        <sz val="10"/>
        <color theme="1"/>
        <rFont val="Times New Roman"/>
        <charset val="134"/>
      </rPr>
      <t>“</t>
    </r>
    <r>
      <rPr>
        <sz val="10"/>
        <color theme="1"/>
        <rFont val="宋体"/>
        <charset val="134"/>
      </rPr>
      <t>智慧城管</t>
    </r>
    <r>
      <rPr>
        <sz val="10"/>
        <color theme="1"/>
        <rFont val="Times New Roman"/>
        <charset val="134"/>
      </rPr>
      <t>”</t>
    </r>
    <r>
      <rPr>
        <sz val="10"/>
        <color theme="1"/>
        <rFont val="宋体"/>
        <charset val="134"/>
      </rPr>
      <t>服务平台建设完成投入使用</t>
    </r>
  </si>
  <si>
    <t>200</t>
  </si>
  <si>
    <t>万元</t>
  </si>
  <si>
    <t>智慧城管平台建设完成投入使用，结合视频分析、指挥调度、数据可视化等特色应用系统，实现城市管理工作的数字化应用。</t>
  </si>
  <si>
    <t>效益指标</t>
  </si>
  <si>
    <t>经济效益指标</t>
  </si>
  <si>
    <t>特许经营费缴纳额</t>
  </si>
  <si>
    <t>1950</t>
  </si>
  <si>
    <r>
      <rPr>
        <sz val="10"/>
        <color theme="1"/>
        <rFont val="宋体"/>
        <charset val="134"/>
      </rPr>
      <t>每年向财政缴纳特许经营费</t>
    </r>
    <r>
      <rPr>
        <sz val="10"/>
        <color theme="1"/>
        <rFont val="Times New Roman"/>
        <charset val="134"/>
      </rPr>
      <t>1950</t>
    </r>
    <r>
      <rPr>
        <sz val="10"/>
        <color theme="1"/>
        <rFont val="宋体"/>
        <charset val="134"/>
      </rPr>
      <t>万元人民币。</t>
    </r>
  </si>
  <si>
    <t>社会效益指标</t>
  </si>
  <si>
    <t>市民用车方便还车便捷</t>
  </si>
  <si>
    <r>
      <rPr>
        <sz val="10"/>
        <color theme="1"/>
        <rFont val="宋体"/>
        <charset val="134"/>
      </rPr>
      <t>为市民出行带来最大便捷，为企业经营创造最优营商环境，让城市市容环境更加干净整洁、卫生有序、文明宜居；车辆投放的使用</t>
    </r>
    <r>
      <rPr>
        <sz val="10"/>
        <color theme="1"/>
        <rFont val="Times New Roman"/>
        <charset val="134"/>
      </rPr>
      <t>20000</t>
    </r>
    <r>
      <rPr>
        <sz val="10"/>
        <color theme="1"/>
        <rFont val="宋体"/>
        <charset val="134"/>
      </rPr>
      <t>辆。</t>
    </r>
  </si>
  <si>
    <t>生态效益指标</t>
  </si>
  <si>
    <t>空气质量优良率</t>
  </si>
  <si>
    <t>95</t>
  </si>
  <si>
    <t>低碳环保，保护生态环境</t>
  </si>
  <si>
    <t>可持续影响指标</t>
  </si>
  <si>
    <r>
      <rPr>
        <sz val="10"/>
        <color theme="1"/>
        <rFont val="Times New Roman"/>
        <charset val="134"/>
      </rPr>
      <t>“</t>
    </r>
    <r>
      <rPr>
        <sz val="10"/>
        <color theme="1"/>
        <rFont val="宋体"/>
        <charset val="134"/>
      </rPr>
      <t>系统正常使用年限</t>
    </r>
    <r>
      <rPr>
        <sz val="10"/>
        <color theme="1"/>
        <rFont val="Times New Roman"/>
        <charset val="134"/>
      </rPr>
      <t>”</t>
    </r>
  </si>
  <si>
    <t>年</t>
  </si>
  <si>
    <r>
      <rPr>
        <sz val="10"/>
        <color theme="1"/>
        <rFont val="宋体"/>
        <charset val="134"/>
      </rPr>
      <t>系统正常使用期限</t>
    </r>
    <r>
      <rPr>
        <sz val="10"/>
        <color theme="1"/>
        <rFont val="Times New Roman"/>
        <charset val="134"/>
      </rPr>
      <t>1</t>
    </r>
    <r>
      <rPr>
        <sz val="10"/>
        <color theme="1"/>
        <rFont val="宋体"/>
        <charset val="134"/>
      </rPr>
      <t>年</t>
    </r>
  </si>
  <si>
    <t>形成城市管理长效机制</t>
  </si>
  <si>
    <t>形成符合曲靖城市管理实际的监督、处置、考核长效机制</t>
  </si>
  <si>
    <t>满意度指标</t>
  </si>
  <si>
    <t>服务对象满意度指标</t>
  </si>
  <si>
    <t>市民满意度</t>
  </si>
  <si>
    <t>城市管理（罚没收入）业务执法经费</t>
  </si>
  <si>
    <t>进一步加强城市管理综合执法队伍建设，全面提升城市管理综合行政执法形象，积极推进规范化建设，全面提升城市管理综合行政执法工作规范化水平；狠抓精细化管理，提升城市管理综合行政执法重点，进一步明确和规范城市管理综合行政执法工作的目标、任务以及措施方法，强化规划、房管、建管、质监、招投标等行政执法工作，通过依法行政，违法行为明显减少，巡查预防管控能力明显增强，执法力度进一步强化，执法形象得到提升；缓解城市建设管理的矛盾，充分发挥城市管理综合执法在城市规划、建设和管理中的基础保障性作用，把城市建设成为环境优美、生活舒适的居住地，使人民群众的生活环境、生活质量、生活水平和幸福指数有较大的改善和提升，打造宜居宜业宜游的美丽及文明城市曲靖。</t>
  </si>
  <si>
    <t>执法人员培训人数</t>
  </si>
  <si>
    <t>66</t>
  </si>
  <si>
    <t>人</t>
  </si>
  <si>
    <r>
      <rPr>
        <sz val="10"/>
        <color theme="1"/>
        <rFont val="宋体"/>
        <charset val="134"/>
      </rPr>
      <t>每人每天</t>
    </r>
    <r>
      <rPr>
        <sz val="10"/>
        <color theme="1"/>
        <rFont val="Times New Roman"/>
        <charset val="134"/>
      </rPr>
      <t>300</t>
    </r>
    <r>
      <rPr>
        <sz val="10"/>
        <color theme="1"/>
        <rFont val="宋体"/>
        <charset val="134"/>
      </rPr>
      <t>元</t>
    </r>
  </si>
  <si>
    <t>进一步加强城市管理综合执法队伍建设，全面提升城市管理综合行政执法形象，积极推进规范化建设，全面提升城市管理综合行政执法工作规范化水平；狠抓业细化管理，提升城市管理综合行政法重点，进一步明确和规范城市管理综合行政执法工作的目标、任务以及措施方法，强化规划、房管、建管、质监、招投标等行政执法工作，通过依法行政，违法行为明显减少，巡查预防管控能力明显增强，执法力度进一步强化，执法形象得到提升；缓解城市建设管理的矛盾，充分发挥城市管理综合执法在城市规划、建设和和管理中的基础保障性作用，把城市建设成为环境优美、生活舒适的居住地，使人民群众的生活环境、生活质量、生活水平和幸福指数有较大的改善和提升，打造宜居宜业宜游的美丽及文明城市曲靖。</t>
  </si>
  <si>
    <t>督办通知的发放</t>
  </si>
  <si>
    <t>份</t>
  </si>
  <si>
    <t>预算年度内对违反城市规划的建设用地、建设活动方面的违法行为进行检查；对擅自损坏公共基础设施方面的违法行为进行检查；对违反城市房屋拆迁和预售商品房等城市房地产建设管理方面的违法行为进行检查；对乱堆放、泼洒施工渣土、建筑材料和建设施工扰民方面的违法行为进行检查；对其他涉及城市建设方面的违法行为进行检查。</t>
  </si>
  <si>
    <t>组织培训期数</t>
  </si>
  <si>
    <t>次</t>
  </si>
  <si>
    <t>培训参加人次</t>
  </si>
  <si>
    <t>330</t>
  </si>
  <si>
    <t>人次</t>
  </si>
  <si>
    <t>整改通知的发放</t>
  </si>
  <si>
    <t>40</t>
  </si>
  <si>
    <t>查处违法违章建筑案件数量</t>
  </si>
  <si>
    <t>60</t>
  </si>
  <si>
    <t>停工通知的发放</t>
  </si>
  <si>
    <t>行政处罚案件完结率</t>
  </si>
  <si>
    <r>
      <rPr>
        <sz val="10"/>
        <color theme="1"/>
        <rFont val="宋体"/>
        <charset val="134"/>
      </rPr>
      <t>《云南省城市建设管理条例》、《云南省曲靖城市管理条例》、《曲靖市建设工程施工现场管理条例》、《中共曲靖市委、曲靖市人民政府关于理顺曲靖中心城市规划建设管理体制机制的意见》（曲发【</t>
    </r>
    <r>
      <rPr>
        <sz val="10"/>
        <color theme="1"/>
        <rFont val="Times New Roman"/>
        <charset val="134"/>
      </rPr>
      <t>2019</t>
    </r>
    <r>
      <rPr>
        <sz val="10"/>
        <color theme="1"/>
        <rFont val="宋体"/>
        <charset val="134"/>
      </rPr>
      <t>】</t>
    </r>
    <r>
      <rPr>
        <sz val="10"/>
        <color theme="1"/>
        <rFont val="Times New Roman"/>
        <charset val="134"/>
      </rPr>
      <t>28</t>
    </r>
    <r>
      <rPr>
        <sz val="10"/>
        <color theme="1"/>
        <rFont val="宋体"/>
        <charset val="134"/>
      </rPr>
      <t>号）</t>
    </r>
  </si>
  <si>
    <t>培训人员合格率</t>
  </si>
  <si>
    <t>执法人员培训合格率</t>
  </si>
  <si>
    <t>培训出勤率</t>
  </si>
  <si>
    <t>参训率</t>
  </si>
  <si>
    <t>人均培训标准</t>
  </si>
  <si>
    <t>300</t>
  </si>
  <si>
    <r>
      <rPr>
        <sz val="10"/>
        <color theme="1"/>
        <rFont val="宋体"/>
        <charset val="134"/>
      </rPr>
      <t>元</t>
    </r>
    <r>
      <rPr>
        <sz val="10"/>
        <color theme="1"/>
        <rFont val="Times New Roman"/>
        <charset val="134"/>
      </rPr>
      <t>/</t>
    </r>
    <r>
      <rPr>
        <sz val="10"/>
        <color theme="1"/>
        <rFont val="宋体"/>
        <charset val="134"/>
      </rPr>
      <t>人</t>
    </r>
  </si>
  <si>
    <r>
      <rPr>
        <sz val="10"/>
        <color theme="1"/>
        <rFont val="Times New Roman"/>
        <charset val="134"/>
      </rPr>
      <t>300</t>
    </r>
    <r>
      <rPr>
        <sz val="10"/>
        <color theme="1"/>
        <rFont val="宋体"/>
        <charset val="134"/>
      </rPr>
      <t>元</t>
    </r>
    <r>
      <rPr>
        <sz val="10"/>
        <color theme="1"/>
        <rFont val="Times New Roman"/>
        <charset val="134"/>
      </rPr>
      <t>/</t>
    </r>
    <r>
      <rPr>
        <sz val="10"/>
        <color theme="1"/>
        <rFont val="宋体"/>
        <charset val="134"/>
      </rPr>
      <t>人</t>
    </r>
  </si>
  <si>
    <t>信息化系统建设</t>
  </si>
  <si>
    <t>定额标准支出</t>
  </si>
  <si>
    <t>元</t>
  </si>
  <si>
    <r>
      <rPr>
        <sz val="10"/>
        <color theme="1"/>
        <rFont val="宋体"/>
        <charset val="134"/>
      </rPr>
      <t>为健全执法体系，完善执法程序，规范办案流程，加强过程监管，明确办案时限，提高办案效率。全面推行行政执法公示制度、执法全过程记录制度，实行行政执法事前提醒预防、事中监督指导、事后严格管控，主动接受法律监督、行政监督、社会监督。</t>
    </r>
    <r>
      <rPr>
        <sz val="10"/>
        <color theme="1"/>
        <rFont val="Times New Roman"/>
        <charset val="134"/>
      </rPr>
      <t xml:space="preserve">
</t>
    </r>
    <r>
      <rPr>
        <sz val="10"/>
        <color theme="1"/>
        <rFont val="宋体"/>
        <charset val="134"/>
      </rPr>
      <t>构建便民服务平台，让市民及时了解城市管理情况和工作动态，共同参与城市管理。</t>
    </r>
  </si>
  <si>
    <t>城市管理执法体制改革交流学习差旅费</t>
  </si>
  <si>
    <t>通过集训、轮训、远程教育等方式加强执法人员的思想政治教育和业务培训，不断提升执法人员综合素质。</t>
  </si>
  <si>
    <t>执法服装的购置</t>
  </si>
  <si>
    <t>用于城管执法人员制服购置</t>
  </si>
  <si>
    <t>应急保障用车购置</t>
  </si>
  <si>
    <t>用于城管执法应急保障用车购置</t>
  </si>
  <si>
    <t>综合执法巡查工作成本</t>
  </si>
  <si>
    <t>反映城管执法成本支出情况</t>
  </si>
  <si>
    <t>有效控制违法违章建筑保障全市建筑施工规范化</t>
  </si>
  <si>
    <t>用于反映全市建筑市场监管成效情况及行政执法情况</t>
  </si>
  <si>
    <t>助推文明城市建设</t>
  </si>
  <si>
    <t>打造宜居宜业宜游的美丽文明城市曲靖</t>
  </si>
  <si>
    <t>单位自有资金专项经费</t>
  </si>
  <si>
    <t>经费保障人数</t>
  </si>
  <si>
    <t>34</t>
  </si>
  <si>
    <t>放映单位资金情况</t>
  </si>
  <si>
    <t>代扣代缴社会保险费</t>
  </si>
  <si>
    <t>正常运转</t>
  </si>
  <si>
    <t>单位人员满意度</t>
  </si>
  <si>
    <t>曲靖市中心城市互联网租赁自行车特许经营项目补助资金</t>
  </si>
  <si>
    <t>促进曲靖中心城市互联网租赁自行车规范有序发展，提升互联网租赁自行车服务水平，有序解决车辆运行维护不到位、企业主体责任不落实、用户资金和信息安全风险等问题，秉承为民、惠民、利民的工作原则，为市民出行带来最大便捷，为企业经营创造最优营商环境，让城市市容环境更加干净整洁、卫生有序、文明宜居，提升曲靖卫生城、文明城、宜居城的质量。</t>
  </si>
  <si>
    <t>自行车投放辆</t>
  </si>
  <si>
    <r>
      <rPr>
        <sz val="10"/>
        <color theme="1"/>
        <rFont val="宋体"/>
        <charset val="134"/>
      </rPr>
      <t>互联网租赁自行车投放量按照《关于曲靖中心城市互联网租赁自行车投放规模（</t>
    </r>
    <r>
      <rPr>
        <sz val="10"/>
        <color theme="1"/>
        <rFont val="Times New Roman"/>
        <charset val="134"/>
      </rPr>
      <t>2021—2023</t>
    </r>
    <r>
      <rPr>
        <sz val="10"/>
        <color theme="1"/>
        <rFont val="宋体"/>
        <charset val="134"/>
      </rPr>
      <t>年）的通知》（曲交运输﹝</t>
    </r>
    <r>
      <rPr>
        <sz val="10"/>
        <color theme="1"/>
        <rFont val="Times New Roman"/>
        <charset val="134"/>
      </rPr>
      <t>2021</t>
    </r>
    <r>
      <rPr>
        <sz val="10"/>
        <color theme="1"/>
        <rFont val="宋体"/>
        <charset val="134"/>
      </rPr>
      <t>﹞</t>
    </r>
    <r>
      <rPr>
        <sz val="10"/>
        <color theme="1"/>
        <rFont val="Times New Roman"/>
        <charset val="134"/>
      </rPr>
      <t>24</t>
    </r>
    <r>
      <rPr>
        <sz val="10"/>
        <color theme="1"/>
        <rFont val="宋体"/>
        <charset val="134"/>
      </rPr>
      <t>号）执行</t>
    </r>
  </si>
  <si>
    <r>
      <rPr>
        <sz val="10"/>
        <color theme="1"/>
        <rFont val="Times New Roman"/>
        <charset val="134"/>
      </rPr>
      <t>2022</t>
    </r>
    <r>
      <rPr>
        <sz val="10"/>
        <color theme="1"/>
        <rFont val="宋体"/>
        <charset val="134"/>
      </rPr>
      <t>年</t>
    </r>
    <r>
      <rPr>
        <sz val="10"/>
        <color theme="1"/>
        <rFont val="Times New Roman"/>
        <charset val="134"/>
      </rPr>
      <t>4</t>
    </r>
    <r>
      <rPr>
        <sz val="10"/>
        <color theme="1"/>
        <rFont val="宋体"/>
        <charset val="134"/>
      </rPr>
      <t>月</t>
    </r>
    <r>
      <rPr>
        <sz val="10"/>
        <color theme="1"/>
        <rFont val="Times New Roman"/>
        <charset val="134"/>
      </rPr>
      <t>30</t>
    </r>
    <r>
      <rPr>
        <sz val="10"/>
        <color theme="1"/>
        <rFont val="宋体"/>
        <charset val="134"/>
      </rPr>
      <t>日，车辆投入市场运营。</t>
    </r>
  </si>
  <si>
    <r>
      <rPr>
        <sz val="10"/>
        <color theme="1"/>
        <rFont val="宋体"/>
        <charset val="134"/>
      </rPr>
      <t>按照相关住建部相关要求提供</t>
    </r>
    <r>
      <rPr>
        <sz val="10"/>
        <color theme="1"/>
        <rFont val="Times New Roman"/>
        <charset val="134"/>
      </rPr>
      <t>“</t>
    </r>
    <r>
      <rPr>
        <sz val="10"/>
        <color theme="1"/>
        <rFont val="宋体"/>
        <charset val="134"/>
      </rPr>
      <t>智慧城管</t>
    </r>
    <r>
      <rPr>
        <sz val="10"/>
        <color theme="1"/>
        <rFont val="Times New Roman"/>
        <charset val="134"/>
      </rPr>
      <t>”</t>
    </r>
    <r>
      <rPr>
        <sz val="10"/>
        <color theme="1"/>
        <rFont val="宋体"/>
        <charset val="134"/>
      </rPr>
      <t>平台服务</t>
    </r>
  </si>
  <si>
    <t>90%</t>
  </si>
  <si>
    <t>平台符合国家住建部城市综合服务管理平台要求</t>
  </si>
  <si>
    <r>
      <rPr>
        <sz val="10"/>
        <color theme="1"/>
        <rFont val="宋体"/>
        <charset val="134"/>
      </rPr>
      <t>符合国家住建部城市综合服务管理平台</t>
    </r>
    <r>
      <rPr>
        <sz val="10"/>
        <color theme="1"/>
        <rFont val="Times New Roman"/>
        <charset val="134"/>
      </rPr>
      <t>6+X</t>
    </r>
    <r>
      <rPr>
        <sz val="10"/>
        <color theme="1"/>
        <rFont val="宋体"/>
        <charset val="134"/>
      </rPr>
      <t>部署内容</t>
    </r>
  </si>
  <si>
    <t>智慧城管平台建设完成投入使用，实现智慧城管平台建设完成投入使用，实现车辆投放运营对市政公用设施占用，增加市容环境卫生秩序维护管理资金以及社会风险等成本。</t>
  </si>
  <si>
    <t>672</t>
  </si>
  <si>
    <t>智慧城管平台建设完成投入使用，实现车辆投放运营对市政公用设施占用，增加市容环境卫生秩序维护管理资金以及社会风险等成本。</t>
  </si>
  <si>
    <r>
      <rPr>
        <sz val="10"/>
        <color theme="1"/>
        <rFont val="Times New Roman"/>
        <charset val="134"/>
      </rPr>
      <t>2022</t>
    </r>
    <r>
      <rPr>
        <sz val="10"/>
        <color theme="1"/>
        <rFont val="宋体"/>
        <charset val="134"/>
      </rPr>
      <t>年</t>
    </r>
    <r>
      <rPr>
        <sz val="10"/>
        <color theme="1"/>
        <rFont val="Times New Roman"/>
        <charset val="134"/>
      </rPr>
      <t>4</t>
    </r>
    <r>
      <rPr>
        <sz val="10"/>
        <color theme="1"/>
        <rFont val="宋体"/>
        <charset val="134"/>
      </rPr>
      <t>月</t>
    </r>
    <r>
      <rPr>
        <sz val="10"/>
        <color theme="1"/>
        <rFont val="Times New Roman"/>
        <charset val="134"/>
      </rPr>
      <t>18</t>
    </r>
    <r>
      <rPr>
        <sz val="10"/>
        <color theme="1"/>
        <rFont val="宋体"/>
        <charset val="134"/>
      </rPr>
      <t>日，</t>
    </r>
    <r>
      <rPr>
        <sz val="10"/>
        <color theme="1"/>
        <rFont val="Times New Roman"/>
        <charset val="134"/>
      </rPr>
      <t>2022</t>
    </r>
    <r>
      <rPr>
        <sz val="10"/>
        <color theme="1"/>
        <rFont val="宋体"/>
        <charset val="134"/>
      </rPr>
      <t>年度特许经营费已全额转入财政指定账户，每年向财政缴纳特许经营费</t>
    </r>
    <r>
      <rPr>
        <sz val="10"/>
        <color theme="1"/>
        <rFont val="Times New Roman"/>
        <charset val="134"/>
      </rPr>
      <t>1950</t>
    </r>
    <r>
      <rPr>
        <sz val="10"/>
        <color theme="1"/>
        <rFont val="宋体"/>
        <charset val="134"/>
      </rPr>
      <t>万元人民币。</t>
    </r>
  </si>
  <si>
    <t>为市民出行带来最大便捷，为企业经营创造最优营商环境，让城市市容环境更加干净整洁、卫生有序、文明宜居。</t>
  </si>
  <si>
    <t>加强基础设施建设，完善补偿机制，提升运营水平</t>
  </si>
  <si>
    <t>形成指挥统一、监督有力、沟通快捷、分工明确、责任到位、反应快速、处置及时、运转高效的城市管理长效机制</t>
  </si>
  <si>
    <t>曲靖市城市综合管理局单位专项资金</t>
  </si>
  <si>
    <t>加强执法业务培训，不断提高管理水平和业务水平，建立健全市、区城市综合管理机构，完善城市综合管理标准体系，理顺执法体制、保障机制，加强机构和队伍建设，形成中心城市城管一体化工作格局，推进城市精细化管理，大幅提高城市管理效率，增强市民获得感、幸福感。</t>
  </si>
  <si>
    <t>社会保障</t>
  </si>
  <si>
    <t>反映单位自有资金、代扣代缴社保费</t>
  </si>
  <si>
    <t>单位自有资金</t>
  </si>
  <si>
    <t>职工满意度</t>
  </si>
  <si>
    <t>98</t>
  </si>
  <si>
    <t>城市管理工作业务经费</t>
  </si>
  <si>
    <r>
      <rPr>
        <sz val="10"/>
        <color theme="1"/>
        <rFont val="宋体"/>
        <charset val="134"/>
      </rPr>
      <t>一、推进城市精细化管理</t>
    </r>
    <r>
      <rPr>
        <sz val="10"/>
        <color theme="1"/>
        <rFont val="Times New Roman"/>
        <charset val="134"/>
      </rPr>
      <t xml:space="preserve">
1.</t>
    </r>
    <r>
      <rPr>
        <sz val="10"/>
        <color theme="1"/>
        <rFont val="宋体"/>
        <charset val="134"/>
      </rPr>
      <t>加强城市管理工作统筹，抓好中心城市管理一体化，形成全市城管</t>
    </r>
    <r>
      <rPr>
        <sz val="10"/>
        <color theme="1"/>
        <rFont val="Times New Roman"/>
        <charset val="134"/>
      </rPr>
      <t>“</t>
    </r>
    <r>
      <rPr>
        <sz val="10"/>
        <color theme="1"/>
        <rFont val="宋体"/>
        <charset val="134"/>
      </rPr>
      <t>一盘棋</t>
    </r>
    <r>
      <rPr>
        <sz val="10"/>
        <color theme="1"/>
        <rFont val="Times New Roman"/>
        <charset val="134"/>
      </rPr>
      <t>”</t>
    </r>
    <r>
      <rPr>
        <sz val="10"/>
        <color theme="1"/>
        <rFont val="宋体"/>
        <charset val="134"/>
      </rPr>
      <t>的工作合力；</t>
    </r>
    <r>
      <rPr>
        <sz val="10"/>
        <color theme="1"/>
        <rFont val="Times New Roman"/>
        <charset val="134"/>
      </rPr>
      <t xml:space="preserve">
2. </t>
    </r>
    <r>
      <rPr>
        <sz val="10"/>
        <color theme="1"/>
        <rFont val="宋体"/>
        <charset val="134"/>
      </rPr>
      <t>加快推进垃圾分类工作，建立垃圾分类管理联动机制和奖励约束机制；</t>
    </r>
    <r>
      <rPr>
        <sz val="10"/>
        <color theme="1"/>
        <rFont val="Times New Roman"/>
        <charset val="134"/>
      </rPr>
      <t xml:space="preserve">
3.</t>
    </r>
    <r>
      <rPr>
        <sz val="10"/>
        <color theme="1"/>
        <rFont val="宋体"/>
        <charset val="134"/>
      </rPr>
      <t>加快推进餐厨垃圾、建筑垃圾精细化处理；</t>
    </r>
    <r>
      <rPr>
        <sz val="10"/>
        <color theme="1"/>
        <rFont val="Times New Roman"/>
        <charset val="134"/>
      </rPr>
      <t xml:space="preserve">
4.</t>
    </r>
    <r>
      <rPr>
        <sz val="10"/>
        <color theme="1"/>
        <rFont val="宋体"/>
        <charset val="134"/>
      </rPr>
      <t>对全市停车资源进行智能化改造、建设和并网，建立全市统一的</t>
    </r>
    <r>
      <rPr>
        <sz val="10"/>
        <color theme="1"/>
        <rFont val="Times New Roman"/>
        <charset val="134"/>
      </rPr>
      <t>“</t>
    </r>
    <r>
      <rPr>
        <sz val="10"/>
        <color theme="1"/>
        <rFont val="宋体"/>
        <charset val="134"/>
      </rPr>
      <t>智慧停车</t>
    </r>
    <r>
      <rPr>
        <sz val="10"/>
        <color theme="1"/>
        <rFont val="Times New Roman"/>
        <charset val="134"/>
      </rPr>
      <t>”</t>
    </r>
    <r>
      <rPr>
        <sz val="10"/>
        <color theme="1"/>
        <rFont val="宋体"/>
        <charset val="134"/>
      </rPr>
      <t>管理服务体系；</t>
    </r>
    <r>
      <rPr>
        <sz val="10"/>
        <color theme="1"/>
        <rFont val="Times New Roman"/>
        <charset val="134"/>
      </rPr>
      <t xml:space="preserve">
</t>
    </r>
    <r>
      <rPr>
        <sz val="10"/>
        <color theme="1"/>
        <rFont val="宋体"/>
        <charset val="134"/>
      </rPr>
      <t>二、巩固提升市容秩序、环境卫生</t>
    </r>
    <r>
      <rPr>
        <sz val="10"/>
        <color theme="1"/>
        <rFont val="Times New Roman"/>
        <charset val="134"/>
      </rPr>
      <t xml:space="preserve">
1.</t>
    </r>
    <r>
      <rPr>
        <sz val="10"/>
        <color theme="1"/>
        <rFont val="宋体"/>
        <charset val="134"/>
      </rPr>
      <t>制定市容秩序、环境卫生提升计划；</t>
    </r>
    <r>
      <rPr>
        <sz val="10"/>
        <color theme="1"/>
        <rFont val="Times New Roman"/>
        <charset val="134"/>
      </rPr>
      <t xml:space="preserve">
2.</t>
    </r>
    <r>
      <rPr>
        <sz val="10"/>
        <color theme="1"/>
        <rFont val="宋体"/>
        <charset val="134"/>
      </rPr>
      <t>组织垃圾分类宣传志愿服务活动；</t>
    </r>
    <r>
      <rPr>
        <sz val="10"/>
        <color theme="1"/>
        <rFont val="Times New Roman"/>
        <charset val="134"/>
      </rPr>
      <t xml:space="preserve">
3.</t>
    </r>
    <r>
      <rPr>
        <sz val="10"/>
        <color theme="1"/>
        <rFont val="宋体"/>
        <charset val="134"/>
      </rPr>
      <t>开展拆临拆违、渣土运输、</t>
    </r>
    <r>
      <rPr>
        <sz val="10"/>
        <color theme="1"/>
        <rFont val="Times New Roman"/>
        <charset val="134"/>
      </rPr>
      <t>“</t>
    </r>
    <r>
      <rPr>
        <sz val="10"/>
        <color theme="1"/>
        <rFont val="宋体"/>
        <charset val="134"/>
      </rPr>
      <t>门前五包</t>
    </r>
    <r>
      <rPr>
        <sz val="10"/>
        <color theme="1"/>
        <rFont val="Times New Roman"/>
        <charset val="134"/>
      </rPr>
      <t>”</t>
    </r>
    <r>
      <rPr>
        <sz val="10"/>
        <color theme="1"/>
        <rFont val="宋体"/>
        <charset val="134"/>
      </rPr>
      <t>、拆墙透绿、住宅小区违法建设、城市屋顶、门头牌匾、占道</t>
    </r>
    <r>
      <rPr>
        <sz val="10"/>
        <color theme="1"/>
        <rFont val="Times New Roman"/>
        <charset val="134"/>
      </rPr>
      <t>“</t>
    </r>
    <r>
      <rPr>
        <sz val="10"/>
        <color theme="1"/>
        <rFont val="宋体"/>
        <charset val="134"/>
      </rPr>
      <t>洗车、修车、售车</t>
    </r>
    <r>
      <rPr>
        <sz val="10"/>
        <color theme="1"/>
        <rFont val="Times New Roman"/>
        <charset val="134"/>
      </rPr>
      <t>”</t>
    </r>
    <r>
      <rPr>
        <sz val="10"/>
        <color theme="1"/>
        <rFont val="宋体"/>
        <charset val="134"/>
      </rPr>
      <t>、小散工程建设、互联网租赁自行车管理等专项整治；</t>
    </r>
    <r>
      <rPr>
        <sz val="10"/>
        <color theme="1"/>
        <rFont val="Times New Roman"/>
        <charset val="134"/>
      </rPr>
      <t xml:space="preserve">
</t>
    </r>
    <r>
      <rPr>
        <sz val="10"/>
        <color theme="1"/>
        <rFont val="宋体"/>
        <charset val="134"/>
      </rPr>
      <t>三、不断强化执法规范化建设</t>
    </r>
    <r>
      <rPr>
        <sz val="10"/>
        <color theme="1"/>
        <rFont val="Times New Roman"/>
        <charset val="134"/>
      </rPr>
      <t xml:space="preserve">
1.</t>
    </r>
    <r>
      <rPr>
        <sz val="10"/>
        <color theme="1"/>
        <rFont val="宋体"/>
        <charset val="134"/>
      </rPr>
      <t>牢固树立</t>
    </r>
    <r>
      <rPr>
        <sz val="10"/>
        <color theme="1"/>
        <rFont val="Times New Roman"/>
        <charset val="134"/>
      </rPr>
      <t>“</t>
    </r>
    <r>
      <rPr>
        <sz val="10"/>
        <color theme="1"/>
        <rFont val="宋体"/>
        <charset val="134"/>
      </rPr>
      <t>为民管城</t>
    </r>
    <r>
      <rPr>
        <sz val="10"/>
        <color theme="1"/>
        <rFont val="Times New Roman"/>
        <charset val="134"/>
      </rPr>
      <t>”</t>
    </r>
    <r>
      <rPr>
        <sz val="10"/>
        <color theme="1"/>
        <rFont val="宋体"/>
        <charset val="134"/>
      </rPr>
      <t>的理念，强化队伍建设，加大执法人员素质、能力培训力度；</t>
    </r>
    <r>
      <rPr>
        <sz val="10"/>
        <color theme="1"/>
        <rFont val="Times New Roman"/>
        <charset val="134"/>
      </rPr>
      <t xml:space="preserve">
2.</t>
    </r>
    <r>
      <rPr>
        <sz val="10"/>
        <color theme="1"/>
        <rFont val="宋体"/>
        <charset val="134"/>
      </rPr>
      <t>制定相关培训计划及实施方案；</t>
    </r>
    <r>
      <rPr>
        <sz val="10"/>
        <color theme="1"/>
        <rFont val="Times New Roman"/>
        <charset val="134"/>
      </rPr>
      <t xml:space="preserve">
3.</t>
    </r>
    <r>
      <rPr>
        <sz val="10"/>
        <color theme="1"/>
        <rFont val="宋体"/>
        <charset val="134"/>
      </rPr>
      <t>规范、标准、智能化管理建筑垃圾运输环节；</t>
    </r>
    <r>
      <rPr>
        <sz val="10"/>
        <color theme="1"/>
        <rFont val="Times New Roman"/>
        <charset val="134"/>
      </rPr>
      <t xml:space="preserve">
4.</t>
    </r>
    <r>
      <rPr>
        <sz val="10"/>
        <color theme="1"/>
        <rFont val="宋体"/>
        <charset val="134"/>
      </rPr>
      <t>牵头起草城市管理综合行政执法配套制度；</t>
    </r>
    <r>
      <rPr>
        <sz val="10"/>
        <color theme="1"/>
        <rFont val="Times New Roman"/>
        <charset val="134"/>
      </rPr>
      <t xml:space="preserve">
</t>
    </r>
    <r>
      <rPr>
        <sz val="10"/>
        <color theme="1"/>
        <rFont val="宋体"/>
        <charset val="134"/>
      </rPr>
      <t>四、提升人居环境建设</t>
    </r>
    <r>
      <rPr>
        <sz val="10"/>
        <color theme="1"/>
        <rFont val="Times New Roman"/>
        <charset val="134"/>
      </rPr>
      <t xml:space="preserve">
1.</t>
    </r>
    <r>
      <rPr>
        <sz val="10"/>
        <color theme="1"/>
        <rFont val="宋体"/>
        <charset val="134"/>
      </rPr>
      <t>加快推进中心城市生活垃圾、餐厨垃圾和建筑垃圾处置项目建设；</t>
    </r>
    <r>
      <rPr>
        <sz val="10"/>
        <color theme="1"/>
        <rFont val="Times New Roman"/>
        <charset val="134"/>
      </rPr>
      <t xml:space="preserve">
2.</t>
    </r>
    <r>
      <rPr>
        <sz val="10"/>
        <color theme="1"/>
        <rFont val="宋体"/>
        <charset val="134"/>
      </rPr>
      <t>进一步完成生活垃圾焚烧发电项目建设。</t>
    </r>
  </si>
  <si>
    <t>完成行政处罚案件数量</t>
  </si>
  <si>
    <t>50</t>
  </si>
  <si>
    <t>件</t>
  </si>
  <si>
    <t>反映行政处罚案件数量</t>
  </si>
  <si>
    <t>一、推进城市精细化管理
1.加强城市管理工作统筹，抓好中心城市管理一体化，形成全市城管“一盘棋”的工作合力；
2. 加快推进垃圾分类工作，建立垃圾分类管理联动管理机制和奖励约束机制；
3.加快推进餐厨垃圾、建筑垃圾精细化处理；
4.对全市停车资源进行智能化改造、建设和并网，建立全市统一的“智慧停车”管理服务体系；
二、巩固提升市容秩序、环境卫生
1.制定市容秩序、环境卫生提升计划；
2.组织垃圾分类宣传志愿服务活动；
3.开展拆临拆违、渣土运输、“门前五包”、拆墙透绿、住宅小区违法建设、城市屋顶、门头牌匾、占道“洗车、修车、售车”、小散工程建设、互联网租赁自行车管理等专项整治；
三、不断强化执法规范化建设
1.牢固树立“为民管城”的理念，强化队伍建设，加大执法人员素质、能力培训力度；
2.制定相关培训计划及实施方案；
3.规范、标准、智能化管理建筑垃圾运输环节；
4.牵头起草城市管理综合行政执法配套制度；
四、提升人居环境建设
1.加快推进中心城市生活垃圾、餐厨垃圾和建筑垃圾处置项目建设；
2.进一步完成生活垃圾焚烧发电项目建设。</t>
  </si>
  <si>
    <t>培训职工人数</t>
  </si>
  <si>
    <t>反映城管系统执法人员业务培训及其他专项培训</t>
  </si>
  <si>
    <t>办公设备、车辆购置验收合格率</t>
  </si>
  <si>
    <t>反映购置设备验收合格情况</t>
  </si>
  <si>
    <t>培训时间达标率</t>
  </si>
  <si>
    <t>反映参与业务培训时间情况。</t>
  </si>
  <si>
    <t>反映培训人员出勤情况。</t>
  </si>
  <si>
    <t>培训费支出标准</t>
  </si>
  <si>
    <r>
      <rPr>
        <sz val="10"/>
        <color theme="1"/>
        <rFont val="宋体"/>
        <charset val="134"/>
      </rPr>
      <t>元</t>
    </r>
    <r>
      <rPr>
        <sz val="10"/>
        <color theme="1"/>
        <rFont val="Times New Roman"/>
        <charset val="134"/>
      </rPr>
      <t>/</t>
    </r>
    <r>
      <rPr>
        <sz val="10"/>
        <color theme="1"/>
        <rFont val="宋体"/>
        <charset val="134"/>
      </rPr>
      <t>人</t>
    </r>
    <r>
      <rPr>
        <sz val="10"/>
        <color theme="1"/>
        <rFont val="Times New Roman"/>
        <charset val="134"/>
      </rPr>
      <t>/</t>
    </r>
    <r>
      <rPr>
        <sz val="10"/>
        <color theme="1"/>
        <rFont val="宋体"/>
        <charset val="134"/>
      </rPr>
      <t>天</t>
    </r>
  </si>
  <si>
    <t>反应按不高于综合定额标准的费用组织培训。</t>
  </si>
  <si>
    <t>执法案件办结率</t>
  </si>
  <si>
    <t>反映执法案件办结情况。</t>
  </si>
  <si>
    <t>中心城市生活垃圾无害化处理率</t>
  </si>
  <si>
    <t>反映中心城市建成区生活垃圾无害化处理情况。</t>
  </si>
  <si>
    <t>反映考核执法对象对市城管执法局队伍满意度，通过执法队伍投诉案件数量反应执法对象满意度情况。</t>
  </si>
  <si>
    <t>曲靖市中心城市互联网租赁自行车特许经营项目专项资金</t>
  </si>
  <si>
    <r>
      <rPr>
        <sz val="10"/>
        <color theme="1"/>
        <rFont val="Times New Roman"/>
        <charset val="134"/>
      </rPr>
      <t xml:space="preserve">    </t>
    </r>
    <r>
      <rPr>
        <sz val="10"/>
        <color theme="1"/>
        <rFont val="宋体"/>
        <charset val="134"/>
      </rPr>
      <t>全年完成营造林</t>
    </r>
    <r>
      <rPr>
        <sz val="10"/>
        <color theme="1"/>
        <rFont val="Times New Roman"/>
        <charset val="134"/>
      </rPr>
      <t>14</t>
    </r>
    <r>
      <rPr>
        <sz val="10"/>
        <color theme="1"/>
        <rFont val="宋体"/>
        <charset val="134"/>
      </rPr>
      <t>万亩、义务植树</t>
    </r>
    <r>
      <rPr>
        <sz val="10"/>
        <color theme="1"/>
        <rFont val="Times New Roman"/>
        <charset val="134"/>
      </rPr>
      <t>1700</t>
    </r>
    <r>
      <rPr>
        <sz val="10"/>
        <color theme="1"/>
        <rFont val="宋体"/>
        <charset val="134"/>
      </rPr>
      <t>万株，完成草原修复治理</t>
    </r>
    <r>
      <rPr>
        <sz val="10"/>
        <color theme="1"/>
        <rFont val="Times New Roman"/>
        <charset val="134"/>
      </rPr>
      <t>14</t>
    </r>
    <r>
      <rPr>
        <sz val="10"/>
        <color theme="1"/>
        <rFont val="宋体"/>
        <charset val="134"/>
      </rPr>
      <t>万亩，全市森林覆盖率达</t>
    </r>
    <r>
      <rPr>
        <sz val="10"/>
        <color theme="1"/>
        <rFont val="Times New Roman"/>
        <charset val="134"/>
      </rPr>
      <t>52%</t>
    </r>
    <r>
      <rPr>
        <sz val="10"/>
        <color theme="1"/>
        <rFont val="宋体"/>
        <charset val="134"/>
      </rPr>
      <t>，草原综合植被盖度达</t>
    </r>
    <r>
      <rPr>
        <sz val="10"/>
        <color theme="1"/>
        <rFont val="Times New Roman"/>
        <charset val="134"/>
      </rPr>
      <t>87%</t>
    </r>
    <r>
      <rPr>
        <sz val="10"/>
        <color theme="1"/>
        <rFont val="宋体"/>
        <charset val="134"/>
      </rPr>
      <t>；建设美丽村庄</t>
    </r>
    <r>
      <rPr>
        <sz val="10"/>
        <color theme="1"/>
        <rFont val="Times New Roman"/>
        <charset val="134"/>
      </rPr>
      <t>200</t>
    </r>
    <r>
      <rPr>
        <sz val="10"/>
        <color theme="1"/>
        <rFont val="宋体"/>
        <charset val="134"/>
      </rPr>
      <t>个、绿美移民新村</t>
    </r>
    <r>
      <rPr>
        <sz val="10"/>
        <color theme="1"/>
        <rFont val="Times New Roman"/>
        <charset val="134"/>
      </rPr>
      <t>8</t>
    </r>
    <r>
      <rPr>
        <sz val="10"/>
        <color theme="1"/>
        <rFont val="宋体"/>
        <charset val="134"/>
      </rPr>
      <t>个；完成水土流失治理面积</t>
    </r>
    <r>
      <rPr>
        <sz val="10"/>
        <color theme="1"/>
        <rFont val="Times New Roman"/>
        <charset val="134"/>
      </rPr>
      <t>400</t>
    </r>
    <r>
      <rPr>
        <sz val="10"/>
        <color theme="1"/>
        <rFont val="宋体"/>
        <charset val="134"/>
      </rPr>
      <t>平方公里，治理河道长度</t>
    </r>
    <r>
      <rPr>
        <sz val="10"/>
        <color theme="1"/>
        <rFont val="Times New Roman"/>
        <charset val="134"/>
      </rPr>
      <t>48.5</t>
    </r>
    <r>
      <rPr>
        <sz val="10"/>
        <color theme="1"/>
        <rFont val="宋体"/>
        <charset val="134"/>
      </rPr>
      <t>公里，对适宜绿化的河道、水库岸线，全市径流面积</t>
    </r>
    <r>
      <rPr>
        <sz val="10"/>
        <color theme="1"/>
        <rFont val="Times New Roman"/>
        <charset val="134"/>
      </rPr>
      <t>50</t>
    </r>
    <r>
      <rPr>
        <sz val="10"/>
        <color theme="1"/>
        <rFont val="宋体"/>
        <charset val="134"/>
      </rPr>
      <t>平方公里以上河流河道绿化率达</t>
    </r>
    <r>
      <rPr>
        <sz val="10"/>
        <color theme="1"/>
        <rFont val="Times New Roman"/>
        <charset val="134"/>
      </rPr>
      <t>100%</t>
    </r>
    <r>
      <rPr>
        <sz val="10"/>
        <color theme="1"/>
        <rFont val="宋体"/>
        <charset val="134"/>
      </rPr>
      <t>，小（二）型水库岸线绿化率达</t>
    </r>
    <r>
      <rPr>
        <sz val="10"/>
        <color theme="1"/>
        <rFont val="Times New Roman"/>
        <charset val="134"/>
      </rPr>
      <t>100%</t>
    </r>
    <r>
      <rPr>
        <sz val="10"/>
        <color theme="1"/>
        <rFont val="宋体"/>
        <charset val="134"/>
      </rPr>
      <t>，完成白浪、汤皮亮</t>
    </r>
    <r>
      <rPr>
        <sz val="10"/>
        <color theme="1"/>
        <rFont val="Times New Roman"/>
        <charset val="134"/>
      </rPr>
      <t>2</t>
    </r>
    <r>
      <rPr>
        <sz val="10"/>
        <color theme="1"/>
        <rFont val="宋体"/>
        <charset val="134"/>
      </rPr>
      <t>件市管水库岸线植绿补绿；高速、一级公路可绿化路段绿化率达</t>
    </r>
    <r>
      <rPr>
        <sz val="10"/>
        <color theme="1"/>
        <rFont val="Times New Roman"/>
        <charset val="134"/>
      </rPr>
      <t>100%</t>
    </r>
    <r>
      <rPr>
        <sz val="10"/>
        <color theme="1"/>
        <rFont val="宋体"/>
        <charset val="134"/>
      </rPr>
      <t>，省管国省干线公路绿化率达</t>
    </r>
    <r>
      <rPr>
        <sz val="10"/>
        <color theme="1"/>
        <rFont val="Times New Roman"/>
        <charset val="134"/>
      </rPr>
      <t>85%</t>
    </r>
    <r>
      <rPr>
        <sz val="10"/>
        <color theme="1"/>
        <rFont val="宋体"/>
        <charset val="134"/>
      </rPr>
      <t>，地方管省道、县道、乡道和村道可绿化路段绿化率分别达</t>
    </r>
    <r>
      <rPr>
        <sz val="10"/>
        <color theme="1"/>
        <rFont val="Times New Roman"/>
        <charset val="134"/>
      </rPr>
      <t>100%</t>
    </r>
    <r>
      <rPr>
        <sz val="10"/>
        <color theme="1"/>
        <rFont val="宋体"/>
        <charset val="134"/>
      </rPr>
      <t>、</t>
    </r>
    <r>
      <rPr>
        <sz val="10"/>
        <color theme="1"/>
        <rFont val="Times New Roman"/>
        <charset val="134"/>
      </rPr>
      <t>90%</t>
    </r>
    <r>
      <rPr>
        <sz val="10"/>
        <color theme="1"/>
        <rFont val="宋体"/>
        <charset val="134"/>
      </rPr>
      <t>、</t>
    </r>
    <r>
      <rPr>
        <sz val="10"/>
        <color theme="1"/>
        <rFont val="Times New Roman"/>
        <charset val="134"/>
      </rPr>
      <t>85%</t>
    </r>
    <r>
      <rPr>
        <sz val="10"/>
        <color theme="1"/>
        <rFont val="宋体"/>
        <charset val="134"/>
      </rPr>
      <t>和</t>
    </r>
    <r>
      <rPr>
        <sz val="10"/>
        <color theme="1"/>
        <rFont val="Times New Roman"/>
        <charset val="134"/>
      </rPr>
      <t>80%</t>
    </r>
    <r>
      <rPr>
        <sz val="10"/>
        <color theme="1"/>
        <rFont val="宋体"/>
        <charset val="134"/>
      </rPr>
      <t>。</t>
    </r>
  </si>
  <si>
    <t>工程验收通过率</t>
  </si>
  <si>
    <t>完成小坡收费站高速匝道口绿化提升改造工程的土壤改良、苗木增补、灌溉系统铺设。</t>
  </si>
  <si>
    <t xml:space="preserve">    全年完成营造林14万亩、义务植树1700万株，完成草原修复治理14万亩，全市森林覆盖率达52%，草原综合植被盖度达87%；建设美丽村庄200个、绿美移民新村8个；完成水土流失治理面积400平方公里，治理河道长度48.5公里，对适宜绿化的河道、水库岸线，全市径流面积50平方公里以上河流河道绿化率达100%，小（二）型水库岸线绿化率达100%，完成白浪、汤皮亮2件市管水库岸线植绿补绿；高速、一级公路可绿化路段绿化率达100%，省管国省干线公路绿化率达85%，地方管省道、县道、乡道和村道可绿化路段绿化率分别达100%、90%、85%和80%。</t>
  </si>
  <si>
    <r>
      <rPr>
        <sz val="10"/>
        <color theme="1"/>
        <rFont val="Times New Roman"/>
        <charset val="134"/>
      </rPr>
      <t>2024</t>
    </r>
    <r>
      <rPr>
        <sz val="10"/>
        <color theme="1"/>
        <rFont val="宋体"/>
        <charset val="134"/>
      </rPr>
      <t>年完成率</t>
    </r>
  </si>
  <si>
    <t>绿化景观提升效果</t>
  </si>
  <si>
    <t>成果满意度</t>
  </si>
  <si>
    <t>园林绿化及创园复检专项经费</t>
  </si>
  <si>
    <t>争取满足《国家生态园林城市标准及申报评审办法》中绿地率、绿化覆盖率、人均公园绿地面积、公园服务半径覆盖率等指标要求，按照市政府增绿补绿的方案内容，建设一批游园，加快曲靖园林绿化发展。</t>
  </si>
  <si>
    <t>增绿补绿新建游园</t>
  </si>
  <si>
    <t>个</t>
  </si>
  <si>
    <t>麒麟区、沾益区、曲靖经开区为满足城市生态环境要求，确保全国文明城市达标，不断增强绿地指标，提升人居环境、生态文明建设</t>
  </si>
  <si>
    <t>保质保量、规范建设游园</t>
  </si>
  <si>
    <t>2000</t>
  </si>
  <si>
    <t>平方米</t>
  </si>
  <si>
    <r>
      <rPr>
        <sz val="10"/>
        <color theme="1"/>
        <rFont val="宋体"/>
        <charset val="134"/>
      </rPr>
      <t>按照游园不低于</t>
    </r>
    <r>
      <rPr>
        <sz val="10"/>
        <color theme="1"/>
        <rFont val="Times New Roman"/>
        <charset val="134"/>
      </rPr>
      <t>2000</t>
    </r>
    <r>
      <rPr>
        <sz val="10"/>
        <color theme="1"/>
        <rFont val="宋体"/>
        <charset val="134"/>
      </rPr>
      <t>平方米规模新建一批游园</t>
    </r>
  </si>
  <si>
    <t>改善生态环境，加强人居环境</t>
  </si>
  <si>
    <t>&gt;</t>
  </si>
  <si>
    <t>35</t>
  </si>
  <si>
    <r>
      <rPr>
        <sz val="10"/>
        <color theme="1"/>
        <rFont val="宋体"/>
        <charset val="134"/>
      </rPr>
      <t>麒麟区、沾益区、曲靖经开区为满足城市生态环境要求，确保全国文明城市达标，满足文明城市指标要求的＞</t>
    </r>
    <r>
      <rPr>
        <sz val="10"/>
        <color theme="1"/>
        <rFont val="Times New Roman"/>
        <charset val="134"/>
      </rPr>
      <t>35%</t>
    </r>
    <r>
      <rPr>
        <sz val="10"/>
        <color theme="1"/>
        <rFont val="宋体"/>
        <charset val="134"/>
      </rPr>
      <t>的城市绿地率</t>
    </r>
  </si>
  <si>
    <t>绿地建设服务百姓，改善城市环境</t>
  </si>
  <si>
    <t>≥80%</t>
  </si>
  <si>
    <t>满足创文增绿补绿要求的新建游园，建成后辐射附近居住区、改善周边生态环境，提升城市总体生态环境，提高服务对象对城市满意度</t>
  </si>
  <si>
    <r>
      <rPr>
        <sz val="10"/>
        <color theme="1"/>
        <rFont val="Times New Roman"/>
        <charset val="134"/>
      </rPr>
      <t>2023</t>
    </r>
    <r>
      <rPr>
        <sz val="10"/>
        <color theme="1"/>
        <rFont val="宋体"/>
        <charset val="134"/>
      </rPr>
      <t>年国家园林城市迎检复查专项经费</t>
    </r>
  </si>
  <si>
    <r>
      <rPr>
        <sz val="10"/>
        <color theme="1"/>
        <rFont val="宋体"/>
        <charset val="134"/>
      </rPr>
      <t>根据《住建部关于印发国家园林申报和评选管理办法的通知》（建城〔</t>
    </r>
    <r>
      <rPr>
        <sz val="10"/>
        <color theme="1"/>
        <rFont val="Times New Roman"/>
        <charset val="134"/>
      </rPr>
      <t>2022</t>
    </r>
    <r>
      <rPr>
        <sz val="10"/>
        <color theme="1"/>
        <rFont val="宋体"/>
        <charset val="134"/>
      </rPr>
      <t>〕</t>
    </r>
    <r>
      <rPr>
        <sz val="10"/>
        <color theme="1"/>
        <rFont val="Times New Roman"/>
        <charset val="134"/>
      </rPr>
      <t>2</t>
    </r>
    <r>
      <rPr>
        <sz val="10"/>
        <color theme="1"/>
        <rFont val="宋体"/>
        <charset val="134"/>
      </rPr>
      <t>号）</t>
    </r>
  </si>
  <si>
    <t>新建游园绿地</t>
  </si>
  <si>
    <t>麒麟区、沾益区、马龙区、曲靖经开区为满足国家园林城市考核指标要求，确保国家园林城市迎检复查考核达标，加强提升绿化指标，推进人居环境、生态文明建设</t>
  </si>
  <si>
    <t>2023年国家园林城市迎检复查专项经费</t>
  </si>
  <si>
    <t>根据《住建部关于印发国家园林申报和评选管理办法的通知》（建城〔2022〕2号）</t>
  </si>
  <si>
    <r>
      <rPr>
        <sz val="10"/>
        <color theme="1"/>
        <rFont val="宋体"/>
        <charset val="134"/>
      </rPr>
      <t>曲靖中心城区通过</t>
    </r>
    <r>
      <rPr>
        <sz val="10"/>
        <color theme="1"/>
        <rFont val="Times New Roman"/>
        <charset val="134"/>
      </rPr>
      <t>2023</t>
    </r>
    <r>
      <rPr>
        <sz val="10"/>
        <color theme="1"/>
        <rFont val="宋体"/>
        <charset val="134"/>
      </rPr>
      <t>年国家园林城市省级、国家复检</t>
    </r>
  </si>
  <si>
    <r>
      <rPr>
        <sz val="10"/>
        <color theme="1"/>
        <rFont val="宋体"/>
        <charset val="134"/>
      </rPr>
      <t>按照国家园林城市迎检复查要求。确保曲靖中心城区通过</t>
    </r>
    <r>
      <rPr>
        <sz val="10"/>
        <color theme="1"/>
        <rFont val="Times New Roman"/>
        <charset val="134"/>
      </rPr>
      <t>2023</t>
    </r>
    <r>
      <rPr>
        <sz val="10"/>
        <color theme="1"/>
        <rFont val="宋体"/>
        <charset val="134"/>
      </rPr>
      <t>年国家园林城市省级、国家复检</t>
    </r>
  </si>
  <si>
    <r>
      <rPr>
        <sz val="10"/>
        <color theme="1"/>
        <rFont val="Times New Roman"/>
        <charset val="134"/>
      </rPr>
      <t>12</t>
    </r>
    <r>
      <rPr>
        <sz val="10"/>
        <color theme="1"/>
        <rFont val="宋体"/>
        <charset val="134"/>
      </rPr>
      <t>㎡</t>
    </r>
    <r>
      <rPr>
        <sz val="10"/>
        <color theme="1"/>
        <rFont val="Times New Roman"/>
        <charset val="134"/>
      </rPr>
      <t>/</t>
    </r>
    <r>
      <rPr>
        <sz val="10"/>
        <color theme="1"/>
        <rFont val="宋体"/>
        <charset val="134"/>
      </rPr>
      <t>人</t>
    </r>
  </si>
  <si>
    <r>
      <rPr>
        <sz val="10"/>
        <color theme="1"/>
        <rFont val="宋体"/>
        <charset val="134"/>
      </rPr>
      <t>平方米</t>
    </r>
    <r>
      <rPr>
        <sz val="10"/>
        <color theme="1"/>
        <rFont val="Times New Roman"/>
        <charset val="134"/>
      </rPr>
      <t>/</t>
    </r>
    <r>
      <rPr>
        <sz val="10"/>
        <color theme="1"/>
        <rFont val="宋体"/>
        <charset val="134"/>
      </rPr>
      <t>人</t>
    </r>
  </si>
  <si>
    <r>
      <rPr>
        <sz val="10"/>
        <color theme="1"/>
        <rFont val="宋体"/>
        <charset val="134"/>
      </rPr>
      <t>麒麟区、沾益区、马龙区、曲靖经开区为满足国家园林城市标准要求，确保国家园林城市通过考核，满足国家园林城市指标要求的人均公园绿地面积（㎡</t>
    </r>
    <r>
      <rPr>
        <sz val="10"/>
        <color theme="1"/>
        <rFont val="Times New Roman"/>
        <charset val="134"/>
      </rPr>
      <t>/</t>
    </r>
    <r>
      <rPr>
        <sz val="10"/>
        <color theme="1"/>
        <rFont val="宋体"/>
        <charset val="134"/>
      </rPr>
      <t>人）</t>
    </r>
    <r>
      <rPr>
        <sz val="10"/>
        <color theme="1"/>
        <rFont val="Times New Roman"/>
        <charset val="134"/>
      </rPr>
      <t>≥12</t>
    </r>
    <r>
      <rPr>
        <sz val="10"/>
        <color theme="1"/>
        <rFont val="宋体"/>
        <charset val="134"/>
      </rPr>
      <t>㎡</t>
    </r>
    <r>
      <rPr>
        <sz val="10"/>
        <color theme="1"/>
        <rFont val="Times New Roman"/>
        <charset val="134"/>
      </rPr>
      <t>/</t>
    </r>
    <r>
      <rPr>
        <sz val="10"/>
        <color theme="1"/>
        <rFont val="宋体"/>
        <charset val="134"/>
      </rPr>
      <t>人；城市各城区最低值不低于</t>
    </r>
    <r>
      <rPr>
        <sz val="10"/>
        <color theme="1"/>
        <rFont val="Times New Roman"/>
        <charset val="134"/>
      </rPr>
      <t>5.0</t>
    </r>
    <r>
      <rPr>
        <sz val="10"/>
        <color theme="1"/>
        <rFont val="宋体"/>
        <charset val="134"/>
      </rPr>
      <t>㎡</t>
    </r>
    <r>
      <rPr>
        <sz val="10"/>
        <color theme="1"/>
        <rFont val="Times New Roman"/>
        <charset val="134"/>
      </rPr>
      <t>/</t>
    </r>
    <r>
      <rPr>
        <sz val="10"/>
        <color theme="1"/>
        <rFont val="宋体"/>
        <charset val="134"/>
      </rPr>
      <t>人。</t>
    </r>
  </si>
  <si>
    <t>公园、游园、绿地绿化改造建设服务百姓，改善城市环境</t>
  </si>
  <si>
    <t>≥90%</t>
  </si>
  <si>
    <t>满足国家园林城市申报、评选体系标准，要求增绿补绿的新建游园绿地，建成后辐射附近居住区、改善周边生态环境，提升城市总体生态环境，提高服务对象对城市满意度</t>
  </si>
  <si>
    <r>
      <rPr>
        <sz val="9"/>
        <color rgb="FF000000"/>
        <rFont val="宋体"/>
        <charset val="134"/>
      </rPr>
      <t>预算</t>
    </r>
    <r>
      <rPr>
        <sz val="9"/>
        <color rgb="FF000000"/>
        <rFont val="Times New Roman"/>
        <charset val="134"/>
      </rPr>
      <t>05-3</t>
    </r>
    <r>
      <rPr>
        <sz val="9"/>
        <color rgb="FF000000"/>
        <rFont val="宋体"/>
        <charset val="134"/>
      </rPr>
      <t>表</t>
    </r>
  </si>
  <si>
    <r>
      <rPr>
        <b/>
        <sz val="22"/>
        <color rgb="FF000000"/>
        <rFont val="宋体"/>
        <charset val="134"/>
      </rPr>
      <t>项目支出绩效目标表（另文下达）</t>
    </r>
  </si>
  <si>
    <r>
      <rPr>
        <sz val="11"/>
        <color rgb="FF000000"/>
        <rFont val="宋体"/>
        <charset val="134"/>
      </rPr>
      <t>单位名称、项目名称</t>
    </r>
  </si>
  <si>
    <r>
      <rPr>
        <sz val="11"/>
        <color rgb="FF000000"/>
        <rFont val="宋体"/>
        <charset val="134"/>
      </rPr>
      <t>项目年度绩效目标</t>
    </r>
  </si>
  <si>
    <r>
      <rPr>
        <sz val="11"/>
        <color rgb="FF000000"/>
        <rFont val="宋体"/>
        <charset val="134"/>
      </rPr>
      <t>一级指标</t>
    </r>
  </si>
  <si>
    <r>
      <rPr>
        <sz val="11"/>
        <color rgb="FF000000"/>
        <rFont val="宋体"/>
        <charset val="134"/>
      </rPr>
      <t>二级指标</t>
    </r>
  </si>
  <si>
    <r>
      <rPr>
        <sz val="11"/>
        <color rgb="FF000000"/>
        <rFont val="宋体"/>
        <charset val="134"/>
      </rPr>
      <t>三级指标</t>
    </r>
  </si>
  <si>
    <r>
      <rPr>
        <sz val="11"/>
        <color rgb="FF000000"/>
        <rFont val="宋体"/>
        <charset val="134"/>
      </rPr>
      <t>指标性质</t>
    </r>
  </si>
  <si>
    <r>
      <rPr>
        <sz val="11"/>
        <color rgb="FF000000"/>
        <rFont val="宋体"/>
        <charset val="134"/>
      </rPr>
      <t>指标值</t>
    </r>
  </si>
  <si>
    <r>
      <rPr>
        <sz val="11"/>
        <color rgb="FF000000"/>
        <rFont val="宋体"/>
        <charset val="134"/>
      </rPr>
      <t>度量单位</t>
    </r>
  </si>
  <si>
    <r>
      <rPr>
        <sz val="11"/>
        <color rgb="FF000000"/>
        <rFont val="宋体"/>
        <charset val="134"/>
      </rPr>
      <t>指标属性</t>
    </r>
  </si>
  <si>
    <r>
      <rPr>
        <sz val="11"/>
        <color rgb="FF000000"/>
        <rFont val="宋体"/>
        <charset val="134"/>
      </rPr>
      <t>指标内容</t>
    </r>
  </si>
  <si>
    <t>说明：曲靖市城市综合管理局2024年无另文下达的项目支出，故此表为空。</t>
  </si>
  <si>
    <r>
      <rPr>
        <sz val="9"/>
        <color rgb="FF000000"/>
        <rFont val="宋体"/>
        <charset val="134"/>
      </rPr>
      <t>预算</t>
    </r>
    <r>
      <rPr>
        <sz val="9"/>
        <color rgb="FF000000"/>
        <rFont val="Times New Roman"/>
        <charset val="134"/>
      </rPr>
      <t>06</t>
    </r>
    <r>
      <rPr>
        <sz val="9"/>
        <color rgb="FF000000"/>
        <rFont val="宋体"/>
        <charset val="134"/>
      </rPr>
      <t>表</t>
    </r>
  </si>
  <si>
    <r>
      <rPr>
        <b/>
        <sz val="21"/>
        <color rgb="FF000000"/>
        <rFont val="宋体"/>
        <charset val="134"/>
      </rPr>
      <t>政府性基金预算支出预算表</t>
    </r>
  </si>
  <si>
    <t>政府性基金预算支出预算表</t>
  </si>
  <si>
    <t>单位名称：预算科</t>
  </si>
  <si>
    <r>
      <rPr>
        <sz val="11"/>
        <color rgb="FF000000"/>
        <rFont val="宋体"/>
        <charset val="134"/>
      </rPr>
      <t>单位名称</t>
    </r>
  </si>
  <si>
    <r>
      <rPr>
        <sz val="11"/>
        <color rgb="FF000000"/>
        <rFont val="宋体"/>
        <charset val="134"/>
      </rPr>
      <t>本年政府性基金预算支出</t>
    </r>
  </si>
  <si>
    <t>说明：曲靖市城市综合管理局2024年无政府性基金预算，故此表为空。</t>
  </si>
  <si>
    <r>
      <rPr>
        <b/>
        <sz val="21"/>
        <color rgb="FF000000"/>
        <rFont val="宋体"/>
        <charset val="134"/>
      </rPr>
      <t>国有资本经营预算支出预算表</t>
    </r>
  </si>
  <si>
    <r>
      <rPr>
        <sz val="11"/>
        <color rgb="FF000000"/>
        <rFont val="宋体"/>
        <charset val="134"/>
      </rPr>
      <t>本年国有资本经营预算支出</t>
    </r>
  </si>
  <si>
    <t>说明：曲靖市城市综合管理局2024年无国有资本经营预算，故此表为空。</t>
  </si>
  <si>
    <r>
      <rPr>
        <sz val="9"/>
        <color rgb="FF000000"/>
        <rFont val="宋体"/>
        <charset val="134"/>
      </rPr>
      <t>预算</t>
    </r>
    <r>
      <rPr>
        <sz val="9"/>
        <color rgb="FF000000"/>
        <rFont val="Times New Roman"/>
        <charset val="134"/>
      </rPr>
      <t>08</t>
    </r>
    <r>
      <rPr>
        <sz val="9"/>
        <color rgb="FF000000"/>
        <rFont val="宋体"/>
        <charset val="134"/>
      </rPr>
      <t>表</t>
    </r>
  </si>
  <si>
    <r>
      <rPr>
        <b/>
        <sz val="22"/>
        <color rgb="FF000000"/>
        <rFont val="宋体"/>
        <charset val="134"/>
      </rPr>
      <t>部门政府采购预算表</t>
    </r>
  </si>
  <si>
    <r>
      <rPr>
        <sz val="11"/>
        <color rgb="FF000000"/>
        <rFont val="宋体"/>
        <charset val="134"/>
      </rPr>
      <t>预算项目</t>
    </r>
  </si>
  <si>
    <r>
      <rPr>
        <sz val="11"/>
        <color rgb="FF000000"/>
        <rFont val="宋体"/>
        <charset val="134"/>
      </rPr>
      <t>采购项目</t>
    </r>
  </si>
  <si>
    <r>
      <rPr>
        <sz val="11"/>
        <color rgb="FF000000"/>
        <rFont val="宋体"/>
        <charset val="134"/>
      </rPr>
      <t>采购目录</t>
    </r>
  </si>
  <si>
    <r>
      <rPr>
        <sz val="11"/>
        <color rgb="FF000000"/>
        <rFont val="宋体"/>
        <charset val="134"/>
      </rPr>
      <t>计量</t>
    </r>
    <r>
      <rPr>
        <sz val="11"/>
        <color rgb="FF000000"/>
        <rFont val="Times New Roman"/>
        <charset val="134"/>
      </rPr>
      <t xml:space="preserve">
</t>
    </r>
    <r>
      <rPr>
        <sz val="11"/>
        <color rgb="FF000000"/>
        <rFont val="宋体"/>
        <charset val="134"/>
      </rPr>
      <t>单位</t>
    </r>
  </si>
  <si>
    <r>
      <rPr>
        <sz val="11"/>
        <color rgb="FF000000"/>
        <rFont val="宋体"/>
        <charset val="134"/>
      </rPr>
      <t>数量</t>
    </r>
  </si>
  <si>
    <r>
      <rPr>
        <sz val="11"/>
        <color rgb="FF000000"/>
        <rFont val="宋体"/>
        <charset val="134"/>
      </rPr>
      <t>面向中小企业预留资金</t>
    </r>
  </si>
  <si>
    <r>
      <rPr>
        <sz val="11"/>
        <color rgb="FF000000"/>
        <rFont val="宋体"/>
        <charset val="134"/>
      </rPr>
      <t>资金来源</t>
    </r>
  </si>
  <si>
    <r>
      <rPr>
        <sz val="11"/>
        <color rgb="FF000000"/>
        <rFont val="宋体"/>
        <charset val="134"/>
      </rPr>
      <t>政府性</t>
    </r>
    <r>
      <rPr>
        <sz val="11"/>
        <color rgb="FF000000"/>
        <rFont val="Times New Roman"/>
        <charset val="134"/>
      </rPr>
      <t xml:space="preserve">
</t>
    </r>
    <r>
      <rPr>
        <sz val="11"/>
        <color rgb="FF000000"/>
        <rFont val="宋体"/>
        <charset val="134"/>
      </rPr>
      <t>基金</t>
    </r>
  </si>
  <si>
    <r>
      <rPr>
        <sz val="11"/>
        <color rgb="FF000000"/>
        <rFont val="宋体"/>
        <charset val="134"/>
      </rPr>
      <t>国有资本经营收益</t>
    </r>
  </si>
  <si>
    <r>
      <rPr>
        <sz val="11"/>
        <color rgb="FF000000"/>
        <rFont val="宋体"/>
        <charset val="134"/>
      </rPr>
      <t>财政专户管理的收入</t>
    </r>
  </si>
  <si>
    <t>80400083</t>
  </si>
  <si>
    <r>
      <rPr>
        <sz val="9"/>
        <color theme="1"/>
        <rFont val="宋体"/>
        <charset val="134"/>
      </rPr>
      <t>办公设备</t>
    </r>
  </si>
  <si>
    <r>
      <rPr>
        <sz val="9"/>
        <color theme="1"/>
        <rFont val="Times New Roman"/>
        <charset val="134"/>
      </rPr>
      <t xml:space="preserve">A02010105 </t>
    </r>
    <r>
      <rPr>
        <sz val="9"/>
        <color theme="1"/>
        <rFont val="宋体"/>
        <charset val="134"/>
      </rPr>
      <t>台式计算机</t>
    </r>
  </si>
  <si>
    <t>台</t>
  </si>
  <si>
    <r>
      <rPr>
        <sz val="9"/>
        <color theme="1"/>
        <rFont val="Times New Roman"/>
        <charset val="134"/>
      </rPr>
      <t xml:space="preserve">A02010108 </t>
    </r>
    <r>
      <rPr>
        <sz val="9"/>
        <color theme="1"/>
        <rFont val="宋体"/>
        <charset val="134"/>
      </rPr>
      <t>便携式计算机</t>
    </r>
  </si>
  <si>
    <r>
      <rPr>
        <sz val="9"/>
        <color theme="1"/>
        <rFont val="宋体"/>
        <charset val="134"/>
      </rPr>
      <t>局域网</t>
    </r>
    <r>
      <rPr>
        <sz val="9"/>
        <color theme="1"/>
        <rFont val="Times New Roman"/>
        <charset val="134"/>
      </rPr>
      <t>NAS</t>
    </r>
    <r>
      <rPr>
        <sz val="9"/>
        <color theme="1"/>
        <rFont val="宋体"/>
        <charset val="134"/>
      </rPr>
      <t>网络存储器主机</t>
    </r>
  </si>
  <si>
    <r>
      <rPr>
        <sz val="9"/>
        <color theme="1"/>
        <rFont val="Times New Roman"/>
        <charset val="134"/>
      </rPr>
      <t xml:space="preserve">A02010507 </t>
    </r>
    <r>
      <rPr>
        <sz val="9"/>
        <color theme="1"/>
        <rFont val="宋体"/>
        <charset val="134"/>
      </rPr>
      <t>网络存储设备</t>
    </r>
  </si>
  <si>
    <r>
      <rPr>
        <sz val="9"/>
        <color theme="1"/>
        <rFont val="宋体"/>
        <charset val="134"/>
      </rPr>
      <t>打印复印一体机</t>
    </r>
  </si>
  <si>
    <r>
      <rPr>
        <sz val="9"/>
        <color theme="1"/>
        <rFont val="Times New Roman"/>
        <charset val="134"/>
      </rPr>
      <t>A02021002 A3</t>
    </r>
    <r>
      <rPr>
        <sz val="9"/>
        <color theme="1"/>
        <rFont val="宋体"/>
        <charset val="134"/>
      </rPr>
      <t>彩色打印机</t>
    </r>
  </si>
  <si>
    <r>
      <rPr>
        <sz val="9"/>
        <color theme="1"/>
        <rFont val="宋体"/>
        <charset val="134"/>
      </rPr>
      <t>大班桌</t>
    </r>
  </si>
  <si>
    <r>
      <rPr>
        <sz val="9"/>
        <color theme="1"/>
        <rFont val="Times New Roman"/>
        <charset val="134"/>
      </rPr>
      <t xml:space="preserve">A05010201 </t>
    </r>
    <r>
      <rPr>
        <sz val="9"/>
        <color theme="1"/>
        <rFont val="宋体"/>
        <charset val="134"/>
      </rPr>
      <t>办公桌</t>
    </r>
  </si>
  <si>
    <t>套</t>
  </si>
  <si>
    <r>
      <rPr>
        <sz val="9"/>
        <color theme="1"/>
        <rFont val="宋体"/>
        <charset val="134"/>
      </rPr>
      <t>单人办公桌</t>
    </r>
  </si>
  <si>
    <r>
      <rPr>
        <sz val="9"/>
        <color theme="1"/>
        <rFont val="宋体"/>
        <charset val="134"/>
      </rPr>
      <t>长茶几</t>
    </r>
  </si>
  <si>
    <r>
      <rPr>
        <sz val="9"/>
        <color theme="1"/>
        <rFont val="Times New Roman"/>
        <charset val="134"/>
      </rPr>
      <t xml:space="preserve">A05010204 </t>
    </r>
    <r>
      <rPr>
        <sz val="9"/>
        <color theme="1"/>
        <rFont val="宋体"/>
        <charset val="134"/>
      </rPr>
      <t>茶几</t>
    </r>
  </si>
  <si>
    <t>张</t>
  </si>
  <si>
    <r>
      <rPr>
        <sz val="9"/>
        <color theme="1"/>
        <rFont val="宋体"/>
        <charset val="134"/>
      </rPr>
      <t>大班椅</t>
    </r>
  </si>
  <si>
    <r>
      <rPr>
        <sz val="9"/>
        <color theme="1"/>
        <rFont val="Times New Roman"/>
        <charset val="134"/>
      </rPr>
      <t xml:space="preserve">A05010301 </t>
    </r>
    <r>
      <rPr>
        <sz val="9"/>
        <color theme="1"/>
        <rFont val="宋体"/>
        <charset val="134"/>
      </rPr>
      <t>办公椅</t>
    </r>
  </si>
  <si>
    <t>把</t>
  </si>
  <si>
    <r>
      <rPr>
        <sz val="9"/>
        <color theme="1"/>
        <rFont val="宋体"/>
        <charset val="134"/>
      </rPr>
      <t>职工椅</t>
    </r>
  </si>
  <si>
    <t>30</t>
  </si>
  <si>
    <r>
      <rPr>
        <sz val="9"/>
        <color theme="1"/>
        <rFont val="宋体"/>
        <charset val="134"/>
      </rPr>
      <t>三人沙发</t>
    </r>
  </si>
  <si>
    <r>
      <rPr>
        <sz val="9"/>
        <color theme="1"/>
        <rFont val="Times New Roman"/>
        <charset val="134"/>
      </rPr>
      <t xml:space="preserve">A05010401 </t>
    </r>
    <r>
      <rPr>
        <sz val="9"/>
        <color theme="1"/>
        <rFont val="宋体"/>
        <charset val="134"/>
      </rPr>
      <t>三人沙发</t>
    </r>
  </si>
  <si>
    <t>组</t>
  </si>
  <si>
    <r>
      <rPr>
        <sz val="9"/>
        <color theme="1"/>
        <rFont val="宋体"/>
        <charset val="134"/>
      </rPr>
      <t>接待沙发</t>
    </r>
  </si>
  <si>
    <r>
      <rPr>
        <sz val="9"/>
        <color theme="1"/>
        <rFont val="Times New Roman"/>
        <charset val="134"/>
      </rPr>
      <t xml:space="preserve">A05010499 </t>
    </r>
    <r>
      <rPr>
        <sz val="9"/>
        <color theme="1"/>
        <rFont val="宋体"/>
        <charset val="134"/>
      </rPr>
      <t>其他沙发类</t>
    </r>
  </si>
  <si>
    <r>
      <rPr>
        <sz val="9"/>
        <color theme="1"/>
        <rFont val="宋体"/>
        <charset val="134"/>
      </rPr>
      <t>两门文件柜</t>
    </r>
  </si>
  <si>
    <r>
      <rPr>
        <sz val="9"/>
        <color theme="1"/>
        <rFont val="Times New Roman"/>
        <charset val="134"/>
      </rPr>
      <t xml:space="preserve">A05010502 </t>
    </r>
    <r>
      <rPr>
        <sz val="9"/>
        <color theme="1"/>
        <rFont val="宋体"/>
        <charset val="134"/>
      </rPr>
      <t>文件柜</t>
    </r>
  </si>
  <si>
    <r>
      <rPr>
        <sz val="9"/>
        <color theme="1"/>
        <rFont val="宋体"/>
        <charset val="134"/>
      </rPr>
      <t>三门文件柜</t>
    </r>
  </si>
  <si>
    <r>
      <rPr>
        <sz val="9"/>
        <color theme="1"/>
        <rFont val="宋体"/>
        <charset val="134"/>
      </rPr>
      <t>文件柜</t>
    </r>
  </si>
  <si>
    <r>
      <rPr>
        <sz val="9"/>
        <color theme="1"/>
        <rFont val="宋体"/>
        <charset val="134"/>
      </rPr>
      <t>茶水柜</t>
    </r>
  </si>
  <si>
    <r>
      <rPr>
        <sz val="9"/>
        <color theme="1"/>
        <rFont val="Times New Roman"/>
        <charset val="134"/>
      </rPr>
      <t xml:space="preserve">A05010505 </t>
    </r>
    <r>
      <rPr>
        <sz val="9"/>
        <color theme="1"/>
        <rFont val="宋体"/>
        <charset val="134"/>
      </rPr>
      <t>茶水柜</t>
    </r>
  </si>
  <si>
    <r>
      <rPr>
        <sz val="9"/>
        <color theme="1"/>
        <rFont val="宋体"/>
        <charset val="134"/>
      </rPr>
      <t>复印纸</t>
    </r>
  </si>
  <si>
    <r>
      <rPr>
        <sz val="9"/>
        <color theme="1"/>
        <rFont val="Times New Roman"/>
        <charset val="134"/>
      </rPr>
      <t xml:space="preserve">A05040101 </t>
    </r>
    <r>
      <rPr>
        <sz val="9"/>
        <color theme="1"/>
        <rFont val="宋体"/>
        <charset val="134"/>
      </rPr>
      <t>复印纸</t>
    </r>
  </si>
  <si>
    <t>批</t>
  </si>
  <si>
    <t>80400087</t>
  </si>
  <si>
    <r>
      <rPr>
        <sz val="9"/>
        <color theme="1"/>
        <rFont val="宋体"/>
        <charset val="134"/>
      </rPr>
      <t>批</t>
    </r>
  </si>
  <si>
    <r>
      <rPr>
        <sz val="9"/>
        <color theme="1"/>
        <rFont val="宋体"/>
        <charset val="134"/>
      </rPr>
      <t>公务用车运行维护费</t>
    </r>
  </si>
  <si>
    <r>
      <rPr>
        <sz val="9"/>
        <color theme="1"/>
        <rFont val="宋体"/>
        <charset val="134"/>
      </rPr>
      <t>公务用车保险费</t>
    </r>
  </si>
  <si>
    <r>
      <rPr>
        <sz val="9"/>
        <color theme="1"/>
        <rFont val="Times New Roman"/>
        <charset val="134"/>
      </rPr>
      <t xml:space="preserve">C1804010201 </t>
    </r>
    <r>
      <rPr>
        <sz val="9"/>
        <color theme="1"/>
        <rFont val="宋体"/>
        <charset val="134"/>
      </rPr>
      <t>机动车保险服务</t>
    </r>
  </si>
  <si>
    <r>
      <rPr>
        <sz val="9"/>
        <color theme="1"/>
        <rFont val="宋体"/>
        <charset val="134"/>
      </rPr>
      <t>公务用车维修和保养</t>
    </r>
  </si>
  <si>
    <r>
      <rPr>
        <sz val="9"/>
        <color theme="1"/>
        <rFont val="Times New Roman"/>
        <charset val="134"/>
      </rPr>
      <t xml:space="preserve">C23120301 </t>
    </r>
    <r>
      <rPr>
        <sz val="9"/>
        <color theme="1"/>
        <rFont val="宋体"/>
        <charset val="134"/>
      </rPr>
      <t>车辆维修和保养服务</t>
    </r>
  </si>
  <si>
    <r>
      <rPr>
        <sz val="9"/>
        <color theme="1"/>
        <rFont val="宋体"/>
        <charset val="134"/>
      </rPr>
      <t>公务用车车辆加油</t>
    </r>
  </si>
  <si>
    <r>
      <rPr>
        <sz val="9"/>
        <color theme="1"/>
        <rFont val="Times New Roman"/>
        <charset val="134"/>
      </rPr>
      <t xml:space="preserve">C23120302 </t>
    </r>
    <r>
      <rPr>
        <sz val="9"/>
        <color theme="1"/>
        <rFont val="宋体"/>
        <charset val="134"/>
      </rPr>
      <t>车辆加油、添加燃料服务</t>
    </r>
  </si>
  <si>
    <r>
      <rPr>
        <sz val="9"/>
        <color theme="1"/>
        <rFont val="Times New Roman"/>
        <charset val="134"/>
      </rPr>
      <t xml:space="preserve">A02020000 </t>
    </r>
    <r>
      <rPr>
        <sz val="9"/>
        <color theme="1"/>
        <rFont val="宋体"/>
        <charset val="134"/>
      </rPr>
      <t>办公设备</t>
    </r>
  </si>
  <si>
    <r>
      <rPr>
        <sz val="9"/>
        <color theme="1"/>
        <rFont val="Times New Roman"/>
        <charset val="134"/>
      </rPr>
      <t>“</t>
    </r>
    <r>
      <rPr>
        <sz val="9"/>
        <color theme="1"/>
        <rFont val="宋体"/>
        <charset val="134"/>
      </rPr>
      <t>智慧城管</t>
    </r>
    <r>
      <rPr>
        <sz val="9"/>
        <color theme="1"/>
        <rFont val="Times New Roman"/>
        <charset val="134"/>
      </rPr>
      <t>”</t>
    </r>
  </si>
  <si>
    <r>
      <rPr>
        <sz val="9"/>
        <color theme="1"/>
        <rFont val="Times New Roman"/>
        <charset val="134"/>
      </rPr>
      <t xml:space="preserve">C16000000 </t>
    </r>
    <r>
      <rPr>
        <sz val="9"/>
        <color theme="1"/>
        <rFont val="宋体"/>
        <charset val="134"/>
      </rPr>
      <t>信息技术服务</t>
    </r>
  </si>
  <si>
    <t>80400318</t>
  </si>
  <si>
    <t>C21040000</t>
  </si>
  <si>
    <r>
      <rPr>
        <sz val="9"/>
        <color theme="1"/>
        <rFont val="Times New Roman"/>
        <charset val="134"/>
      </rPr>
      <t xml:space="preserve">C21040001 </t>
    </r>
    <r>
      <rPr>
        <sz val="9"/>
        <color theme="1"/>
        <rFont val="宋体"/>
        <charset val="134"/>
      </rPr>
      <t>物业管理服务</t>
    </r>
  </si>
  <si>
    <r>
      <rPr>
        <sz val="9"/>
        <color theme="1"/>
        <rFont val="宋体"/>
        <charset val="134"/>
      </rPr>
      <t>购买办公设备</t>
    </r>
  </si>
  <si>
    <r>
      <rPr>
        <sz val="9"/>
        <color theme="1"/>
        <rFont val="Times New Roman"/>
        <charset val="134"/>
      </rPr>
      <t xml:space="preserve">A02020100 </t>
    </r>
    <r>
      <rPr>
        <sz val="9"/>
        <color theme="1"/>
        <rFont val="宋体"/>
        <charset val="134"/>
      </rPr>
      <t>复印机</t>
    </r>
  </si>
  <si>
    <r>
      <rPr>
        <sz val="9"/>
        <color theme="1"/>
        <rFont val="宋体"/>
        <charset val="134"/>
      </rPr>
      <t>购买</t>
    </r>
    <r>
      <rPr>
        <sz val="9"/>
        <color theme="1"/>
        <rFont val="Times New Roman"/>
        <charset val="134"/>
      </rPr>
      <t>A3</t>
    </r>
    <r>
      <rPr>
        <sz val="9"/>
        <color theme="1"/>
        <rFont val="宋体"/>
        <charset val="134"/>
      </rPr>
      <t>复印纸</t>
    </r>
  </si>
  <si>
    <r>
      <rPr>
        <sz val="9"/>
        <color theme="1"/>
        <rFont val="宋体"/>
        <charset val="134"/>
      </rPr>
      <t>购买</t>
    </r>
    <r>
      <rPr>
        <sz val="9"/>
        <color theme="1"/>
        <rFont val="Times New Roman"/>
        <charset val="134"/>
      </rPr>
      <t>A4</t>
    </r>
    <r>
      <rPr>
        <sz val="9"/>
        <color theme="1"/>
        <rFont val="宋体"/>
        <charset val="134"/>
      </rPr>
      <t>复印纸</t>
    </r>
  </si>
  <si>
    <r>
      <rPr>
        <sz val="9"/>
        <color rgb="FF000000"/>
        <rFont val="宋体"/>
        <charset val="134"/>
      </rPr>
      <t>合</t>
    </r>
    <r>
      <rPr>
        <sz val="9"/>
        <color rgb="FF000000"/>
        <rFont val="Times New Roman"/>
        <charset val="134"/>
      </rPr>
      <t xml:space="preserve">  </t>
    </r>
    <r>
      <rPr>
        <sz val="9"/>
        <color rgb="FF000000"/>
        <rFont val="宋体"/>
        <charset val="134"/>
      </rPr>
      <t>计</t>
    </r>
  </si>
  <si>
    <r>
      <rPr>
        <sz val="9"/>
        <color rgb="FF000000"/>
        <rFont val="宋体"/>
        <charset val="134"/>
      </rPr>
      <t>预算</t>
    </r>
    <r>
      <rPr>
        <sz val="9"/>
        <color rgb="FF000000"/>
        <rFont val="Times New Roman"/>
        <charset val="134"/>
      </rPr>
      <t>09</t>
    </r>
    <r>
      <rPr>
        <sz val="9"/>
        <color rgb="FF000000"/>
        <rFont val="宋体"/>
        <charset val="134"/>
      </rPr>
      <t>表</t>
    </r>
  </si>
  <si>
    <r>
      <rPr>
        <b/>
        <sz val="22"/>
        <color rgb="FF000000"/>
        <rFont val="宋体"/>
        <charset val="134"/>
      </rPr>
      <t>政府购买服务预算表</t>
    </r>
  </si>
  <si>
    <r>
      <rPr>
        <sz val="11"/>
        <color rgb="FF000000"/>
        <rFont val="宋体"/>
        <charset val="134"/>
      </rPr>
      <t>政府购买服务项目</t>
    </r>
  </si>
  <si>
    <r>
      <rPr>
        <sz val="11"/>
        <color rgb="FF000000"/>
        <rFont val="宋体"/>
        <charset val="134"/>
      </rPr>
      <t>政府购买服务指导性目录代码</t>
    </r>
  </si>
  <si>
    <r>
      <rPr>
        <sz val="11"/>
        <color rgb="FF000000"/>
        <rFont val="宋体"/>
        <charset val="134"/>
      </rPr>
      <t>基本支出</t>
    </r>
    <r>
      <rPr>
        <sz val="11"/>
        <color rgb="FF000000"/>
        <rFont val="Times New Roman"/>
        <charset val="134"/>
      </rPr>
      <t>/</t>
    </r>
    <r>
      <rPr>
        <sz val="11"/>
        <color rgb="FF000000"/>
        <rFont val="宋体"/>
        <charset val="134"/>
      </rPr>
      <t>项目支出</t>
    </r>
  </si>
  <si>
    <r>
      <rPr>
        <sz val="11"/>
        <color rgb="FF000000"/>
        <rFont val="宋体"/>
        <charset val="134"/>
      </rPr>
      <t>所属服务类别</t>
    </r>
  </si>
  <si>
    <r>
      <rPr>
        <sz val="11"/>
        <color rgb="FF000000"/>
        <rFont val="宋体"/>
        <charset val="134"/>
      </rPr>
      <t>所属服务领域</t>
    </r>
  </si>
  <si>
    <r>
      <rPr>
        <sz val="11"/>
        <color rgb="FF000000"/>
        <rFont val="宋体"/>
        <charset val="134"/>
      </rPr>
      <t>购买内容简述</t>
    </r>
  </si>
  <si>
    <r>
      <rPr>
        <sz val="11"/>
        <color rgb="FF000000"/>
        <rFont val="宋体"/>
        <charset val="134"/>
      </rPr>
      <t>单位自筹</t>
    </r>
  </si>
  <si>
    <r>
      <rPr>
        <sz val="9"/>
        <color rgb="FF000000"/>
        <rFont val="宋体"/>
        <charset val="134"/>
      </rPr>
      <t>合</t>
    </r>
    <r>
      <rPr>
        <sz val="9"/>
        <color rgb="FF000000"/>
        <rFont val="Times New Roman"/>
        <charset val="134"/>
      </rPr>
      <t xml:space="preserve">    </t>
    </r>
    <r>
      <rPr>
        <sz val="9"/>
        <color rgb="FF000000"/>
        <rFont val="宋体"/>
        <charset val="134"/>
      </rPr>
      <t>计</t>
    </r>
  </si>
  <si>
    <t>说明：曲靖市城市综合管理局2024年无政府购买服务，故此表为空。</t>
  </si>
  <si>
    <r>
      <rPr>
        <sz val="9"/>
        <color rgb="FF000000"/>
        <rFont val="宋体"/>
        <charset val="134"/>
      </rPr>
      <t>预算</t>
    </r>
    <r>
      <rPr>
        <sz val="9"/>
        <color rgb="FF000000"/>
        <rFont val="Times New Roman"/>
        <charset val="134"/>
      </rPr>
      <t>10-1</t>
    </r>
    <r>
      <rPr>
        <sz val="9"/>
        <color rgb="FF000000"/>
        <rFont val="宋体"/>
        <charset val="134"/>
      </rPr>
      <t>表</t>
    </r>
  </si>
  <si>
    <t>市对下转移支付预算表</t>
  </si>
  <si>
    <r>
      <rPr>
        <sz val="11"/>
        <color rgb="FF000000"/>
        <rFont val="宋体"/>
        <charset val="134"/>
      </rPr>
      <t>单位：万元</t>
    </r>
  </si>
  <si>
    <r>
      <rPr>
        <sz val="11"/>
        <color rgb="FF000000"/>
        <rFont val="宋体"/>
        <charset val="134"/>
      </rPr>
      <t>单位名称（项目）</t>
    </r>
  </si>
  <si>
    <r>
      <rPr>
        <sz val="11"/>
        <color rgb="FF000000"/>
        <rFont val="宋体"/>
        <charset val="134"/>
      </rPr>
      <t>地区</t>
    </r>
  </si>
  <si>
    <r>
      <rPr>
        <sz val="11"/>
        <color rgb="FF000000"/>
        <rFont val="宋体"/>
        <charset val="134"/>
      </rPr>
      <t>政府性基金</t>
    </r>
  </si>
  <si>
    <r>
      <rPr>
        <sz val="11"/>
        <color rgb="FF000000"/>
        <rFont val="宋体"/>
        <charset val="134"/>
      </rPr>
      <t>开发区</t>
    </r>
  </si>
  <si>
    <r>
      <rPr>
        <sz val="11"/>
        <color rgb="FF000000"/>
        <rFont val="宋体"/>
        <charset val="134"/>
      </rPr>
      <t>麒麟区</t>
    </r>
  </si>
  <si>
    <r>
      <rPr>
        <sz val="11"/>
        <color rgb="FF000000"/>
        <rFont val="宋体"/>
        <charset val="134"/>
      </rPr>
      <t>沾益区</t>
    </r>
  </si>
  <si>
    <r>
      <rPr>
        <sz val="11"/>
        <color rgb="FF000000"/>
        <rFont val="宋体"/>
        <charset val="134"/>
      </rPr>
      <t>马龙区</t>
    </r>
  </si>
  <si>
    <r>
      <rPr>
        <sz val="11"/>
        <color rgb="FF000000"/>
        <rFont val="宋体"/>
        <charset val="134"/>
      </rPr>
      <t>宣威市</t>
    </r>
  </si>
  <si>
    <r>
      <rPr>
        <sz val="11"/>
        <color rgb="FF000000"/>
        <rFont val="宋体"/>
        <charset val="134"/>
      </rPr>
      <t>富源县</t>
    </r>
  </si>
  <si>
    <r>
      <rPr>
        <sz val="11"/>
        <color rgb="FF000000"/>
        <rFont val="宋体"/>
        <charset val="134"/>
      </rPr>
      <t>罗平县</t>
    </r>
  </si>
  <si>
    <r>
      <rPr>
        <sz val="11"/>
        <color rgb="FF000000"/>
        <rFont val="宋体"/>
        <charset val="134"/>
      </rPr>
      <t>师宗县</t>
    </r>
  </si>
  <si>
    <r>
      <rPr>
        <sz val="11"/>
        <color rgb="FF000000"/>
        <rFont val="宋体"/>
        <charset val="134"/>
      </rPr>
      <t>陆良县</t>
    </r>
  </si>
  <si>
    <r>
      <rPr>
        <sz val="11"/>
        <color rgb="FF000000"/>
        <rFont val="宋体"/>
        <charset val="134"/>
      </rPr>
      <t>会泽县</t>
    </r>
  </si>
  <si>
    <r>
      <rPr>
        <sz val="11"/>
        <color rgb="FF000000"/>
        <rFont val="宋体"/>
        <charset val="134"/>
      </rPr>
      <t>曲靖市城市综合管理局</t>
    </r>
  </si>
  <si>
    <r>
      <rPr>
        <sz val="11"/>
        <color rgb="FF000000"/>
        <rFont val="宋体"/>
        <charset val="134"/>
      </rPr>
      <t>曲靖市中心城市互联网租赁自行车特许经营项目专项资金</t>
    </r>
  </si>
  <si>
    <r>
      <rPr>
        <sz val="9"/>
        <color rgb="FF000000"/>
        <rFont val="宋体"/>
        <charset val="134"/>
      </rPr>
      <t>预算</t>
    </r>
    <r>
      <rPr>
        <sz val="9"/>
        <color rgb="FF000000"/>
        <rFont val="Times New Roman"/>
        <charset val="134"/>
      </rPr>
      <t>10-2</t>
    </r>
    <r>
      <rPr>
        <sz val="9"/>
        <color rgb="FF000000"/>
        <rFont val="宋体"/>
        <charset val="134"/>
      </rPr>
      <t>表</t>
    </r>
  </si>
  <si>
    <r>
      <rPr>
        <b/>
        <sz val="22"/>
        <color rgb="FF000000"/>
        <rFont val="宋体"/>
        <charset val="134"/>
      </rPr>
      <t>市对下转移支付绩效目标表</t>
    </r>
  </si>
  <si>
    <r>
      <rPr>
        <sz val="10"/>
        <color theme="1"/>
        <rFont val="宋体"/>
        <charset val="134"/>
      </rPr>
      <t>计划</t>
    </r>
    <r>
      <rPr>
        <sz val="10"/>
        <color theme="1"/>
        <rFont val="Times New Roman"/>
        <charset val="134"/>
      </rPr>
      <t>2022</t>
    </r>
    <r>
      <rPr>
        <sz val="10"/>
        <color theme="1"/>
        <rFont val="宋体"/>
        <charset val="134"/>
      </rPr>
      <t>年</t>
    </r>
    <r>
      <rPr>
        <sz val="10"/>
        <color theme="1"/>
        <rFont val="Times New Roman"/>
        <charset val="134"/>
      </rPr>
      <t>-2023</t>
    </r>
    <r>
      <rPr>
        <sz val="10"/>
        <color theme="1"/>
        <rFont val="宋体"/>
        <charset val="134"/>
      </rPr>
      <t>年中心城市投入</t>
    </r>
    <r>
      <rPr>
        <sz val="10"/>
        <color theme="1"/>
        <rFont val="Times New Roman"/>
        <charset val="134"/>
      </rPr>
      <t>2</t>
    </r>
    <r>
      <rPr>
        <sz val="10"/>
        <color theme="1"/>
        <rFont val="宋体"/>
        <charset val="134"/>
      </rPr>
      <t>万辆共享自行车。促进互联网租赁自行车行业健康发展，切实满足群众绿色出行需求。</t>
    </r>
  </si>
  <si>
    <t>反映自行车投放的数量情况。</t>
  </si>
  <si>
    <t>反映自行车的投放覆盖情况</t>
  </si>
  <si>
    <t>反映自行车投放验收情况。</t>
  </si>
  <si>
    <t>2.5</t>
  </si>
  <si>
    <r>
      <rPr>
        <sz val="10"/>
        <color theme="1"/>
        <rFont val="宋体"/>
        <charset val="134"/>
      </rPr>
      <t>元</t>
    </r>
    <r>
      <rPr>
        <sz val="10"/>
        <color theme="1"/>
        <rFont val="Times New Roman"/>
        <charset val="134"/>
      </rPr>
      <t>/</t>
    </r>
    <r>
      <rPr>
        <sz val="10"/>
        <color theme="1"/>
        <rFont val="宋体"/>
        <charset val="134"/>
      </rPr>
      <t>辆</t>
    </r>
    <r>
      <rPr>
        <sz val="10"/>
        <color theme="1"/>
        <rFont val="Times New Roman"/>
        <charset val="134"/>
      </rPr>
      <t>/</t>
    </r>
    <r>
      <rPr>
        <sz val="10"/>
        <color theme="1"/>
        <rFont val="宋体"/>
        <charset val="134"/>
      </rPr>
      <t>分钟</t>
    </r>
  </si>
  <si>
    <t>反映自行车的租赁成本</t>
  </si>
  <si>
    <t>85</t>
  </si>
  <si>
    <t>反映自行车的利用程度</t>
  </si>
  <si>
    <t>反映自行车投放期限的情况。</t>
  </si>
  <si>
    <t>反映市民满意度情况</t>
  </si>
  <si>
    <r>
      <rPr>
        <sz val="10"/>
        <color rgb="FF000000"/>
        <rFont val="宋体"/>
        <charset val="134"/>
      </rPr>
      <t>预算</t>
    </r>
    <r>
      <rPr>
        <sz val="10"/>
        <color rgb="FF000000"/>
        <rFont val="Times New Roman"/>
        <charset val="134"/>
      </rPr>
      <t>11</t>
    </r>
    <r>
      <rPr>
        <sz val="10"/>
        <color rgb="FF000000"/>
        <rFont val="宋体"/>
        <charset val="134"/>
      </rPr>
      <t>表</t>
    </r>
  </si>
  <si>
    <r>
      <rPr>
        <b/>
        <sz val="22"/>
        <color rgb="FF000000"/>
        <rFont val="宋体"/>
        <charset val="134"/>
      </rPr>
      <t>新增资产配置表</t>
    </r>
  </si>
  <si>
    <t>单位名称</t>
  </si>
  <si>
    <t>资产类别</t>
  </si>
  <si>
    <r>
      <rPr>
        <sz val="10"/>
        <color rgb="FF000000"/>
        <rFont val="宋体"/>
        <charset val="134"/>
      </rPr>
      <t>资产分类代码</t>
    </r>
    <r>
      <rPr>
        <sz val="10"/>
        <color rgb="FF000000"/>
        <rFont val="Times New Roman"/>
        <charset val="134"/>
      </rPr>
      <t>.</t>
    </r>
    <r>
      <rPr>
        <sz val="10"/>
        <color rgb="FF000000"/>
        <rFont val="宋体"/>
        <charset val="134"/>
      </rPr>
      <t>名称</t>
    </r>
  </si>
  <si>
    <t>资产名称</t>
  </si>
  <si>
    <t>计量单位</t>
  </si>
  <si>
    <t>财政部门批复数（万元）</t>
  </si>
  <si>
    <t>数量</t>
  </si>
  <si>
    <t>单价</t>
  </si>
  <si>
    <t>金额</t>
  </si>
  <si>
    <t>台式机</t>
  </si>
  <si>
    <r>
      <rPr>
        <sz val="10"/>
        <color rgb="FF000000"/>
        <rFont val="Times New Roman"/>
        <charset val="134"/>
      </rPr>
      <t xml:space="preserve">A02010105 </t>
    </r>
    <r>
      <rPr>
        <sz val="10"/>
        <color rgb="FF000000"/>
        <rFont val="宋体"/>
        <charset val="134"/>
      </rPr>
      <t>台式计算机</t>
    </r>
  </si>
  <si>
    <t>台式计算机</t>
  </si>
  <si>
    <t>便携式计算机</t>
  </si>
  <si>
    <r>
      <rPr>
        <sz val="10"/>
        <color rgb="FF000000"/>
        <rFont val="Times New Roman"/>
        <charset val="134"/>
      </rPr>
      <t xml:space="preserve">A02010108 </t>
    </r>
    <r>
      <rPr>
        <sz val="10"/>
        <color rgb="FF000000"/>
        <rFont val="宋体"/>
        <charset val="134"/>
      </rPr>
      <t>便携式计算机</t>
    </r>
  </si>
  <si>
    <t>笔记本电脑</t>
  </si>
  <si>
    <t>存储设备</t>
  </si>
  <si>
    <r>
      <rPr>
        <sz val="10"/>
        <color rgb="FF000000"/>
        <rFont val="Times New Roman"/>
        <charset val="134"/>
      </rPr>
      <t xml:space="preserve">A02010507 </t>
    </r>
    <r>
      <rPr>
        <sz val="10"/>
        <color rgb="FF000000"/>
        <rFont val="宋体"/>
        <charset val="134"/>
      </rPr>
      <t>网络存储设备</t>
    </r>
  </si>
  <si>
    <t>网络存储设备</t>
  </si>
  <si>
    <t>打印设备</t>
  </si>
  <si>
    <r>
      <rPr>
        <sz val="10"/>
        <color rgb="FF000000"/>
        <rFont val="Times New Roman"/>
        <charset val="134"/>
      </rPr>
      <t>A02021002 A3</t>
    </r>
    <r>
      <rPr>
        <sz val="10"/>
        <color rgb="FF000000"/>
        <rFont val="宋体"/>
        <charset val="134"/>
      </rPr>
      <t>彩色打印机</t>
    </r>
  </si>
  <si>
    <t>打印机</t>
  </si>
  <si>
    <t>台、桌类</t>
  </si>
  <si>
    <r>
      <rPr>
        <sz val="10"/>
        <color rgb="FF000000"/>
        <rFont val="Times New Roman"/>
        <charset val="134"/>
      </rPr>
      <t xml:space="preserve">A05010201 </t>
    </r>
    <r>
      <rPr>
        <sz val="10"/>
        <color rgb="FF000000"/>
        <rFont val="宋体"/>
        <charset val="134"/>
      </rPr>
      <t>办公桌</t>
    </r>
  </si>
  <si>
    <t>办公桌</t>
  </si>
  <si>
    <r>
      <rPr>
        <sz val="10"/>
        <color rgb="FF000000"/>
        <rFont val="Times New Roman"/>
        <charset val="134"/>
      </rPr>
      <t xml:space="preserve">A05010204 </t>
    </r>
    <r>
      <rPr>
        <sz val="10"/>
        <color rgb="FF000000"/>
        <rFont val="宋体"/>
        <charset val="134"/>
      </rPr>
      <t>茶几</t>
    </r>
  </si>
  <si>
    <t>茶几</t>
  </si>
  <si>
    <t>椅凳类</t>
  </si>
  <si>
    <r>
      <rPr>
        <sz val="10"/>
        <color rgb="FF000000"/>
        <rFont val="Times New Roman"/>
        <charset val="134"/>
      </rPr>
      <t xml:space="preserve">A05010301 </t>
    </r>
    <r>
      <rPr>
        <sz val="10"/>
        <color rgb="FF000000"/>
        <rFont val="宋体"/>
        <charset val="134"/>
      </rPr>
      <t>办公椅</t>
    </r>
  </si>
  <si>
    <t>办公椅</t>
  </si>
  <si>
    <t>沙发类</t>
  </si>
  <si>
    <r>
      <rPr>
        <sz val="10"/>
        <color rgb="FF000000"/>
        <rFont val="Times New Roman"/>
        <charset val="134"/>
      </rPr>
      <t xml:space="preserve">A05010401 </t>
    </r>
    <r>
      <rPr>
        <sz val="10"/>
        <color rgb="FF000000"/>
        <rFont val="宋体"/>
        <charset val="134"/>
      </rPr>
      <t>三人沙发</t>
    </r>
  </si>
  <si>
    <t>三人沙发</t>
  </si>
  <si>
    <r>
      <rPr>
        <sz val="10"/>
        <color rgb="FF000000"/>
        <rFont val="Times New Roman"/>
        <charset val="134"/>
      </rPr>
      <t xml:space="preserve">A05010499 </t>
    </r>
    <r>
      <rPr>
        <sz val="10"/>
        <color rgb="FF000000"/>
        <rFont val="宋体"/>
        <charset val="134"/>
      </rPr>
      <t>其他沙发类</t>
    </r>
  </si>
  <si>
    <t>其他沙发类</t>
  </si>
  <si>
    <t>文件柜</t>
  </si>
  <si>
    <r>
      <rPr>
        <sz val="10"/>
        <color rgb="FF000000"/>
        <rFont val="Times New Roman"/>
        <charset val="134"/>
      </rPr>
      <t xml:space="preserve">A05010502 </t>
    </r>
    <r>
      <rPr>
        <sz val="10"/>
        <color rgb="FF000000"/>
        <rFont val="宋体"/>
        <charset val="134"/>
      </rPr>
      <t>文件柜</t>
    </r>
  </si>
  <si>
    <t>其他柜</t>
  </si>
  <si>
    <r>
      <rPr>
        <sz val="10"/>
        <color rgb="FF000000"/>
        <rFont val="Times New Roman"/>
        <charset val="134"/>
      </rPr>
      <t xml:space="preserve">A05010505 </t>
    </r>
    <r>
      <rPr>
        <sz val="10"/>
        <color rgb="FF000000"/>
        <rFont val="宋体"/>
        <charset val="134"/>
      </rPr>
      <t>茶水柜</t>
    </r>
  </si>
  <si>
    <t>茶水柜</t>
  </si>
  <si>
    <t>复印机</t>
  </si>
  <si>
    <r>
      <rPr>
        <sz val="10"/>
        <color rgb="FF000000"/>
        <rFont val="Times New Roman"/>
        <charset val="134"/>
      </rPr>
      <t xml:space="preserve">A02020100 </t>
    </r>
    <r>
      <rPr>
        <sz val="10"/>
        <color rgb="FF000000"/>
        <rFont val="宋体"/>
        <charset val="134"/>
      </rPr>
      <t>复印机</t>
    </r>
  </si>
  <si>
    <r>
      <rPr>
        <sz val="10"/>
        <color rgb="FF000000"/>
        <rFont val="宋体"/>
        <charset val="134"/>
      </rPr>
      <t>预算</t>
    </r>
    <r>
      <rPr>
        <sz val="10"/>
        <color rgb="FF000000"/>
        <rFont val="Times New Roman"/>
        <charset val="134"/>
      </rPr>
      <t>12</t>
    </r>
    <r>
      <rPr>
        <sz val="10"/>
        <color rgb="FF000000"/>
        <rFont val="宋体"/>
        <charset val="134"/>
      </rPr>
      <t>表</t>
    </r>
  </si>
  <si>
    <r>
      <rPr>
        <b/>
        <sz val="23"/>
        <color rgb="FF000000"/>
        <rFont val="宋体"/>
        <charset val="134"/>
      </rPr>
      <t>上级补助项目支出预算表</t>
    </r>
  </si>
  <si>
    <r>
      <rPr>
        <sz val="11"/>
        <color rgb="FF000000"/>
        <rFont val="宋体"/>
        <charset val="134"/>
      </rPr>
      <t>上级补助</t>
    </r>
  </si>
  <si>
    <t>说明：曲靖市城市综合管理局2024年无上级补助项目，故此表为空。</t>
  </si>
  <si>
    <r>
      <rPr>
        <sz val="10"/>
        <color rgb="FF000000"/>
        <rFont val="宋体"/>
        <charset val="134"/>
      </rPr>
      <t>预算</t>
    </r>
    <r>
      <rPr>
        <sz val="10"/>
        <color rgb="FF000000"/>
        <rFont val="Times New Roman"/>
        <charset val="134"/>
      </rPr>
      <t>13</t>
    </r>
    <r>
      <rPr>
        <sz val="10"/>
        <color rgb="FF000000"/>
        <rFont val="宋体"/>
        <charset val="134"/>
      </rPr>
      <t>表</t>
    </r>
  </si>
  <si>
    <r>
      <rPr>
        <b/>
        <sz val="23"/>
        <color rgb="FF000000"/>
        <rFont val="宋体"/>
        <charset val="134"/>
      </rPr>
      <t>部门项目中期规划预算表</t>
    </r>
  </si>
  <si>
    <r>
      <rPr>
        <sz val="11"/>
        <color rgb="FF000000"/>
        <rFont val="宋体"/>
        <charset val="134"/>
      </rPr>
      <t>项目级次</t>
    </r>
  </si>
  <si>
    <r>
      <rPr>
        <sz val="11"/>
        <color rgb="FF000000"/>
        <rFont val="Times New Roman"/>
        <charset val="134"/>
      </rPr>
      <t>2024</t>
    </r>
    <r>
      <rPr>
        <sz val="11"/>
        <color rgb="FF000000"/>
        <rFont val="宋体"/>
        <charset val="134"/>
      </rPr>
      <t>年</t>
    </r>
  </si>
  <si>
    <r>
      <rPr>
        <sz val="11"/>
        <color rgb="FF000000"/>
        <rFont val="Times New Roman"/>
        <charset val="134"/>
      </rPr>
      <t>2025</t>
    </r>
    <r>
      <rPr>
        <sz val="11"/>
        <color rgb="FF000000"/>
        <rFont val="宋体"/>
        <charset val="134"/>
      </rPr>
      <t>年</t>
    </r>
  </si>
  <si>
    <r>
      <t>2026</t>
    </r>
    <r>
      <rPr>
        <sz val="11"/>
        <color rgb="FF000000"/>
        <rFont val="宋体"/>
        <charset val="134"/>
      </rPr>
      <t>年</t>
    </r>
  </si>
  <si>
    <r>
      <rPr>
        <sz val="9"/>
        <color theme="1"/>
        <rFont val="Times New Roman"/>
        <charset val="134"/>
      </rPr>
      <t xml:space="preserve">311 </t>
    </r>
    <r>
      <rPr>
        <sz val="9"/>
        <color theme="1"/>
        <rFont val="宋体"/>
        <charset val="134"/>
      </rPr>
      <t>专项业务类</t>
    </r>
  </si>
  <si>
    <r>
      <rPr>
        <sz val="9"/>
        <color theme="1"/>
        <rFont val="宋体"/>
        <charset val="134"/>
      </rPr>
      <t>本级</t>
    </r>
  </si>
  <si>
    <r>
      <rPr>
        <sz val="9"/>
        <color theme="1"/>
        <rFont val="Times New Roman"/>
        <charset val="134"/>
      </rPr>
      <t xml:space="preserve">313 </t>
    </r>
    <r>
      <rPr>
        <sz val="9"/>
        <color theme="1"/>
        <rFont val="宋体"/>
        <charset val="134"/>
      </rPr>
      <t>事业发展类</t>
    </r>
  </si>
  <si>
    <r>
      <rPr>
        <sz val="9"/>
        <color theme="1"/>
        <rFont val="Times New Roman"/>
        <charset val="134"/>
      </rPr>
      <t xml:space="preserve">323 </t>
    </r>
    <r>
      <rPr>
        <sz val="9"/>
        <color theme="1"/>
        <rFont val="宋体"/>
        <charset val="134"/>
      </rPr>
      <t>事业发展类</t>
    </r>
  </si>
  <si>
    <r>
      <rPr>
        <sz val="9"/>
        <color theme="1"/>
        <rFont val="宋体"/>
        <charset val="134"/>
      </rPr>
      <t>对下</t>
    </r>
  </si>
  <si>
    <r>
      <rPr>
        <sz val="9"/>
        <color rgb="FF000000"/>
        <rFont val="宋体"/>
        <charset val="134"/>
      </rPr>
      <t>合计</t>
    </r>
  </si>
  <si>
    <t/>
  </si>
</sst>
</file>

<file path=xl/styles.xml><?xml version="1.0" encoding="utf-8"?>
<styleSheet xmlns="http://schemas.openxmlformats.org/spreadsheetml/2006/main">
  <numFmts count="11">
    <numFmt numFmtId="176" formatCode="#,##0;\-#,##0;;@"/>
    <numFmt numFmtId="42" formatCode="_ &quot;￥&quot;* #,##0_ ;_ &quot;￥&quot;* \-#,##0_ ;_ &quot;￥&quot;* &quot;-&quot;_ ;_ @_ "/>
    <numFmt numFmtId="177" formatCode="yyyy/mm/dd\ hh:mm:ss"/>
    <numFmt numFmtId="178" formatCode="yyyy/mm/dd"/>
    <numFmt numFmtId="44" formatCode="_ &quot;￥&quot;* #,##0.00_ ;_ &quot;￥&quot;* \-#,##0.00_ ;_ &quot;￥&quot;* &quot;-&quot;??_ ;_ @_ "/>
    <numFmt numFmtId="179" formatCode="0.00_);[Red]\-0.00\ "/>
    <numFmt numFmtId="41" formatCode="_ * #,##0_ ;_ * \-#,##0_ ;_ * &quot;-&quot;_ ;_ @_ "/>
    <numFmt numFmtId="43" formatCode="_ * #,##0.00_ ;_ * \-#,##0.00_ ;_ * &quot;-&quot;??_ ;_ @_ "/>
    <numFmt numFmtId="180" formatCode="#,##0.00;\-#,##0.00;;@"/>
    <numFmt numFmtId="181" formatCode="hh:mm:ss"/>
    <numFmt numFmtId="182" formatCode="#,##0.00_ "/>
  </numFmts>
  <fonts count="60">
    <font>
      <sz val="11"/>
      <color theme="1"/>
      <name val="宋体"/>
      <charset val="134"/>
      <scheme val="minor"/>
    </font>
    <font>
      <sz val="11"/>
      <color theme="1"/>
      <name val="Times New Roman"/>
      <charset val="134"/>
    </font>
    <font>
      <sz val="10"/>
      <color rgb="FF000000"/>
      <name val="Times New Roman"/>
      <charset val="134"/>
    </font>
    <font>
      <b/>
      <sz val="23"/>
      <color rgb="FF000000"/>
      <name val="Times New Roman"/>
      <charset val="134"/>
    </font>
    <font>
      <sz val="9"/>
      <color rgb="FF000000"/>
      <name val="Times New Roman"/>
      <charset val="134"/>
    </font>
    <font>
      <sz val="11"/>
      <color rgb="FF000000"/>
      <name val="Times New Roman"/>
      <charset val="134"/>
    </font>
    <font>
      <sz val="9"/>
      <color theme="1"/>
      <name val="宋体"/>
      <charset val="134"/>
    </font>
    <font>
      <sz val="9"/>
      <color theme="1"/>
      <name val="Times New Roman"/>
      <charset val="134"/>
    </font>
    <font>
      <sz val="10"/>
      <color theme="1"/>
      <name val="Times New Roman"/>
      <charset val="134"/>
    </font>
    <font>
      <sz val="10"/>
      <color rgb="FF000000"/>
      <name val="宋体"/>
      <charset val="134"/>
    </font>
    <font>
      <b/>
      <sz val="22"/>
      <color rgb="FF000000"/>
      <name val="Times New Roman"/>
      <charset val="134"/>
    </font>
    <font>
      <sz val="10"/>
      <color theme="1"/>
      <name val="宋体"/>
      <charset val="134"/>
    </font>
    <font>
      <sz val="22"/>
      <color rgb="FF000000"/>
      <name val="宋体"/>
      <charset val="134"/>
    </font>
    <font>
      <sz val="22"/>
      <color rgb="FF000000"/>
      <name val="Times New Roman"/>
      <charset val="134"/>
    </font>
    <font>
      <sz val="10"/>
      <color rgb="FFFFFFFF"/>
      <name val="Times New Roman"/>
      <charset val="134"/>
    </font>
    <font>
      <b/>
      <sz val="21"/>
      <color rgb="FF000000"/>
      <name val="Times New Roman"/>
      <charset val="134"/>
    </font>
    <font>
      <b/>
      <sz val="22"/>
      <color rgb="FF000000"/>
      <name val="宋体"/>
      <charset val="134"/>
    </font>
    <font>
      <sz val="18"/>
      <color rgb="FF000000"/>
      <name val="Times New Roman"/>
      <charset val="134"/>
    </font>
    <font>
      <b/>
      <sz val="9"/>
      <color theme="1"/>
      <name val="Times New Roman"/>
      <charset val="134"/>
    </font>
    <font>
      <sz val="20"/>
      <color rgb="FF000000"/>
      <name val="Times New Roman"/>
      <charset val="134"/>
    </font>
    <font>
      <b/>
      <sz val="20"/>
      <color rgb="FF000000"/>
      <name val="Times New Roman"/>
      <charset val="134"/>
    </font>
    <font>
      <b/>
      <sz val="10"/>
      <color rgb="FF000000"/>
      <name val="Times New Roman"/>
      <charset val="134"/>
    </font>
    <font>
      <b/>
      <sz val="11"/>
      <color theme="3"/>
      <name val="宋体"/>
      <charset val="134"/>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sz val="9"/>
      <color rgb="FF000000"/>
      <name val="宋体"/>
      <charset val="134"/>
    </font>
    <font>
      <sz val="11"/>
      <color rgb="FF000000"/>
      <name val="宋体"/>
      <charset val="134"/>
    </font>
    <font>
      <sz val="11"/>
      <color rgb="FF3F3F76"/>
      <name val="宋体"/>
      <charset val="0"/>
      <scheme val="minor"/>
    </font>
    <font>
      <sz val="11"/>
      <color theme="0"/>
      <name val="宋体"/>
      <charset val="0"/>
      <scheme val="minor"/>
    </font>
    <font>
      <b/>
      <sz val="9"/>
      <color rgb="FF000000"/>
      <name val="宋体"/>
      <charset val="134"/>
    </font>
    <font>
      <sz val="11"/>
      <color rgb="FF9C6500"/>
      <name val="宋体"/>
      <charset val="0"/>
      <scheme val="minor"/>
    </font>
    <font>
      <sz val="11"/>
      <color theme="1"/>
      <name val="宋体"/>
      <charset val="0"/>
      <scheme val="minor"/>
    </font>
    <font>
      <b/>
      <sz val="11"/>
      <color rgb="FF000000"/>
      <name val="宋体"/>
      <charset val="134"/>
    </font>
    <font>
      <sz val="11"/>
      <color rgb="FF9C0006"/>
      <name val="宋体"/>
      <charset val="0"/>
      <scheme val="minor"/>
    </font>
    <font>
      <sz val="10"/>
      <color rgb="FF000000"/>
      <name val="Arial"/>
      <charset val="134"/>
    </font>
    <font>
      <b/>
      <sz val="23"/>
      <color rgb="FF000000"/>
      <name val="宋体"/>
      <charset val="134"/>
    </font>
    <font>
      <b/>
      <sz val="11"/>
      <color theme="1"/>
      <name val="宋体"/>
      <charset val="0"/>
      <scheme val="minor"/>
    </font>
    <font>
      <sz val="11"/>
      <color rgb="FF006100"/>
      <name val="宋体"/>
      <charset val="0"/>
      <scheme val="minor"/>
    </font>
    <font>
      <sz val="10"/>
      <color rgb="FFFFFFFF"/>
      <name val="宋体"/>
      <charset val="134"/>
    </font>
    <font>
      <b/>
      <sz val="11"/>
      <color rgb="FF3F3F3F"/>
      <name val="宋体"/>
      <charset val="0"/>
      <scheme val="minor"/>
    </font>
    <font>
      <sz val="9"/>
      <name val="宋体"/>
      <charset val="134"/>
    </font>
    <font>
      <b/>
      <sz val="11"/>
      <color rgb="FFFA7D00"/>
      <name val="宋体"/>
      <charset val="0"/>
      <scheme val="minor"/>
    </font>
    <font>
      <sz val="9"/>
      <color rgb="FF000000"/>
      <name val="Microsoft YaHei UI"/>
      <charset val="134"/>
    </font>
    <font>
      <b/>
      <sz val="11"/>
      <color rgb="FFFFFFFF"/>
      <name val="宋体"/>
      <charset val="0"/>
      <scheme val="minor"/>
    </font>
    <font>
      <sz val="11"/>
      <color rgb="FFFA7D00"/>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b/>
      <sz val="10"/>
      <color rgb="FF000000"/>
      <name val="宋体"/>
      <charset val="134"/>
    </font>
    <font>
      <sz val="20"/>
      <color rgb="FF000000"/>
      <name val="Microsoft Sans Serif"/>
      <charset val="134"/>
    </font>
    <font>
      <sz val="12"/>
      <color rgb="FF000000"/>
      <name val="宋体"/>
      <charset val="134"/>
    </font>
    <font>
      <b/>
      <sz val="20"/>
      <color rgb="FF000000"/>
      <name val="宋体"/>
      <charset val="134"/>
    </font>
    <font>
      <sz val="18"/>
      <color rgb="FF000000"/>
      <name val="Microsoft Sans Serif"/>
      <charset val="134"/>
    </font>
    <font>
      <b/>
      <sz val="21"/>
      <color rgb="FF000000"/>
      <name val="宋体"/>
      <charset val="134"/>
    </font>
    <font>
      <sz val="32"/>
      <color rgb="FF000000"/>
      <name val="宋体"/>
      <charset val="134"/>
    </font>
    <font>
      <sz val="10"/>
      <name val="宋体"/>
      <charset val="134"/>
    </font>
    <font>
      <sz val="18"/>
      <color rgb="FF000000"/>
      <name val="宋体"/>
      <charset val="134"/>
    </font>
    <font>
      <sz val="20"/>
      <color rgb="FF000000"/>
      <name val="宋体"/>
      <charset val="134"/>
    </font>
  </fonts>
  <fills count="33">
    <fill>
      <patternFill patternType="none"/>
    </fill>
    <fill>
      <patternFill patternType="gray125"/>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000000"/>
      </left>
      <right/>
      <top style="thin">
        <color rgb="FF000000"/>
      </top>
      <bottom/>
      <diagonal/>
    </border>
  </borders>
  <cellStyleXfs count="667">
    <xf numFmtId="0" fontId="0" fillId="0" borderId="0"/>
    <xf numFmtId="42" fontId="0" fillId="0" borderId="0" applyFont="0" applyFill="0" applyBorder="0" applyAlignment="0" applyProtection="0">
      <alignment vertical="center"/>
    </xf>
    <xf numFmtId="0" fontId="9" fillId="0" borderId="0">
      <alignment horizontal="right"/>
    </xf>
    <xf numFmtId="0" fontId="28" fillId="0" borderId="5">
      <alignment horizontal="center" vertical="center"/>
      <protection locked="0"/>
    </xf>
    <xf numFmtId="0" fontId="28" fillId="0" borderId="3">
      <alignment horizontal="center" vertical="center"/>
      <protection locked="0"/>
    </xf>
    <xf numFmtId="0" fontId="9" fillId="0" borderId="0">
      <alignment horizontal="right" vertical="center"/>
      <protection locked="0"/>
    </xf>
    <xf numFmtId="44" fontId="0" fillId="0" borderId="0" applyFont="0" applyFill="0" applyBorder="0" applyAlignment="0" applyProtection="0">
      <alignment vertical="center"/>
    </xf>
    <xf numFmtId="0" fontId="34" fillId="0" borderId="0">
      <alignment horizontal="center" vertical="center"/>
    </xf>
    <xf numFmtId="0" fontId="28" fillId="0" borderId="8">
      <alignment horizontal="center" vertical="center" wrapText="1"/>
    </xf>
    <xf numFmtId="0" fontId="29" fillId="2" borderId="15" applyNumberFormat="0" applyAlignment="0" applyProtection="0">
      <alignment vertical="center"/>
    </xf>
    <xf numFmtId="49" fontId="28" fillId="0" borderId="5">
      <alignment horizontal="center" vertical="center" wrapText="1"/>
    </xf>
    <xf numFmtId="0" fontId="9" fillId="0" borderId="2">
      <alignment horizontal="center" vertical="center" wrapText="1"/>
      <protection locked="0"/>
    </xf>
    <xf numFmtId="0" fontId="33" fillId="22" borderId="0" applyNumberFormat="0" applyBorder="0" applyAlignment="0" applyProtection="0">
      <alignment vertical="center"/>
    </xf>
    <xf numFmtId="0" fontId="28" fillId="0" borderId="1">
      <alignment horizontal="center" vertical="center"/>
    </xf>
    <xf numFmtId="0" fontId="9" fillId="0" borderId="7">
      <alignment horizontal="center" vertical="center"/>
      <protection locked="0"/>
    </xf>
    <xf numFmtId="41" fontId="0" fillId="0" borderId="0" applyFont="0" applyFill="0" applyBorder="0" applyAlignment="0" applyProtection="0">
      <alignment vertical="center"/>
    </xf>
    <xf numFmtId="177" fontId="42" fillId="0" borderId="1">
      <alignment horizontal="right" vertical="center"/>
    </xf>
    <xf numFmtId="0" fontId="35" fillId="9" borderId="0" applyNumberFormat="0" applyBorder="0" applyAlignment="0" applyProtection="0">
      <alignment vertical="center"/>
    </xf>
    <xf numFmtId="0" fontId="28" fillId="0" borderId="0">
      <alignment horizontal="left" vertical="center"/>
      <protection locked="0"/>
    </xf>
    <xf numFmtId="4" fontId="27" fillId="0" borderId="10">
      <alignment horizontal="right" vertical="center"/>
      <protection locked="0"/>
    </xf>
    <xf numFmtId="0" fontId="28" fillId="0" borderId="0"/>
    <xf numFmtId="0" fontId="33" fillId="25" borderId="0" applyNumberFormat="0" applyBorder="0" applyAlignment="0" applyProtection="0">
      <alignment vertical="center"/>
    </xf>
    <xf numFmtId="43" fontId="0" fillId="0" borderId="0" applyFont="0" applyFill="0" applyBorder="0" applyAlignment="0" applyProtection="0">
      <alignment vertical="center"/>
    </xf>
    <xf numFmtId="0" fontId="9" fillId="0" borderId="5">
      <alignment horizontal="center" vertical="center" wrapText="1"/>
      <protection locked="0"/>
    </xf>
    <xf numFmtId="0" fontId="24" fillId="0" borderId="0" applyNumberFormat="0" applyFill="0" applyBorder="0" applyAlignment="0" applyProtection="0">
      <alignment vertical="center"/>
    </xf>
    <xf numFmtId="0" fontId="30" fillId="31" borderId="0" applyNumberFormat="0" applyBorder="0" applyAlignment="0" applyProtection="0">
      <alignment vertical="center"/>
    </xf>
    <xf numFmtId="0" fontId="28" fillId="0" borderId="10">
      <alignment horizontal="center" vertical="center"/>
    </xf>
    <xf numFmtId="0" fontId="9" fillId="0" borderId="1">
      <alignment horizontal="center" vertical="center"/>
      <protection locked="0"/>
    </xf>
    <xf numFmtId="0" fontId="27" fillId="0" borderId="1">
      <alignment horizontal="right" vertical="center" wrapText="1"/>
    </xf>
    <xf numFmtId="0" fontId="27" fillId="0" borderId="10">
      <alignment horizontal="left" vertical="center"/>
    </xf>
    <xf numFmtId="0" fontId="28" fillId="0" borderId="9">
      <alignment horizontal="center" vertical="center" wrapText="1"/>
      <protection locked="0"/>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27" fillId="0" borderId="0">
      <alignment vertical="top"/>
      <protection locked="0"/>
    </xf>
    <xf numFmtId="0" fontId="28" fillId="0" borderId="6">
      <alignment horizontal="center" vertical="center"/>
    </xf>
    <xf numFmtId="0" fontId="44" fillId="0" borderId="0">
      <alignment vertical="top"/>
      <protection locked="0"/>
    </xf>
    <xf numFmtId="0" fontId="28" fillId="0" borderId="8">
      <alignment horizontal="center" vertical="center" wrapText="1"/>
      <protection locked="0"/>
    </xf>
    <xf numFmtId="0" fontId="27" fillId="0" borderId="0">
      <alignment horizontal="right" vertical="center"/>
    </xf>
    <xf numFmtId="0" fontId="27" fillId="0" borderId="7">
      <alignment horizontal="left" vertical="center"/>
      <protection locked="0"/>
    </xf>
    <xf numFmtId="4" fontId="27" fillId="0" borderId="1">
      <alignment horizontal="right" vertical="center"/>
      <protection locked="0"/>
    </xf>
    <xf numFmtId="0" fontId="0" fillId="32" borderId="20" applyNumberFormat="0" applyFont="0" applyAlignment="0" applyProtection="0">
      <alignment vertical="center"/>
    </xf>
    <xf numFmtId="0" fontId="27" fillId="0" borderId="10">
      <alignment horizontal="left" vertical="center" wrapText="1"/>
    </xf>
    <xf numFmtId="0" fontId="28" fillId="0" borderId="10">
      <alignment horizontal="center" vertical="center"/>
      <protection locked="0"/>
    </xf>
    <xf numFmtId="0" fontId="30" fillId="4" borderId="0" applyNumberFormat="0" applyBorder="0" applyAlignment="0" applyProtection="0">
      <alignment vertical="center"/>
    </xf>
    <xf numFmtId="0" fontId="9" fillId="0" borderId="0"/>
    <xf numFmtId="49" fontId="9" fillId="0" borderId="1">
      <alignment horizont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14" applyNumberFormat="0" applyFill="0" applyAlignment="0" applyProtection="0">
      <alignment vertical="center"/>
    </xf>
    <xf numFmtId="0" fontId="9" fillId="0" borderId="0">
      <alignment vertical="top"/>
    </xf>
    <xf numFmtId="0" fontId="37" fillId="0" borderId="0">
      <alignment horizontal="center" vertical="center"/>
    </xf>
    <xf numFmtId="0" fontId="25" fillId="0" borderId="14" applyNumberFormat="0" applyFill="0" applyAlignment="0" applyProtection="0">
      <alignment vertical="center"/>
    </xf>
    <xf numFmtId="0" fontId="9" fillId="0" borderId="10">
      <alignment horizontal="center" vertical="center"/>
      <protection locked="0"/>
    </xf>
    <xf numFmtId="4" fontId="27" fillId="0" borderId="10">
      <alignment horizontal="right" vertical="center"/>
      <protection locked="0"/>
    </xf>
    <xf numFmtId="0" fontId="28" fillId="0" borderId="2">
      <alignment horizontal="center" vertical="center" wrapText="1"/>
      <protection locked="0"/>
    </xf>
    <xf numFmtId="0" fontId="30" fillId="29" borderId="0" applyNumberFormat="0" applyBorder="0" applyAlignment="0" applyProtection="0">
      <alignment vertical="center"/>
    </xf>
    <xf numFmtId="49" fontId="28" fillId="0" borderId="1">
      <alignment horizontal="center" vertical="center"/>
      <protection locked="0"/>
    </xf>
    <xf numFmtId="0" fontId="27" fillId="0" borderId="0">
      <alignment horizontal="right" vertical="center"/>
    </xf>
    <xf numFmtId="0" fontId="22" fillId="0" borderId="13" applyNumberFormat="0" applyFill="0" applyAlignment="0" applyProtection="0">
      <alignment vertical="center"/>
    </xf>
    <xf numFmtId="0" fontId="30" fillId="3" borderId="0" applyNumberFormat="0" applyBorder="0" applyAlignment="0" applyProtection="0">
      <alignment vertical="center"/>
    </xf>
    <xf numFmtId="0" fontId="27" fillId="0" borderId="1">
      <alignment horizontal="center" vertical="center"/>
      <protection locked="0"/>
    </xf>
    <xf numFmtId="4" fontId="27" fillId="0" borderId="1">
      <alignment horizontal="right" vertical="center" wrapText="1"/>
    </xf>
    <xf numFmtId="0" fontId="27" fillId="0" borderId="0">
      <alignment vertical="top"/>
      <protection locked="0"/>
    </xf>
    <xf numFmtId="0" fontId="41" fillId="21" borderId="17" applyNumberFormat="0" applyAlignment="0" applyProtection="0">
      <alignment vertical="center"/>
    </xf>
    <xf numFmtId="0" fontId="28" fillId="0" borderId="8">
      <alignment horizontal="center" vertical="center"/>
    </xf>
    <xf numFmtId="0" fontId="9" fillId="0" borderId="5">
      <alignment horizontal="center" vertical="center" wrapText="1"/>
      <protection locked="0"/>
    </xf>
    <xf numFmtId="0" fontId="43" fillId="21" borderId="15" applyNumberFormat="0" applyAlignment="0" applyProtection="0">
      <alignment vertical="center"/>
    </xf>
    <xf numFmtId="0" fontId="9" fillId="0" borderId="0">
      <alignment vertical="center"/>
    </xf>
    <xf numFmtId="0" fontId="9" fillId="0" borderId="0"/>
    <xf numFmtId="0" fontId="45" fillId="28" borderId="18" applyNumberFormat="0" applyAlignment="0" applyProtection="0">
      <alignment vertical="center"/>
    </xf>
    <xf numFmtId="0" fontId="33" fillId="16" borderId="0" applyNumberFormat="0" applyBorder="0" applyAlignment="0" applyProtection="0">
      <alignment vertical="center"/>
    </xf>
    <xf numFmtId="0" fontId="30" fillId="11" borderId="0" applyNumberFormat="0" applyBorder="0" applyAlignment="0" applyProtection="0">
      <alignment vertical="center"/>
    </xf>
    <xf numFmtId="0" fontId="46" fillId="0" borderId="19" applyNumberFormat="0" applyFill="0" applyAlignment="0" applyProtection="0">
      <alignment vertical="center"/>
    </xf>
    <xf numFmtId="0" fontId="28" fillId="0" borderId="2">
      <alignment horizontal="center" vertical="center" wrapText="1"/>
      <protection locked="0"/>
    </xf>
    <xf numFmtId="0" fontId="38" fillId="0" borderId="16" applyNumberFormat="0" applyFill="0" applyAlignment="0" applyProtection="0">
      <alignment vertical="center"/>
    </xf>
    <xf numFmtId="0" fontId="39" fillId="15" borderId="0" applyNumberFormat="0" applyBorder="0" applyAlignment="0" applyProtection="0">
      <alignment vertical="center"/>
    </xf>
    <xf numFmtId="0" fontId="44" fillId="0" borderId="0">
      <alignment vertical="top"/>
      <protection locked="0"/>
    </xf>
    <xf numFmtId="0" fontId="32" fillId="6" borderId="0" applyNumberFormat="0" applyBorder="0" applyAlignment="0" applyProtection="0">
      <alignment vertical="center"/>
    </xf>
    <xf numFmtId="0" fontId="33" fillId="24" borderId="0" applyNumberFormat="0" applyBorder="0" applyAlignment="0" applyProtection="0">
      <alignment vertical="center"/>
    </xf>
    <xf numFmtId="0" fontId="30" fillId="19" borderId="0" applyNumberFormat="0" applyBorder="0" applyAlignment="0" applyProtection="0">
      <alignment vertical="center"/>
    </xf>
    <xf numFmtId="0" fontId="37" fillId="0" borderId="0">
      <alignment horizontal="center" vertical="center"/>
    </xf>
    <xf numFmtId="0" fontId="33" fillId="23" borderId="0" applyNumberFormat="0" applyBorder="0" applyAlignment="0" applyProtection="0">
      <alignment vertical="center"/>
    </xf>
    <xf numFmtId="0" fontId="27" fillId="0" borderId="0">
      <alignment horizontal="left" vertical="center"/>
      <protection locked="0"/>
    </xf>
    <xf numFmtId="0" fontId="33" fillId="26" borderId="0" applyNumberFormat="0" applyBorder="0" applyAlignment="0" applyProtection="0">
      <alignment vertical="center"/>
    </xf>
    <xf numFmtId="0" fontId="33" fillId="14" borderId="0" applyNumberFormat="0" applyBorder="0" applyAlignment="0" applyProtection="0">
      <alignment vertical="center"/>
    </xf>
    <xf numFmtId="0" fontId="9" fillId="0" borderId="0"/>
    <xf numFmtId="0" fontId="28" fillId="0" borderId="5">
      <alignment horizontal="center" vertical="center"/>
    </xf>
    <xf numFmtId="0" fontId="28" fillId="0" borderId="6">
      <alignment horizontal="center" vertical="center"/>
    </xf>
    <xf numFmtId="0" fontId="33" fillId="7" borderId="0" applyNumberFormat="0" applyBorder="0" applyAlignment="0" applyProtection="0">
      <alignment vertical="center"/>
    </xf>
    <xf numFmtId="0" fontId="30" fillId="18" borderId="0" applyNumberFormat="0" applyBorder="0" applyAlignment="0" applyProtection="0">
      <alignment vertical="center"/>
    </xf>
    <xf numFmtId="0" fontId="27" fillId="0" borderId="1">
      <alignment horizontal="left" vertical="top" wrapText="1"/>
    </xf>
    <xf numFmtId="0" fontId="30" fillId="13" borderId="0" applyNumberFormat="0" applyBorder="0" applyAlignment="0" applyProtection="0">
      <alignment vertical="center"/>
    </xf>
    <xf numFmtId="0" fontId="33" fillId="17" borderId="0" applyNumberFormat="0" applyBorder="0" applyAlignment="0" applyProtection="0">
      <alignment vertical="center"/>
    </xf>
    <xf numFmtId="0" fontId="28" fillId="0" borderId="3">
      <alignment horizontal="center" vertical="center" wrapText="1"/>
    </xf>
    <xf numFmtId="0" fontId="33" fillId="10" borderId="0" applyNumberFormat="0" applyBorder="0" applyAlignment="0" applyProtection="0">
      <alignment vertical="center"/>
    </xf>
    <xf numFmtId="0" fontId="30" fillId="20" borderId="0" applyNumberFormat="0" applyBorder="0" applyAlignment="0" applyProtection="0">
      <alignment vertical="center"/>
    </xf>
    <xf numFmtId="0" fontId="33" fillId="27" borderId="0" applyNumberFormat="0" applyBorder="0" applyAlignment="0" applyProtection="0">
      <alignment vertical="center"/>
    </xf>
    <xf numFmtId="0" fontId="30" fillId="30" borderId="0" applyNumberFormat="0" applyBorder="0" applyAlignment="0" applyProtection="0">
      <alignment vertical="center"/>
    </xf>
    <xf numFmtId="0" fontId="9" fillId="0" borderId="0">
      <alignment vertical="top"/>
    </xf>
    <xf numFmtId="0" fontId="9" fillId="0" borderId="0">
      <alignment horizontal="right" vertical="center"/>
    </xf>
    <xf numFmtId="0" fontId="30" fillId="12" borderId="0" applyNumberFormat="0" applyBorder="0" applyAlignment="0" applyProtection="0">
      <alignment vertical="center"/>
    </xf>
    <xf numFmtId="0" fontId="33" fillId="8" borderId="0" applyNumberFormat="0" applyBorder="0" applyAlignment="0" applyProtection="0">
      <alignment vertical="center"/>
    </xf>
    <xf numFmtId="0" fontId="28" fillId="0" borderId="5">
      <alignment horizontal="center" vertical="center"/>
    </xf>
    <xf numFmtId="0" fontId="27" fillId="0" borderId="1">
      <alignment horizontal="left" vertical="center"/>
    </xf>
    <xf numFmtId="0" fontId="30" fillId="5" borderId="0" applyNumberFormat="0" applyBorder="0" applyAlignment="0" applyProtection="0">
      <alignment vertical="center"/>
    </xf>
    <xf numFmtId="178" fontId="42" fillId="0" borderId="1">
      <alignment horizontal="right" vertical="center"/>
    </xf>
    <xf numFmtId="4" fontId="31" fillId="0" borderId="11">
      <alignment horizontal="right" vertical="center"/>
    </xf>
    <xf numFmtId="0" fontId="27" fillId="0" borderId="1">
      <alignment horizontal="right" vertical="center"/>
    </xf>
    <xf numFmtId="0" fontId="28" fillId="0" borderId="4">
      <alignment horizontal="center" vertical="center"/>
    </xf>
    <xf numFmtId="0" fontId="9" fillId="0" borderId="8">
      <alignment horizontal="center" vertical="center" wrapText="1"/>
      <protection locked="0"/>
    </xf>
    <xf numFmtId="0" fontId="28" fillId="0" borderId="2">
      <alignment horizontal="center" vertical="center"/>
    </xf>
    <xf numFmtId="0" fontId="36" fillId="0" borderId="0">
      <alignment vertical="top"/>
    </xf>
    <xf numFmtId="0" fontId="36" fillId="0" borderId="0"/>
    <xf numFmtId="0" fontId="9" fillId="0" borderId="9">
      <alignment horizontal="center" vertical="center" wrapText="1"/>
    </xf>
    <xf numFmtId="0" fontId="28" fillId="0" borderId="4">
      <alignment horizontal="center" vertical="center"/>
    </xf>
    <xf numFmtId="0" fontId="28" fillId="0" borderId="2">
      <alignment horizontal="center" vertical="center"/>
    </xf>
    <xf numFmtId="0" fontId="9" fillId="0" borderId="0"/>
    <xf numFmtId="0" fontId="9" fillId="0" borderId="1">
      <alignment horizontal="center" vertical="center"/>
    </xf>
    <xf numFmtId="0" fontId="9" fillId="0" borderId="6">
      <alignment horizontal="center" vertical="center" wrapText="1"/>
    </xf>
    <xf numFmtId="0" fontId="27" fillId="0" borderId="4">
      <alignment horizontal="left" vertical="center"/>
    </xf>
    <xf numFmtId="49" fontId="28" fillId="0" borderId="1">
      <alignment horizontal="center" vertical="center"/>
      <protection locked="0"/>
    </xf>
    <xf numFmtId="0" fontId="28" fillId="0" borderId="7">
      <alignment horizontal="center" vertical="center"/>
      <protection locked="0"/>
    </xf>
    <xf numFmtId="10" fontId="42" fillId="0" borderId="1">
      <alignment horizontal="right" vertical="center"/>
    </xf>
    <xf numFmtId="49" fontId="40" fillId="0" borderId="0">
      <protection locked="0"/>
    </xf>
    <xf numFmtId="179" fontId="27" fillId="0" borderId="1">
      <alignment horizontal="right" vertical="center" wrapText="1"/>
      <protection locked="0"/>
    </xf>
    <xf numFmtId="0" fontId="9" fillId="0" borderId="10">
      <alignment horizontal="center" vertical="center"/>
    </xf>
    <xf numFmtId="0" fontId="27" fillId="0" borderId="1">
      <alignment horizontal="left" vertical="center"/>
    </xf>
    <xf numFmtId="0" fontId="28" fillId="0" borderId="4">
      <alignment horizontal="center" vertical="center"/>
    </xf>
    <xf numFmtId="0" fontId="28" fillId="0" borderId="1">
      <alignment horizontal="center" vertical="center"/>
    </xf>
    <xf numFmtId="0" fontId="37" fillId="0" borderId="0">
      <alignment horizontal="center" vertical="center"/>
    </xf>
    <xf numFmtId="0" fontId="27" fillId="0" borderId="0">
      <alignment horizontal="left" vertical="center"/>
    </xf>
    <xf numFmtId="49" fontId="28" fillId="0" borderId="7">
      <alignment horizontal="center" vertical="center" wrapText="1"/>
    </xf>
    <xf numFmtId="4" fontId="28" fillId="0" borderId="1">
      <alignment vertical="center"/>
    </xf>
    <xf numFmtId="0" fontId="16" fillId="0" borderId="0">
      <alignment horizontal="center" vertical="center"/>
    </xf>
    <xf numFmtId="0" fontId="50" fillId="0" borderId="6">
      <alignment horizontal="center" vertical="center"/>
    </xf>
    <xf numFmtId="0" fontId="28" fillId="0" borderId="5">
      <alignment horizontal="center" vertical="center"/>
    </xf>
    <xf numFmtId="0" fontId="28" fillId="0" borderId="8">
      <alignment horizontal="center" vertical="center"/>
    </xf>
    <xf numFmtId="180" fontId="42" fillId="0" borderId="1">
      <alignment horizontal="right" vertical="center"/>
    </xf>
    <xf numFmtId="0" fontId="27" fillId="0" borderId="10">
      <alignment horizontal="left" vertical="center" wrapText="1"/>
    </xf>
    <xf numFmtId="0" fontId="28" fillId="0" borderId="0">
      <protection locked="0"/>
    </xf>
    <xf numFmtId="49" fontId="42" fillId="0" borderId="1">
      <alignment horizontal="left" vertical="center" wrapText="1"/>
    </xf>
    <xf numFmtId="49" fontId="9" fillId="0" borderId="0"/>
    <xf numFmtId="0" fontId="28" fillId="0" borderId="5">
      <alignment horizontal="center" vertical="center"/>
    </xf>
    <xf numFmtId="0" fontId="44" fillId="0" borderId="0">
      <alignment vertical="top"/>
      <protection locked="0"/>
    </xf>
    <xf numFmtId="180" fontId="42" fillId="0" borderId="1">
      <alignment horizontal="right" vertical="center"/>
    </xf>
    <xf numFmtId="181" fontId="42" fillId="0" borderId="1">
      <alignment horizontal="right" vertical="center"/>
    </xf>
    <xf numFmtId="49" fontId="9" fillId="0" borderId="0"/>
    <xf numFmtId="176" fontId="42" fillId="0" borderId="1">
      <alignment horizontal="right" vertical="center"/>
    </xf>
    <xf numFmtId="0" fontId="28" fillId="0" borderId="0"/>
    <xf numFmtId="0" fontId="28" fillId="0" borderId="5">
      <alignment horizontal="center" vertical="center"/>
    </xf>
    <xf numFmtId="0" fontId="50" fillId="0" borderId="7">
      <alignment horizontal="center" vertical="center"/>
    </xf>
    <xf numFmtId="0" fontId="36" fillId="0" borderId="1"/>
    <xf numFmtId="0" fontId="31" fillId="0" borderId="4">
      <alignment horizontal="center" vertical="center"/>
    </xf>
    <xf numFmtId="0" fontId="27" fillId="0" borderId="7">
      <alignment horizontal="right" vertical="center"/>
      <protection locked="0"/>
    </xf>
    <xf numFmtId="3" fontId="9" fillId="0" borderId="5">
      <alignment horizontal="center" vertical="center"/>
    </xf>
    <xf numFmtId="0" fontId="9" fillId="0" borderId="1"/>
    <xf numFmtId="0" fontId="9" fillId="0" borderId="1"/>
    <xf numFmtId="0" fontId="9" fillId="0" borderId="0">
      <alignment horizontal="right" vertical="center"/>
    </xf>
    <xf numFmtId="0" fontId="31" fillId="0" borderId="4">
      <alignment horizontal="center" vertical="center"/>
      <protection locked="0"/>
    </xf>
    <xf numFmtId="4" fontId="27" fillId="0" borderId="1">
      <alignment horizontal="right" vertical="center"/>
    </xf>
    <xf numFmtId="3" fontId="9" fillId="0" borderId="1">
      <alignment horizontal="center" vertical="center"/>
    </xf>
    <xf numFmtId="0" fontId="28" fillId="0" borderId="7">
      <alignment horizontal="center" vertical="center"/>
    </xf>
    <xf numFmtId="0" fontId="9" fillId="0" borderId="0">
      <alignment horizontal="right"/>
    </xf>
    <xf numFmtId="0" fontId="37" fillId="0" borderId="0">
      <alignment horizontal="center" vertical="top"/>
    </xf>
    <xf numFmtId="0" fontId="28" fillId="0" borderId="5">
      <alignment horizontal="center" vertical="center"/>
      <protection locked="0"/>
    </xf>
    <xf numFmtId="0" fontId="36" fillId="0" borderId="1">
      <alignment horizontal="center" vertical="center"/>
    </xf>
    <xf numFmtId="4" fontId="27" fillId="0" borderId="1">
      <alignment horizontal="right" vertical="center"/>
      <protection locked="0"/>
    </xf>
    <xf numFmtId="0" fontId="9" fillId="0" borderId="0">
      <protection locked="0"/>
    </xf>
    <xf numFmtId="0" fontId="9" fillId="0" borderId="0"/>
    <xf numFmtId="0" fontId="34" fillId="0" borderId="0">
      <alignment horizontal="center" vertical="center"/>
    </xf>
    <xf numFmtId="0" fontId="28" fillId="0" borderId="6">
      <alignment horizontal="center" vertical="center"/>
      <protection locked="0"/>
    </xf>
    <xf numFmtId="0" fontId="27" fillId="0" borderId="0">
      <alignment horizontal="right" vertical="center"/>
      <protection locked="0"/>
    </xf>
    <xf numFmtId="0" fontId="9" fillId="0" borderId="6">
      <alignment horizontal="center" vertical="center" wrapText="1"/>
      <protection locked="0"/>
    </xf>
    <xf numFmtId="0" fontId="37" fillId="0" borderId="0">
      <alignment horizontal="center" vertical="center"/>
      <protection locked="0"/>
    </xf>
    <xf numFmtId="0" fontId="16" fillId="0" borderId="0">
      <alignment horizontal="center" vertical="center" wrapText="1"/>
    </xf>
    <xf numFmtId="0" fontId="28" fillId="0" borderId="7">
      <alignment horizontal="center" vertical="center"/>
    </xf>
    <xf numFmtId="0" fontId="28" fillId="0" borderId="1">
      <alignment horizontal="center" vertical="center"/>
      <protection locked="0"/>
    </xf>
    <xf numFmtId="0" fontId="28" fillId="0" borderId="0">
      <protection locked="0"/>
    </xf>
    <xf numFmtId="0" fontId="27" fillId="0" borderId="0">
      <alignment horizontal="left" vertical="center"/>
    </xf>
    <xf numFmtId="4" fontId="27" fillId="0" borderId="1">
      <alignment horizontal="right" vertical="center"/>
    </xf>
    <xf numFmtId="0" fontId="31" fillId="0" borderId="1">
      <alignment horizontal="center" vertical="center"/>
    </xf>
    <xf numFmtId="0" fontId="9" fillId="0" borderId="7">
      <alignment horizontal="center" vertical="center"/>
    </xf>
    <xf numFmtId="0" fontId="28" fillId="0" borderId="2">
      <alignment horizontal="center" vertical="center" wrapText="1"/>
    </xf>
    <xf numFmtId="4" fontId="27" fillId="0" borderId="1">
      <alignment horizontal="right" vertical="center"/>
      <protection locked="0"/>
    </xf>
    <xf numFmtId="0" fontId="27" fillId="0" borderId="0">
      <alignment horizontal="right"/>
    </xf>
    <xf numFmtId="4" fontId="28" fillId="0" borderId="1">
      <alignment vertical="center"/>
      <protection locked="0"/>
    </xf>
    <xf numFmtId="0" fontId="28" fillId="0" borderId="3">
      <alignment horizontal="center" vertical="center" wrapText="1"/>
    </xf>
    <xf numFmtId="4" fontId="27" fillId="0" borderId="11">
      <alignment horizontal="right" vertical="center"/>
      <protection locked="0"/>
    </xf>
    <xf numFmtId="4" fontId="31" fillId="0" borderId="1">
      <alignment horizontal="right" vertical="center"/>
    </xf>
    <xf numFmtId="0" fontId="44" fillId="0" borderId="0">
      <alignment vertical="top"/>
      <protection locked="0"/>
    </xf>
    <xf numFmtId="0" fontId="28" fillId="0" borderId="4">
      <alignment horizontal="center" vertical="center" wrapText="1"/>
    </xf>
    <xf numFmtId="4" fontId="27" fillId="0" borderId="11">
      <alignment horizontal="right" vertical="center"/>
    </xf>
    <xf numFmtId="4" fontId="31" fillId="0" borderId="1">
      <alignment horizontal="right" vertical="center"/>
      <protection locked="0"/>
    </xf>
    <xf numFmtId="0" fontId="27" fillId="0" borderId="4">
      <alignment horizontal="left" vertical="center" wrapText="1"/>
    </xf>
    <xf numFmtId="0" fontId="44" fillId="0" borderId="0">
      <alignment vertical="top"/>
      <protection locked="0"/>
    </xf>
    <xf numFmtId="0" fontId="9" fillId="0" borderId="12">
      <alignment horizontal="center" vertical="center" wrapText="1"/>
    </xf>
    <xf numFmtId="0" fontId="27" fillId="0" borderId="11">
      <alignment horizontal="center" vertical="center"/>
    </xf>
    <xf numFmtId="0" fontId="9" fillId="0" borderId="0"/>
    <xf numFmtId="0" fontId="51" fillId="0" borderId="0">
      <alignment horizontal="center" vertical="center"/>
    </xf>
    <xf numFmtId="0" fontId="16" fillId="0" borderId="0">
      <alignment horizontal="center" vertical="center"/>
      <protection locked="0"/>
    </xf>
    <xf numFmtId="0" fontId="28" fillId="0" borderId="0">
      <alignment horizontal="left" vertical="center"/>
    </xf>
    <xf numFmtId="0" fontId="27" fillId="0" borderId="0">
      <alignment horizontal="left" vertical="center"/>
    </xf>
    <xf numFmtId="0" fontId="28" fillId="0" borderId="5">
      <alignment horizontal="center" vertical="center"/>
    </xf>
    <xf numFmtId="0" fontId="9" fillId="0" borderId="3">
      <alignment horizontal="center" vertical="center" wrapText="1"/>
    </xf>
    <xf numFmtId="49" fontId="28" fillId="0" borderId="1">
      <alignment horizontal="center" vertical="center"/>
    </xf>
    <xf numFmtId="0" fontId="9" fillId="0" borderId="4">
      <alignment horizontal="center" vertical="center"/>
    </xf>
    <xf numFmtId="0" fontId="28" fillId="0" borderId="1">
      <alignment vertical="center" wrapText="1"/>
    </xf>
    <xf numFmtId="0" fontId="9" fillId="0" borderId="5">
      <alignment horizontal="center" vertical="center"/>
    </xf>
    <xf numFmtId="49" fontId="9" fillId="0" borderId="1"/>
    <xf numFmtId="0" fontId="27" fillId="0" borderId="1">
      <alignment horizontal="left" vertical="center" wrapText="1"/>
    </xf>
    <xf numFmtId="0" fontId="50" fillId="0" borderId="5">
      <alignment horizontal="center" vertical="center"/>
    </xf>
    <xf numFmtId="0" fontId="27" fillId="0" borderId="5">
      <alignment horizontal="center" vertical="center"/>
      <protection locked="0"/>
    </xf>
    <xf numFmtId="0" fontId="9" fillId="0" borderId="6">
      <alignment horizontal="center" vertical="center"/>
      <protection locked="0"/>
    </xf>
    <xf numFmtId="0" fontId="9" fillId="0" borderId="10">
      <alignment horizontal="center" vertical="center" wrapText="1"/>
      <protection locked="0"/>
    </xf>
    <xf numFmtId="0" fontId="9" fillId="0" borderId="12">
      <alignment horizontal="center" vertical="center"/>
      <protection locked="0"/>
    </xf>
    <xf numFmtId="0" fontId="9" fillId="0" borderId="7">
      <alignment horizontal="center" vertical="center" wrapText="1"/>
    </xf>
    <xf numFmtId="0" fontId="9" fillId="0" borderId="0"/>
    <xf numFmtId="0" fontId="9" fillId="0" borderId="1">
      <alignment horizontal="center" vertical="center"/>
      <protection locked="0"/>
    </xf>
    <xf numFmtId="0" fontId="9" fillId="0" borderId="10">
      <alignment horizontal="center" vertical="center" wrapText="1"/>
    </xf>
    <xf numFmtId="0" fontId="37" fillId="0" borderId="0">
      <alignment horizontal="center" vertical="center"/>
      <protection locked="0"/>
    </xf>
    <xf numFmtId="0" fontId="27" fillId="0" borderId="0">
      <alignment vertical="top"/>
      <protection locked="0"/>
    </xf>
    <xf numFmtId="0" fontId="9" fillId="0" borderId="9">
      <alignment horizontal="center" vertical="center" wrapText="1"/>
      <protection locked="0"/>
    </xf>
    <xf numFmtId="0" fontId="27" fillId="0" borderId="0">
      <alignment horizontal="left" vertical="center"/>
      <protection locked="0"/>
    </xf>
    <xf numFmtId="0" fontId="9" fillId="0" borderId="4">
      <alignment horizontal="center" vertical="center"/>
      <protection locked="0"/>
    </xf>
    <xf numFmtId="0" fontId="27" fillId="0" borderId="10">
      <alignment horizontal="right" vertical="center"/>
      <protection locked="0"/>
    </xf>
    <xf numFmtId="0" fontId="28" fillId="0" borderId="3">
      <alignment horizontal="center" vertical="center" wrapText="1"/>
      <protection locked="0"/>
    </xf>
    <xf numFmtId="3" fontId="9" fillId="0" borderId="4">
      <alignment horizontal="center" vertical="center"/>
    </xf>
    <xf numFmtId="0" fontId="27" fillId="0" borderId="0">
      <alignment horizontal="right" wrapText="1"/>
      <protection locked="0"/>
    </xf>
    <xf numFmtId="0" fontId="28" fillId="0" borderId="3">
      <alignment horizontal="center" vertical="center"/>
    </xf>
    <xf numFmtId="4" fontId="27" fillId="0" borderId="4">
      <alignment horizontal="right" vertical="center"/>
      <protection locked="0"/>
    </xf>
    <xf numFmtId="0" fontId="9" fillId="0" borderId="8">
      <alignment horizontal="center" vertical="center" wrapText="1"/>
    </xf>
    <xf numFmtId="0" fontId="28" fillId="0" borderId="4">
      <alignment horizontal="center" vertical="center"/>
      <protection locked="0"/>
    </xf>
    <xf numFmtId="3" fontId="9" fillId="0" borderId="10">
      <alignment horizontal="center" vertical="center"/>
    </xf>
    <xf numFmtId="0" fontId="27" fillId="0" borderId="10">
      <alignment horizontal="right" vertical="center"/>
    </xf>
    <xf numFmtId="0" fontId="9" fillId="0" borderId="1">
      <alignment horizontal="center" vertical="center"/>
      <protection locked="0"/>
    </xf>
    <xf numFmtId="0" fontId="9" fillId="0" borderId="1"/>
    <xf numFmtId="0" fontId="27" fillId="0" borderId="1">
      <alignment horizontal="left" vertical="center"/>
    </xf>
    <xf numFmtId="0" fontId="9" fillId="0" borderId="0">
      <alignment horizontal="right" vertical="center"/>
      <protection locked="0"/>
    </xf>
    <xf numFmtId="0" fontId="9" fillId="0" borderId="0">
      <alignment horizontal="right"/>
      <protection locked="0"/>
    </xf>
    <xf numFmtId="0" fontId="9" fillId="0" borderId="7">
      <alignment horizontal="center" vertical="center" wrapText="1"/>
      <protection locked="0"/>
    </xf>
    <xf numFmtId="0" fontId="9" fillId="0" borderId="0"/>
    <xf numFmtId="0" fontId="27" fillId="0" borderId="0">
      <alignment horizontal="left" vertical="center" wrapText="1"/>
      <protection locked="0"/>
    </xf>
    <xf numFmtId="0" fontId="28" fillId="0" borderId="2">
      <alignment horizontal="center" vertical="center" wrapText="1"/>
    </xf>
    <xf numFmtId="0" fontId="28" fillId="0" borderId="4">
      <alignment horizontal="center" vertical="center"/>
    </xf>
    <xf numFmtId="0" fontId="27" fillId="0" borderId="1">
      <alignment horizontal="right" vertical="center" wrapText="1"/>
      <protection locked="0"/>
    </xf>
    <xf numFmtId="0" fontId="28" fillId="0" borderId="0"/>
    <xf numFmtId="0" fontId="40" fillId="0" borderId="0">
      <alignment horizontal="right"/>
      <protection locked="0"/>
    </xf>
    <xf numFmtId="0" fontId="27" fillId="0" borderId="4">
      <alignment horizontal="left" vertical="center" wrapText="1"/>
    </xf>
    <xf numFmtId="0" fontId="31" fillId="0" borderId="1">
      <alignment horizontal="center" vertical="center"/>
    </xf>
    <xf numFmtId="0" fontId="28" fillId="0" borderId="5">
      <alignment horizontal="center" vertical="center"/>
    </xf>
    <xf numFmtId="0" fontId="28" fillId="0" borderId="2">
      <alignment horizontal="center" vertical="center"/>
    </xf>
    <xf numFmtId="0" fontId="55" fillId="0" borderId="0">
      <alignment horizontal="center" vertical="center" wrapText="1"/>
      <protection locked="0"/>
    </xf>
    <xf numFmtId="0" fontId="9" fillId="0" borderId="11">
      <alignment horizontal="center" vertical="center" wrapText="1"/>
      <protection locked="0"/>
    </xf>
    <xf numFmtId="0" fontId="31" fillId="0" borderId="1">
      <alignment horizontal="center" vertical="center"/>
      <protection locked="0"/>
    </xf>
    <xf numFmtId="0" fontId="44" fillId="0" borderId="0">
      <alignment vertical="top"/>
      <protection locked="0"/>
    </xf>
    <xf numFmtId="0" fontId="28" fillId="0" borderId="6">
      <alignment horizontal="center" vertical="center"/>
    </xf>
    <xf numFmtId="0" fontId="27" fillId="0" borderId="0">
      <alignment horizontal="left" vertical="center"/>
      <protection locked="0"/>
    </xf>
    <xf numFmtId="0" fontId="28" fillId="0" borderId="0">
      <alignment horizontal="left" vertical="center" wrapText="1"/>
    </xf>
    <xf numFmtId="0" fontId="53" fillId="0" borderId="0">
      <alignment horizontal="center" vertical="center"/>
    </xf>
    <xf numFmtId="0" fontId="9" fillId="0" borderId="1">
      <alignment horizontal="center" vertical="center"/>
      <protection locked="0"/>
    </xf>
    <xf numFmtId="0" fontId="28" fillId="0" borderId="2">
      <alignment horizontal="center" vertical="center"/>
      <protection locked="0"/>
    </xf>
    <xf numFmtId="0" fontId="27" fillId="0" borderId="10">
      <alignment horizontal="left" vertical="center" wrapText="1"/>
    </xf>
    <xf numFmtId="0" fontId="9" fillId="0" borderId="10">
      <alignment horizontal="center" vertical="center" wrapText="1"/>
    </xf>
    <xf numFmtId="0" fontId="28" fillId="0" borderId="0">
      <alignment wrapText="1"/>
    </xf>
    <xf numFmtId="0" fontId="27" fillId="0" borderId="1">
      <alignment horizontal="left" vertical="center" wrapText="1"/>
      <protection locked="0"/>
    </xf>
    <xf numFmtId="4" fontId="27" fillId="0" borderId="10">
      <alignment horizontal="right" vertical="center"/>
    </xf>
    <xf numFmtId="3" fontId="28" fillId="0" borderId="10">
      <alignment horizontal="center" vertical="center"/>
    </xf>
    <xf numFmtId="0" fontId="9" fillId="0" borderId="0">
      <alignment vertical="top"/>
      <protection locked="0"/>
    </xf>
    <xf numFmtId="0" fontId="28" fillId="0" borderId="6">
      <alignment horizontal="center" vertical="center"/>
    </xf>
    <xf numFmtId="0" fontId="28" fillId="0" borderId="10">
      <alignment horizontal="center" vertical="center"/>
      <protection locked="0"/>
    </xf>
    <xf numFmtId="0" fontId="28" fillId="0" borderId="3">
      <alignment horizontal="center" vertical="center"/>
      <protection locked="0"/>
    </xf>
    <xf numFmtId="0" fontId="28" fillId="0" borderId="7">
      <alignment horizontal="center" vertical="center"/>
    </xf>
    <xf numFmtId="0" fontId="9" fillId="0" borderId="8">
      <alignment horizontal="center" vertical="center"/>
    </xf>
    <xf numFmtId="0" fontId="27" fillId="0" borderId="6">
      <alignment horizontal="left" vertical="center"/>
      <protection locked="0"/>
    </xf>
    <xf numFmtId="0" fontId="28" fillId="0" borderId="5">
      <alignment horizontal="center" vertical="center"/>
      <protection locked="0"/>
    </xf>
    <xf numFmtId="3" fontId="28" fillId="0" borderId="10">
      <alignment horizontal="center" vertical="center"/>
      <protection locked="0"/>
    </xf>
    <xf numFmtId="0" fontId="9" fillId="0" borderId="8">
      <alignment horizontal="center" vertical="center" wrapText="1"/>
    </xf>
    <xf numFmtId="49" fontId="9" fillId="0" borderId="0">
      <protection locked="0"/>
    </xf>
    <xf numFmtId="0" fontId="28" fillId="0" borderId="2">
      <alignment horizontal="center" vertical="center"/>
      <protection locked="0"/>
    </xf>
    <xf numFmtId="0" fontId="28" fillId="0" borderId="6">
      <alignment horizontal="center" vertical="center" wrapText="1"/>
    </xf>
    <xf numFmtId="0" fontId="28" fillId="0" borderId="7">
      <alignment horizontal="center" vertical="center" wrapText="1"/>
    </xf>
    <xf numFmtId="0" fontId="9" fillId="0" borderId="0">
      <protection locked="0"/>
    </xf>
    <xf numFmtId="0" fontId="28" fillId="0" borderId="6">
      <alignment horizontal="center" vertical="center"/>
      <protection locked="0"/>
    </xf>
    <xf numFmtId="0" fontId="28" fillId="0" borderId="10">
      <alignment horizontal="center" vertical="center" wrapText="1"/>
      <protection locked="0"/>
    </xf>
    <xf numFmtId="0" fontId="44" fillId="0" borderId="0">
      <alignment vertical="top"/>
      <protection locked="0"/>
    </xf>
    <xf numFmtId="0" fontId="28" fillId="0" borderId="0">
      <protection locked="0"/>
    </xf>
    <xf numFmtId="0" fontId="28" fillId="0" borderId="5">
      <alignment horizontal="center" vertical="center" wrapText="1"/>
      <protection locked="0"/>
    </xf>
    <xf numFmtId="3" fontId="28" fillId="0" borderId="10">
      <alignment horizontal="center" vertical="top"/>
      <protection locked="0"/>
    </xf>
    <xf numFmtId="0" fontId="28" fillId="0" borderId="1">
      <alignment horizontal="center" vertical="center" wrapText="1"/>
      <protection locked="0"/>
    </xf>
    <xf numFmtId="0" fontId="28" fillId="0" borderId="4">
      <alignment horizontal="center" vertical="center" wrapText="1"/>
      <protection locked="0"/>
    </xf>
    <xf numFmtId="0" fontId="9" fillId="0" borderId="10">
      <alignment horizontal="center" vertical="top"/>
    </xf>
    <xf numFmtId="0" fontId="37" fillId="0" borderId="0">
      <alignment horizontal="center" vertical="center"/>
    </xf>
    <xf numFmtId="0" fontId="27" fillId="0" borderId="1">
      <alignment horizontal="right" vertical="center"/>
      <protection locked="0"/>
    </xf>
    <xf numFmtId="0" fontId="16" fillId="0" borderId="0">
      <alignment horizontal="center" vertical="center"/>
    </xf>
    <xf numFmtId="0" fontId="27" fillId="0" borderId="0">
      <alignment horizontal="left" vertical="center"/>
      <protection locked="0"/>
    </xf>
    <xf numFmtId="0" fontId="28" fillId="0" borderId="5">
      <alignment horizontal="center" vertical="center"/>
    </xf>
    <xf numFmtId="0" fontId="28" fillId="0" borderId="2">
      <alignment horizontal="center" vertical="center"/>
    </xf>
    <xf numFmtId="0" fontId="28" fillId="0" borderId="4">
      <alignment horizontal="center" vertical="center"/>
    </xf>
    <xf numFmtId="0" fontId="27" fillId="0" borderId="1">
      <alignment vertical="center"/>
    </xf>
    <xf numFmtId="0" fontId="27" fillId="0" borderId="1">
      <alignment vertical="center"/>
      <protection locked="0"/>
    </xf>
    <xf numFmtId="0" fontId="28" fillId="0" borderId="7">
      <alignment horizontal="center" vertical="center"/>
    </xf>
    <xf numFmtId="0" fontId="9" fillId="0" borderId="0">
      <alignment horizontal="right"/>
      <protection locked="0"/>
    </xf>
    <xf numFmtId="0" fontId="28" fillId="0" borderId="1">
      <alignment horizontal="center" vertical="center"/>
      <protection locked="0"/>
    </xf>
    <xf numFmtId="0" fontId="28" fillId="0" borderId="2">
      <alignment horizontal="center" vertical="center"/>
      <protection locked="0"/>
    </xf>
    <xf numFmtId="4" fontId="31" fillId="0" borderId="1">
      <alignment horizontal="right" vertical="center"/>
    </xf>
    <xf numFmtId="0" fontId="28" fillId="0" borderId="7">
      <alignment horizontal="center" vertical="center"/>
    </xf>
    <xf numFmtId="0" fontId="27" fillId="0" borderId="1">
      <alignment horizontal="left" vertical="center" wrapText="1"/>
      <protection locked="0"/>
    </xf>
    <xf numFmtId="0" fontId="28" fillId="0" borderId="4">
      <alignment horizontal="center" vertical="center" wrapText="1"/>
    </xf>
    <xf numFmtId="0" fontId="27" fillId="0" borderId="1">
      <alignment horizontal="left" vertical="center"/>
      <protection locked="0"/>
    </xf>
    <xf numFmtId="0" fontId="9" fillId="0" borderId="6">
      <alignment horizontal="center" vertical="center"/>
      <protection locked="0"/>
    </xf>
    <xf numFmtId="4" fontId="27" fillId="0" borderId="1">
      <alignment horizontal="right" vertical="center"/>
    </xf>
    <xf numFmtId="0" fontId="27" fillId="0" borderId="0">
      <alignment horizontal="right" vertical="center"/>
    </xf>
    <xf numFmtId="0" fontId="9" fillId="0" borderId="0"/>
    <xf numFmtId="4" fontId="27" fillId="0" borderId="1">
      <alignment horizontal="right" vertical="center"/>
      <protection locked="0"/>
    </xf>
    <xf numFmtId="0" fontId="27" fillId="0" borderId="0">
      <alignment horizontal="right"/>
    </xf>
    <xf numFmtId="0" fontId="31" fillId="0" borderId="1">
      <alignment horizontal="right" vertical="center"/>
    </xf>
    <xf numFmtId="0" fontId="44" fillId="0" borderId="0">
      <alignment vertical="top"/>
      <protection locked="0"/>
    </xf>
    <xf numFmtId="49" fontId="9" fillId="0" borderId="0"/>
    <xf numFmtId="0" fontId="55" fillId="0" borderId="0">
      <alignment horizontal="center" vertical="center"/>
    </xf>
    <xf numFmtId="49" fontId="28" fillId="0" borderId="5">
      <alignment horizontal="center" vertical="center" wrapText="1"/>
    </xf>
    <xf numFmtId="49" fontId="28" fillId="0" borderId="1">
      <alignment horizontal="center" vertical="center"/>
    </xf>
    <xf numFmtId="0" fontId="27" fillId="0" borderId="1">
      <alignment horizontal="left" vertical="center" wrapText="1"/>
    </xf>
    <xf numFmtId="0" fontId="9" fillId="0" borderId="5">
      <alignment horizontal="center" vertical="center"/>
    </xf>
    <xf numFmtId="49" fontId="28" fillId="0" borderId="7">
      <alignment horizontal="center" vertical="center" wrapText="1"/>
    </xf>
    <xf numFmtId="0" fontId="9" fillId="0" borderId="7">
      <alignment horizontal="center" vertical="center"/>
    </xf>
    <xf numFmtId="0" fontId="9" fillId="0" borderId="0"/>
    <xf numFmtId="0" fontId="28" fillId="0" borderId="2">
      <alignment horizontal="center" vertical="center"/>
      <protection locked="0"/>
    </xf>
    <xf numFmtId="0" fontId="28" fillId="0" borderId="4">
      <alignment horizontal="center" vertical="center"/>
    </xf>
    <xf numFmtId="4" fontId="27" fillId="0" borderId="1">
      <alignment horizontal="right" vertical="center" wrapText="1"/>
    </xf>
    <xf numFmtId="4" fontId="27" fillId="0" borderId="1">
      <alignment horizontal="right" vertical="center" wrapText="1"/>
      <protection locked="0"/>
    </xf>
    <xf numFmtId="0" fontId="28" fillId="0" borderId="1">
      <alignment horizontal="center" vertical="center"/>
    </xf>
    <xf numFmtId="0" fontId="28" fillId="0" borderId="7">
      <alignment horizontal="center" vertical="center"/>
    </xf>
    <xf numFmtId="0" fontId="28" fillId="0" borderId="6">
      <alignment horizontal="center" vertical="center"/>
    </xf>
    <xf numFmtId="0" fontId="27" fillId="0" borderId="0">
      <alignment horizontal="right"/>
    </xf>
    <xf numFmtId="0" fontId="28" fillId="0" borderId="8">
      <alignment horizontal="center" vertical="center"/>
    </xf>
    <xf numFmtId="0" fontId="28" fillId="0" borderId="10">
      <alignment horizontal="center" vertical="center"/>
    </xf>
    <xf numFmtId="0" fontId="9" fillId="0" borderId="1">
      <alignment horizontal="center"/>
    </xf>
    <xf numFmtId="0" fontId="44" fillId="0" borderId="0">
      <alignment vertical="top"/>
      <protection locked="0"/>
    </xf>
    <xf numFmtId="49" fontId="9" fillId="0" borderId="0">
      <alignment horizontal="center"/>
    </xf>
    <xf numFmtId="0" fontId="28" fillId="0" borderId="6">
      <alignment horizontal="center" vertical="center"/>
    </xf>
    <xf numFmtId="49" fontId="28" fillId="0" borderId="6">
      <alignment horizontal="center" vertical="center" wrapText="1"/>
    </xf>
    <xf numFmtId="0" fontId="9" fillId="0" borderId="0">
      <alignment horizontal="center" wrapText="1"/>
    </xf>
    <xf numFmtId="0" fontId="54" fillId="0" borderId="0">
      <alignment horizontal="center" vertical="center" wrapText="1"/>
    </xf>
    <xf numFmtId="0" fontId="27" fillId="0" borderId="0">
      <alignment horizontal="left" vertical="center"/>
      <protection locked="0"/>
    </xf>
    <xf numFmtId="0" fontId="28" fillId="0" borderId="2">
      <alignment horizontal="center" vertical="center" wrapText="1"/>
    </xf>
    <xf numFmtId="0" fontId="28" fillId="0" borderId="4">
      <alignment horizontal="center" vertical="center" wrapText="1"/>
    </xf>
    <xf numFmtId="0" fontId="52" fillId="0" borderId="1">
      <alignment horizontal="center" vertical="center" wrapText="1"/>
    </xf>
    <xf numFmtId="4" fontId="27" fillId="0" borderId="1">
      <alignment horizontal="right" vertical="center"/>
    </xf>
    <xf numFmtId="0" fontId="52" fillId="0" borderId="0">
      <alignment horizontal="center" wrapText="1"/>
    </xf>
    <xf numFmtId="0" fontId="28" fillId="0" borderId="2">
      <alignment horizontal="center" vertical="center"/>
    </xf>
    <xf numFmtId="0" fontId="28" fillId="0" borderId="4">
      <alignment horizontal="center" vertical="center"/>
    </xf>
    <xf numFmtId="0" fontId="9" fillId="0" borderId="0">
      <alignment wrapText="1"/>
    </xf>
    <xf numFmtId="0" fontId="28" fillId="0" borderId="5">
      <alignment horizontal="center" vertical="center"/>
    </xf>
    <xf numFmtId="0" fontId="28" fillId="0" borderId="1">
      <alignment horizontal="center" vertical="center"/>
    </xf>
    <xf numFmtId="0" fontId="52" fillId="0" borderId="5">
      <alignment horizontal="center" vertical="center" wrapText="1"/>
    </xf>
    <xf numFmtId="4" fontId="27" fillId="0" borderId="5">
      <alignment horizontal="right" vertical="center"/>
    </xf>
    <xf numFmtId="0" fontId="28" fillId="0" borderId="7">
      <alignment horizontal="center" vertical="center"/>
    </xf>
    <xf numFmtId="0" fontId="52" fillId="0" borderId="0">
      <alignment wrapText="1"/>
    </xf>
    <xf numFmtId="0" fontId="27" fillId="0" borderId="0">
      <alignment horizontal="right" wrapText="1"/>
    </xf>
    <xf numFmtId="0" fontId="9" fillId="0" borderId="0"/>
    <xf numFmtId="0" fontId="44" fillId="0" borderId="0">
      <alignment vertical="top"/>
      <protection locked="0"/>
    </xf>
    <xf numFmtId="0" fontId="28" fillId="0" borderId="6">
      <alignment horizontal="center" vertical="center"/>
    </xf>
    <xf numFmtId="0" fontId="52" fillId="0" borderId="0">
      <alignment horizontal="center"/>
    </xf>
    <xf numFmtId="0" fontId="52" fillId="0" borderId="0"/>
    <xf numFmtId="0" fontId="28" fillId="0" borderId="0"/>
    <xf numFmtId="0" fontId="9" fillId="0" borderId="1"/>
    <xf numFmtId="0" fontId="28" fillId="0" borderId="6">
      <alignment horizontal="center" vertical="center"/>
    </xf>
    <xf numFmtId="0" fontId="28" fillId="0" borderId="7">
      <alignment horizontal="center" vertical="center"/>
      <protection locked="0"/>
    </xf>
    <xf numFmtId="0" fontId="28" fillId="0" borderId="7">
      <alignment horizontal="center" vertical="center" wrapText="1"/>
      <protection locked="0"/>
    </xf>
    <xf numFmtId="0" fontId="28" fillId="0" borderId="5">
      <alignment horizontal="center" vertical="center"/>
    </xf>
    <xf numFmtId="0" fontId="28" fillId="0" borderId="7">
      <alignment horizontal="center" vertical="center"/>
    </xf>
    <xf numFmtId="0" fontId="9" fillId="0" borderId="7">
      <alignment horizontal="center"/>
    </xf>
    <xf numFmtId="0" fontId="28" fillId="0" borderId="6">
      <alignment horizontal="center" vertical="center" wrapText="1"/>
      <protection locked="0"/>
    </xf>
    <xf numFmtId="0" fontId="44" fillId="0" borderId="0">
      <alignment vertical="top"/>
      <protection locked="0"/>
    </xf>
    <xf numFmtId="0" fontId="9" fillId="0" borderId="1">
      <alignment horizontal="center"/>
    </xf>
    <xf numFmtId="49" fontId="40" fillId="0" borderId="0">
      <protection locked="0"/>
    </xf>
    <xf numFmtId="0" fontId="27" fillId="0" borderId="0">
      <alignment horizontal="right" vertical="center"/>
      <protection locked="0"/>
    </xf>
    <xf numFmtId="49" fontId="28" fillId="0" borderId="2">
      <alignment horizontal="center" vertical="center" wrapText="1"/>
      <protection locked="0"/>
    </xf>
    <xf numFmtId="0" fontId="27" fillId="0" borderId="0">
      <alignment horizontal="right"/>
      <protection locked="0"/>
    </xf>
    <xf numFmtId="49" fontId="28" fillId="0" borderId="3">
      <alignment horizontal="center" vertical="center" wrapText="1"/>
      <protection locked="0"/>
    </xf>
    <xf numFmtId="0" fontId="9" fillId="0" borderId="0"/>
    <xf numFmtId="0" fontId="37" fillId="0" borderId="0">
      <alignment horizontal="center" vertical="center"/>
    </xf>
    <xf numFmtId="0" fontId="27" fillId="0" borderId="0">
      <alignment horizontal="left" vertical="center"/>
      <protection locked="0"/>
    </xf>
    <xf numFmtId="0" fontId="28" fillId="0" borderId="2">
      <alignment horizontal="center" vertical="center" wrapText="1"/>
      <protection locked="0"/>
    </xf>
    <xf numFmtId="0" fontId="28" fillId="0" borderId="3">
      <alignment horizontal="center" vertical="center" wrapText="1"/>
      <protection locked="0"/>
    </xf>
    <xf numFmtId="0" fontId="28" fillId="0" borderId="3">
      <alignment horizontal="center" vertical="center"/>
    </xf>
    <xf numFmtId="0" fontId="28" fillId="0" borderId="4">
      <alignment horizontal="center" vertical="center" wrapText="1"/>
      <protection locked="0"/>
    </xf>
    <xf numFmtId="0" fontId="9" fillId="0" borderId="1">
      <alignment horizontal="center" vertical="center"/>
    </xf>
    <xf numFmtId="0" fontId="27" fillId="0" borderId="1">
      <alignment horizontal="left" vertical="top" wrapText="1"/>
      <protection locked="0"/>
    </xf>
    <xf numFmtId="0" fontId="9" fillId="0" borderId="1"/>
    <xf numFmtId="0" fontId="9" fillId="0" borderId="5">
      <alignment horizontal="center" vertical="center" wrapText="1"/>
      <protection locked="0"/>
    </xf>
    <xf numFmtId="0" fontId="28" fillId="0" borderId="0">
      <alignment horizontal="left" vertical="center"/>
    </xf>
    <xf numFmtId="0" fontId="28" fillId="0" borderId="2">
      <alignment horizontal="center" vertical="center" wrapText="1"/>
    </xf>
    <xf numFmtId="49" fontId="9" fillId="0" borderId="0"/>
    <xf numFmtId="0" fontId="28" fillId="0" borderId="4">
      <alignment horizontal="center" vertical="center"/>
    </xf>
    <xf numFmtId="0" fontId="28" fillId="0" borderId="3">
      <alignment horizontal="center" vertical="center" wrapText="1"/>
    </xf>
    <xf numFmtId="0" fontId="27" fillId="0" borderId="6">
      <alignment horizontal="left" vertical="center"/>
    </xf>
    <xf numFmtId="0" fontId="28" fillId="0" borderId="4">
      <alignment horizontal="center" vertical="center" wrapText="1"/>
    </xf>
    <xf numFmtId="0" fontId="27" fillId="0" borderId="1">
      <alignment horizontal="left" vertical="center" wrapText="1"/>
      <protection locked="0"/>
    </xf>
    <xf numFmtId="0" fontId="27" fillId="0" borderId="7">
      <alignment horizontal="left" vertical="center"/>
    </xf>
    <xf numFmtId="0" fontId="37" fillId="0" borderId="0">
      <alignment horizontal="center" vertical="center" wrapText="1"/>
    </xf>
    <xf numFmtId="0" fontId="27" fillId="0" borderId="1">
      <alignment horizontal="left" vertical="center" wrapText="1"/>
    </xf>
    <xf numFmtId="0" fontId="28" fillId="0" borderId="0"/>
    <xf numFmtId="0" fontId="28" fillId="0" borderId="0">
      <alignment wrapText="1"/>
    </xf>
    <xf numFmtId="0" fontId="28" fillId="0" borderId="2">
      <alignment horizontal="center" vertical="center"/>
    </xf>
    <xf numFmtId="0" fontId="28" fillId="0" borderId="11">
      <alignment horizontal="center" vertical="center" wrapText="1"/>
      <protection locked="0"/>
    </xf>
    <xf numFmtId="0" fontId="28" fillId="0" borderId="8">
      <alignment horizontal="center" vertical="center" wrapText="1"/>
    </xf>
    <xf numFmtId="4" fontId="27" fillId="0" borderId="1">
      <alignment horizontal="right" vertical="center" wrapText="1"/>
      <protection locked="0"/>
    </xf>
    <xf numFmtId="0" fontId="28" fillId="0" borderId="1">
      <alignment horizontal="center" vertical="center" wrapText="1"/>
    </xf>
    <xf numFmtId="0" fontId="28" fillId="0" borderId="9">
      <alignment horizontal="center" vertical="center" wrapText="1"/>
    </xf>
    <xf numFmtId="4" fontId="27" fillId="0" borderId="1">
      <alignment horizontal="right" vertical="center" wrapText="1"/>
    </xf>
    <xf numFmtId="0" fontId="28" fillId="0" borderId="6">
      <alignment horizontal="center" vertical="center"/>
    </xf>
    <xf numFmtId="0" fontId="28" fillId="0" borderId="10">
      <alignment horizontal="center" vertical="center" wrapText="1"/>
    </xf>
    <xf numFmtId="0" fontId="28" fillId="0" borderId="21">
      <alignment horizontal="center" vertical="center"/>
    </xf>
    <xf numFmtId="0" fontId="28" fillId="0" borderId="10">
      <alignment horizontal="center" vertical="center"/>
    </xf>
    <xf numFmtId="0" fontId="27" fillId="0" borderId="12">
      <alignment horizontal="left" vertical="center"/>
    </xf>
    <xf numFmtId="0" fontId="28" fillId="0" borderId="8">
      <alignment horizontal="center" vertical="center" wrapText="1"/>
      <protection locked="0"/>
    </xf>
    <xf numFmtId="0" fontId="28" fillId="0" borderId="7">
      <alignment horizontal="center" vertical="center"/>
    </xf>
    <xf numFmtId="0" fontId="27" fillId="0" borderId="0">
      <alignment horizontal="right" vertical="center"/>
    </xf>
    <xf numFmtId="0" fontId="28" fillId="0" borderId="10">
      <alignment horizontal="center" vertical="center" wrapText="1"/>
      <protection locked="0"/>
    </xf>
    <xf numFmtId="0" fontId="9" fillId="0" borderId="0">
      <protection locked="0"/>
    </xf>
    <xf numFmtId="4" fontId="27" fillId="0" borderId="1">
      <alignment horizontal="right" vertical="center"/>
      <protection locked="0"/>
    </xf>
    <xf numFmtId="0" fontId="27" fillId="0" borderId="0">
      <alignment horizontal="right"/>
    </xf>
    <xf numFmtId="0" fontId="27" fillId="0" borderId="10">
      <alignment horizontal="right" vertical="center"/>
      <protection locked="0"/>
    </xf>
    <xf numFmtId="0" fontId="37" fillId="0" borderId="0">
      <alignment horizontal="center" vertical="center"/>
      <protection locked="0"/>
    </xf>
    <xf numFmtId="4" fontId="27" fillId="0" borderId="1">
      <alignment horizontal="right" vertical="center"/>
    </xf>
    <xf numFmtId="0" fontId="44" fillId="0" borderId="0">
      <alignment vertical="top"/>
      <protection locked="0"/>
    </xf>
    <xf numFmtId="0" fontId="27" fillId="0" borderId="1">
      <alignment horizontal="right" vertical="center" wrapText="1"/>
      <protection locked="0"/>
    </xf>
    <xf numFmtId="0" fontId="9" fillId="0" borderId="0">
      <alignment vertical="center"/>
    </xf>
    <xf numFmtId="0" fontId="16" fillId="0" borderId="0">
      <alignment horizontal="center" vertical="center"/>
    </xf>
    <xf numFmtId="0" fontId="27" fillId="0" borderId="0">
      <alignment horizontal="left" vertical="center"/>
      <protection locked="0"/>
    </xf>
    <xf numFmtId="0" fontId="28" fillId="0" borderId="1">
      <alignment horizontal="center" vertical="center" wrapText="1"/>
    </xf>
    <xf numFmtId="0" fontId="27" fillId="0" borderId="1">
      <alignment horizontal="left" vertical="center" wrapText="1"/>
    </xf>
    <xf numFmtId="0" fontId="27" fillId="0" borderId="2">
      <alignment horizontal="left" vertical="center" wrapText="1"/>
      <protection locked="0"/>
    </xf>
    <xf numFmtId="0" fontId="9" fillId="0" borderId="3">
      <alignment vertical="center"/>
    </xf>
    <xf numFmtId="0" fontId="9" fillId="0" borderId="4">
      <alignment vertical="center"/>
    </xf>
    <xf numFmtId="0" fontId="27" fillId="0" borderId="1">
      <alignment vertical="center" wrapText="1"/>
    </xf>
    <xf numFmtId="0" fontId="27" fillId="0" borderId="1">
      <alignment horizontal="left" vertical="center" wrapText="1"/>
      <protection locked="0"/>
    </xf>
    <xf numFmtId="0" fontId="27" fillId="0" borderId="1">
      <alignment horizontal="center" vertical="center" wrapText="1"/>
    </xf>
    <xf numFmtId="0" fontId="37" fillId="0" borderId="0">
      <alignment horizontal="center" vertical="center"/>
      <protection locked="0"/>
    </xf>
    <xf numFmtId="0" fontId="28" fillId="0" borderId="1">
      <alignment horizontal="center" vertical="center"/>
      <protection locked="0"/>
    </xf>
    <xf numFmtId="0" fontId="27" fillId="0" borderId="1">
      <alignment horizontal="center" vertical="center"/>
      <protection locked="0"/>
    </xf>
    <xf numFmtId="0" fontId="27" fillId="0" borderId="0">
      <alignment horizontal="right" vertical="center"/>
      <protection locked="0"/>
    </xf>
    <xf numFmtId="0" fontId="44" fillId="0" borderId="0">
      <alignment vertical="top"/>
      <protection locked="0"/>
    </xf>
    <xf numFmtId="0" fontId="9" fillId="0" borderId="0">
      <alignment vertical="center"/>
    </xf>
    <xf numFmtId="0" fontId="16" fillId="0" borderId="0">
      <alignment horizontal="center" vertical="center"/>
    </xf>
    <xf numFmtId="0" fontId="27" fillId="0" borderId="0">
      <alignment horizontal="left" vertical="center"/>
      <protection locked="0"/>
    </xf>
    <xf numFmtId="0" fontId="28" fillId="0" borderId="1">
      <alignment horizontal="center" vertical="center" wrapText="1"/>
    </xf>
    <xf numFmtId="0" fontId="27" fillId="0" borderId="1">
      <alignment horizontal="left" vertical="center" wrapText="1"/>
    </xf>
    <xf numFmtId="0" fontId="27" fillId="0" borderId="1">
      <alignment horizontal="left" vertical="center" wrapText="1"/>
      <protection locked="0"/>
    </xf>
    <xf numFmtId="0" fontId="37" fillId="0" borderId="0">
      <alignment horizontal="center" vertical="center"/>
    </xf>
    <xf numFmtId="0" fontId="28" fillId="0" borderId="1">
      <alignment horizontal="center" vertical="center"/>
      <protection locked="0"/>
    </xf>
    <xf numFmtId="0" fontId="27" fillId="0" borderId="1">
      <alignment vertical="center" wrapText="1"/>
    </xf>
    <xf numFmtId="0" fontId="28" fillId="0" borderId="1">
      <alignment horizontal="center" vertical="center" wrapText="1"/>
      <protection locked="0"/>
    </xf>
    <xf numFmtId="0" fontId="9" fillId="0" borderId="0">
      <alignment horizontal="right"/>
    </xf>
    <xf numFmtId="4" fontId="27" fillId="0" borderId="1">
      <alignment horizontal="right" vertical="center"/>
      <protection locked="0"/>
    </xf>
    <xf numFmtId="0" fontId="27" fillId="0" borderId="1">
      <alignment horizontal="center" vertical="center" wrapText="1"/>
    </xf>
    <xf numFmtId="0" fontId="55" fillId="0" borderId="0">
      <alignment horizontal="center" vertical="center"/>
    </xf>
    <xf numFmtId="4" fontId="27" fillId="0" borderId="1">
      <alignment horizontal="right" vertical="center"/>
    </xf>
    <xf numFmtId="0" fontId="37" fillId="0" borderId="0">
      <alignment horizontal="center" vertical="center"/>
      <protection locked="0"/>
    </xf>
    <xf numFmtId="4" fontId="27" fillId="0" borderId="1">
      <alignment horizontal="right" vertical="center" wrapText="1"/>
      <protection locked="0"/>
    </xf>
    <xf numFmtId="0" fontId="27" fillId="0" borderId="0">
      <alignment horizontal="right" vertical="center"/>
      <protection locked="0"/>
    </xf>
    <xf numFmtId="0" fontId="27" fillId="0" borderId="0">
      <alignment horizontal="right"/>
    </xf>
    <xf numFmtId="0" fontId="44" fillId="0" borderId="0">
      <alignment vertical="top"/>
      <protection locked="0"/>
    </xf>
    <xf numFmtId="0" fontId="28" fillId="0" borderId="7">
      <alignment horizontal="center" vertical="center"/>
    </xf>
    <xf numFmtId="0" fontId="40" fillId="0" borderId="0">
      <alignment horizontal="right"/>
      <protection locked="0"/>
    </xf>
    <xf numFmtId="0" fontId="55" fillId="0" borderId="0">
      <alignment horizontal="center" vertical="center" wrapText="1"/>
      <protection locked="0"/>
    </xf>
    <xf numFmtId="0" fontId="27" fillId="0" borderId="0">
      <alignment horizontal="left" vertical="center"/>
      <protection locked="0"/>
    </xf>
    <xf numFmtId="0" fontId="28" fillId="0" borderId="2">
      <alignment horizontal="center" vertical="center"/>
      <protection locked="0"/>
    </xf>
    <xf numFmtId="0" fontId="28" fillId="0" borderId="3">
      <alignment horizontal="center" vertical="center"/>
      <protection locked="0"/>
    </xf>
    <xf numFmtId="0" fontId="28" fillId="0" borderId="1">
      <alignment horizontal="center" vertical="center"/>
      <protection locked="0"/>
    </xf>
    <xf numFmtId="0" fontId="27" fillId="0" borderId="1">
      <alignment horizontal="left" vertical="center" wrapText="1"/>
      <protection locked="0"/>
    </xf>
    <xf numFmtId="0" fontId="9" fillId="0" borderId="1"/>
    <xf numFmtId="0" fontId="9" fillId="0" borderId="6">
      <alignment horizontal="center" vertical="center"/>
      <protection locked="0"/>
    </xf>
    <xf numFmtId="49" fontId="28" fillId="0" borderId="2">
      <alignment horizontal="center" vertical="center" wrapText="1"/>
      <protection locked="0"/>
    </xf>
    <xf numFmtId="179" fontId="27" fillId="0" borderId="1">
      <alignment horizontal="right" vertical="center" wrapText="1"/>
    </xf>
    <xf numFmtId="49" fontId="28" fillId="0" borderId="3">
      <alignment horizontal="center" vertical="center" wrapText="1"/>
      <protection locked="0"/>
    </xf>
    <xf numFmtId="0" fontId="27" fillId="0" borderId="0">
      <alignment horizontal="right"/>
    </xf>
    <xf numFmtId="49" fontId="28" fillId="0" borderId="1">
      <alignment horizontal="center" vertical="center"/>
      <protection locked="0"/>
    </xf>
    <xf numFmtId="0" fontId="28" fillId="0" borderId="7">
      <alignment horizontal="center" vertical="center"/>
    </xf>
    <xf numFmtId="0" fontId="55" fillId="0" borderId="0">
      <alignment horizontal="center" vertical="center"/>
      <protection locked="0"/>
    </xf>
    <xf numFmtId="0" fontId="28" fillId="0" borderId="2">
      <alignment horizontal="center" vertical="center"/>
    </xf>
    <xf numFmtId="49" fontId="28" fillId="0" borderId="1">
      <alignment horizontal="center" vertical="center"/>
      <protection locked="0"/>
    </xf>
    <xf numFmtId="49" fontId="9" fillId="0" borderId="0"/>
    <xf numFmtId="0" fontId="55" fillId="0" borderId="0">
      <alignment horizontal="center" vertical="center"/>
      <protection locked="0"/>
    </xf>
    <xf numFmtId="0" fontId="28" fillId="0" borderId="2">
      <alignment horizontal="center" vertical="center"/>
    </xf>
    <xf numFmtId="0" fontId="9" fillId="0" borderId="7">
      <alignment horizontal="center" vertical="center"/>
      <protection locked="0"/>
    </xf>
    <xf numFmtId="0" fontId="28" fillId="0" borderId="1">
      <alignment horizontal="center" vertical="center"/>
    </xf>
    <xf numFmtId="0" fontId="9" fillId="0" borderId="0">
      <alignment horizontal="right"/>
    </xf>
    <xf numFmtId="179" fontId="27" fillId="0" borderId="1">
      <alignment horizontal="right" vertical="center"/>
      <protection locked="0"/>
    </xf>
    <xf numFmtId="0" fontId="55" fillId="0" borderId="0">
      <alignment horizontal="center" vertical="center"/>
    </xf>
    <xf numFmtId="179" fontId="27" fillId="0" borderId="1">
      <alignment horizontal="right" vertical="center"/>
    </xf>
    <xf numFmtId="0" fontId="37" fillId="0" borderId="0">
      <alignment horizontal="center" vertical="center"/>
    </xf>
    <xf numFmtId="0" fontId="28" fillId="0" borderId="0"/>
    <xf numFmtId="0" fontId="28" fillId="0" borderId="8">
      <alignment horizontal="center" vertical="center" wrapText="1"/>
    </xf>
    <xf numFmtId="0" fontId="28" fillId="0" borderId="9">
      <alignment horizontal="center" vertical="center" wrapText="1"/>
    </xf>
    <xf numFmtId="0" fontId="28" fillId="0" borderId="10">
      <alignment horizontal="center" vertical="center" wrapText="1"/>
    </xf>
    <xf numFmtId="0" fontId="28" fillId="0" borderId="10">
      <alignment horizontal="center" vertical="center"/>
    </xf>
    <xf numFmtId="0" fontId="28" fillId="0" borderId="6">
      <alignment horizontal="center" vertical="center" wrapText="1"/>
    </xf>
    <xf numFmtId="0" fontId="27" fillId="0" borderId="12">
      <alignment horizontal="left" vertical="center"/>
    </xf>
    <xf numFmtId="0" fontId="27" fillId="0" borderId="0">
      <alignment vertical="top"/>
      <protection locked="0"/>
    </xf>
    <xf numFmtId="0" fontId="27" fillId="0" borderId="10">
      <alignment horizontal="right" vertical="center"/>
    </xf>
    <xf numFmtId="0" fontId="37" fillId="0" borderId="0">
      <alignment horizontal="center" vertical="center"/>
      <protection locked="0"/>
    </xf>
    <xf numFmtId="0" fontId="27" fillId="0" borderId="10">
      <alignment horizontal="right" vertical="center"/>
      <protection locked="0"/>
    </xf>
    <xf numFmtId="0" fontId="28" fillId="0" borderId="6">
      <alignment horizontal="center" vertical="center" wrapText="1"/>
      <protection locked="0"/>
    </xf>
    <xf numFmtId="0" fontId="28" fillId="0" borderId="9">
      <alignment horizontal="center" vertical="center" wrapText="1"/>
      <protection locked="0"/>
    </xf>
    <xf numFmtId="0" fontId="28" fillId="0" borderId="6">
      <alignment horizontal="center" vertical="center"/>
      <protection locked="0"/>
    </xf>
    <xf numFmtId="0" fontId="28" fillId="0" borderId="10">
      <alignment horizontal="center" vertical="center" wrapText="1"/>
      <protection locked="0"/>
    </xf>
    <xf numFmtId="0" fontId="28" fillId="0" borderId="12">
      <alignment horizontal="center" vertical="center"/>
      <protection locked="0"/>
    </xf>
    <xf numFmtId="0" fontId="28" fillId="0" borderId="12">
      <alignment horizontal="center" vertical="center" wrapText="1"/>
    </xf>
    <xf numFmtId="0" fontId="28" fillId="0" borderId="1">
      <alignment horizontal="center" vertical="center" wrapText="1"/>
      <protection locked="0"/>
    </xf>
    <xf numFmtId="0" fontId="27" fillId="0" borderId="1">
      <alignment horizontal="right" vertical="center"/>
      <protection locked="0"/>
    </xf>
    <xf numFmtId="0" fontId="27" fillId="0" borderId="0">
      <alignment horizontal="right" vertical="center"/>
      <protection locked="0"/>
    </xf>
    <xf numFmtId="0" fontId="28" fillId="0" borderId="12">
      <alignment horizontal="center" vertical="center" wrapText="1"/>
      <protection locked="0"/>
    </xf>
    <xf numFmtId="0" fontId="27" fillId="0" borderId="0">
      <alignment horizontal="right"/>
      <protection locked="0"/>
    </xf>
    <xf numFmtId="0" fontId="27" fillId="0" borderId="0">
      <alignment horizontal="right" vertical="center"/>
    </xf>
    <xf numFmtId="0" fontId="27" fillId="0" borderId="0">
      <alignment horizontal="right"/>
    </xf>
    <xf numFmtId="0" fontId="28" fillId="0" borderId="7">
      <alignment horizontal="center" vertical="center" wrapText="1"/>
    </xf>
    <xf numFmtId="0" fontId="44" fillId="0" borderId="0">
      <alignment vertical="top"/>
      <protection locked="0"/>
    </xf>
    <xf numFmtId="0" fontId="27" fillId="0" borderId="5">
      <alignment horizontal="center" vertical="center" wrapText="1"/>
      <protection locked="0"/>
    </xf>
    <xf numFmtId="0" fontId="9" fillId="0" borderId="0">
      <alignment wrapText="1"/>
    </xf>
    <xf numFmtId="0" fontId="16" fillId="0" borderId="0">
      <alignment horizontal="center" vertical="center" wrapText="1"/>
    </xf>
    <xf numFmtId="0" fontId="27" fillId="0" borderId="0">
      <alignment horizontal="left" vertical="center" wrapText="1"/>
    </xf>
    <xf numFmtId="0" fontId="28" fillId="0" borderId="2">
      <alignment horizontal="center" vertical="center" wrapText="1"/>
    </xf>
    <xf numFmtId="0" fontId="28" fillId="0" borderId="4">
      <alignment horizontal="center" vertical="center" wrapText="1"/>
    </xf>
    <xf numFmtId="0" fontId="27" fillId="0" borderId="4">
      <alignment horizontal="left" vertical="center" wrapText="1"/>
    </xf>
    <xf numFmtId="0" fontId="27" fillId="0" borderId="11">
      <alignment horizontal="center" vertical="center"/>
    </xf>
    <xf numFmtId="0" fontId="27" fillId="0" borderId="10">
      <alignment horizontal="left" vertical="center" wrapText="1"/>
      <protection locked="0"/>
    </xf>
    <xf numFmtId="0" fontId="37" fillId="0" borderId="0">
      <alignment horizontal="center" vertical="center" wrapText="1"/>
      <protection locked="0"/>
    </xf>
    <xf numFmtId="0" fontId="27" fillId="0" borderId="0">
      <alignment vertical="top"/>
      <protection locked="0"/>
    </xf>
    <xf numFmtId="0" fontId="28" fillId="0" borderId="6">
      <alignment horizontal="center" vertical="center" wrapText="1"/>
      <protection locked="0"/>
    </xf>
    <xf numFmtId="0" fontId="28" fillId="0" borderId="6">
      <alignment horizontal="center" vertical="center" wrapText="1"/>
    </xf>
    <xf numFmtId="0" fontId="28" fillId="0" borderId="12">
      <alignment horizontal="center" vertical="center" wrapText="1"/>
    </xf>
    <xf numFmtId="0" fontId="9" fillId="0" borderId="0">
      <alignment vertical="center"/>
    </xf>
    <xf numFmtId="0" fontId="27" fillId="0" borderId="10">
      <alignment horizontal="right" vertical="center"/>
    </xf>
    <xf numFmtId="0" fontId="27" fillId="0" borderId="0">
      <alignment horizontal="right" vertical="center"/>
      <protection locked="0"/>
    </xf>
    <xf numFmtId="0" fontId="16" fillId="0" borderId="0">
      <alignment horizontal="center" vertical="center"/>
    </xf>
    <xf numFmtId="0" fontId="27" fillId="0" borderId="0">
      <alignment vertical="top" wrapText="1"/>
      <protection locked="0"/>
    </xf>
    <xf numFmtId="0" fontId="27" fillId="0" borderId="0">
      <alignment horizontal="right"/>
      <protection locked="0"/>
    </xf>
    <xf numFmtId="0" fontId="27" fillId="0" borderId="0">
      <alignment horizontal="left" vertical="center"/>
      <protection locked="0"/>
    </xf>
    <xf numFmtId="0" fontId="28" fillId="0" borderId="6">
      <alignment horizontal="center" vertical="center"/>
      <protection locked="0"/>
    </xf>
    <xf numFmtId="0" fontId="27" fillId="0" borderId="0">
      <alignment horizontal="right" wrapText="1"/>
      <protection locked="0"/>
    </xf>
    <xf numFmtId="0" fontId="28" fillId="0" borderId="1">
      <alignment horizontal="center" vertical="center" wrapText="1"/>
    </xf>
    <xf numFmtId="0" fontId="28" fillId="0" borderId="12">
      <alignment horizontal="center" vertical="center"/>
      <protection locked="0"/>
    </xf>
    <xf numFmtId="0" fontId="28" fillId="0" borderId="12">
      <alignment horizontal="center" vertical="center" wrapText="1"/>
      <protection locked="0"/>
    </xf>
    <xf numFmtId="0" fontId="27" fillId="0" borderId="1">
      <alignment horizontal="left" vertical="center" wrapText="1"/>
    </xf>
    <xf numFmtId="0" fontId="28" fillId="0" borderId="1">
      <alignment horizontal="center" vertical="center" wrapText="1"/>
      <protection locked="0"/>
    </xf>
    <xf numFmtId="0" fontId="27" fillId="0" borderId="0">
      <alignment horizontal="right" vertical="center" wrapText="1"/>
    </xf>
    <xf numFmtId="0" fontId="27" fillId="0" borderId="2">
      <alignment horizontal="left" vertical="center" wrapText="1"/>
      <protection locked="0"/>
    </xf>
    <xf numFmtId="0" fontId="27" fillId="0" borderId="1">
      <alignment horizontal="right" vertical="center"/>
      <protection locked="0"/>
    </xf>
    <xf numFmtId="0" fontId="27" fillId="0" borderId="0">
      <alignment horizontal="right" wrapText="1"/>
    </xf>
    <xf numFmtId="0" fontId="9" fillId="0" borderId="3">
      <alignment vertical="center"/>
    </xf>
    <xf numFmtId="0" fontId="27" fillId="0" borderId="0">
      <alignment horizontal="right" vertical="center" wrapText="1"/>
      <protection locked="0"/>
    </xf>
    <xf numFmtId="0" fontId="28" fillId="0" borderId="7">
      <alignment horizontal="center" vertical="center" wrapText="1"/>
    </xf>
    <xf numFmtId="0" fontId="9" fillId="0" borderId="4">
      <alignment vertical="center"/>
    </xf>
    <xf numFmtId="0" fontId="44" fillId="0" borderId="0">
      <alignment vertical="top"/>
      <protection locked="0"/>
    </xf>
    <xf numFmtId="0" fontId="37" fillId="0" borderId="0">
      <alignment horizontal="center" vertical="center"/>
    </xf>
    <xf numFmtId="0" fontId="9" fillId="0" borderId="0"/>
    <xf numFmtId="0" fontId="56" fillId="0" borderId="0">
      <alignment horizontal="center" vertical="center" wrapText="1"/>
    </xf>
    <xf numFmtId="0" fontId="28" fillId="0" borderId="0">
      <alignment horizontal="left" vertical="center" wrapText="1"/>
    </xf>
    <xf numFmtId="0" fontId="28" fillId="0" borderId="2">
      <alignment horizontal="center" vertical="center"/>
    </xf>
    <xf numFmtId="0" fontId="28" fillId="0" borderId="4">
      <alignment horizontal="center" vertical="center"/>
    </xf>
    <xf numFmtId="0" fontId="28" fillId="0" borderId="1">
      <alignment horizontal="center" vertical="center"/>
    </xf>
    <xf numFmtId="0" fontId="28" fillId="0" borderId="1">
      <alignment vertical="center" wrapText="1"/>
    </xf>
    <xf numFmtId="0" fontId="56" fillId="0" borderId="0">
      <alignment horizontal="center" vertical="center"/>
    </xf>
    <xf numFmtId="0" fontId="28" fillId="0" borderId="0">
      <alignment wrapText="1"/>
    </xf>
    <xf numFmtId="0" fontId="28" fillId="0" borderId="3">
      <alignment horizontal="center" vertical="center"/>
    </xf>
    <xf numFmtId="4" fontId="28" fillId="0" borderId="1">
      <alignment vertical="center"/>
    </xf>
    <xf numFmtId="4" fontId="28" fillId="0" borderId="1">
      <alignment vertical="center"/>
      <protection locked="0"/>
    </xf>
    <xf numFmtId="0" fontId="28" fillId="0" borderId="6">
      <alignment horizontal="center" vertical="center"/>
    </xf>
    <xf numFmtId="0" fontId="28" fillId="0" borderId="2">
      <alignment horizontal="center" vertical="center" wrapText="1"/>
    </xf>
    <xf numFmtId="4" fontId="28" fillId="0" borderId="5">
      <alignment vertical="center"/>
      <protection locked="0"/>
    </xf>
    <xf numFmtId="0" fontId="9" fillId="0" borderId="0">
      <alignment horizontal="right" vertical="center"/>
    </xf>
    <xf numFmtId="0" fontId="28" fillId="0" borderId="1">
      <alignment horizontal="center" vertical="center"/>
      <protection locked="0"/>
    </xf>
    <xf numFmtId="0" fontId="28" fillId="0" borderId="0">
      <alignment horizontal="right" wrapText="1"/>
    </xf>
    <xf numFmtId="0" fontId="36" fillId="0" borderId="0">
      <alignment vertical="top"/>
    </xf>
    <xf numFmtId="0" fontId="28" fillId="0" borderId="21">
      <alignment horizontal="center" vertical="center" wrapText="1"/>
    </xf>
    <xf numFmtId="0" fontId="28" fillId="0" borderId="0">
      <protection locked="0"/>
    </xf>
    <xf numFmtId="4" fontId="28" fillId="0" borderId="5">
      <alignment vertical="center"/>
    </xf>
    <xf numFmtId="0" fontId="36" fillId="0" borderId="0"/>
    <xf numFmtId="0" fontId="28" fillId="0" borderId="5">
      <alignment horizontal="center" vertical="center"/>
      <protection locked="0"/>
    </xf>
    <xf numFmtId="0" fontId="9" fillId="0" borderId="1">
      <alignment horizontal="center"/>
    </xf>
    <xf numFmtId="0" fontId="28" fillId="0" borderId="0"/>
    <xf numFmtId="0" fontId="44" fillId="0" borderId="0">
      <alignment vertical="top"/>
      <protection locked="0"/>
    </xf>
    <xf numFmtId="0" fontId="28" fillId="0" borderId="0">
      <alignment horizontal="right" vertical="center"/>
      <protection locked="0"/>
    </xf>
    <xf numFmtId="0" fontId="27" fillId="0" borderId="0">
      <alignment horizontal="right" vertical="center"/>
      <protection locked="0"/>
    </xf>
    <xf numFmtId="0" fontId="28" fillId="0" borderId="0">
      <alignment vertical="top"/>
      <protection locked="0"/>
    </xf>
    <xf numFmtId="0" fontId="28" fillId="0" borderId="1">
      <alignment horizontal="center" vertical="center"/>
      <protection locked="0"/>
    </xf>
    <xf numFmtId="0" fontId="27" fillId="0" borderId="1">
      <alignment vertical="center" wrapText="1"/>
    </xf>
    <xf numFmtId="0" fontId="27" fillId="0" borderId="1">
      <alignment horizontal="left" vertical="center" wrapText="1"/>
      <protection locked="0"/>
    </xf>
    <xf numFmtId="0" fontId="28" fillId="0" borderId="1">
      <alignment horizontal="center" vertical="center" wrapText="1"/>
      <protection locked="0"/>
    </xf>
    <xf numFmtId="0" fontId="27" fillId="0" borderId="1">
      <alignment horizontal="center" vertical="center" wrapText="1"/>
    </xf>
    <xf numFmtId="0" fontId="27" fillId="0" borderId="0">
      <alignment vertical="top"/>
      <protection locked="0"/>
    </xf>
    <xf numFmtId="0" fontId="37" fillId="0" borderId="0">
      <alignment horizontal="center" vertical="center"/>
      <protection locked="0"/>
    </xf>
    <xf numFmtId="0" fontId="27" fillId="0" borderId="1">
      <alignment horizontal="center" vertical="center"/>
      <protection locked="0"/>
    </xf>
    <xf numFmtId="0" fontId="27" fillId="0" borderId="0">
      <alignment horizontal="right" vertical="center"/>
      <protection locked="0"/>
    </xf>
    <xf numFmtId="0" fontId="44" fillId="0" borderId="0">
      <alignment vertical="top"/>
      <protection locked="0"/>
    </xf>
    <xf numFmtId="0" fontId="9" fillId="0" borderId="0">
      <alignment vertical="center"/>
    </xf>
    <xf numFmtId="0" fontId="16" fillId="0" borderId="0">
      <alignment horizontal="center" vertical="center" wrapText="1"/>
    </xf>
    <xf numFmtId="0" fontId="27" fillId="0" borderId="0">
      <alignment horizontal="left" vertical="center"/>
    </xf>
    <xf numFmtId="0" fontId="28" fillId="0" borderId="2">
      <alignment horizontal="center" vertical="center" wrapText="1"/>
    </xf>
    <xf numFmtId="0" fontId="28" fillId="0" borderId="4">
      <alignment horizontal="center" vertical="center" wrapText="1"/>
    </xf>
    <xf numFmtId="0" fontId="28" fillId="0" borderId="1">
      <alignment horizontal="center" vertical="center" wrapText="1"/>
    </xf>
    <xf numFmtId="0" fontId="27" fillId="0" borderId="1">
      <alignment vertical="center" wrapText="1"/>
    </xf>
    <xf numFmtId="0" fontId="27" fillId="0" borderId="1">
      <alignment horizontal="center" vertical="center" wrapText="1"/>
      <protection locked="0"/>
    </xf>
    <xf numFmtId="0" fontId="37" fillId="0" borderId="0">
      <alignment horizontal="center" vertical="center"/>
    </xf>
    <xf numFmtId="0" fontId="28" fillId="0" borderId="0">
      <alignment horizontal="left" vertical="center"/>
    </xf>
    <xf numFmtId="0" fontId="27" fillId="0" borderId="7">
      <alignment vertical="center" wrapText="1"/>
      <protection locked="0"/>
    </xf>
    <xf numFmtId="0" fontId="28" fillId="0" borderId="5">
      <alignment horizontal="center" vertical="center" wrapText="1"/>
    </xf>
    <xf numFmtId="0" fontId="27" fillId="0" borderId="1">
      <alignment horizontal="right" vertical="center" wrapText="1"/>
    </xf>
    <xf numFmtId="0" fontId="27" fillId="0" borderId="1">
      <alignment horizontal="right" vertical="center" wrapText="1"/>
      <protection locked="0"/>
    </xf>
    <xf numFmtId="0" fontId="28" fillId="0" borderId="6">
      <alignment horizontal="center" vertical="center" wrapText="1"/>
    </xf>
    <xf numFmtId="0" fontId="44" fillId="0" borderId="0">
      <alignment vertical="top"/>
      <protection locked="0"/>
    </xf>
    <xf numFmtId="0" fontId="27" fillId="0" borderId="1">
      <alignment horizontal="right" vertical="center"/>
    </xf>
    <xf numFmtId="0" fontId="27" fillId="0" borderId="1">
      <alignment horizontal="right" vertical="center"/>
      <protection locked="0"/>
    </xf>
    <xf numFmtId="0" fontId="27" fillId="0" borderId="0">
      <alignment horizontal="right" vertical="center"/>
    </xf>
    <xf numFmtId="0" fontId="28" fillId="0" borderId="7">
      <alignment horizontal="center" vertical="center" wrapText="1"/>
    </xf>
    <xf numFmtId="0" fontId="9" fillId="0" borderId="0"/>
    <xf numFmtId="0" fontId="37" fillId="0" borderId="0">
      <alignment horizontal="center" vertical="center"/>
    </xf>
    <xf numFmtId="0" fontId="27" fillId="0" borderId="0">
      <alignment horizontal="left" vertical="center"/>
      <protection locked="0"/>
    </xf>
    <xf numFmtId="0" fontId="28" fillId="0" borderId="3">
      <alignment horizontal="center" vertical="center" wrapText="1"/>
      <protection locked="0"/>
    </xf>
    <xf numFmtId="0" fontId="28" fillId="0" borderId="4">
      <alignment horizontal="center" vertical="center" wrapText="1"/>
      <protection locked="0"/>
    </xf>
    <xf numFmtId="0" fontId="9" fillId="0" borderId="1">
      <alignment horizontal="center" vertical="center"/>
    </xf>
    <xf numFmtId="0" fontId="27" fillId="0" borderId="1">
      <alignment horizontal="left" vertical="center" wrapText="1"/>
    </xf>
    <xf numFmtId="0" fontId="27" fillId="0" borderId="1">
      <alignment horizontal="left" vertical="center" wrapText="1"/>
      <protection locked="0"/>
    </xf>
    <xf numFmtId="0" fontId="28" fillId="0" borderId="0">
      <alignment horizontal="left" vertical="center"/>
    </xf>
    <xf numFmtId="0" fontId="27" fillId="0" borderId="6">
      <alignment horizontal="left" vertical="center"/>
    </xf>
    <xf numFmtId="49" fontId="9" fillId="0" borderId="0"/>
    <xf numFmtId="0" fontId="28" fillId="0" borderId="2">
      <alignment horizontal="center" vertical="center" wrapText="1"/>
    </xf>
    <xf numFmtId="0" fontId="28" fillId="0" borderId="3">
      <alignment horizontal="center" vertical="center" wrapText="1"/>
    </xf>
    <xf numFmtId="0" fontId="28" fillId="0" borderId="3">
      <alignment horizontal="center" vertical="center"/>
    </xf>
    <xf numFmtId="0" fontId="28" fillId="0" borderId="4">
      <alignment horizontal="center" vertical="center" wrapText="1"/>
    </xf>
    <xf numFmtId="0" fontId="28" fillId="0" borderId="4">
      <alignment horizontal="center" vertical="center"/>
    </xf>
    <xf numFmtId="0" fontId="27" fillId="0" borderId="7">
      <alignment horizontal="left" vertical="center"/>
    </xf>
    <xf numFmtId="0" fontId="27" fillId="0" borderId="1">
      <alignment horizontal="right" vertical="center" wrapText="1"/>
    </xf>
    <xf numFmtId="0" fontId="9" fillId="0" borderId="0"/>
    <xf numFmtId="0" fontId="37" fillId="0" borderId="0">
      <alignment horizontal="center" vertical="center"/>
    </xf>
    <xf numFmtId="0" fontId="27" fillId="0" borderId="0">
      <alignment horizontal="left" vertical="center"/>
      <protection locked="0"/>
    </xf>
    <xf numFmtId="0" fontId="28" fillId="0" borderId="2">
      <alignment horizontal="center" vertical="center" wrapText="1"/>
      <protection locked="0"/>
    </xf>
    <xf numFmtId="0" fontId="28" fillId="0" borderId="3">
      <alignment horizontal="center" vertical="center" wrapText="1"/>
      <protection locked="0"/>
    </xf>
    <xf numFmtId="0" fontId="28" fillId="0" borderId="4">
      <alignment horizontal="center" vertical="center" wrapText="1"/>
      <protection locked="0"/>
    </xf>
    <xf numFmtId="0" fontId="9" fillId="0" borderId="1">
      <alignment horizontal="center" vertical="center"/>
    </xf>
    <xf numFmtId="0" fontId="27" fillId="0" borderId="1">
      <alignment horizontal="left" vertical="center" wrapText="1"/>
      <protection locked="0"/>
    </xf>
    <xf numFmtId="0" fontId="9" fillId="0" borderId="1"/>
    <xf numFmtId="0" fontId="28" fillId="0" borderId="0">
      <alignment horizontal="left" vertical="center"/>
    </xf>
    <xf numFmtId="0" fontId="27" fillId="0" borderId="1">
      <alignment horizontal="left" vertical="center"/>
      <protection locked="0"/>
    </xf>
    <xf numFmtId="0" fontId="27" fillId="0" borderId="6">
      <alignment horizontal="left" vertical="center" wrapText="1"/>
      <protection locked="0"/>
    </xf>
    <xf numFmtId="49" fontId="9" fillId="0" borderId="0"/>
    <xf numFmtId="0" fontId="28" fillId="0" borderId="2">
      <alignment horizontal="center" vertical="center" wrapText="1"/>
    </xf>
    <xf numFmtId="0" fontId="28" fillId="0" borderId="5">
      <alignment horizontal="center" vertical="center"/>
    </xf>
    <xf numFmtId="0" fontId="28" fillId="0" borderId="3">
      <alignment horizontal="center" vertical="center" wrapText="1"/>
    </xf>
    <xf numFmtId="0" fontId="28" fillId="0" borderId="2">
      <alignment horizontal="center" vertical="center"/>
    </xf>
    <xf numFmtId="0" fontId="28" fillId="0" borderId="4">
      <alignment horizontal="center" vertical="center" wrapText="1"/>
    </xf>
    <xf numFmtId="0" fontId="28" fillId="0" borderId="4">
      <alignment horizontal="center" vertical="center"/>
    </xf>
    <xf numFmtId="0" fontId="27" fillId="0" borderId="7">
      <alignment horizontal="left" vertical="center" wrapText="1"/>
      <protection locked="0"/>
    </xf>
    <xf numFmtId="4" fontId="27" fillId="0" borderId="1">
      <alignment horizontal="right" vertical="center" wrapText="1"/>
      <protection locked="0"/>
    </xf>
    <xf numFmtId="0" fontId="28" fillId="0" borderId="0"/>
    <xf numFmtId="0" fontId="28" fillId="0" borderId="6">
      <alignment horizontal="center" vertical="center"/>
    </xf>
    <xf numFmtId="0" fontId="9" fillId="0" borderId="0">
      <alignment horizontal="right" vertical="center"/>
      <protection locked="0"/>
    </xf>
    <xf numFmtId="0" fontId="9" fillId="0" borderId="0">
      <alignment horizontal="right"/>
      <protection locked="0"/>
    </xf>
    <xf numFmtId="0" fontId="28" fillId="0" borderId="7">
      <alignment horizontal="center" vertical="center"/>
    </xf>
    <xf numFmtId="0" fontId="9" fillId="0" borderId="1">
      <alignment horizontal="center" vertical="center"/>
      <protection locked="0"/>
    </xf>
    <xf numFmtId="0" fontId="44" fillId="0" borderId="0">
      <alignment vertical="top"/>
      <protection locked="0"/>
    </xf>
    <xf numFmtId="0" fontId="42" fillId="0" borderId="0">
      <alignment vertical="top"/>
      <protection locked="0"/>
    </xf>
    <xf numFmtId="0" fontId="57" fillId="0" borderId="0"/>
  </cellStyleXfs>
  <cellXfs count="351">
    <xf numFmtId="0" fontId="0" fillId="0" borderId="0" xfId="0" applyFont="1" applyBorder="1"/>
    <xf numFmtId="0" fontId="1" fillId="0" borderId="0" xfId="0" applyFont="1" applyBorder="1"/>
    <xf numFmtId="49" fontId="2"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1" xfId="643" applyFont="1" applyBorder="1">
      <alignment horizontal="center" vertical="center"/>
    </xf>
    <xf numFmtId="0" fontId="2" fillId="0" borderId="1" xfId="663" applyFont="1" applyBorder="1">
      <alignment horizontal="center" vertical="center"/>
      <protection locked="0"/>
    </xf>
    <xf numFmtId="49" fontId="6" fillId="0" borderId="1" xfId="142" applyNumberFormat="1" applyFont="1" applyBorder="1">
      <alignment horizontal="left" vertical="center" wrapText="1"/>
    </xf>
    <xf numFmtId="0" fontId="1" fillId="0" borderId="1" xfId="0" applyFont="1" applyBorder="1"/>
    <xf numFmtId="180" fontId="7" fillId="0" borderId="1" xfId="0" applyNumberFormat="1" applyFont="1" applyBorder="1" applyAlignment="1">
      <alignment horizontal="right" vertical="center"/>
    </xf>
    <xf numFmtId="49" fontId="7" fillId="0" borderId="1" xfId="142" applyNumberFormat="1" applyFont="1" applyBorder="1">
      <alignment horizontal="left" vertical="center" wrapText="1"/>
    </xf>
    <xf numFmtId="49" fontId="7" fillId="0" borderId="1" xfId="142" applyNumberFormat="1" applyFont="1" applyBorder="1" applyAlignment="1">
      <alignment horizontal="center" vertical="center" wrapText="1"/>
    </xf>
    <xf numFmtId="0" fontId="4" fillId="0" borderId="1" xfId="521" applyFont="1" applyBorder="1">
      <alignment horizontal="center" vertical="center" wrapText="1"/>
      <protection locked="0"/>
    </xf>
    <xf numFmtId="0" fontId="4" fillId="0" borderId="1" xfId="648" applyFont="1" applyBorder="1">
      <alignment horizontal="left" vertical="center" wrapText="1"/>
      <protection locked="0"/>
    </xf>
    <xf numFmtId="0" fontId="4" fillId="0" borderId="1" xfId="656" applyFont="1" applyBorder="1">
      <alignment horizontal="left" vertical="center" wrapText="1"/>
      <protection locked="0"/>
    </xf>
    <xf numFmtId="182" fontId="1" fillId="0" borderId="0" xfId="0" applyNumberFormat="1" applyFont="1" applyBorder="1"/>
    <xf numFmtId="49" fontId="2" fillId="0" borderId="0" xfId="649" applyNumberFormat="1" applyFont="1" applyBorder="1"/>
    <xf numFmtId="0" fontId="3" fillId="0" borderId="0" xfId="638" applyFont="1" applyBorder="1">
      <alignment horizontal="center" vertical="center"/>
    </xf>
    <xf numFmtId="0" fontId="5" fillId="0" borderId="0" xfId="646" applyFont="1" applyBorder="1">
      <alignment horizontal="left" vertical="center"/>
    </xf>
    <xf numFmtId="0" fontId="5" fillId="0" borderId="0" xfId="658" applyFont="1" applyBorder="1"/>
    <xf numFmtId="0" fontId="5" fillId="0" borderId="2" xfId="640" applyFont="1" applyBorder="1">
      <alignment horizontal="center" vertical="center" wrapText="1"/>
      <protection locked="0"/>
    </xf>
    <xf numFmtId="0" fontId="5" fillId="0" borderId="2" xfId="650" applyFont="1" applyBorder="1">
      <alignment horizontal="center" vertical="center" wrapText="1"/>
    </xf>
    <xf numFmtId="0" fontId="5" fillId="0" borderId="2" xfId="653" applyFont="1" applyBorder="1">
      <alignment horizontal="center" vertical="center"/>
    </xf>
    <xf numFmtId="0" fontId="5" fillId="0" borderId="3" xfId="641" applyFont="1" applyBorder="1">
      <alignment horizontal="center" vertical="center" wrapText="1"/>
      <protection locked="0"/>
    </xf>
    <xf numFmtId="0" fontId="5" fillId="0" borderId="3" xfId="652" applyFont="1" applyBorder="1">
      <alignment horizontal="center" vertical="center" wrapText="1"/>
    </xf>
    <xf numFmtId="0" fontId="5" fillId="0" borderId="3" xfId="632" applyFont="1" applyBorder="1">
      <alignment horizontal="center" vertical="center"/>
    </xf>
    <xf numFmtId="0" fontId="5" fillId="0" borderId="4" xfId="642" applyFont="1" applyBorder="1">
      <alignment horizontal="center" vertical="center" wrapText="1"/>
      <protection locked="0"/>
    </xf>
    <xf numFmtId="0" fontId="5" fillId="0" borderId="4" xfId="654" applyFont="1" applyBorder="1">
      <alignment horizontal="center" vertical="center" wrapText="1"/>
    </xf>
    <xf numFmtId="0" fontId="5" fillId="0" borderId="4" xfId="655" applyFont="1" applyBorder="1">
      <alignment horizontal="center" vertical="center"/>
    </xf>
    <xf numFmtId="0" fontId="4" fillId="0" borderId="1" xfId="625" applyFont="1" applyBorder="1">
      <alignment horizontal="left" vertical="center" wrapText="1"/>
    </xf>
    <xf numFmtId="0" fontId="2" fillId="0" borderId="5" xfId="23" applyFont="1" applyBorder="1">
      <alignment horizontal="center" vertical="center" wrapText="1"/>
      <protection locked="0"/>
    </xf>
    <xf numFmtId="0" fontId="4" fillId="0" borderId="6" xfId="628" applyFont="1" applyBorder="1">
      <alignment horizontal="left" vertical="center"/>
    </xf>
    <xf numFmtId="0" fontId="4" fillId="0" borderId="7" xfId="635" applyFont="1" applyBorder="1">
      <alignment horizontal="left" vertical="center"/>
    </xf>
    <xf numFmtId="0" fontId="2" fillId="0" borderId="0" xfId="660" applyFont="1" applyBorder="1">
      <alignment horizontal="right" vertical="center"/>
      <protection locked="0"/>
    </xf>
    <xf numFmtId="0" fontId="5" fillId="0" borderId="5" xfId="651" applyFont="1" applyBorder="1">
      <alignment horizontal="center" vertical="center"/>
    </xf>
    <xf numFmtId="0" fontId="5" fillId="0" borderId="6" xfId="659" applyFont="1" applyBorder="1">
      <alignment horizontal="center" vertical="center"/>
    </xf>
    <xf numFmtId="0" fontId="5" fillId="0" borderId="7" xfId="662" applyFont="1" applyBorder="1">
      <alignment horizontal="center" vertical="center"/>
    </xf>
    <xf numFmtId="0" fontId="8" fillId="0" borderId="0" xfId="0" applyFont="1" applyBorder="1"/>
    <xf numFmtId="0" fontId="9" fillId="0" borderId="0" xfId="617" applyFont="1" applyBorder="1">
      <alignment horizontal="right" vertical="center"/>
    </xf>
    <xf numFmtId="0" fontId="10" fillId="0" borderId="0" xfId="600" applyFont="1" applyFill="1" applyBorder="1">
      <alignment horizontal="center" vertical="center" wrapText="1"/>
    </xf>
    <xf numFmtId="0" fontId="3" fillId="0" borderId="0" xfId="638" applyFont="1" applyFill="1" applyBorder="1">
      <alignment horizontal="center" vertical="center"/>
    </xf>
    <xf numFmtId="0" fontId="9" fillId="0" borderId="0" xfId="0" applyFont="1" applyBorder="1" applyAlignment="1">
      <alignment horizontal="left" vertical="center"/>
    </xf>
    <xf numFmtId="0" fontId="2" fillId="0" borderId="0" xfId="646" applyFont="1" applyBorder="1">
      <alignment horizontal="left" vertical="center"/>
    </xf>
    <xf numFmtId="0" fontId="9" fillId="0" borderId="2" xfId="650" applyFont="1" applyBorder="1">
      <alignment horizontal="center" vertical="center" wrapText="1"/>
    </xf>
    <xf numFmtId="0" fontId="9" fillId="0" borderId="5" xfId="610" applyFont="1" applyBorder="1">
      <alignment horizontal="center" vertical="center" wrapText="1"/>
    </xf>
    <xf numFmtId="0" fontId="2" fillId="0" borderId="6" xfId="613" applyFont="1" applyBorder="1">
      <alignment horizontal="center" vertical="center" wrapText="1"/>
    </xf>
    <xf numFmtId="0" fontId="2" fillId="0" borderId="7" xfId="618" applyFont="1" applyBorder="1">
      <alignment horizontal="center" vertical="center" wrapText="1"/>
    </xf>
    <xf numFmtId="0" fontId="2" fillId="0" borderId="4" xfId="654" applyFont="1" applyBorder="1">
      <alignment horizontal="center" vertical="center" wrapText="1"/>
    </xf>
    <xf numFmtId="0" fontId="9" fillId="0" borderId="1" xfId="604" applyFont="1" applyBorder="1">
      <alignment horizontal="center" vertical="center" wrapText="1"/>
    </xf>
    <xf numFmtId="0" fontId="2" fillId="0" borderId="1" xfId="604" applyFont="1" applyBorder="1">
      <alignment horizontal="center" vertical="center" wrapText="1"/>
    </xf>
    <xf numFmtId="0" fontId="9" fillId="0" borderId="1" xfId="604" applyFont="1" applyBorder="1" applyAlignment="1">
      <alignment horizontal="left" vertical="center" wrapText="1"/>
    </xf>
    <xf numFmtId="0" fontId="2" fillId="0" borderId="1" xfId="604" applyFont="1" applyBorder="1" applyAlignment="1">
      <alignment horizontal="left" vertical="center" wrapText="1"/>
    </xf>
    <xf numFmtId="182" fontId="2" fillId="0" borderId="1" xfId="604" applyNumberFormat="1" applyFont="1" applyBorder="1" applyAlignment="1">
      <alignment horizontal="right" vertical="center" wrapText="1"/>
    </xf>
    <xf numFmtId="0" fontId="2" fillId="0" borderId="7" xfId="604" applyFont="1" applyBorder="1" applyAlignment="1">
      <alignment horizontal="left" vertical="center" wrapText="1"/>
    </xf>
    <xf numFmtId="0" fontId="9" fillId="0" borderId="7" xfId="604" applyFont="1" applyBorder="1" applyAlignment="1">
      <alignment horizontal="left" vertical="center" wrapText="1"/>
    </xf>
    <xf numFmtId="0" fontId="9" fillId="0" borderId="7" xfId="604" applyFont="1" applyBorder="1">
      <alignment horizontal="center" vertical="center" wrapText="1"/>
    </xf>
    <xf numFmtId="0" fontId="2" fillId="0" borderId="7" xfId="604" applyFont="1" applyBorder="1">
      <alignment horizontal="center" vertical="center" wrapText="1"/>
    </xf>
    <xf numFmtId="0" fontId="9" fillId="0" borderId="1" xfId="606" applyFont="1" applyBorder="1">
      <alignment horizontal="center" vertical="center" wrapText="1"/>
      <protection locked="0"/>
    </xf>
    <xf numFmtId="0" fontId="2" fillId="0" borderId="7" xfId="609" applyFont="1" applyBorder="1">
      <alignment vertical="center" wrapText="1"/>
      <protection locked="0"/>
    </xf>
    <xf numFmtId="49" fontId="8" fillId="0" borderId="1" xfId="142" applyNumberFormat="1" applyFont="1" applyBorder="1">
      <alignment horizontal="left" vertical="center" wrapText="1"/>
    </xf>
    <xf numFmtId="180" fontId="8" fillId="0" borderId="1" xfId="0" applyNumberFormat="1" applyFont="1" applyBorder="1" applyAlignment="1">
      <alignment horizontal="right" vertical="center"/>
    </xf>
    <xf numFmtId="0" fontId="1" fillId="0" borderId="0" xfId="0" applyFont="1" applyBorder="1" applyAlignment="1">
      <alignment horizontal="center"/>
    </xf>
    <xf numFmtId="0" fontId="10"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9" fillId="0" borderId="0" xfId="0" applyFont="1" applyBorder="1" applyAlignment="1" applyProtection="1">
      <alignment horizontal="left" vertical="center"/>
      <protection locked="0"/>
    </xf>
    <xf numFmtId="0" fontId="8" fillId="0" borderId="0" xfId="0" applyFont="1" applyBorder="1" applyAlignment="1">
      <alignment horizontal="center"/>
    </xf>
    <xf numFmtId="0" fontId="9" fillId="0" borderId="1" xfId="604" applyFont="1" applyBorder="1" applyAlignment="1">
      <alignment horizontal="center" vertical="center" wrapText="1"/>
    </xf>
    <xf numFmtId="0" fontId="9" fillId="0" borderId="1" xfId="589" applyFont="1" applyBorder="1" applyAlignment="1">
      <alignment horizontal="center" vertical="center"/>
      <protection locked="0"/>
    </xf>
    <xf numFmtId="0" fontId="2" fillId="0" borderId="1" xfId="589" applyFont="1" applyBorder="1">
      <alignment horizontal="center" vertical="center"/>
      <protection locked="0"/>
    </xf>
    <xf numFmtId="0" fontId="2" fillId="0" borderId="1" xfId="592" applyFont="1" applyBorder="1">
      <alignment horizontal="center" vertical="center" wrapText="1"/>
      <protection locked="0"/>
    </xf>
    <xf numFmtId="0" fontId="2" fillId="0" borderId="1" xfId="592" applyFont="1" applyBorder="1" applyAlignment="1">
      <alignment horizontal="center" vertical="center" wrapText="1"/>
      <protection locked="0"/>
    </xf>
    <xf numFmtId="0" fontId="2" fillId="0" borderId="1" xfId="589" applyFont="1" applyBorder="1" applyAlignment="1">
      <alignment horizontal="center" vertical="center"/>
      <protection locked="0"/>
    </xf>
    <xf numFmtId="49" fontId="11" fillId="0" borderId="1" xfId="142" applyNumberFormat="1" applyFont="1" applyBorder="1">
      <alignment horizontal="left" vertical="center" wrapText="1"/>
    </xf>
    <xf numFmtId="0" fontId="8" fillId="0" borderId="1" xfId="0" applyFont="1" applyBorder="1"/>
    <xf numFmtId="0" fontId="8" fillId="0" borderId="1" xfId="0" applyFont="1" applyBorder="1" applyAlignment="1">
      <alignment horizontal="center"/>
    </xf>
    <xf numFmtId="49" fontId="11" fillId="0" borderId="1" xfId="142" applyNumberFormat="1" applyFont="1" applyBorder="1" applyAlignment="1">
      <alignment horizontal="left" vertical="center" wrapText="1" indent="1"/>
    </xf>
    <xf numFmtId="49" fontId="8" fillId="0" borderId="1" xfId="142" applyNumberFormat="1" applyFont="1" applyBorder="1" applyAlignment="1">
      <alignment horizontal="center" vertical="center" wrapText="1"/>
    </xf>
    <xf numFmtId="49" fontId="11" fillId="0" borderId="1" xfId="142" applyNumberFormat="1" applyFont="1" applyBorder="1" applyAlignment="1">
      <alignment horizontal="center" vertical="center" wrapText="1"/>
    </xf>
    <xf numFmtId="0" fontId="4" fillId="0" borderId="0" xfId="0" applyFont="1" applyBorder="1" applyAlignment="1" applyProtection="1">
      <alignment horizontal="right" vertical="center"/>
      <protection locked="0"/>
    </xf>
    <xf numFmtId="0" fontId="2" fillId="0" borderId="0" xfId="574" applyFont="1" applyBorder="1">
      <alignment horizontal="right" vertical="center"/>
    </xf>
    <xf numFmtId="0" fontId="2" fillId="0" borderId="0" xfId="577" applyFont="1" applyBorder="1">
      <alignment vertical="top"/>
    </xf>
    <xf numFmtId="0" fontId="12" fillId="0" borderId="0" xfId="560" applyFont="1" applyBorder="1">
      <alignment horizontal="center" vertical="center" wrapText="1"/>
    </xf>
    <xf numFmtId="0" fontId="13" fillId="0" borderId="0" xfId="566" applyFont="1" applyBorder="1">
      <alignment horizontal="center" vertical="center"/>
    </xf>
    <xf numFmtId="0" fontId="5" fillId="0" borderId="0" xfId="0" applyFont="1" applyBorder="1" applyAlignment="1">
      <alignment horizontal="left" vertical="center" wrapText="1"/>
    </xf>
    <xf numFmtId="0" fontId="5" fillId="0" borderId="0" xfId="567" applyFont="1" applyBorder="1">
      <alignment wrapText="1"/>
    </xf>
    <xf numFmtId="0" fontId="5" fillId="0" borderId="0" xfId="576" applyFont="1" applyBorder="1">
      <alignment horizontal="right" wrapText="1"/>
    </xf>
    <xf numFmtId="0" fontId="5" fillId="0" borderId="0" xfId="579" applyFont="1" applyBorder="1">
      <protection locked="0"/>
    </xf>
    <xf numFmtId="0" fontId="5" fillId="0" borderId="1" xfId="578" applyFont="1" applyBorder="1">
      <alignment horizontal="center" vertical="center" wrapText="1"/>
    </xf>
    <xf numFmtId="0" fontId="5" fillId="0" borderId="1" xfId="589" applyFont="1" applyBorder="1">
      <alignment horizontal="center" vertical="center"/>
      <protection locked="0"/>
    </xf>
    <xf numFmtId="0" fontId="5" fillId="0" borderId="1" xfId="564" applyFont="1" applyBorder="1">
      <alignment horizontal="center" vertical="center"/>
    </xf>
    <xf numFmtId="0" fontId="5" fillId="0" borderId="1" xfId="0" applyFont="1" applyBorder="1" applyAlignment="1" applyProtection="1">
      <alignment horizontal="center" vertical="center"/>
      <protection locked="0"/>
    </xf>
    <xf numFmtId="0" fontId="5" fillId="0" borderId="1" xfId="565" applyFont="1" applyBorder="1">
      <alignment vertical="center" wrapText="1"/>
    </xf>
    <xf numFmtId="0" fontId="5" fillId="0" borderId="1" xfId="0" applyFont="1" applyBorder="1" applyAlignment="1">
      <alignment horizontal="left" vertical="center" wrapText="1" indent="1"/>
    </xf>
    <xf numFmtId="0" fontId="4" fillId="0" borderId="0" xfId="597" applyFont="1" applyBorder="1">
      <alignment horizontal="right" vertical="center"/>
      <protection locked="0"/>
    </xf>
    <xf numFmtId="0" fontId="5" fillId="0" borderId="0" xfId="586" applyFont="1" applyBorder="1">
      <alignment horizontal="right" vertical="center"/>
      <protection locked="0"/>
    </xf>
    <xf numFmtId="0" fontId="2" fillId="0" borderId="1" xfId="583" applyFont="1" applyBorder="1">
      <alignment horizontal="center"/>
    </xf>
    <xf numFmtId="0" fontId="2" fillId="0" borderId="0" xfId="522" applyFont="1" applyBorder="1">
      <alignment wrapText="1"/>
    </xf>
    <xf numFmtId="0" fontId="2" fillId="0" borderId="0" xfId="422" applyFont="1" applyBorder="1">
      <protection locked="0"/>
    </xf>
    <xf numFmtId="0" fontId="10" fillId="0" borderId="0" xfId="600" applyFont="1" applyBorder="1">
      <alignment horizontal="center" vertical="center" wrapText="1"/>
    </xf>
    <xf numFmtId="0" fontId="3" fillId="0" borderId="0" xfId="402" applyFont="1" applyBorder="1">
      <alignment horizontal="center" vertical="center" wrapText="1"/>
    </xf>
    <xf numFmtId="0" fontId="3" fillId="0" borderId="0" xfId="595" applyFont="1" applyBorder="1">
      <alignment horizontal="center" vertical="center"/>
      <protection locked="0"/>
    </xf>
    <xf numFmtId="0" fontId="4" fillId="0" borderId="0" xfId="524" applyFont="1" applyBorder="1">
      <alignment horizontal="left" vertical="center" wrapText="1"/>
    </xf>
    <xf numFmtId="0" fontId="5" fillId="0" borderId="8" xfId="408" applyFont="1" applyBorder="1">
      <alignment horizontal="center" vertical="center" wrapText="1"/>
    </xf>
    <xf numFmtId="0" fontId="5" fillId="0" borderId="8" xfId="418" applyFont="1" applyBorder="1">
      <alignment horizontal="center" vertical="center" wrapText="1"/>
      <protection locked="0"/>
    </xf>
    <xf numFmtId="0" fontId="5" fillId="0" borderId="6" xfId="613" applyFont="1" applyBorder="1">
      <alignment horizontal="center" vertical="center" wrapText="1"/>
    </xf>
    <xf numFmtId="0" fontId="5" fillId="0" borderId="9" xfId="411" applyFont="1" applyBorder="1">
      <alignment horizontal="center" vertical="center" wrapText="1"/>
    </xf>
    <xf numFmtId="0" fontId="5" fillId="0" borderId="9" xfId="30" applyFont="1" applyBorder="1">
      <alignment horizontal="center" vertical="center" wrapText="1"/>
      <protection locked="0"/>
    </xf>
    <xf numFmtId="0" fontId="5" fillId="0" borderId="10" xfId="414" applyFont="1" applyBorder="1">
      <alignment horizontal="center" vertical="center" wrapText="1"/>
    </xf>
    <xf numFmtId="0" fontId="5" fillId="0" borderId="10" xfId="421" applyFont="1" applyBorder="1">
      <alignment horizontal="center" vertical="center" wrapText="1"/>
      <protection locked="0"/>
    </xf>
    <xf numFmtId="0" fontId="4" fillId="0" borderId="10" xfId="140" applyFont="1" applyBorder="1">
      <alignment horizontal="left" vertical="center" wrapText="1"/>
    </xf>
    <xf numFmtId="0" fontId="4" fillId="0" borderId="10" xfId="425" applyFont="1" applyBorder="1">
      <alignment horizontal="right" vertical="center"/>
      <protection locked="0"/>
    </xf>
    <xf numFmtId="0" fontId="4" fillId="0" borderId="11" xfId="528" applyFont="1" applyBorder="1">
      <alignment horizontal="center" vertical="center"/>
    </xf>
    <xf numFmtId="0" fontId="4" fillId="0" borderId="12" xfId="417" applyFont="1" applyBorder="1">
      <alignment horizontal="left" vertical="center"/>
    </xf>
    <xf numFmtId="0" fontId="4" fillId="0" borderId="10" xfId="29" applyFont="1" applyBorder="1">
      <alignment horizontal="left" vertical="center"/>
    </xf>
    <xf numFmtId="0" fontId="4" fillId="0" borderId="0" xfId="539" applyFont="1" applyBorder="1">
      <alignment vertical="top" wrapText="1"/>
      <protection locked="0"/>
    </xf>
    <xf numFmtId="0" fontId="3" fillId="0" borderId="0" xfId="530" applyFont="1" applyBorder="1">
      <alignment horizontal="center" vertical="center" wrapText="1"/>
      <protection locked="0"/>
    </xf>
    <xf numFmtId="0" fontId="4" fillId="0" borderId="0" xfId="540" applyFont="1" applyBorder="1">
      <alignment horizontal="right"/>
      <protection locked="0"/>
    </xf>
    <xf numFmtId="0" fontId="5" fillId="0" borderId="6" xfId="532" applyFont="1" applyBorder="1">
      <alignment horizontal="center" vertical="center" wrapText="1"/>
      <protection locked="0"/>
    </xf>
    <xf numFmtId="0" fontId="5" fillId="0" borderId="6" xfId="542" applyFont="1" applyBorder="1">
      <alignment horizontal="center" vertical="center"/>
      <protection locked="0"/>
    </xf>
    <xf numFmtId="0" fontId="5" fillId="0" borderId="12" xfId="534" applyFont="1" applyBorder="1">
      <alignment horizontal="center" vertical="center" wrapText="1"/>
    </xf>
    <xf numFmtId="0" fontId="5" fillId="0" borderId="12" xfId="545" applyFont="1" applyBorder="1">
      <alignment horizontal="center" vertical="center"/>
      <protection locked="0"/>
    </xf>
    <xf numFmtId="0" fontId="5" fillId="0" borderId="1" xfId="592" applyFont="1" applyBorder="1">
      <alignment horizontal="center" vertical="center" wrapText="1"/>
      <protection locked="0"/>
    </xf>
    <xf numFmtId="0" fontId="4" fillId="0" borderId="0" xfId="554" applyFont="1" applyBorder="1">
      <alignment horizontal="right" vertical="center" wrapText="1"/>
      <protection locked="0"/>
    </xf>
    <xf numFmtId="0" fontId="4" fillId="0" borderId="0" xfId="549" applyFont="1" applyBorder="1">
      <alignment horizontal="right" vertical="center" wrapText="1"/>
    </xf>
    <xf numFmtId="0" fontId="4" fillId="0" borderId="0" xfId="543" applyFont="1" applyBorder="1">
      <alignment horizontal="right" wrapText="1"/>
      <protection locked="0"/>
    </xf>
    <xf numFmtId="0" fontId="4" fillId="0" borderId="0" xfId="0" applyFont="1" applyBorder="1" applyAlignment="1">
      <alignment horizontal="right" wrapText="1"/>
    </xf>
    <xf numFmtId="0" fontId="5" fillId="0" borderId="7" xfId="618" applyFont="1" applyBorder="1">
      <alignment horizontal="center" vertical="center" wrapText="1"/>
    </xf>
    <xf numFmtId="0" fontId="5" fillId="0" borderId="12" xfId="546" applyFont="1" applyBorder="1">
      <alignment horizontal="center" vertical="center" wrapText="1"/>
      <protection locked="0"/>
    </xf>
    <xf numFmtId="0" fontId="3" fillId="0" borderId="0" xfId="638" applyFont="1" applyBorder="1" applyAlignment="1">
      <alignment horizontal="center" vertical="center"/>
    </xf>
    <xf numFmtId="0" fontId="4" fillId="0" borderId="0" xfId="0" applyFont="1" applyBorder="1" applyAlignment="1">
      <alignment horizontal="left" vertical="center"/>
    </xf>
    <xf numFmtId="0" fontId="5" fillId="0" borderId="0" xfId="658" applyFont="1" applyBorder="1" applyAlignment="1">
      <alignment horizontal="center"/>
    </xf>
    <xf numFmtId="0" fontId="5" fillId="0" borderId="8" xfId="408" applyFont="1" applyBorder="1" applyAlignment="1">
      <alignment horizontal="center" vertical="center" wrapText="1"/>
    </xf>
    <xf numFmtId="0" fontId="5" fillId="0" borderId="9" xfId="411" applyFont="1" applyBorder="1" applyAlignment="1">
      <alignment horizontal="center" vertical="center" wrapText="1"/>
    </xf>
    <xf numFmtId="0" fontId="5" fillId="0" borderId="10" xfId="414" applyFont="1" applyBorder="1" applyAlignment="1">
      <alignment horizontal="center" vertical="center" wrapText="1"/>
    </xf>
    <xf numFmtId="0" fontId="5" fillId="0" borderId="10" xfId="499" applyFont="1" applyBorder="1">
      <alignment horizontal="center" vertical="center"/>
    </xf>
    <xf numFmtId="0" fontId="5" fillId="0" borderId="10" xfId="499" applyFont="1" applyBorder="1" applyAlignment="1">
      <alignment horizontal="center" vertical="center"/>
    </xf>
    <xf numFmtId="0" fontId="5" fillId="0" borderId="10" xfId="42" applyFont="1" applyBorder="1">
      <alignment horizontal="center" vertical="center"/>
      <protection locked="0"/>
    </xf>
    <xf numFmtId="0" fontId="4" fillId="0" borderId="10" xfId="140" applyFont="1" applyBorder="1" applyAlignment="1">
      <alignment horizontal="center" vertical="center" wrapText="1"/>
    </xf>
    <xf numFmtId="0" fontId="4" fillId="0" borderId="10" xfId="536" applyFont="1" applyBorder="1" applyAlignment="1">
      <alignment horizontal="center" vertical="center"/>
    </xf>
    <xf numFmtId="49" fontId="7" fillId="0" borderId="1" xfId="142" applyNumberFormat="1" applyFont="1" applyFill="1" applyBorder="1">
      <alignment horizontal="left" vertical="center" wrapText="1"/>
    </xf>
    <xf numFmtId="49" fontId="6" fillId="0" borderId="1" xfId="142" applyNumberFormat="1" applyFont="1" applyBorder="1" applyAlignment="1">
      <alignment horizontal="center" vertical="center" wrapText="1"/>
    </xf>
    <xf numFmtId="0" fontId="4" fillId="0" borderId="12" xfId="417" applyFont="1" applyBorder="1" applyAlignment="1">
      <alignment horizontal="center" vertical="center"/>
    </xf>
    <xf numFmtId="0" fontId="4" fillId="0" borderId="0" xfId="617" applyFont="1" applyBorder="1">
      <alignment horizontal="right" vertical="center"/>
    </xf>
    <xf numFmtId="0" fontId="4" fillId="0" borderId="0" xfId="0" applyFont="1" applyBorder="1" applyAlignment="1">
      <alignment horizontal="right"/>
    </xf>
    <xf numFmtId="0" fontId="14" fillId="0" borderId="0" xfId="248" applyFont="1" applyBorder="1">
      <alignment horizontal="right"/>
      <protection locked="0"/>
    </xf>
    <xf numFmtId="49" fontId="14" fillId="0" borderId="0" xfId="377" applyNumberFormat="1" applyFont="1" applyBorder="1">
      <protection locked="0"/>
    </xf>
    <xf numFmtId="0" fontId="2" fillId="0" borderId="0" xfId="490" applyFont="1" applyBorder="1">
      <alignment horizontal="right"/>
    </xf>
    <xf numFmtId="0" fontId="4" fillId="0" borderId="0" xfId="518" applyFont="1" applyBorder="1">
      <alignment horizontal="right"/>
    </xf>
    <xf numFmtId="0" fontId="15" fillId="0" borderId="0" xfId="253" applyFont="1" applyBorder="1">
      <alignment horizontal="center" vertical="center" wrapText="1"/>
      <protection locked="0"/>
    </xf>
    <xf numFmtId="0" fontId="15" fillId="0" borderId="0" xfId="486" applyFont="1" applyBorder="1">
      <alignment horizontal="center" vertical="center"/>
      <protection locked="0"/>
    </xf>
    <xf numFmtId="0" fontId="15" fillId="0" borderId="0" xfId="492" applyFont="1" applyBorder="1">
      <alignment horizontal="center" vertical="center"/>
    </xf>
    <xf numFmtId="0" fontId="4" fillId="0" borderId="0" xfId="639" applyFont="1" applyBorder="1">
      <alignment horizontal="left" vertical="center"/>
      <protection locked="0"/>
    </xf>
    <xf numFmtId="0" fontId="5" fillId="0" borderId="2" xfId="262" applyFont="1" applyBorder="1">
      <alignment horizontal="center" vertical="center"/>
      <protection locked="0"/>
    </xf>
    <xf numFmtId="49" fontId="5" fillId="0" borderId="2" xfId="379" applyNumberFormat="1" applyFont="1" applyBorder="1">
      <alignment horizontal="center" vertical="center" wrapText="1"/>
      <protection locked="0"/>
    </xf>
    <xf numFmtId="0" fontId="5" fillId="0" borderId="3" xfId="4" applyFont="1" applyBorder="1">
      <alignment horizontal="center" vertical="center"/>
      <protection locked="0"/>
    </xf>
    <xf numFmtId="49" fontId="5" fillId="0" borderId="3" xfId="381" applyNumberFormat="1" applyFont="1" applyBorder="1">
      <alignment horizontal="center" vertical="center" wrapText="1"/>
      <protection locked="0"/>
    </xf>
    <xf numFmtId="49" fontId="5" fillId="0" borderId="1" xfId="484" applyNumberFormat="1" applyFont="1" applyBorder="1">
      <alignment horizontal="center" vertical="center"/>
      <protection locked="0"/>
    </xf>
    <xf numFmtId="0" fontId="4" fillId="0" borderId="1" xfId="644" applyFont="1" applyBorder="1">
      <alignment horizontal="left" vertical="center" wrapText="1"/>
      <protection locked="0"/>
    </xf>
    <xf numFmtId="0" fontId="2" fillId="0" borderId="6" xfId="311" applyFont="1" applyBorder="1">
      <alignment horizontal="center" vertical="center"/>
      <protection locked="0"/>
    </xf>
    <xf numFmtId="0" fontId="2" fillId="0" borderId="7" xfId="488" applyFont="1" applyBorder="1">
      <alignment horizontal="center" vertical="center"/>
      <protection locked="0"/>
    </xf>
    <xf numFmtId="0" fontId="2" fillId="0" borderId="0" xfId="0" applyFont="1" applyBorder="1" applyAlignment="1">
      <alignment horizontal="right"/>
    </xf>
    <xf numFmtId="0" fontId="15" fillId="0" borderId="0" xfId="0" applyFont="1" applyBorder="1" applyAlignment="1">
      <alignment horizontal="center" vertical="center"/>
    </xf>
    <xf numFmtId="49" fontId="5" fillId="0" borderId="1" xfId="379" applyNumberFormat="1" applyFont="1" applyBorder="1">
      <alignment horizontal="center" vertical="center" wrapText="1"/>
      <protection locked="0"/>
    </xf>
    <xf numFmtId="49" fontId="5" fillId="0" borderId="1" xfId="381" applyNumberFormat="1" applyFont="1" applyBorder="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 xfId="488" applyFont="1" applyBorder="1">
      <alignment horizontal="center" vertical="center"/>
      <protection locked="0"/>
    </xf>
    <xf numFmtId="0" fontId="1" fillId="0" borderId="0" xfId="0" applyFont="1" applyBorder="1" applyAlignment="1">
      <alignment vertical="center"/>
    </xf>
    <xf numFmtId="0" fontId="10" fillId="0" borderId="0" xfId="538" applyFont="1" applyBorder="1" applyAlignment="1">
      <alignment horizontal="center" vertical="center"/>
    </xf>
    <xf numFmtId="0" fontId="3" fillId="0" borderId="0" xfId="595" applyFont="1" applyBorder="1" applyAlignment="1">
      <alignment horizontal="center" vertical="center"/>
      <protection locked="0"/>
    </xf>
    <xf numFmtId="0" fontId="5" fillId="0" borderId="1" xfId="604" applyFont="1" applyBorder="1" applyAlignment="1">
      <alignment horizontal="center" vertical="center" wrapText="1"/>
    </xf>
    <xf numFmtId="0" fontId="5" fillId="0" borderId="1" xfId="589" applyFont="1" applyBorder="1" applyAlignment="1">
      <alignment horizontal="center" vertical="center"/>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1" fillId="0" borderId="1" xfId="0" applyFont="1" applyBorder="1" applyAlignment="1">
      <alignment vertical="center"/>
    </xf>
    <xf numFmtId="49" fontId="7" fillId="0" borderId="1" xfId="142" applyNumberFormat="1" applyFont="1" applyBorder="1" applyAlignment="1">
      <alignment horizontal="left" vertical="center" wrapText="1"/>
    </xf>
    <xf numFmtId="0" fontId="4" fillId="0" borderId="1" xfId="605" applyFont="1" applyBorder="1" applyAlignment="1">
      <alignment vertical="center" wrapText="1"/>
    </xf>
    <xf numFmtId="0" fontId="4" fillId="0" borderId="1" xfId="593" applyFont="1" applyBorder="1" applyAlignment="1">
      <alignment horizontal="center" vertical="center" wrapText="1"/>
    </xf>
    <xf numFmtId="0" fontId="4" fillId="0" borderId="1" xfId="596" applyFont="1" applyBorder="1" applyAlignment="1">
      <alignment horizontal="center" vertical="center"/>
      <protection locked="0"/>
    </xf>
    <xf numFmtId="0" fontId="4" fillId="0" borderId="0" xfId="597" applyFont="1" applyBorder="1" applyAlignment="1">
      <alignment horizontal="right" vertical="center"/>
      <protection locked="0"/>
    </xf>
    <xf numFmtId="0" fontId="4" fillId="0" borderId="1" xfId="625" applyFont="1" applyBorder="1" applyAlignment="1">
      <alignment horizontal="left" vertical="center" wrapText="1"/>
    </xf>
    <xf numFmtId="0" fontId="16" fillId="0" borderId="0" xfId="0" applyFont="1" applyBorder="1" applyAlignment="1">
      <alignment horizontal="center" vertical="center"/>
    </xf>
    <xf numFmtId="0" fontId="9"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8" fillId="0" borderId="1" xfId="0" applyFont="1" applyBorder="1" applyAlignment="1">
      <alignment horizontal="center" vertical="center"/>
    </xf>
    <xf numFmtId="49" fontId="11" fillId="0" borderId="1" xfId="142" applyNumberFormat="1" applyFont="1" applyBorder="1" applyAlignment="1">
      <alignment horizontal="left" vertical="center" wrapText="1"/>
    </xf>
    <xf numFmtId="0" fontId="2" fillId="0" borderId="0" xfId="0" applyFont="1" applyBorder="1" applyAlignment="1">
      <alignment vertical="top"/>
    </xf>
    <xf numFmtId="0" fontId="5" fillId="0" borderId="1" xfId="652" applyFont="1" applyBorder="1">
      <alignment horizontal="center" vertical="center" wrapText="1"/>
    </xf>
    <xf numFmtId="0" fontId="5" fillId="0" borderId="1" xfId="415" applyFont="1" applyBorder="1">
      <alignment horizontal="center" vertical="center"/>
    </xf>
    <xf numFmtId="0" fontId="5" fillId="0" borderId="1" xfId="407" applyFont="1" applyBorder="1">
      <alignment horizontal="center" vertical="center" wrapText="1"/>
      <protection locked="0"/>
    </xf>
    <xf numFmtId="0" fontId="5" fillId="0" borderId="1" xfId="604" applyFont="1" applyBorder="1">
      <alignment horizontal="center" vertical="center" wrapText="1"/>
    </xf>
    <xf numFmtId="0" fontId="4" fillId="0" borderId="0" xfId="0" applyFont="1" applyBorder="1" applyAlignment="1">
      <alignment horizontal="right" vertical="center"/>
    </xf>
    <xf numFmtId="0" fontId="2" fillId="0" borderId="1" xfId="0" applyFont="1" applyBorder="1" applyAlignment="1" applyProtection="1">
      <alignment horizontal="center" vertical="center" wrapText="1"/>
      <protection locked="0"/>
    </xf>
    <xf numFmtId="0" fontId="4" fillId="0" borderId="1" xfId="628" applyFont="1" applyBorder="1">
      <alignment horizontal="left" vertical="center"/>
    </xf>
    <xf numFmtId="0" fontId="4" fillId="0" borderId="1" xfId="635" applyFont="1" applyBorder="1">
      <alignment horizontal="left" vertical="center"/>
    </xf>
    <xf numFmtId="0" fontId="2" fillId="0" borderId="0" xfId="269" applyFont="1" applyBorder="1">
      <alignment vertical="top"/>
      <protection locked="0"/>
    </xf>
    <xf numFmtId="49" fontId="2" fillId="0" borderId="0" xfId="279" applyNumberFormat="1" applyFont="1" applyBorder="1">
      <protection locked="0"/>
    </xf>
    <xf numFmtId="0" fontId="2" fillId="0" borderId="0" xfId="0" applyFont="1" applyBorder="1" applyProtection="1">
      <protection locked="0"/>
    </xf>
    <xf numFmtId="0" fontId="2" fillId="0" borderId="0" xfId="18" applyFont="1" applyBorder="1">
      <alignment horizontal="left" vertical="center"/>
      <protection locked="0"/>
    </xf>
    <xf numFmtId="0" fontId="9" fillId="0" borderId="1" xfId="640" applyFont="1" applyBorder="1">
      <alignment horizontal="center" vertical="center" wrapText="1"/>
      <protection locked="0"/>
    </xf>
    <xf numFmtId="0" fontId="9" fillId="0" borderId="1" xfId="0" applyFont="1" applyBorder="1" applyAlignment="1" applyProtection="1">
      <alignment horizontal="center" vertical="center"/>
      <protection locked="0"/>
    </xf>
    <xf numFmtId="0" fontId="2" fillId="0" borderId="1" xfId="641" applyFont="1" applyBorder="1">
      <alignment horizontal="center" vertical="center" wrapText="1"/>
      <protection locked="0"/>
    </xf>
    <xf numFmtId="0" fontId="2" fillId="0" borderId="1" xfId="4" applyFont="1" applyBorder="1">
      <alignment horizontal="center" vertical="center"/>
      <protection locked="0"/>
    </xf>
    <xf numFmtId="0" fontId="2" fillId="0" borderId="1" xfId="632" applyFont="1" applyBorder="1">
      <alignment horizontal="center" vertical="center"/>
    </xf>
    <xf numFmtId="0" fontId="2" fillId="0" borderId="1" xfId="233" applyFont="1" applyBorder="1">
      <alignment horizontal="center" vertical="center"/>
      <protection locked="0"/>
    </xf>
    <xf numFmtId="0" fontId="2" fillId="0" borderId="1" xfId="238" applyFont="1" applyBorder="1">
      <alignment horizontal="left" vertical="center"/>
    </xf>
    <xf numFmtId="49" fontId="11" fillId="0" borderId="1" xfId="142" applyNumberFormat="1" applyFont="1" applyBorder="1" applyAlignment="1">
      <alignment horizontal="left" vertical="center" wrapText="1" indent="2"/>
    </xf>
    <xf numFmtId="0" fontId="2" fillId="0" borderId="0" xfId="0" applyFont="1" applyBorder="1"/>
    <xf numFmtId="0" fontId="9" fillId="0" borderId="1" xfId="288" applyFont="1" applyBorder="1">
      <alignment horizontal="center" vertical="center" wrapText="1"/>
      <protection locked="0"/>
    </xf>
    <xf numFmtId="0" fontId="9" fillId="0" borderId="1" xfId="370" applyFont="1" applyBorder="1">
      <alignment horizontal="center" vertical="center" wrapText="1"/>
      <protection locked="0"/>
    </xf>
    <xf numFmtId="0" fontId="9" fillId="0" borderId="1" xfId="592" applyFont="1" applyBorder="1">
      <alignment horizontal="center" vertical="center" wrapText="1"/>
      <protection locked="0"/>
    </xf>
    <xf numFmtId="0" fontId="9" fillId="0" borderId="1" xfId="642" applyFont="1" applyBorder="1">
      <alignment horizontal="center" vertical="center" wrapText="1"/>
      <protection locked="0"/>
    </xf>
    <xf numFmtId="0" fontId="9" fillId="0" borderId="1" xfId="532" applyFont="1" applyBorder="1">
      <alignment horizontal="center" vertical="center" wrapText="1"/>
      <protection locked="0"/>
    </xf>
    <xf numFmtId="0" fontId="9" fillId="0" borderId="1" xfId="0" applyFont="1" applyBorder="1" applyAlignment="1">
      <alignment horizontal="center" vertical="center"/>
    </xf>
    <xf numFmtId="0" fontId="9" fillId="0" borderId="0" xfId="540" applyFont="1" applyBorder="1">
      <alignment horizontal="right"/>
      <protection locked="0"/>
    </xf>
    <xf numFmtId="0" fontId="2" fillId="0" borderId="1" xfId="373" applyFont="1" applyBorder="1">
      <alignment horizontal="center"/>
    </xf>
    <xf numFmtId="0" fontId="9" fillId="0" borderId="1" xfId="23" applyFont="1" applyBorder="1">
      <alignment horizontal="center" vertical="center" wrapText="1"/>
      <protection locked="0"/>
    </xf>
    <xf numFmtId="0" fontId="2" fillId="0" borderId="1" xfId="275" applyFont="1" applyBorder="1">
      <alignment horizontal="left" vertical="center"/>
      <protection locked="0"/>
    </xf>
    <xf numFmtId="0" fontId="2" fillId="0" borderId="1" xfId="38" applyFont="1" applyBorder="1">
      <alignment horizontal="left" vertical="center"/>
      <protection locked="0"/>
    </xf>
    <xf numFmtId="0" fontId="2" fillId="0" borderId="0" xfId="343" applyFont="1" applyBorder="1">
      <alignment horizontal="center" wrapText="1"/>
    </xf>
    <xf numFmtId="0" fontId="9" fillId="0" borderId="0" xfId="552" applyFont="1" applyBorder="1">
      <alignment horizontal="right" wrapText="1"/>
    </xf>
    <xf numFmtId="0" fontId="17" fillId="0" borderId="0" xfId="344" applyFont="1" applyBorder="1">
      <alignment horizontal="center" vertical="center" wrapText="1"/>
    </xf>
    <xf numFmtId="0" fontId="9" fillId="0" borderId="1" xfId="564" applyFont="1" applyBorder="1">
      <alignment horizontal="center" vertical="center"/>
    </xf>
    <xf numFmtId="0" fontId="2" fillId="0" borderId="1" xfId="348" applyFont="1" applyBorder="1">
      <alignment horizontal="center" vertical="center" wrapText="1"/>
    </xf>
    <xf numFmtId="0" fontId="2" fillId="0" borderId="1" xfId="356" applyFont="1" applyBorder="1">
      <alignment horizontal="center" vertical="center" wrapText="1"/>
    </xf>
    <xf numFmtId="10" fontId="1" fillId="0" borderId="0" xfId="0" applyNumberFormat="1" applyFont="1" applyBorder="1"/>
    <xf numFmtId="4" fontId="1" fillId="0" borderId="0" xfId="0" applyNumberFormat="1" applyFont="1" applyBorder="1"/>
    <xf numFmtId="180" fontId="18" fillId="0" borderId="0" xfId="0" applyNumberFormat="1" applyFont="1" applyBorder="1" applyAlignment="1">
      <alignment horizontal="center" vertical="center"/>
    </xf>
    <xf numFmtId="0" fontId="19" fillId="0" borderId="0" xfId="200" applyFont="1" applyBorder="1" applyAlignment="1">
      <alignment horizontal="center" vertical="center"/>
    </xf>
    <xf numFmtId="0" fontId="19" fillId="0" borderId="0" xfId="200" applyFont="1" applyBorder="1">
      <alignment horizontal="center" vertical="center"/>
    </xf>
    <xf numFmtId="0" fontId="9" fillId="0" borderId="0" xfId="646" applyFont="1" applyBorder="1" applyAlignment="1">
      <alignment horizontal="left" vertical="center"/>
    </xf>
    <xf numFmtId="0" fontId="8" fillId="0" borderId="0" xfId="0" applyFont="1" applyBorder="1" applyAlignment="1">
      <alignment horizontal="left"/>
    </xf>
    <xf numFmtId="49" fontId="9" fillId="0" borderId="1" xfId="0" applyNumberFormat="1" applyFont="1" applyBorder="1" applyAlignment="1">
      <alignment horizontal="center" vertical="center" wrapText="1"/>
    </xf>
    <xf numFmtId="49" fontId="2" fillId="0" borderId="1" xfId="342"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 xfId="0" applyNumberFormat="1" applyFont="1" applyBorder="1" applyAlignment="1" applyProtection="1">
      <alignment horizontal="center" vertical="center"/>
      <protection locked="0"/>
    </xf>
    <xf numFmtId="0" fontId="2" fillId="0" borderId="1" xfId="0" applyFont="1" applyBorder="1" applyAlignment="1">
      <alignment horizontal="center"/>
    </xf>
    <xf numFmtId="0" fontId="9" fillId="0" borderId="1" xfId="0" applyFont="1" applyBorder="1"/>
    <xf numFmtId="0" fontId="9" fillId="0" borderId="1" xfId="0" applyFont="1" applyBorder="1" applyAlignment="1">
      <alignment horizontal="left" indent="1"/>
    </xf>
    <xf numFmtId="0" fontId="9" fillId="0" borderId="1" xfId="212" applyFont="1" applyBorder="1" applyAlignment="1">
      <alignment horizontal="center" vertical="center"/>
    </xf>
    <xf numFmtId="0" fontId="2" fillId="0" borderId="1" xfId="136" applyFont="1" applyBorder="1" applyAlignment="1">
      <alignment horizontal="center" vertical="center"/>
    </xf>
    <xf numFmtId="0" fontId="2" fillId="0" borderId="1" xfId="152" applyFont="1" applyBorder="1">
      <alignment horizontal="center" vertical="center"/>
    </xf>
    <xf numFmtId="180" fontId="9" fillId="0" borderId="1" xfId="0" applyNumberFormat="1" applyFont="1" applyBorder="1" applyAlignment="1">
      <alignment horizontal="left" vertical="center"/>
    </xf>
    <xf numFmtId="180" fontId="9" fillId="0" borderId="1" xfId="0" applyNumberFormat="1" applyFont="1" applyBorder="1" applyAlignment="1">
      <alignment horizontal="left" vertical="center" indent="1"/>
    </xf>
    <xf numFmtId="180" fontId="9" fillId="0" borderId="1" xfId="0" applyNumberFormat="1" applyFont="1" applyBorder="1" applyAlignment="1">
      <alignment horizontal="center" vertical="center"/>
    </xf>
    <xf numFmtId="180" fontId="2" fillId="0" borderId="1" xfId="0" applyNumberFormat="1" applyFont="1" applyBorder="1" applyAlignment="1">
      <alignment horizontal="center" vertical="center"/>
    </xf>
    <xf numFmtId="0" fontId="2" fillId="0" borderId="1" xfId="542" applyFont="1" applyBorder="1">
      <alignment horizontal="center" vertical="center"/>
      <protection locked="0"/>
    </xf>
    <xf numFmtId="0" fontId="2" fillId="0" borderId="1" xfId="369" applyFont="1" applyBorder="1">
      <alignment horizontal="center" vertical="center"/>
      <protection locked="0"/>
    </xf>
    <xf numFmtId="0" fontId="9" fillId="0" borderId="0" xfId="0" applyFont="1" applyBorder="1" applyAlignment="1" applyProtection="1">
      <alignment horizontal="right" vertical="center"/>
      <protection locked="0"/>
    </xf>
    <xf numFmtId="0" fontId="1" fillId="0" borderId="0" xfId="0" applyFont="1" applyBorder="1" applyAlignment="1">
      <alignment horizontal="center" vertical="center"/>
    </xf>
    <xf numFmtId="0" fontId="9" fillId="0" borderId="0" xfId="490" applyFont="1" applyBorder="1">
      <alignment horizontal="right"/>
    </xf>
    <xf numFmtId="0" fontId="9" fillId="0" borderId="1" xfId="589" applyFont="1" applyBorder="1">
      <alignment horizontal="center" vertical="center"/>
      <protection locked="0"/>
    </xf>
    <xf numFmtId="0" fontId="2" fillId="0" borderId="1" xfId="167" applyFont="1" applyBorder="1">
      <alignment horizontal="center" vertical="center"/>
    </xf>
    <xf numFmtId="0" fontId="2" fillId="0" borderId="0" xfId="51" applyFont="1" applyBorder="1">
      <alignment vertical="top"/>
    </xf>
    <xf numFmtId="0" fontId="9" fillId="0" borderId="0" xfId="0" applyFont="1" applyBorder="1" applyAlignment="1">
      <alignment horizontal="right"/>
    </xf>
    <xf numFmtId="49" fontId="9" fillId="0" borderId="1" xfId="10" applyNumberFormat="1" applyFont="1" applyBorder="1">
      <alignment horizontal="center" vertical="center" wrapText="1"/>
    </xf>
    <xf numFmtId="49" fontId="2" fillId="0" borderId="1" xfId="133" applyNumberFormat="1" applyFont="1" applyBorder="1">
      <alignment horizontal="center" vertical="center" wrapText="1"/>
    </xf>
    <xf numFmtId="0" fontId="9" fillId="0" borderId="1" xfId="582" applyFont="1" applyBorder="1">
      <alignment horizontal="center" vertical="center"/>
      <protection locked="0"/>
    </xf>
    <xf numFmtId="49" fontId="9" fillId="0" borderId="1" xfId="206" applyNumberFormat="1" applyFont="1" applyBorder="1">
      <alignment horizontal="center" vertical="center"/>
    </xf>
    <xf numFmtId="49" fontId="2" fillId="0" borderId="1" xfId="206" applyNumberFormat="1" applyFont="1" applyBorder="1">
      <alignment horizontal="center" vertical="center"/>
    </xf>
    <xf numFmtId="49" fontId="2" fillId="0" borderId="1" xfId="484" applyNumberFormat="1" applyFont="1" applyBorder="1">
      <alignment horizontal="center" vertical="center"/>
      <protection locked="0"/>
    </xf>
    <xf numFmtId="49" fontId="8" fillId="0" borderId="1" xfId="142" applyNumberFormat="1" applyFont="1" applyBorder="1" applyAlignment="1">
      <alignment horizontal="left" vertical="center" wrapText="1" indent="1"/>
    </xf>
    <xf numFmtId="49" fontId="8" fillId="0" borderId="1" xfId="142" applyNumberFormat="1" applyFont="1" applyBorder="1" applyAlignment="1">
      <alignment horizontal="left" vertical="center" wrapText="1" indent="2"/>
    </xf>
    <xf numFmtId="0" fontId="9" fillId="0" borderId="1" xfId="183" applyFont="1" applyBorder="1">
      <alignment horizontal="center" vertical="center"/>
    </xf>
    <xf numFmtId="180" fontId="8" fillId="0" borderId="1" xfId="0" applyNumberFormat="1" applyFont="1" applyFill="1" applyBorder="1" applyAlignment="1">
      <alignment horizontal="right" vertical="center"/>
    </xf>
    <xf numFmtId="49" fontId="7" fillId="0" borderId="0" xfId="142" applyNumberFormat="1" applyFont="1" applyBorder="1">
      <alignment horizontal="left" vertical="center" wrapText="1"/>
    </xf>
    <xf numFmtId="0" fontId="9" fillId="0" borderId="0" xfId="0" applyFont="1" applyBorder="1" applyAlignment="1">
      <alignment horizontal="right" vertical="center"/>
    </xf>
    <xf numFmtId="0" fontId="20" fillId="0" borderId="0" xfId="260" applyFont="1" applyBorder="1">
      <alignment horizontal="center" vertical="center"/>
    </xf>
    <xf numFmtId="0" fontId="9" fillId="0" borderId="0" xfId="639" applyFont="1" applyBorder="1">
      <alignment horizontal="left" vertical="center"/>
      <protection locked="0"/>
    </xf>
    <xf numFmtId="0" fontId="21" fillId="0" borderId="0" xfId="0" applyFont="1" applyBorder="1" applyAlignment="1">
      <alignment horizontal="center" vertical="center"/>
    </xf>
    <xf numFmtId="49" fontId="8" fillId="0" borderId="0" xfId="142" applyNumberFormat="1" applyFont="1" applyBorder="1">
      <alignment horizontal="left" vertical="center" wrapText="1"/>
    </xf>
    <xf numFmtId="0" fontId="2" fillId="0" borderId="1" xfId="262" applyFont="1" applyBorder="1">
      <alignment horizontal="center" vertical="center"/>
      <protection locked="0"/>
    </xf>
    <xf numFmtId="0" fontId="2" fillId="0" borderId="1" xfId="654" applyFont="1" applyBorder="1">
      <alignment horizontal="center" vertical="center" wrapText="1"/>
    </xf>
    <xf numFmtId="182" fontId="8" fillId="0" borderId="0" xfId="0" applyNumberFormat="1" applyFont="1" applyBorder="1"/>
    <xf numFmtId="0" fontId="4" fillId="0" borderId="0" xfId="243" applyFont="1" applyBorder="1">
      <alignment horizontal="left" vertical="center" wrapText="1"/>
      <protection locked="0"/>
    </xf>
    <xf numFmtId="0" fontId="5" fillId="0" borderId="0" xfId="561" applyFont="1" applyBorder="1">
      <alignment horizontal="left" vertical="center" wrapText="1"/>
    </xf>
    <xf numFmtId="0" fontId="5" fillId="0" borderId="1" xfId="650" applyFont="1" applyBorder="1">
      <alignment horizontal="center" vertical="center" wrapText="1"/>
    </xf>
    <xf numFmtId="0" fontId="5" fillId="0" borderId="1" xfId="408" applyFont="1" applyBorder="1">
      <alignment horizontal="center" vertical="center" wrapText="1"/>
    </xf>
    <xf numFmtId="0" fontId="5" fillId="0" borderId="1" xfId="138" applyFont="1" applyBorder="1">
      <alignment horizontal="center" vertical="center"/>
    </xf>
    <xf numFmtId="0" fontId="5" fillId="0" borderId="1" xfId="659" applyFont="1" applyBorder="1" applyAlignment="1">
      <alignment horizontal="center" vertical="center" wrapText="1"/>
    </xf>
    <xf numFmtId="0" fontId="2" fillId="0" borderId="1" xfId="274" applyFont="1" applyBorder="1" applyAlignment="1">
      <alignment horizontal="center" vertical="center" wrapText="1"/>
    </xf>
    <xf numFmtId="0" fontId="5" fillId="0" borderId="1" xfId="499" applyFont="1" applyBorder="1">
      <alignment horizontal="center" vertical="center"/>
    </xf>
    <xf numFmtId="0" fontId="5" fillId="0" borderId="1" xfId="499" applyFont="1" applyBorder="1" applyAlignment="1">
      <alignment horizontal="center" vertical="center" wrapText="1"/>
    </xf>
    <xf numFmtId="0" fontId="5" fillId="0" borderId="1" xfId="42" applyFont="1" applyBorder="1" applyAlignment="1">
      <alignment horizontal="center" vertical="center" wrapText="1"/>
      <protection locked="0"/>
    </xf>
    <xf numFmtId="3" fontId="5" fillId="0" borderId="1" xfId="277" applyNumberFormat="1" applyFont="1" applyBorder="1">
      <alignment horizontal="center" vertical="center"/>
      <protection locked="0"/>
    </xf>
    <xf numFmtId="3" fontId="5" fillId="0" borderId="1" xfId="268" applyNumberFormat="1" applyFont="1" applyBorder="1">
      <alignment horizontal="center" vertical="center"/>
    </xf>
    <xf numFmtId="49" fontId="7" fillId="0" borderId="1" xfId="142" applyNumberFormat="1" applyFont="1" applyBorder="1" applyAlignment="1">
      <alignment horizontal="left" vertical="center" wrapText="1" indent="1"/>
    </xf>
    <xf numFmtId="49" fontId="7" fillId="0" borderId="1" xfId="142" applyNumberFormat="1" applyFont="1" applyBorder="1" applyAlignment="1">
      <alignment horizontal="left" vertical="center" wrapText="1" indent="2"/>
    </xf>
    <xf numFmtId="0" fontId="2" fillId="0" borderId="1" xfId="254" applyFont="1" applyBorder="1">
      <alignment horizontal="center" vertical="center" wrapText="1"/>
      <protection locked="0"/>
    </xf>
    <xf numFmtId="0" fontId="5" fillId="0" borderId="1" xfId="408" applyFont="1" applyBorder="1" applyAlignment="1">
      <alignment horizontal="center" vertical="center" wrapText="1"/>
    </xf>
    <xf numFmtId="0" fontId="5" fillId="0" borderId="1" xfId="418" applyFont="1" applyBorder="1" applyAlignment="1">
      <alignment horizontal="center" vertical="center" wrapText="1"/>
      <protection locked="0"/>
    </xf>
    <xf numFmtId="0" fontId="5" fillId="0" borderId="1" xfId="613" applyFont="1" applyBorder="1" applyAlignment="1">
      <alignment horizontal="center" vertical="center" wrapText="1"/>
    </xf>
    <xf numFmtId="0" fontId="5" fillId="0" borderId="1" xfId="421" applyFont="1" applyBorder="1" applyAlignment="1">
      <alignment horizontal="center" vertical="center" wrapText="1"/>
      <protection locked="0"/>
    </xf>
    <xf numFmtId="3" fontId="5" fillId="0" borderId="1" xfId="289" applyNumberFormat="1" applyFont="1" applyBorder="1">
      <alignment horizontal="center" vertical="top"/>
      <protection locked="0"/>
    </xf>
    <xf numFmtId="0" fontId="2" fillId="0" borderId="1" xfId="292" applyFont="1" applyBorder="1">
      <alignment horizontal="center" vertical="top"/>
    </xf>
    <xf numFmtId="0" fontId="5" fillId="0" borderId="1" xfId="618" applyFont="1" applyBorder="1" applyAlignment="1">
      <alignment horizontal="center" vertical="center" wrapText="1"/>
    </xf>
    <xf numFmtId="0" fontId="10" fillId="0" borderId="0" xfId="201" applyFont="1" applyBorder="1">
      <alignment horizontal="center" vertical="center"/>
      <protection locked="0"/>
    </xf>
    <xf numFmtId="0" fontId="10" fillId="0" borderId="0" xfId="638" applyFont="1" applyBorder="1">
      <alignment horizontal="center" vertical="center"/>
    </xf>
    <xf numFmtId="0" fontId="2" fillId="0" borderId="0" xfId="0" applyFont="1" applyBorder="1" applyAlignment="1">
      <alignment horizontal="left" vertical="center"/>
    </xf>
    <xf numFmtId="0" fontId="2" fillId="0" borderId="0" xfId="658" applyFont="1" applyBorder="1"/>
    <xf numFmtId="0" fontId="2" fillId="0" borderId="1" xfId="11" applyFont="1" applyBorder="1">
      <alignment horizontal="center" vertical="center" wrapText="1"/>
      <protection locked="0"/>
    </xf>
    <xf numFmtId="0" fontId="2" fillId="0" borderId="1" xfId="111" applyFont="1" applyBorder="1">
      <alignment horizontal="center" vertical="center" wrapText="1"/>
      <protection locked="0"/>
    </xf>
    <xf numFmtId="0" fontId="2" fillId="0" borderId="1" xfId="174" applyFont="1" applyBorder="1">
      <alignment horizontal="center" vertical="center" wrapText="1"/>
      <protection locked="0"/>
    </xf>
    <xf numFmtId="0" fontId="2" fillId="0" borderId="1" xfId="120" applyFont="1" applyBorder="1">
      <alignment horizontal="center" vertical="center" wrapText="1"/>
    </xf>
    <xf numFmtId="0" fontId="2" fillId="0" borderId="1" xfId="205" applyFont="1" applyBorder="1">
      <alignment horizontal="center" vertical="center" wrapText="1"/>
    </xf>
    <xf numFmtId="0" fontId="2" fillId="0" borderId="1" xfId="115" applyFont="1" applyBorder="1">
      <alignment horizontal="center" vertical="center" wrapText="1"/>
    </xf>
    <xf numFmtId="0" fontId="2" fillId="0" borderId="1" xfId="207" applyFont="1" applyBorder="1">
      <alignment horizontal="center" vertical="center"/>
    </xf>
    <xf numFmtId="0" fontId="2" fillId="0" borderId="1" xfId="127" applyFont="1" applyBorder="1">
      <alignment horizontal="center" vertical="center"/>
    </xf>
    <xf numFmtId="0" fontId="2" fillId="0" borderId="1" xfId="324" applyFont="1" applyBorder="1">
      <alignment horizontal="center" vertical="center"/>
    </xf>
    <xf numFmtId="3" fontId="2" fillId="0" borderId="1" xfId="156" applyNumberFormat="1" applyFont="1" applyBorder="1">
      <alignment horizontal="center" vertical="center"/>
    </xf>
    <xf numFmtId="3" fontId="2" fillId="0" borderId="1" xfId="162" applyNumberFormat="1" applyFont="1" applyBorder="1">
      <alignment horizontal="center" vertical="center"/>
    </xf>
    <xf numFmtId="0" fontId="2" fillId="0" borderId="1" xfId="213" applyFont="1" applyBorder="1">
      <alignment horizontal="center" vertical="center"/>
      <protection locked="0"/>
    </xf>
    <xf numFmtId="0" fontId="2" fillId="0" borderId="1" xfId="155" applyFont="1" applyBorder="1">
      <alignment horizontal="right" vertical="center"/>
      <protection locked="0"/>
    </xf>
    <xf numFmtId="0" fontId="10" fillId="0" borderId="0" xfId="595" applyFont="1" applyBorder="1">
      <alignment horizontal="center" vertical="center"/>
      <protection locked="0"/>
    </xf>
    <xf numFmtId="0" fontId="2" fillId="0" borderId="0" xfId="579" applyFont="1" applyBorder="1">
      <protection locked="0"/>
    </xf>
    <xf numFmtId="0" fontId="2" fillId="0" borderId="1" xfId="311" applyFont="1" applyBorder="1">
      <alignment horizontal="center" vertical="center"/>
      <protection locked="0"/>
    </xf>
    <xf numFmtId="0" fontId="2" fillId="0" borderId="1" xfId="217" applyFont="1" applyBorder="1">
      <alignment horizontal="center" vertical="center" wrapText="1"/>
    </xf>
    <xf numFmtId="0" fontId="2" fillId="0" borderId="1" xfId="216" applyFont="1" applyBorder="1">
      <alignment horizontal="center" vertical="center"/>
      <protection locked="0"/>
    </xf>
    <xf numFmtId="0" fontId="2" fillId="0" borderId="1" xfId="197" applyFont="1" applyBorder="1">
      <alignment horizontal="center" vertical="center" wrapText="1"/>
    </xf>
    <xf numFmtId="0" fontId="2" fillId="0" borderId="1" xfId="264" applyFont="1" applyBorder="1">
      <alignment horizontal="center" vertical="center" wrapText="1"/>
    </xf>
    <xf numFmtId="0" fontId="2" fillId="0" borderId="1" xfId="223" applyFont="1" applyBorder="1">
      <alignment horizontal="center" vertical="center" wrapText="1"/>
      <protection locked="0"/>
    </xf>
    <xf numFmtId="0" fontId="2" fillId="0" borderId="1" xfId="215" applyFont="1" applyBorder="1">
      <alignment horizontal="center" vertical="center" wrapText="1"/>
      <protection locked="0"/>
    </xf>
    <xf numFmtId="0" fontId="2" fillId="0" borderId="1" xfId="54" applyFont="1" applyBorder="1">
      <alignment horizontal="center" vertical="center"/>
      <protection locked="0"/>
    </xf>
    <xf numFmtId="0" fontId="2" fillId="0" borderId="0" xfId="543" applyFont="1" applyBorder="1">
      <alignment horizontal="right" wrapText="1"/>
      <protection locked="0"/>
    </xf>
    <xf numFmtId="0" fontId="2" fillId="0" borderId="0" xfId="661" applyFont="1" applyBorder="1">
      <alignment horizontal="right"/>
      <protection locked="0"/>
    </xf>
    <xf numFmtId="0" fontId="2" fillId="0" borderId="1" xfId="241" applyFont="1" applyBorder="1">
      <alignment horizontal="center" vertical="center" wrapText="1"/>
      <protection locked="0"/>
    </xf>
    <xf numFmtId="0" fontId="2" fillId="0" borderId="1" xfId="278" applyFont="1" applyBorder="1">
      <alignment horizontal="center" vertical="center" wrapText="1"/>
    </xf>
    <xf numFmtId="0" fontId="2" fillId="0" borderId="1" xfId="225" applyFont="1" applyBorder="1">
      <alignment horizontal="center" vertical="center"/>
      <protection locked="0"/>
    </xf>
    <xf numFmtId="3" fontId="2" fillId="0" borderId="1" xfId="228" applyNumberFormat="1" applyFont="1" applyBorder="1">
      <alignment horizontal="center" vertical="center"/>
    </xf>
    <xf numFmtId="3" fontId="2" fillId="0" borderId="1" xfId="234" applyNumberFormat="1" applyFont="1" applyBorder="1">
      <alignment horizontal="center" vertical="center"/>
    </xf>
    <xf numFmtId="0" fontId="2" fillId="0" borderId="0" xfId="518" applyFont="1" applyBorder="1">
      <alignment horizontal="right"/>
    </xf>
    <xf numFmtId="0" fontId="10" fillId="0" borderId="0" xfId="538" applyFont="1" applyBorder="1">
      <alignment horizontal="center" vertical="center"/>
    </xf>
    <xf numFmtId="0" fontId="3" fillId="0" borderId="0" xfId="165" applyFont="1" applyBorder="1">
      <alignment horizontal="center" vertical="top"/>
    </xf>
    <xf numFmtId="0" fontId="2" fillId="0" borderId="0" xfId="601" applyFont="1" applyBorder="1">
      <alignment horizontal="left" vertical="center"/>
    </xf>
    <xf numFmtId="0" fontId="21" fillId="0" borderId="0" xfId="7" applyFont="1" applyBorder="1">
      <alignment horizontal="center" vertical="center"/>
    </xf>
    <xf numFmtId="0" fontId="2" fillId="0" borderId="1" xfId="651" applyFont="1" applyBorder="1">
      <alignment horizontal="center" vertical="center"/>
    </xf>
    <xf numFmtId="0" fontId="2" fillId="0" borderId="1" xfId="662" applyFont="1" applyBorder="1">
      <alignment horizontal="center" vertical="center"/>
    </xf>
    <xf numFmtId="0" fontId="2" fillId="0" borderId="1" xfId="653" applyFont="1" applyBorder="1">
      <alignment horizontal="center" vertical="center"/>
    </xf>
    <xf numFmtId="0" fontId="2" fillId="0" borderId="1" xfId="655" applyFont="1" applyBorder="1">
      <alignment horizontal="center" vertical="center"/>
    </xf>
    <xf numFmtId="0" fontId="8" fillId="0" borderId="1" xfId="0" applyFont="1" applyBorder="1" applyAlignment="1">
      <alignment horizontal="left" vertical="center" wrapText="1"/>
    </xf>
    <xf numFmtId="0" fontId="2" fillId="0" borderId="0" xfId="518" applyFont="1" applyBorder="1" quotePrefix="1">
      <alignment horizontal="right"/>
    </xf>
    <xf numFmtId="0" fontId="2" fillId="0" borderId="0" xfId="543" applyFont="1" applyBorder="1" quotePrefix="1">
      <alignment horizontal="right" wrapText="1"/>
      <protection locked="0"/>
    </xf>
    <xf numFmtId="0" fontId="4" fillId="0" borderId="0" xfId="617" applyFont="1" applyBorder="1" quotePrefix="1">
      <alignment horizontal="right" vertical="center"/>
    </xf>
    <xf numFmtId="0" fontId="9" fillId="0" borderId="0" xfId="0" applyFont="1" applyBorder="1" applyAlignment="1" quotePrefix="1">
      <alignment horizontal="right"/>
    </xf>
    <xf numFmtId="0" fontId="9" fillId="0" borderId="0" xfId="552" applyFont="1" applyBorder="1" quotePrefix="1">
      <alignment horizontal="right" wrapText="1"/>
    </xf>
    <xf numFmtId="0" fontId="9" fillId="0" borderId="0" xfId="540" applyFont="1" applyBorder="1" quotePrefix="1">
      <alignment horizontal="right"/>
      <protection locked="0"/>
    </xf>
    <xf numFmtId="0" fontId="4" fillId="0" borderId="0" xfId="0" applyFont="1" applyBorder="1" applyAlignment="1" quotePrefix="1">
      <alignment horizontal="right"/>
    </xf>
    <xf numFmtId="0" fontId="4" fillId="0" borderId="0" xfId="0" applyFont="1" applyBorder="1" applyAlignment="1" quotePrefix="1">
      <alignment horizontal="right" wrapText="1"/>
    </xf>
    <xf numFmtId="0" fontId="5" fillId="0" borderId="0" xfId="586" applyFont="1" applyBorder="1" quotePrefix="1">
      <alignment horizontal="right" vertical="center"/>
      <protection locked="0"/>
    </xf>
    <xf numFmtId="0" fontId="2" fillId="0" borderId="0" xfId="0" applyFont="1" applyBorder="1" applyAlignment="1" applyProtection="1" quotePrefix="1">
      <alignment horizontal="right"/>
      <protection locked="0"/>
    </xf>
  </cellXfs>
  <cellStyles count="667">
    <cellStyle name="常规" xfId="0" builtinId="0"/>
    <cellStyle name="货币[0]" xfId="1" builtinId="7"/>
    <cellStyle name="一般公共预算支出预算表（按功能科目分类）02-2 __b-21-0" xfId="2"/>
    <cellStyle name="一般公共预算支出预算表（按功能科目分类）02-2 __b-16-0" xfId="3"/>
    <cellStyle name="国有资本经营预算支出表07 __b-5-0" xfId="4"/>
    <cellStyle name="上级补助项目支出预算表12 __b-27-0" xfId="5"/>
    <cellStyle name="货币" xfId="6" builtinId="4"/>
    <cellStyle name="财政拨款收支预算总表02-1 __b-13-0" xfId="7"/>
    <cellStyle name="部门支出预算表01-03 __b-9-0" xfId="8"/>
    <cellStyle name="输入" xfId="9" builtinId="20"/>
    <cellStyle name="一般公共预算支出预算表（按经济科目分类）02-3 __b-5-0" xfId="10"/>
    <cellStyle name="部门收入预算表01-2 __b-4-0" xfId="11"/>
    <cellStyle name="20% - 强调文字颜色 3" xfId="12" builtinId="38"/>
    <cellStyle name="政府性基金预算支出预算表06 __b-22-0" xfId="13"/>
    <cellStyle name="政府性基金预算支出预算表06 __b-17-0" xfId="14"/>
    <cellStyle name="千位分隔[0]" xfId="15" builtinId="6"/>
    <cellStyle name="DateTimeStyle" xfId="16"/>
    <cellStyle name="差" xfId="17" builtinId="27"/>
    <cellStyle name="基本支出预算表（人员类.运转类公用经费项目）04 __b-13-0" xfId="18"/>
    <cellStyle name="部门支出预算表01-03 __b-21-0" xfId="19"/>
    <cellStyle name="部门支出预算表01-03 __b-16-0" xfId="20"/>
    <cellStyle name="40% - 强调文字颜色 3" xfId="21" builtinId="39"/>
    <cellStyle name="千位分隔" xfId="22" builtinId="3"/>
    <cellStyle name="上级补助项目支出预算表12 __b-10-0" xfId="23"/>
    <cellStyle name="超链接" xfId="24" builtinId="8"/>
    <cellStyle name="60% - 强调文字颜色 3" xfId="25" builtinId="40"/>
    <cellStyle name="部门支出预算表01-03 __b-10-0" xfId="26"/>
    <cellStyle name="项目支出预算表（其他运转类.特定目标类项目）05-1 __b-35-0" xfId="27"/>
    <cellStyle name="项目支出预算表（其他运转类.特定目标类项目）05-1 __b-40-0" xfId="28"/>
    <cellStyle name="政府购买服务预算表09 __b-17-0" xfId="29"/>
    <cellStyle name="政府购买服务预算表09 __b-22-0" xfId="30"/>
    <cellStyle name="百分比" xfId="31" builtinId="5"/>
    <cellStyle name="已访问的超链接" xfId="32" builtinId="9"/>
    <cellStyle name="项目支出绩效目标表（另文下达）05-3 __b-12-0" xfId="33"/>
    <cellStyle name="政府性基金预算支出预算表06 __b-25-0" xfId="34"/>
    <cellStyle name="政府性基金预算支出预算表06 __b-30-0" xfId="35"/>
    <cellStyle name="部门支出预算表01-03 __b-25-0" xfId="36"/>
    <cellStyle name="部门支出预算表01-03 __b-30-0" xfId="37"/>
    <cellStyle name="基本支出预算表（人员类.运转类公用经费项目）04 __b-17-0" xfId="38"/>
    <cellStyle name="基本支出预算表（人员类.运转类公用经费项目）04 __b-22-0" xfId="39"/>
    <cellStyle name="注释" xfId="40" builtinId="10"/>
    <cellStyle name="部门政府采购预算表08 __b-16-0" xfId="41"/>
    <cellStyle name="部门政府采购预算表08 __b-21-0" xfId="42"/>
    <cellStyle name="60% - 强调文字颜色 2" xfId="43" builtinId="36"/>
    <cellStyle name="__b-1-0" xfId="44"/>
    <cellStyle name="一般公共预算支出预算表（按经济科目分类）02-3 __b-13-0" xfId="45"/>
    <cellStyle name="标题 4" xfId="46" builtinId="19"/>
    <cellStyle name="警告文本" xfId="47" builtinId="11"/>
    <cellStyle name="标题" xfId="48" builtinId="15"/>
    <cellStyle name="解释性文本" xfId="49" builtinId="53"/>
    <cellStyle name="标题 1" xfId="50" builtinId="16"/>
    <cellStyle name="项目支出预算表（其他运转类.特定目标类项目）05-1 __b-13-0" xfId="51"/>
    <cellStyle name="部门支出预算表01-03 __b-2-0" xfId="52"/>
    <cellStyle name="标题 2" xfId="53" builtinId="17"/>
    <cellStyle name="__b-35-0" xfId="54"/>
    <cellStyle name="__b-40-0" xfId="55"/>
    <cellStyle name="基本支出预算表（人员类.运转类公用经费项目）04 __b-4-0" xfId="56"/>
    <cellStyle name="60% - 强调文字颜色 1" xfId="57" builtinId="32"/>
    <cellStyle name="一般公共预算支出预算表（按功能科目分类）02-2 __b-18-0" xfId="58"/>
    <cellStyle name="一般公共预算支出预算表（按功能科目分类）02-2 __b-23-0" xfId="59"/>
    <cellStyle name="标题 3" xfId="60" builtinId="18"/>
    <cellStyle name="60% - 强调文字颜色 4" xfId="61" builtinId="44"/>
    <cellStyle name="项目支出绩效目标表（另文下达）05-3 __b-14-0" xfId="62"/>
    <cellStyle name="政府性基金预算支出预算表06 __b-27-0" xfId="63"/>
    <cellStyle name="项目支出绩效目标表（本级下达）05-2 __b-13-0" xfId="64"/>
    <cellStyle name="输出" xfId="65" builtinId="21"/>
    <cellStyle name="部门支出预算表01-03 __b-14-0" xfId="66"/>
    <cellStyle name="基本支出预算表（人员类.运转类公用经费项目）04 __b-11-0" xfId="67"/>
    <cellStyle name="计算" xfId="68" builtinId="22"/>
    <cellStyle name="财政拨款收支预算总表02-1 __b-1-0" xfId="69"/>
    <cellStyle name="政府购买服务预算表09 __b-9-0" xfId="70"/>
    <cellStyle name="检查单元格" xfId="71" builtinId="23"/>
    <cellStyle name="20% - 强调文字颜色 6" xfId="72" builtinId="50"/>
    <cellStyle name="强调文字颜色 2" xfId="73" builtinId="33"/>
    <cellStyle name="链接单元格" xfId="74" builtinId="24"/>
    <cellStyle name="上级补助项目支出预算表12 __b-4-0" xfId="75"/>
    <cellStyle name="汇总" xfId="76" builtinId="25"/>
    <cellStyle name="好" xfId="77" builtinId="26"/>
    <cellStyle name="__b-49-0" xfId="78"/>
    <cellStyle name="适中" xfId="79" builtinId="28"/>
    <cellStyle name="20% - 强调文字颜色 5" xfId="80" builtinId="46"/>
    <cellStyle name="强调文字颜色 1" xfId="81" builtinId="29"/>
    <cellStyle name="项目支出绩效目标表（本级下达）05-2 __b-9-0" xfId="82"/>
    <cellStyle name="20% - 强调文字颜色 1" xfId="83" builtinId="30"/>
    <cellStyle name="一般公共预算支出预算表（按功能科目分类）02-2 __b-3-0" xfId="84"/>
    <cellStyle name="40% - 强调文字颜色 1" xfId="85" builtinId="31"/>
    <cellStyle name="20% - 强调文字颜色 2" xfId="86" builtinId="34"/>
    <cellStyle name="政府性基金预算支出预算表06 __b-10-0" xfId="87"/>
    <cellStyle name="国有资本经营预算支出表07 __b-19-0" xfId="88"/>
    <cellStyle name="国有资本经营预算支出表07 __b-24-0" xfId="89"/>
    <cellStyle name="40% - 强调文字颜色 2" xfId="90" builtinId="35"/>
    <cellStyle name="强调文字颜色 3" xfId="91" builtinId="37"/>
    <cellStyle name="项目支出预算表（其他运转类.特定目标类项目）05-1 __b-10-0" xfId="92"/>
    <cellStyle name="强调文字颜色 4" xfId="93" builtinId="41"/>
    <cellStyle name="20% - 强调文字颜色 4" xfId="94" builtinId="42"/>
    <cellStyle name="政府购买服务预算表09 __b-5-0" xfId="95"/>
    <cellStyle name="40% - 强调文字颜色 4" xfId="96" builtinId="43"/>
    <cellStyle name="强调文字颜色 5" xfId="97" builtinId="45"/>
    <cellStyle name="40% - 强调文字颜色 5" xfId="98" builtinId="47"/>
    <cellStyle name="60% - 强调文字颜色 5" xfId="99" builtinId="48"/>
    <cellStyle name="一般公共预算支出预算表（按功能科目分类）02-2 __b-15-0" xfId="100"/>
    <cellStyle name="一般公共预算支出预算表（按功能科目分类）02-2 __b-20-0" xfId="101"/>
    <cellStyle name="强调文字颜色 6" xfId="102" builtinId="49"/>
    <cellStyle name="40% - 强调文字颜色 6" xfId="103" builtinId="51"/>
    <cellStyle name="市对下转移支付预算表10-1 __b-10-0" xfId="104"/>
    <cellStyle name="财政拨款收支预算总表02-1 __b-9-0" xfId="105"/>
    <cellStyle name="60% - 强调文字颜色 6" xfId="106" builtinId="52"/>
    <cellStyle name="DateStyle" xfId="107"/>
    <cellStyle name="__b-18-0" xfId="108"/>
    <cellStyle name="__b-23-0" xfId="109"/>
    <cellStyle name="部门政府采购预算表08 __b-7-0" xfId="110"/>
    <cellStyle name="部门收入预算表01-2 __b-12-0" xfId="111"/>
    <cellStyle name="__b-5-0" xfId="112"/>
    <cellStyle name="一般公共预算支出预算表（按经济科目分类）02-3 __b-17-0" xfId="113"/>
    <cellStyle name="一般公共预算支出预算表（按经济科目分类）02-3 __b-22-0" xfId="114"/>
    <cellStyle name="部门收入预算表01-2 __b-13-0" xfId="115"/>
    <cellStyle name="__b-6-0" xfId="116"/>
    <cellStyle name="一般公共预算支出预算表（按经济科目分类）02-3 __b-18-0" xfId="117"/>
    <cellStyle name="一般公共预算支出预算表（按经济科目分类）02-3 __b-23-0" xfId="118"/>
    <cellStyle name="部门收入预算表01-2 __b-15-0" xfId="119"/>
    <cellStyle name="部门收入预算表01-2 __b-20-0" xfId="120"/>
    <cellStyle name="__b-8-0" xfId="121"/>
    <cellStyle name="一般公共预算支出预算表（按经济科目分类）02-3 __b-25-0" xfId="122"/>
    <cellStyle name="一般公共预算支出预算表（按经济科目分类）02-3 __b-30-0" xfId="123"/>
    <cellStyle name="PercentStyle" xfId="124"/>
    <cellStyle name="政府性基金预算支出预算表06 __b-11-0" xfId="125"/>
    <cellStyle name="国有资本经营预算支出表07 __b-25-0" xfId="126"/>
    <cellStyle name="部门收入预算表01-2 __b-14-0" xfId="127"/>
    <cellStyle name="__b-7-0" xfId="128"/>
    <cellStyle name="一般公共预算支出预算表（按经济科目分类）02-3 __b-19-0" xfId="129"/>
    <cellStyle name="一般公共预算支出预算表（按经济科目分类）02-3 __b-24-0" xfId="130"/>
    <cellStyle name="部门收入预算表01-2 __b-10-0" xfId="131"/>
    <cellStyle name="__b-3-0" xfId="132"/>
    <cellStyle name="一般公共预算支出预算表（按经济科目分类）02-3 __b-15-0" xfId="133"/>
    <cellStyle name="一般公共预算支出预算表（按经济科目分类）02-3 __b-20-0" xfId="134"/>
    <cellStyle name="__b-2-0" xfId="135"/>
    <cellStyle name="一般公共预算支出预算表（按经济科目分类）02-3 __b-14-0" xfId="136"/>
    <cellStyle name="项目支出预算表（其他运转类.特定目标类项目）05-1 __b-28-0" xfId="137"/>
    <cellStyle name="项目支出预算表（其他运转类.特定目标类项目）05-1 __b-33-0" xfId="138"/>
    <cellStyle name="NumberStyle" xfId="139"/>
    <cellStyle name="政府购买服务预算表09 __b-15-0" xfId="140"/>
    <cellStyle name="政府购买服务预算表09 __b-20-0" xfId="141"/>
    <cellStyle name="TextStyle" xfId="142"/>
    <cellStyle name="政府性基金预算支出预算表06 __b-15-0" xfId="143"/>
    <cellStyle name="政府性基金预算支出预算表06 __b-20-0" xfId="144"/>
    <cellStyle name="国有资本经营预算支出表07 __b-29-0" xfId="145"/>
    <cellStyle name="MoneyStyle" xfId="146"/>
    <cellStyle name="TimeStyle" xfId="147"/>
    <cellStyle name="一般公共预算支出预算表（按经济科目分类）02-3 __b-1-0" xfId="148"/>
    <cellStyle name="IntegralNumberStyle" xfId="149"/>
    <cellStyle name="部门收入预算表01-2 __b-11-0" xfId="150"/>
    <cellStyle name="__b-4-0" xfId="151"/>
    <cellStyle name="一般公共预算支出预算表（按经济科目分类）02-3 __b-16-0" xfId="152"/>
    <cellStyle name="一般公共预算支出预算表（按经济科目分类）02-3 __b-21-0" xfId="153"/>
    <cellStyle name="__b-10-0" xfId="154"/>
    <cellStyle name="部门收入预算表01-2 __b-16-0" xfId="155"/>
    <cellStyle name="部门收入预算表01-2 __b-21-0" xfId="156"/>
    <cellStyle name="__b-9-0" xfId="157"/>
    <cellStyle name="一般公共预算支出预算表（按经济科目分类）02-3 __b-26-0" xfId="158"/>
    <cellStyle name="一般公共预算支出预算表（按经济科目分类）02-3 __b-31-0" xfId="159"/>
    <cellStyle name="__b-11-0" xfId="160"/>
    <cellStyle name="部门收入预算表01-2 __b-17-0" xfId="161"/>
    <cellStyle name="部门收入预算表01-2 __b-22-0" xfId="162"/>
    <cellStyle name="一般公共预算支出预算表（按经济科目分类）02-3 __b-27-0" xfId="163"/>
    <cellStyle name="一般公共预算支出预算表（按经济科目分类）02-3 __b-32-0" xfId="164"/>
    <cellStyle name="__b-12-0" xfId="165"/>
    <cellStyle name="一般公共预算支出预算表（按经济科目分类）02-3 __b-28-0" xfId="166"/>
    <cellStyle name="一般公共预算支出预算表（按经济科目分类）02-3 __b-33-0" xfId="167"/>
    <cellStyle name="部门收入预算表01-2 __b-18-0" xfId="168"/>
    <cellStyle name="部门收入预算表01-2 __b-23-0" xfId="169"/>
    <cellStyle name="部门政府采购预算表08 __b-1-0" xfId="170"/>
    <cellStyle name="__b-13-0" xfId="171"/>
    <cellStyle name="一般公共预算支出预算表（按经济科目分类）02-3 __b-29-0" xfId="172"/>
    <cellStyle name="一般公共预算支出预算表（按经济科目分类）02-3 __b-34-0" xfId="173"/>
    <cellStyle name="部门收入预算表01-2 __b-19-0" xfId="174"/>
    <cellStyle name="部门收入预算表01-2 __b-24-0" xfId="175"/>
    <cellStyle name="部门政府采购预算表08 __b-2-0" xfId="176"/>
    <cellStyle name="__b-14-0" xfId="177"/>
    <cellStyle name="一般公共预算支出预算表（按经济科目分类）02-3 __b-35-0" xfId="178"/>
    <cellStyle name="部门收入预算表01-2 __b-25-0" xfId="179"/>
    <cellStyle name="部门政府采购预算表08 __b-3-0" xfId="180"/>
    <cellStyle name="__b-15-0" xfId="181"/>
    <cellStyle name="__b-20-0" xfId="182"/>
    <cellStyle name="一般公共预算支出预算表（按经济科目分类）02-3 __b-36-0" xfId="183"/>
    <cellStyle name="部门政府采购预算表08 __b-4-0" xfId="184"/>
    <cellStyle name="__b-16-0" xfId="185"/>
    <cellStyle name="__b-21-0" xfId="186"/>
    <cellStyle name="一般公共预算支出预算表（按经济科目分类）02-3 __b-37-0" xfId="187"/>
    <cellStyle name="部门政府采购预算表08 __b-5-0" xfId="188"/>
    <cellStyle name="__b-17-0" xfId="189"/>
    <cellStyle name="__b-22-0" xfId="190"/>
    <cellStyle name="一般公共预算支出预算表（按经济科目分类）02-3 __b-38-0" xfId="191"/>
    <cellStyle name="部门政府采购预算表08 __b-6-0" xfId="192"/>
    <cellStyle name="__b-19-0" xfId="193"/>
    <cellStyle name="__b-24-0" xfId="194"/>
    <cellStyle name="部门政府采购预算表08 __b-8-0" xfId="195"/>
    <cellStyle name="__b-25-0" xfId="196"/>
    <cellStyle name="__b-30-0" xfId="197"/>
    <cellStyle name="部门政府采购预算表08 __b-9-0" xfId="198"/>
    <cellStyle name="部门收入预算表01-2 __b-1-0" xfId="199"/>
    <cellStyle name="一般公共预算支出预算表（按经济科目分类）02-3 __b-2-0" xfId="200"/>
    <cellStyle name="部门收入预算表01-2 __b-2-0" xfId="201"/>
    <cellStyle name="一般公共预算支出预算表（按经济科目分类）02-3 __b-3-0" xfId="202"/>
    <cellStyle name="部门收入预算表01-2 __b-3-0" xfId="203"/>
    <cellStyle name="一般公共预算支出预算表（按经济科目分类）02-3 __b-4-0" xfId="204"/>
    <cellStyle name="部门收入预算表01-2 __b-5-0" xfId="205"/>
    <cellStyle name="一般公共预算支出预算表（按经济科目分类）02-3 __b-6-0" xfId="206"/>
    <cellStyle name="部门收入预算表01-2 __b-6-0" xfId="207"/>
    <cellStyle name="一般公共预算支出预算表（按经济科目分类）02-3 __b-7-0" xfId="208"/>
    <cellStyle name="部门收入预算表01-2 __b-7-0" xfId="209"/>
    <cellStyle name="一般公共预算支出预算表（按经济科目分类）02-3 __b-8-0" xfId="210"/>
    <cellStyle name="部门收入预算表01-2 __b-8-0" xfId="211"/>
    <cellStyle name="一般公共预算支出预算表（按经济科目分类）02-3 __b-9-0" xfId="212"/>
    <cellStyle name="部门收入预算表01-2 __b-9-0" xfId="213"/>
    <cellStyle name="__b-26-0" xfId="214"/>
    <cellStyle name="__b-31-0" xfId="215"/>
    <cellStyle name="__b-27-0" xfId="216"/>
    <cellStyle name="__b-32-0" xfId="217"/>
    <cellStyle name="基本支出预算表（人员类.运转类公用经费项目）04 __b-1-0" xfId="218"/>
    <cellStyle name="__b-28-0" xfId="219"/>
    <cellStyle name="__b-33-0" xfId="220"/>
    <cellStyle name="基本支出预算表（人员类.运转类公用经费项目）04 __b-2-0" xfId="221"/>
    <cellStyle name="__b-29-0" xfId="222"/>
    <cellStyle name="__b-34-0" xfId="223"/>
    <cellStyle name="基本支出预算表（人员类.运转类公用经费项目）04 __b-3-0" xfId="224"/>
    <cellStyle name="__b-36-0" xfId="225"/>
    <cellStyle name="__b-41-0" xfId="226"/>
    <cellStyle name="基本支出预算表（人员类.运转类公用经费项目）04 __b-5-0" xfId="227"/>
    <cellStyle name="__b-37-0" xfId="228"/>
    <cellStyle name="__b-42-0" xfId="229"/>
    <cellStyle name="基本支出预算表（人员类.运转类公用经费项目）04 __b-6-0" xfId="230"/>
    <cellStyle name="__b-38-0" xfId="231"/>
    <cellStyle name="__b-43-0" xfId="232"/>
    <cellStyle name="基本支出预算表（人员类.运转类公用经费项目）04 __b-7-0" xfId="233"/>
    <cellStyle name="__b-39-0" xfId="234"/>
    <cellStyle name="__b-44-0" xfId="235"/>
    <cellStyle name="基本支出预算表（人员类.运转类公用经费项目）04 __b-8-0" xfId="236"/>
    <cellStyle name="__b-45-0" xfId="237"/>
    <cellStyle name="基本支出预算表（人员类.运转类公用经费项目）04 __b-9-0" xfId="238"/>
    <cellStyle name="__b-46-0" xfId="239"/>
    <cellStyle name="__b-47-0" xfId="240"/>
    <cellStyle name="__b-48-0" xfId="241"/>
    <cellStyle name="部门支出预算表01-03 __b-1-0" xfId="242"/>
    <cellStyle name="部门支出预算表01-03 __b-3-0" xfId="243"/>
    <cellStyle name="部门支出预算表01-03 __b-4-0" xfId="244"/>
    <cellStyle name="部门支出预算表01-03 __b-5-0" xfId="245"/>
    <cellStyle name="上级补助项目支出预算表12 __b-23-0" xfId="246"/>
    <cellStyle name="上级补助项目支出预算表12 __b-18-0" xfId="247"/>
    <cellStyle name="国有资本经营预算支出表07 __b-1-0" xfId="248"/>
    <cellStyle name="部门支出预算表01-03 __b-6-0" xfId="249"/>
    <cellStyle name="财政拨款收支预算总表02-1 __b-10-0" xfId="250"/>
    <cellStyle name="上级补助项目支出预算表12 __b-24-0" xfId="251"/>
    <cellStyle name="上级补助项目支出预算表12 __b-19-0" xfId="252"/>
    <cellStyle name="国有资本经营预算支出表07 __b-2-0" xfId="253"/>
    <cellStyle name="部门支出预算表01-03 __b-7-0" xfId="254"/>
    <cellStyle name="财政拨款收支预算总表02-1 __b-11-0" xfId="255"/>
    <cellStyle name="上级补助项目支出预算表12 __b-30-0" xfId="256"/>
    <cellStyle name="上级补助项目支出预算表12 __b-25-0" xfId="257"/>
    <cellStyle name="国有资本经营预算支出表07 __b-3-0" xfId="258"/>
    <cellStyle name="部门支出预算表01-03 __b-8-0" xfId="259"/>
    <cellStyle name="财政拨款收支预算总表02-1 __b-12-0" xfId="260"/>
    <cellStyle name="上级补助项目支出预算表12 __b-26-0" xfId="261"/>
    <cellStyle name="国有资本经营预算支出表07 __b-4-0" xfId="262"/>
    <cellStyle name="部门支出预算表01-03 __b-11-0" xfId="263"/>
    <cellStyle name="部门支出预算表01-03 __b-12-0" xfId="264"/>
    <cellStyle name="部门支出预算表01-03 __b-13-0" xfId="265"/>
    <cellStyle name="基本支出预算表（人员类.运转类公用经费项目）04 __b-10-0" xfId="266"/>
    <cellStyle name="部门支出预算表01-03 __b-15-0" xfId="267"/>
    <cellStyle name="部门支出预算表01-03 __b-20-0" xfId="268"/>
    <cellStyle name="基本支出预算表（人员类.运转类公用经费项目）04 __b-12-0" xfId="269"/>
    <cellStyle name="部门支出预算表01-03 __b-17-0" xfId="270"/>
    <cellStyle name="部门支出预算表01-03 __b-22-0" xfId="271"/>
    <cellStyle name="基本支出预算表（人员类.运转类公用经费项目）04 __b-14-0" xfId="272"/>
    <cellStyle name="部门支出预算表01-03 __b-18-0" xfId="273"/>
    <cellStyle name="部门支出预算表01-03 __b-23-0" xfId="274"/>
    <cellStyle name="基本支出预算表（人员类.运转类公用经费项目）04 __b-15-0" xfId="275"/>
    <cellStyle name="基本支出预算表（人员类.运转类公用经费项目）04 __b-20-0" xfId="276"/>
    <cellStyle name="部门支出预算表01-03 __b-19-0" xfId="277"/>
    <cellStyle name="部门支出预算表01-03 __b-24-0" xfId="278"/>
    <cellStyle name="基本支出预算表（人员类.运转类公用经费项目）04 __b-16-0" xfId="279"/>
    <cellStyle name="基本支出预算表（人员类.运转类公用经费项目）04 __b-21-0" xfId="280"/>
    <cellStyle name="部门支出预算表01-03 __b-26-0" xfId="281"/>
    <cellStyle name="部门支出预算表01-03 __b-31-0" xfId="282"/>
    <cellStyle name="基本支出预算表（人员类.运转类公用经费项目）04 __b-18-0" xfId="283"/>
    <cellStyle name="基本支出预算表（人员类.运转类公用经费项目）04 __b-23-0" xfId="284"/>
    <cellStyle name="部门支出预算表01-03 __b-27-0" xfId="285"/>
    <cellStyle name="部门支出预算表01-03 __b-32-0" xfId="286"/>
    <cellStyle name="基本支出预算表（人员类.运转类公用经费项目）04 __b-19-0" xfId="287"/>
    <cellStyle name="基本支出预算表（人员类.运转类公用经费项目）04 __b-24-0" xfId="288"/>
    <cellStyle name="部门支出预算表01-03 __b-28-0" xfId="289"/>
    <cellStyle name="基本支出预算表（人员类.运转类公用经费项目）04 __b-25-0" xfId="290"/>
    <cellStyle name="基本支出预算表（人员类.运转类公用经费项目）04 __b-30-0" xfId="291"/>
    <cellStyle name="部门支出预算表01-03 __b-29-0" xfId="292"/>
    <cellStyle name="基本支出预算表（人员类.运转类公用经费项目）04 __b-26-0" xfId="293"/>
    <cellStyle name="基本支出预算表（人员类.运转类公用经费项目）04 __b-31-0" xfId="294"/>
    <cellStyle name="财政拨款收支预算总表02-1 __b-2-0" xfId="295"/>
    <cellStyle name="财政拨款收支预算总表02-1 __b-3-0" xfId="296"/>
    <cellStyle name="财政拨款收支预算总表02-1 __b-4-0" xfId="297"/>
    <cellStyle name="财政拨款收支预算总表02-1 __b-5-0" xfId="298"/>
    <cellStyle name="财政拨款收支预算总表02-1 __b-6-0" xfId="299"/>
    <cellStyle name="财政拨款收支预算总表02-1 __b-7-0" xfId="300"/>
    <cellStyle name="财政拨款收支预算总表02-1 __b-8-0" xfId="301"/>
    <cellStyle name="财政拨款收支预算总表02-1 __b-14-0" xfId="302"/>
    <cellStyle name="上级补助项目支出预算表12 __b-28-0" xfId="303"/>
    <cellStyle name="国有资本经营预算支出表07 __b-6-0" xfId="304"/>
    <cellStyle name="财政拨款收支预算总表02-1 __b-15-0" xfId="305"/>
    <cellStyle name="财政拨款收支预算总表02-1 __b-20-0" xfId="306"/>
    <cellStyle name="上级补助项目支出预算表12 __b-29-0" xfId="307"/>
    <cellStyle name="国有资本经营预算支出表07 __b-7-0" xfId="308"/>
    <cellStyle name="财政拨款收支预算总表02-1 __b-16-0" xfId="309"/>
    <cellStyle name="财政拨款收支预算总表02-1 __b-21-0" xfId="310"/>
    <cellStyle name="国有资本经营预算支出表07 __b-8-0" xfId="311"/>
    <cellStyle name="财政拨款收支预算总表02-1 __b-17-0" xfId="312"/>
    <cellStyle name="财政拨款收支预算总表02-1 __b-22-0" xfId="313"/>
    <cellStyle name="国有资本经营预算支出表07 __b-9-0" xfId="314"/>
    <cellStyle name="财政拨款收支预算总表02-1 __b-18-0" xfId="315"/>
    <cellStyle name="财政拨款收支预算总表02-1 __b-23-0" xfId="316"/>
    <cellStyle name="财政拨款收支预算总表02-1 __b-19-0" xfId="317"/>
    <cellStyle name="财政拨款收支预算总表02-1 __b-24-0" xfId="318"/>
    <cellStyle name="一般公共预算支出预算表（按功能科目分类）02-2 __b-1-0" xfId="319"/>
    <cellStyle name="一般公共预算支出预算表（按功能科目分类）02-2 __b-2-0" xfId="320"/>
    <cellStyle name="一般公共预算支出预算表（按功能科目分类）02-2 __b-4-0" xfId="321"/>
    <cellStyle name="一般公共预算支出预算表（按功能科目分类）02-2 __b-5-0" xfId="322"/>
    <cellStyle name="一般公共预算支出预算表（按功能科目分类）02-2 __b-6-0" xfId="323"/>
    <cellStyle name="一般公共预算支出预算表（按功能科目分类）02-2 __b-7-0" xfId="324"/>
    <cellStyle name="一般公共预算支出预算表（按功能科目分类）02-2 __b-8-0" xfId="325"/>
    <cellStyle name="一般公共预算支出预算表（按功能科目分类）02-2 __b-9-0" xfId="326"/>
    <cellStyle name="一般公共预算支出预算表（按功能科目分类）02-2 __b-10-0" xfId="327"/>
    <cellStyle name="一般公共预算支出预算表（按功能科目分类）02-2 __b-11-0" xfId="328"/>
    <cellStyle name="一般公共预算支出预算表（按功能科目分类）02-2 __b-12-0" xfId="329"/>
    <cellStyle name="一般公共预算支出预算表（按功能科目分类）02-2 __b-13-0" xfId="330"/>
    <cellStyle name="一般公共预算支出预算表（按功能科目分类）02-2 __b-14-0" xfId="331"/>
    <cellStyle name="一般公共预算支出预算表（按功能科目分类）02-2 __b-17-0" xfId="332"/>
    <cellStyle name="一般公共预算支出预算表（按功能科目分类）02-2 __b-22-0" xfId="333"/>
    <cellStyle name="一般公共预算支出预算表（按功能科目分类）02-2 __b-19-0" xfId="334"/>
    <cellStyle name="一般公共预算支出预算表（按功能科目分类）02-2 __b-24-0" xfId="335"/>
    <cellStyle name="一般公共预算支出预算表（按功能科目分类）02-2 __b-25-0" xfId="336"/>
    <cellStyle name="一般公共预算支出预算表（按功能科目分类）02-2 __b-26-0" xfId="337"/>
    <cellStyle name="一般公共预算支出预算表（按功能科目分类）02-2 __b-27-0" xfId="338"/>
    <cellStyle name="一般公共预算支出预算表（按功能科目分类）02-2 __b-28-0" xfId="339"/>
    <cellStyle name="一般公共预算支出预算表（按经济科目分类）02-3 __b-10-0" xfId="340"/>
    <cellStyle name="一般公共预算支出预算表（按经济科目分类）02-3 __b-11-0" xfId="341"/>
    <cellStyle name="一般公共预算支出预算表（按经济科目分类）02-3 __b-12-0" xfId="342"/>
    <cellStyle name="一般公共预算“三公”经费支出预算表03 __b-1-0" xfId="343"/>
    <cellStyle name="一般公共预算“三公”经费支出预算表03 __b-2-0" xfId="344"/>
    <cellStyle name="一般公共预算“三公”经费支出预算表03 __b-3-0" xfId="345"/>
    <cellStyle name="一般公共预算“三公”经费支出预算表03 __b-4-0" xfId="346"/>
    <cellStyle name="一般公共预算“三公”经费支出预算表03 __b-5-0" xfId="347"/>
    <cellStyle name="一般公共预算“三公”经费支出预算表03 __b-6-0" xfId="348"/>
    <cellStyle name="一般公共预算“三公”经费支出预算表03 __b-7-0" xfId="349"/>
    <cellStyle name="一般公共预算“三公”经费支出预算表03 __b-8-0" xfId="350"/>
    <cellStyle name="一般公共预算“三公”经费支出预算表03 __b-9-0" xfId="351"/>
    <cellStyle name="一般公共预算“三公”经费支出预算表03 __b-10-0" xfId="352"/>
    <cellStyle name="一般公共预算“三公”经费支出预算表03 __b-11-0" xfId="353"/>
    <cellStyle name="一般公共预算“三公”经费支出预算表03 __b-12-0" xfId="354"/>
    <cellStyle name="一般公共预算“三公”经费支出预算表03 __b-13-0" xfId="355"/>
    <cellStyle name="一般公共预算“三公”经费支出预算表03 __b-14-0" xfId="356"/>
    <cellStyle name="一般公共预算“三公”经费支出预算表03 __b-15-0" xfId="357"/>
    <cellStyle name="一般公共预算“三公”经费支出预算表03 __b-20-0" xfId="358"/>
    <cellStyle name="一般公共预算“三公”经费支出预算表03 __b-16-0" xfId="359"/>
    <cellStyle name="一般公共预算“三公”经费支出预算表03 __b-21-0" xfId="360"/>
    <cellStyle name="一般公共预算“三公”经费支出预算表03 __b-17-0" xfId="361"/>
    <cellStyle name="一般公共预算“三公”经费支出预算表03 __b-22-0" xfId="362"/>
    <cellStyle name="一般公共预算“三公”经费支出预算表03 __b-18-0" xfId="363"/>
    <cellStyle name="一般公共预算“三公”经费支出预算表03 __b-23-0" xfId="364"/>
    <cellStyle name="一般公共预算“三公”经费支出预算表03 __b-19-0" xfId="365"/>
    <cellStyle name="基本支出预算表（人员类.运转类公用经费项目）04 __b-27-0" xfId="366"/>
    <cellStyle name="基本支出预算表（人员类.运转类公用经费项目）04 __b-32-0" xfId="367"/>
    <cellStyle name="基本支出预算表（人员类.运转类公用经费项目）04 __b-28-0" xfId="368"/>
    <cellStyle name="基本支出预算表（人员类.运转类公用经费项目）04 __b-33-0" xfId="369"/>
    <cellStyle name="基本支出预算表（人员类.运转类公用经费项目）04 __b-29-0" xfId="370"/>
    <cellStyle name="基本支出预算表（人员类.运转类公用经费项目）04 __b-34-0" xfId="371"/>
    <cellStyle name="基本支出预算表（人员类.运转类公用经费项目）04 __b-35-0" xfId="372"/>
    <cellStyle name="基本支出预算表（人员类.运转类公用经费项目）04 __b-40-0" xfId="373"/>
    <cellStyle name="基本支出预算表（人员类.运转类公用经费项目）04 __b-36-0" xfId="374"/>
    <cellStyle name="基本支出预算表（人员类.运转类公用经费项目）04 __b-41-0" xfId="375"/>
    <cellStyle name="基本支出预算表（人员类.运转类公用经费项目）04 __b-37-0" xfId="376"/>
    <cellStyle name="国有资本经营预算支出表07 __b-10-0" xfId="377"/>
    <cellStyle name="基本支出预算表（人员类.运转类公用经费项目）04 __b-38-0" xfId="378"/>
    <cellStyle name="国有资本经营预算支出表07 __b-11-0" xfId="379"/>
    <cellStyle name="基本支出预算表（人员类.运转类公用经费项目）04 __b-39-0" xfId="380"/>
    <cellStyle name="国有资本经营预算支出表07 __b-12-0" xfId="381"/>
    <cellStyle name="项目支出预算表（其他运转类.特定目标类项目）05-1 __b-1-0" xfId="382"/>
    <cellStyle name="项目支出预算表（其他运转类.特定目标类项目）05-1 __b-2-0" xfId="383"/>
    <cellStyle name="项目支出预算表（其他运转类.特定目标类项目）05-1 __b-3-0" xfId="384"/>
    <cellStyle name="项目支出预算表（其他运转类.特定目标类项目）05-1 __b-4-0" xfId="385"/>
    <cellStyle name="项目支出预算表（其他运转类.特定目标类项目）05-1 __b-5-0" xfId="386"/>
    <cellStyle name="项目支出预算表（其他运转类.特定目标类项目）05-1 __b-6-0" xfId="387"/>
    <cellStyle name="项目支出预算表（其他运转类.特定目标类项目）05-1 __b-7-0" xfId="388"/>
    <cellStyle name="项目支出预算表（其他运转类.特定目标类项目）05-1 __b-8-0" xfId="389"/>
    <cellStyle name="项目支出预算表（其他运转类.特定目标类项目）05-1 __b-9-0" xfId="390"/>
    <cellStyle name="项目支出预算表（其他运转类.特定目标类项目）05-1 __b-11-0" xfId="391"/>
    <cellStyle name="项目支出预算表（其他运转类.特定目标类项目）05-1 __b-12-0" xfId="392"/>
    <cellStyle name="项目支出预算表（其他运转类.特定目标类项目）05-1 __b-14-0" xfId="393"/>
    <cellStyle name="项目支出预算表（其他运转类.特定目标类项目）05-1 __b-15-0" xfId="394"/>
    <cellStyle name="项目支出预算表（其他运转类.特定目标类项目）05-1 __b-20-0" xfId="395"/>
    <cellStyle name="项目支出预算表（其他运转类.特定目标类项目）05-1 __b-16-0" xfId="396"/>
    <cellStyle name="项目支出预算表（其他运转类.特定目标类项目）05-1 __b-21-0" xfId="397"/>
    <cellStyle name="项目支出预算表（其他运转类.特定目标类项目）05-1 __b-17-0" xfId="398"/>
    <cellStyle name="项目支出预算表（其他运转类.特定目标类项目）05-1 __b-22-0" xfId="399"/>
    <cellStyle name="项目支出预算表（其他运转类.特定目标类项目）05-1 __b-18-0" xfId="400"/>
    <cellStyle name="项目支出预算表（其他运转类.特定目标类项目）05-1 __b-23-0" xfId="401"/>
    <cellStyle name="政府购买服务预算表09 __b-10-0" xfId="402"/>
    <cellStyle name="项目支出预算表（其他运转类.特定目标类项目）05-1 __b-19-0" xfId="403"/>
    <cellStyle name="项目支出预算表（其他运转类.特定目标类项目）05-1 __b-24-0" xfId="404"/>
    <cellStyle name="政府购买服务预算表09 __b-11-0" xfId="405"/>
    <cellStyle name="项目支出预算表（其他运转类.特定目标类项目）05-1 __b-25-0" xfId="406"/>
    <cellStyle name="项目支出预算表（其他运转类.特定目标类项目）05-1 __b-30-0" xfId="407"/>
    <cellStyle name="政府购买服务预算表09 __b-12-0" xfId="408"/>
    <cellStyle name="项目支出预算表（其他运转类.特定目标类项目）05-1 __b-26-0" xfId="409"/>
    <cellStyle name="项目支出预算表（其他运转类.特定目标类项目）05-1 __b-31-0" xfId="410"/>
    <cellStyle name="政府购买服务预算表09 __b-13-0" xfId="411"/>
    <cellStyle name="项目支出预算表（其他运转类.特定目标类项目）05-1 __b-27-0" xfId="412"/>
    <cellStyle name="项目支出预算表（其他运转类.特定目标类项目）05-1 __b-32-0" xfId="413"/>
    <cellStyle name="政府购买服务预算表09 __b-14-0" xfId="414"/>
    <cellStyle name="项目支出预算表（其他运转类.特定目标类项目）05-1 __b-29-0" xfId="415"/>
    <cellStyle name="项目支出预算表（其他运转类.特定目标类项目）05-1 __b-34-0" xfId="416"/>
    <cellStyle name="政府购买服务预算表09 __b-16-0" xfId="417"/>
    <cellStyle name="政府购买服务预算表09 __b-21-0" xfId="418"/>
    <cellStyle name="项目支出预算表（其他运转类.特定目标类项目）05-1 __b-36-0" xfId="419"/>
    <cellStyle name="项目支出预算表（其他运转类.特定目标类项目）05-1 __b-41-0" xfId="420"/>
    <cellStyle name="政府购买服务预算表09 __b-23-0" xfId="421"/>
    <cellStyle name="政府购买服务预算表09 __b-18-0" xfId="422"/>
    <cellStyle name="项目支出预算表（其他运转类.特定目标类项目）05-1 __b-37-0" xfId="423"/>
    <cellStyle name="项目支出预算表（其他运转类.特定目标类项目）05-1 __b-42-0" xfId="424"/>
    <cellStyle name="政府购买服务预算表09 __b-24-0" xfId="425"/>
    <cellStyle name="政府购买服务预算表09 __b-19-0" xfId="426"/>
    <cellStyle name="项目支出预算表（其他运转类.特定目标类项目）05-1 __b-38-0" xfId="427"/>
    <cellStyle name="项目支出预算表（其他运转类.特定目标类项目）05-1 __b-43-0" xfId="428"/>
    <cellStyle name="项目支出预算表（其他运转类.特定目标类项目）05-1 __b-39-0" xfId="429"/>
    <cellStyle name="项目支出绩效目标表（本级下达）05-2 __b-1-0" xfId="430"/>
    <cellStyle name="项目支出绩效目标表（本级下达）05-2 __b-2-0" xfId="431"/>
    <cellStyle name="项目支出绩效目标表（本级下达）05-2 __b-3-0" xfId="432"/>
    <cellStyle name="项目支出绩效目标表（本级下达）05-2 __b-4-0" xfId="433"/>
    <cellStyle name="项目支出绩效目标表（本级下达）05-2 __b-5-0" xfId="434"/>
    <cellStyle name="项目支出绩效目标表（本级下达）05-2 __b-6-0" xfId="435"/>
    <cellStyle name="项目支出绩效目标表（本级下达）05-2 __b-7-0" xfId="436"/>
    <cellStyle name="项目支出绩效目标表（本级下达）05-2 __b-8-0" xfId="437"/>
    <cellStyle name="项目支出绩效目标表（本级下达）05-2 __b-10-0" xfId="438"/>
    <cellStyle name="项目支出绩效目标表（本级下达）05-2 __b-11-0" xfId="439"/>
    <cellStyle name="项目支出绩效目标表（本级下达）05-2 __b-12-0" xfId="440"/>
    <cellStyle name="项目支出绩效目标表（本级下达）05-2 __b-14-0" xfId="441"/>
    <cellStyle name="项目支出绩效目标表（本级下达）05-2 __b-15-0" xfId="442"/>
    <cellStyle name="项目支出绩效目标表（本级下达）05-2 __b-16-0" xfId="443"/>
    <cellStyle name="项目支出绩效目标表（本级下达）05-2 __b-17-0" xfId="444"/>
    <cellStyle name="项目支出绩效目标表（本级下达）05-2 __b-18-0" xfId="445"/>
    <cellStyle name="项目支出绩效目标表（另文下达）05-3 __b-1-0" xfId="446"/>
    <cellStyle name="项目支出绩效目标表（另文下达）05-3 __b-2-0" xfId="447"/>
    <cellStyle name="项目支出绩效目标表（另文下达）05-3 __b-3-0" xfId="448"/>
    <cellStyle name="项目支出绩效目标表（另文下达）05-3 __b-4-0" xfId="449"/>
    <cellStyle name="项目支出绩效目标表（另文下达）05-3 __b-5-0" xfId="450"/>
    <cellStyle name="项目支出绩效目标表（另文下达）05-3 __b-6-0" xfId="451"/>
    <cellStyle name="项目支出绩效目标表（另文下达）05-3 __b-7-0" xfId="452"/>
    <cellStyle name="项目支出绩效目标表（另文下达）05-3 __b-8-0" xfId="453"/>
    <cellStyle name="项目支出绩效目标表（另文下达）05-3 __b-9-0" xfId="454"/>
    <cellStyle name="项目支出绩效目标表（另文下达）05-3 __b-10-0" xfId="455"/>
    <cellStyle name="政府性基金预算支出预算表06 __b-18-0" xfId="456"/>
    <cellStyle name="政府性基金预算支出预算表06 __b-23-0" xfId="457"/>
    <cellStyle name="项目支出绩效目标表（另文下达）05-3 __b-11-0" xfId="458"/>
    <cellStyle name="政府性基金预算支出预算表06 __b-19-0" xfId="459"/>
    <cellStyle name="政府性基金预算支出预算表06 __b-24-0" xfId="460"/>
    <cellStyle name="项目支出绩效目标表（另文下达）05-3 __b-13-0" xfId="461"/>
    <cellStyle name="政府性基金预算支出预算表06 __b-26-0" xfId="462"/>
    <cellStyle name="项目支出绩效目标表（另文下达）05-3 __b-15-0" xfId="463"/>
    <cellStyle name="政府性基金预算支出预算表06 __b-28-0" xfId="464"/>
    <cellStyle name="项目支出绩效目标表（另文下达）05-3 __b-16-0" xfId="465"/>
    <cellStyle name="政府性基金预算支出预算表06 __b-29-0" xfId="466"/>
    <cellStyle name="政府性基金预算支出预算表06 __b-1-0" xfId="467"/>
    <cellStyle name="政府性基金预算支出预算表06 __b-2-0" xfId="468"/>
    <cellStyle name="政府性基金预算支出预算表06 __b-3-0" xfId="469"/>
    <cellStyle name="政府性基金预算支出预算表06 __b-4-0" xfId="470"/>
    <cellStyle name="政府性基金预算支出预算表06 __b-5-0" xfId="471"/>
    <cellStyle name="政府性基金预算支出预算表06 __b-6-0" xfId="472"/>
    <cellStyle name="政府性基金预算支出预算表06 __b-7-0" xfId="473"/>
    <cellStyle name="政府性基金预算支出预算表06 __b-8-0" xfId="474"/>
    <cellStyle name="政府性基金预算支出预算表06 __b-9-0" xfId="475"/>
    <cellStyle name="政府性基金预算支出预算表06 __b-12-0" xfId="476"/>
    <cellStyle name="国有资本经营预算支出表07 __b-26-0" xfId="477"/>
    <cellStyle name="政府性基金预算支出预算表06 __b-13-0" xfId="478"/>
    <cellStyle name="国有资本经营预算支出表07 __b-27-0" xfId="479"/>
    <cellStyle name="政府性基金预算支出预算表06 __b-14-0" xfId="480"/>
    <cellStyle name="国有资本经营预算支出表07 __b-28-0" xfId="481"/>
    <cellStyle name="政府性基金预算支出预算表06 __b-16-0" xfId="482"/>
    <cellStyle name="政府性基金预算支出预算表06 __b-21-0" xfId="483"/>
    <cellStyle name="国有资本经营预算支出表07 __b-13-0" xfId="484"/>
    <cellStyle name="国有资本经营预算支出表07 __b-14-0" xfId="485"/>
    <cellStyle name="国有资本经营预算支出表07 __b-15-0" xfId="486"/>
    <cellStyle name="国有资本经营预算支出表07 __b-20-0" xfId="487"/>
    <cellStyle name="国有资本经营预算支出表07 __b-16-0" xfId="488"/>
    <cellStyle name="国有资本经营预算支出表07 __b-21-0" xfId="489"/>
    <cellStyle name="国有资本经营预算支出表07 __b-17-0" xfId="490"/>
    <cellStyle name="国有资本经营预算支出表07 __b-22-0" xfId="491"/>
    <cellStyle name="国有资本经营预算支出表07 __b-18-0" xfId="492"/>
    <cellStyle name="国有资本经营预算支出表07 __b-23-0" xfId="493"/>
    <cellStyle name="部门政府采购预算表08 __b-10-0" xfId="494"/>
    <cellStyle name="部门政府采购预算表08 __b-11-0" xfId="495"/>
    <cellStyle name="部门政府采购预算表08 __b-12-0" xfId="496"/>
    <cellStyle name="部门政府采购预算表08 __b-13-0" xfId="497"/>
    <cellStyle name="部门政府采购预算表08 __b-14-0" xfId="498"/>
    <cellStyle name="部门政府采购预算表08 __b-15-0" xfId="499"/>
    <cellStyle name="部门政府采购预算表08 __b-20-0" xfId="500"/>
    <cellStyle name="部门政府采购预算表08 __b-17-0" xfId="501"/>
    <cellStyle name="部门政府采购预算表08 __b-22-0" xfId="502"/>
    <cellStyle name="部门政府采购预算表08 __b-18-0" xfId="503"/>
    <cellStyle name="部门政府采购预算表08 __b-23-0" xfId="504"/>
    <cellStyle name="部门政府采购预算表08 __b-19-0" xfId="505"/>
    <cellStyle name="部门政府采购预算表08 __b-24-0" xfId="506"/>
    <cellStyle name="部门政府采购预算表08 __b-25-0" xfId="507"/>
    <cellStyle name="部门政府采购预算表08 __b-30-0" xfId="508"/>
    <cellStyle name="部门政府采购预算表08 __b-26-0" xfId="509"/>
    <cellStyle name="部门政府采购预算表08 __b-31-0" xfId="510"/>
    <cellStyle name="部门政府采购预算表08 __b-27-0" xfId="511"/>
    <cellStyle name="部门政府采购预算表08 __b-32-0" xfId="512"/>
    <cellStyle name="部门政府采购预算表08 __b-33-0" xfId="513"/>
    <cellStyle name="部门政府采购预算表08 __b-28-0" xfId="514"/>
    <cellStyle name="部门政府采购预算表08 __b-34-0" xfId="515"/>
    <cellStyle name="部门政府采购预算表08 __b-29-0" xfId="516"/>
    <cellStyle name="部门政府采购预算表08 __b-35-0" xfId="517"/>
    <cellStyle name="部门政府采购预算表08 __b-36-0" xfId="518"/>
    <cellStyle name="部门政府采购预算表08 __b-37-0" xfId="519"/>
    <cellStyle name="部门政府采购预算表08 __b-38-0" xfId="520"/>
    <cellStyle name="部门项目中期规划预算表13 __b-10-0" xfId="521"/>
    <cellStyle name="政府购买服务预算表09 __b-1-0" xfId="522"/>
    <cellStyle name="政府购买服务预算表09 __b-2-0" xfId="523"/>
    <cellStyle name="政府购买服务预算表09 __b-3-0" xfId="524"/>
    <cellStyle name="政府购买服务预算表09 __b-4-0" xfId="525"/>
    <cellStyle name="政府购买服务预算表09 __b-6-0" xfId="526"/>
    <cellStyle name="政府购买服务预算表09 __b-7-0" xfId="527"/>
    <cellStyle name="政府购买服务预算表09 __b-8-0" xfId="528"/>
    <cellStyle name="政府购买服务预算表09 __b-25-0" xfId="529"/>
    <cellStyle name="政府购买服务预算表09 __b-30-0" xfId="530"/>
    <cellStyle name="政府购买服务预算表09 __b-26-0" xfId="531"/>
    <cellStyle name="政府购买服务预算表09 __b-31-0" xfId="532"/>
    <cellStyle name="政府购买服务预算表09 __b-27-0" xfId="533"/>
    <cellStyle name="政府购买服务预算表09 __b-32-0" xfId="534"/>
    <cellStyle name="市对下转移支付绩效目标表10-2 __b-1-0" xfId="535"/>
    <cellStyle name="政府购买服务预算表09 __b-28-0" xfId="536"/>
    <cellStyle name="政府购买服务预算表09 __b-33-0" xfId="537"/>
    <cellStyle name="市对下转移支付绩效目标表10-2 __b-2-0" xfId="538"/>
    <cellStyle name="政府购买服务预算表09 __b-29-0" xfId="539"/>
    <cellStyle name="政府购买服务预算表09 __b-34-0" xfId="540"/>
    <cellStyle name="市对下转移支付绩效目标表10-2 __b-3-0" xfId="541"/>
    <cellStyle name="政府购买服务预算表09 __b-35-0" xfId="542"/>
    <cellStyle name="政府购买服务预算表09 __b-40-0" xfId="543"/>
    <cellStyle name="市对下转移支付绩效目标表10-2 __b-4-0" xfId="544"/>
    <cellStyle name="政府购买服务预算表09 __b-36-0" xfId="545"/>
    <cellStyle name="政府购买服务预算表09 __b-41-0" xfId="546"/>
    <cellStyle name="市对下转移支付绩效目标表10-2 __b-5-0" xfId="547"/>
    <cellStyle name="政府购买服务预算表09 __b-37-0" xfId="548"/>
    <cellStyle name="政府购买服务预算表09 __b-42-0" xfId="549"/>
    <cellStyle name="市对下转移支付绩效目标表10-2 __b-6-0" xfId="550"/>
    <cellStyle name="政府购买服务预算表09 __b-38-0" xfId="551"/>
    <cellStyle name="政府购买服务预算表09 __b-43-0" xfId="552"/>
    <cellStyle name="市对下转移支付绩效目标表10-2 __b-7-0" xfId="553"/>
    <cellStyle name="政府购买服务预算表09 __b-39-0" xfId="554"/>
    <cellStyle name="政府购买服务预算表09 __b-44-0" xfId="555"/>
    <cellStyle name="市对下转移支付绩效目标表10-2 __b-8-0" xfId="556"/>
    <cellStyle name="政府购买服务预算表09 __b-45-0" xfId="557"/>
    <cellStyle name="市对下转移支付绩效目标表10-2 __b-9-0" xfId="558"/>
    <cellStyle name="市对下转移支付预算表10-1 __b-1-0" xfId="559"/>
    <cellStyle name="市对下转移支付预算表10-1 __b-2-0" xfId="560"/>
    <cellStyle name="市对下转移支付预算表10-1 __b-3-0" xfId="561"/>
    <cellStyle name="市对下转移支付预算表10-1 __b-4-0" xfId="562"/>
    <cellStyle name="市对下转移支付预算表10-1 __b-5-0" xfId="563"/>
    <cellStyle name="市对下转移支付预算表10-1 __b-6-0" xfId="564"/>
    <cellStyle name="市对下转移支付预算表10-1 __b-7-0" xfId="565"/>
    <cellStyle name="市对下转移支付预算表10-1 __b-8-0" xfId="566"/>
    <cellStyle name="市对下转移支付预算表10-1 __b-9-0" xfId="567"/>
    <cellStyle name="市对下转移支付预算表10-1 __b-11-0" xfId="568"/>
    <cellStyle name="市对下转移支付预算表10-1 __b-12-0" xfId="569"/>
    <cellStyle name="市对下转移支付预算表10-1 __b-13-0" xfId="570"/>
    <cellStyle name="市对下转移支付预算表10-1 __b-14-0" xfId="571"/>
    <cellStyle name="市对下转移支付预算表10-1 __b-15-0" xfId="572"/>
    <cellStyle name="市对下转移支付预算表10-1 __b-20-0" xfId="573"/>
    <cellStyle name="市对下转移支付预算表10-1 __b-16-0" xfId="574"/>
    <cellStyle name="市对下转移支付预算表10-1 __b-21-0" xfId="575"/>
    <cellStyle name="市对下转移支付预算表10-1 __b-17-0" xfId="576"/>
    <cellStyle name="市对下转移支付预算表10-1 __b-22-0" xfId="577"/>
    <cellStyle name="市对下转移支付预算表10-1 __b-18-0" xfId="578"/>
    <cellStyle name="市对下转移支付预算表10-1 __b-23-0" xfId="579"/>
    <cellStyle name="市对下转移支付预算表10-1 __b-19-0" xfId="580"/>
    <cellStyle name="市对下转移支付预算表10-1 __b-24-0" xfId="581"/>
    <cellStyle name="市对下转移支付预算表10-1 __b-25-0" xfId="582"/>
    <cellStyle name="市对下转移支付预算表10-1 __b-30-0" xfId="583"/>
    <cellStyle name="市对下转移支付预算表10-1 __b-26-0" xfId="584"/>
    <cellStyle name="市对下转移支付预算表10-1 __b-31-0" xfId="585"/>
    <cellStyle name="市对下转移支付预算表10-1 __b-27-0" xfId="586"/>
    <cellStyle name="市对下转移支付预算表10-1 __b-28-0" xfId="587"/>
    <cellStyle name="市对下转移支付预算表10-1 __b-29-0" xfId="588"/>
    <cellStyle name="市对下转移支付绩效目标表10-2 __b-10-0" xfId="589"/>
    <cellStyle name="市对下转移支付绩效目标表10-2 __b-11-0" xfId="590"/>
    <cellStyle name="市对下转移支付绩效目标表10-2 __b-12-0" xfId="591"/>
    <cellStyle name="市对下转移支付绩效目标表10-2 __b-13-0" xfId="592"/>
    <cellStyle name="市对下转移支付绩效目标表10-2 __b-14-0" xfId="593"/>
    <cellStyle name="市对下转移支付绩效目标表10-2 __b-15-0" xfId="594"/>
    <cellStyle name="市对下转移支付绩效目标表10-2 __b-16-0" xfId="595"/>
    <cellStyle name="市对下转移支付绩效目标表10-2 __b-17-0" xfId="596"/>
    <cellStyle name="市对下转移支付绩效目标表10-2 __b-18-0" xfId="597"/>
    <cellStyle name="市对下转移支付绩效目标表10-2 __b-19-0" xfId="598"/>
    <cellStyle name="新增资产配置表11 __b-1-0" xfId="599"/>
    <cellStyle name="新增资产配置表11 __b-2-0" xfId="600"/>
    <cellStyle name="新增资产配置表11 __b-3-0" xfId="601"/>
    <cellStyle name="新增资产配置表11 __b-4-0" xfId="602"/>
    <cellStyle name="新增资产配置表11 __b-5-0" xfId="603"/>
    <cellStyle name="新增资产配置表11 __b-6-0" xfId="604"/>
    <cellStyle name="新增资产配置表11 __b-7-0" xfId="605"/>
    <cellStyle name="新增资产配置表11 __b-8-0" xfId="606"/>
    <cellStyle name="新增资产配置表11 __b-9-0" xfId="607"/>
    <cellStyle name="新增资产配置表11 __b-10-0" xfId="608"/>
    <cellStyle name="新增资产配置表11 __b-11-0" xfId="609"/>
    <cellStyle name="新增资产配置表11 __b-12-0" xfId="610"/>
    <cellStyle name="新增资产配置表11 __b-13-0" xfId="611"/>
    <cellStyle name="新增资产配置表11 __b-14-0" xfId="612"/>
    <cellStyle name="新增资产配置表11 __b-15-0" xfId="613"/>
    <cellStyle name="新增资产配置表11 __b-20-0" xfId="614"/>
    <cellStyle name="新增资产配置表11 __b-16-0" xfId="615"/>
    <cellStyle name="新增资产配置表11 __b-17-0" xfId="616"/>
    <cellStyle name="新增资产配置表11 __b-18-0" xfId="617"/>
    <cellStyle name="新增资产配置表11 __b-19-0" xfId="618"/>
    <cellStyle name="上级补助项目支出预算表12 __b-1-0" xfId="619"/>
    <cellStyle name="上级补助项目支出预算表12 __b-2-0" xfId="620"/>
    <cellStyle name="上级补助项目支出预算表12 __b-3-0" xfId="621"/>
    <cellStyle name="上级补助项目支出预算表12 __b-5-0" xfId="622"/>
    <cellStyle name="上级补助项目支出预算表12 __b-6-0" xfId="623"/>
    <cellStyle name="上级补助项目支出预算表12 __b-7-0" xfId="624"/>
    <cellStyle name="上级补助项目支出预算表12 __b-8-0" xfId="625"/>
    <cellStyle name="上级补助项目支出预算表12 __b-9-0" xfId="626"/>
    <cellStyle name="上级补助项目支出预算表12 __b-11-0" xfId="627"/>
    <cellStyle name="上级补助项目支出预算表12 __b-12-0" xfId="628"/>
    <cellStyle name="上级补助项目支出预算表12 __b-13-0" xfId="629"/>
    <cellStyle name="上级补助项目支出预算表12 __b-14-0" xfId="630"/>
    <cellStyle name="上级补助项目支出预算表12 __b-15-0" xfId="631"/>
    <cellStyle name="上级补助项目支出预算表12 __b-20-0" xfId="632"/>
    <cellStyle name="上级补助项目支出预算表12 __b-16-0" xfId="633"/>
    <cellStyle name="上级补助项目支出预算表12 __b-21-0" xfId="634"/>
    <cellStyle name="上级补助项目支出预算表12 __b-17-0" xfId="635"/>
    <cellStyle name="上级补助项目支出预算表12 __b-22-0" xfId="636"/>
    <cellStyle name="部门项目中期规划预算表13 __b-1-0" xfId="637"/>
    <cellStyle name="部门项目中期规划预算表13 __b-2-0" xfId="638"/>
    <cellStyle name="部门项目中期规划预算表13 __b-3-0" xfId="639"/>
    <cellStyle name="部门项目中期规划预算表13 __b-4-0" xfId="640"/>
    <cellStyle name="部门项目中期规划预算表13 __b-5-0" xfId="641"/>
    <cellStyle name="部门项目中期规划预算表13 __b-6-0" xfId="642"/>
    <cellStyle name="部门项目中期规划预算表13 __b-7-0" xfId="643"/>
    <cellStyle name="部门项目中期规划预算表13 __b-8-0" xfId="644"/>
    <cellStyle name="部门项目中期规划预算表13 __b-9-0" xfId="645"/>
    <cellStyle name="部门项目中期规划预算表13 __b-11-0" xfId="646"/>
    <cellStyle name="部门项目中期规划预算表13 __b-12-0" xfId="647"/>
    <cellStyle name="部门项目中期规划预算表13 __b-13-0" xfId="648"/>
    <cellStyle name="部门项目中期规划预算表13 __b-14-0" xfId="649"/>
    <cellStyle name="部门项目中期规划预算表13 __b-15-0" xfId="650"/>
    <cellStyle name="部门项目中期规划预算表13 __b-20-0" xfId="651"/>
    <cellStyle name="部门项目中期规划预算表13 __b-16-0" xfId="652"/>
    <cellStyle name="部门项目中期规划预算表13 __b-21-0" xfId="653"/>
    <cellStyle name="部门项目中期规划预算表13 __b-17-0" xfId="654"/>
    <cellStyle name="部门项目中期规划预算表13 __b-22-0" xfId="655"/>
    <cellStyle name="部门项目中期规划预算表13 __b-18-0" xfId="656"/>
    <cellStyle name="部门项目中期规划预算表13 __b-23-0" xfId="657"/>
    <cellStyle name="部门项目中期规划预算表13 __b-19-0" xfId="658"/>
    <cellStyle name="部门项目中期规划预算表13 __b-24-0" xfId="659"/>
    <cellStyle name="部门项目中期规划预算表13 __b-25-0" xfId="660"/>
    <cellStyle name="部门项目中期规划预算表13 __b-26-0" xfId="661"/>
    <cellStyle name="部门项目中期规划预算表13 __b-27-0" xfId="662"/>
    <cellStyle name="部门项目中期规划预算表13 __b-28-0" xfId="663"/>
    <cellStyle name="部门项目中期规划预算表13 __b-29-0" xfId="664"/>
    <cellStyle name="Normal" xfId="665"/>
    <cellStyle name="常规 5" xfId="6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40"/>
  <sheetViews>
    <sheetView zoomScale="110" zoomScaleNormal="110" topLeftCell="A14" workbookViewId="0">
      <selection activeCell="H14" sqref="H14"/>
    </sheetView>
  </sheetViews>
  <sheetFormatPr defaultColWidth="8" defaultRowHeight="14.25" customHeight="1" outlineLevelCol="3"/>
  <cols>
    <col min="1" max="1" width="44.0166666666667" style="1" customWidth="1"/>
    <col min="2" max="2" width="21.9666666666667" style="1" customWidth="1"/>
    <col min="3" max="3" width="44.0166666666667" style="1" customWidth="1"/>
    <col min="4" max="4" width="21.9666666666667" style="1" customWidth="1"/>
    <col min="5" max="16384" width="8" style="1"/>
  </cols>
  <sheetData>
    <row r="1" s="44" customFormat="1" ht="13.5" customHeight="1" spans="4:4">
      <c r="D1" s="341" t="s">
        <v>0</v>
      </c>
    </row>
    <row r="2" ht="36" customHeight="1" spans="1:4">
      <c r="A2" s="342" t="s">
        <v>1</v>
      </c>
      <c r="B2" s="343"/>
      <c r="C2" s="343"/>
      <c r="D2" s="343"/>
    </row>
    <row r="3" s="44" customFormat="1" ht="21" customHeight="1" spans="1:4">
      <c r="A3" s="344" t="str">
        <f>"单位名称："&amp;"曲靖市城市综合管理局"</f>
        <v>单位名称：曲靖市城市综合管理局</v>
      </c>
      <c r="B3" s="345"/>
      <c r="C3" s="345"/>
      <c r="D3" s="351" t="s">
        <v>2</v>
      </c>
    </row>
    <row r="4" s="44" customFormat="1" ht="19.5" customHeight="1" spans="1:4">
      <c r="A4" s="346" t="s">
        <v>3</v>
      </c>
      <c r="B4" s="347"/>
      <c r="C4" s="346" t="s">
        <v>4</v>
      </c>
      <c r="D4" s="347"/>
    </row>
    <row r="5" s="44" customFormat="1" ht="19.5" customHeight="1" spans="1:4">
      <c r="A5" s="348" t="s">
        <v>5</v>
      </c>
      <c r="B5" s="348" t="s">
        <v>6</v>
      </c>
      <c r="C5" s="348" t="s">
        <v>7</v>
      </c>
      <c r="D5" s="348" t="s">
        <v>6</v>
      </c>
    </row>
    <row r="6" s="44" customFormat="1" ht="19.5" customHeight="1" spans="1:4">
      <c r="A6" s="349"/>
      <c r="B6" s="349"/>
      <c r="C6" s="349"/>
      <c r="D6" s="349"/>
    </row>
    <row r="7" s="44" customFormat="1" ht="20.25" customHeight="1" spans="1:4">
      <c r="A7" s="66" t="s">
        <v>8</v>
      </c>
      <c r="B7" s="67">
        <v>3389.998742</v>
      </c>
      <c r="C7" s="350" t="str">
        <f>"一"&amp;"、"&amp;"一般公共服务支出"</f>
        <v>一、一般公共服务支出</v>
      </c>
      <c r="D7" s="67"/>
    </row>
    <row r="8" s="44" customFormat="1" ht="20.25" customHeight="1" spans="1:4">
      <c r="A8" s="66" t="s">
        <v>9</v>
      </c>
      <c r="B8" s="67"/>
      <c r="C8" s="350" t="str">
        <f>"二"&amp;"、"&amp;"外交支出"</f>
        <v>二、外交支出</v>
      </c>
      <c r="D8" s="67"/>
    </row>
    <row r="9" s="44" customFormat="1" ht="20.25" customHeight="1" spans="1:4">
      <c r="A9" s="66" t="s">
        <v>10</v>
      </c>
      <c r="B9" s="67"/>
      <c r="C9" s="350" t="str">
        <f>"三"&amp;"、"&amp;"国防支出"</f>
        <v>三、国防支出</v>
      </c>
      <c r="D9" s="67"/>
    </row>
    <row r="10" s="44" customFormat="1" ht="20.25" customHeight="1" spans="1:4">
      <c r="A10" s="66" t="s">
        <v>11</v>
      </c>
      <c r="B10" s="67"/>
      <c r="C10" s="350" t="str">
        <f>"四"&amp;"、"&amp;"公共安全支出"</f>
        <v>四、公共安全支出</v>
      </c>
      <c r="D10" s="67"/>
    </row>
    <row r="11" s="44" customFormat="1" ht="20.25" customHeight="1" spans="1:4">
      <c r="A11" s="66" t="s">
        <v>12</v>
      </c>
      <c r="B11" s="67">
        <v>40</v>
      </c>
      <c r="C11" s="350" t="str">
        <f>"五"&amp;"、"&amp;"教育支出"</f>
        <v>五、教育支出</v>
      </c>
      <c r="D11" s="67"/>
    </row>
    <row r="12" s="44" customFormat="1" ht="20.25" customHeight="1" spans="1:4">
      <c r="A12" s="66" t="s">
        <v>13</v>
      </c>
      <c r="B12" s="67"/>
      <c r="C12" s="350" t="str">
        <f>"六"&amp;"、"&amp;"科学技术支出"</f>
        <v>六、科学技术支出</v>
      </c>
      <c r="D12" s="67"/>
    </row>
    <row r="13" s="44" customFormat="1" ht="20.25" customHeight="1" spans="1:4">
      <c r="A13" s="66" t="s">
        <v>14</v>
      </c>
      <c r="B13" s="67"/>
      <c r="C13" s="350" t="str">
        <f>"七"&amp;"、"&amp;"文化旅游体育与传媒支出"</f>
        <v>七、文化旅游体育与传媒支出</v>
      </c>
      <c r="D13" s="67"/>
    </row>
    <row r="14" s="44" customFormat="1" ht="20.25" customHeight="1" spans="1:4">
      <c r="A14" s="66" t="s">
        <v>15</v>
      </c>
      <c r="B14" s="67"/>
      <c r="C14" s="350" t="str">
        <f>"八"&amp;"、"&amp;"社会保障和就业支出"</f>
        <v>八、社会保障和就业支出</v>
      </c>
      <c r="D14" s="67">
        <v>143.516091</v>
      </c>
    </row>
    <row r="15" s="44" customFormat="1" ht="20.25" customHeight="1" spans="1:4">
      <c r="A15" s="66" t="s">
        <v>16</v>
      </c>
      <c r="B15" s="67"/>
      <c r="C15" s="350" t="str">
        <f>"九"&amp;"、"&amp;"社会保险基金支出"</f>
        <v>九、社会保险基金支出</v>
      </c>
      <c r="D15" s="67"/>
    </row>
    <row r="16" s="44" customFormat="1" ht="20.25" customHeight="1" spans="1:4">
      <c r="A16" s="66" t="s">
        <v>17</v>
      </c>
      <c r="B16" s="67">
        <v>40</v>
      </c>
      <c r="C16" s="350" t="str">
        <f>"十"&amp;"、"&amp;"卫生健康支出"</f>
        <v>十、卫生健康支出</v>
      </c>
      <c r="D16" s="67">
        <v>69.476659</v>
      </c>
    </row>
    <row r="17" s="44" customFormat="1" ht="20.25" customHeight="1" spans="1:4">
      <c r="A17" s="66"/>
      <c r="B17" s="67"/>
      <c r="C17" s="350" t="str">
        <f>"十一"&amp;"、"&amp;"节能环保支出"</f>
        <v>十一、节能环保支出</v>
      </c>
      <c r="D17" s="67"/>
    </row>
    <row r="18" s="44" customFormat="1" ht="20.25" customHeight="1" spans="1:4">
      <c r="A18" s="66"/>
      <c r="B18" s="66"/>
      <c r="C18" s="350" t="str">
        <f>"十二"&amp;"、"&amp;"城乡社区支出"</f>
        <v>十二、城乡社区支出</v>
      </c>
      <c r="D18" s="67">
        <v>3106.737265</v>
      </c>
    </row>
    <row r="19" s="44" customFormat="1" ht="20.25" customHeight="1" spans="1:4">
      <c r="A19" s="66"/>
      <c r="B19" s="66"/>
      <c r="C19" s="350" t="str">
        <f>"十三"&amp;"、"&amp;"农林水支出"</f>
        <v>十三、农林水支出</v>
      </c>
      <c r="D19" s="67"/>
    </row>
    <row r="20" s="44" customFormat="1" ht="20.25" customHeight="1" spans="1:4">
      <c r="A20" s="66"/>
      <c r="B20" s="66"/>
      <c r="C20" s="350" t="str">
        <f>"十四"&amp;"、"&amp;"交通运输支出"</f>
        <v>十四、交通运输支出</v>
      </c>
      <c r="D20" s="67"/>
    </row>
    <row r="21" s="44" customFormat="1" ht="20.25" customHeight="1" spans="1:4">
      <c r="A21" s="66"/>
      <c r="B21" s="66"/>
      <c r="C21" s="350" t="str">
        <f>"十五"&amp;"、"&amp;"资源勘探工业信息等支出"</f>
        <v>十五、资源勘探工业信息等支出</v>
      </c>
      <c r="D21" s="67"/>
    </row>
    <row r="22" s="44" customFormat="1" ht="20.25" customHeight="1" spans="1:4">
      <c r="A22" s="66"/>
      <c r="B22" s="66"/>
      <c r="C22" s="350" t="str">
        <f>"十六"&amp;"、"&amp;"商业服务业等支出"</f>
        <v>十六、商业服务业等支出</v>
      </c>
      <c r="D22" s="67"/>
    </row>
    <row r="23" s="44" customFormat="1" ht="20.25" customHeight="1" spans="1:4">
      <c r="A23" s="66"/>
      <c r="B23" s="66"/>
      <c r="C23" s="350" t="str">
        <f>"十七"&amp;"、"&amp;"金融支出"</f>
        <v>十七、金融支出</v>
      </c>
      <c r="D23" s="67"/>
    </row>
    <row r="24" s="44" customFormat="1" ht="20.25" customHeight="1" spans="1:4">
      <c r="A24" s="66"/>
      <c r="B24" s="66"/>
      <c r="C24" s="350" t="str">
        <f>"十八"&amp;"、"&amp;"援助其他地区支出"</f>
        <v>十八、援助其他地区支出</v>
      </c>
      <c r="D24" s="67"/>
    </row>
    <row r="25" s="44" customFormat="1" ht="20.25" customHeight="1" spans="1:4">
      <c r="A25" s="66"/>
      <c r="B25" s="66"/>
      <c r="C25" s="350" t="str">
        <f>"十九"&amp;"、"&amp;"自然资源海洋气象等支出"</f>
        <v>十九、自然资源海洋气象等支出</v>
      </c>
      <c r="D25" s="67"/>
    </row>
    <row r="26" s="44" customFormat="1" ht="20.25" customHeight="1" spans="1:4">
      <c r="A26" s="66"/>
      <c r="B26" s="66"/>
      <c r="C26" s="350" t="str">
        <f>"二十"&amp;"、"&amp;"住房保障支出"</f>
        <v>二十、住房保障支出</v>
      </c>
      <c r="D26" s="67">
        <v>110.268727</v>
      </c>
    </row>
    <row r="27" s="44" customFormat="1" ht="20.25" customHeight="1" spans="1:4">
      <c r="A27" s="66"/>
      <c r="B27" s="66"/>
      <c r="C27" s="350" t="str">
        <f>"二十一"&amp;"、"&amp;"粮油物资储备支出"</f>
        <v>二十一、粮油物资储备支出</v>
      </c>
      <c r="D27" s="67"/>
    </row>
    <row r="28" s="44" customFormat="1" ht="20.25" customHeight="1" spans="1:4">
      <c r="A28" s="66"/>
      <c r="B28" s="66"/>
      <c r="C28" s="350" t="str">
        <f>"二十二"&amp;"、"&amp;"灾害防治及应急管理支出"</f>
        <v>二十二、灾害防治及应急管理支出</v>
      </c>
      <c r="D28" s="67"/>
    </row>
    <row r="29" s="44" customFormat="1" ht="20.25" customHeight="1" spans="1:4">
      <c r="A29" s="66"/>
      <c r="B29" s="66"/>
      <c r="C29" s="350" t="str">
        <f>"二十三"&amp;"、"&amp;"预备费"</f>
        <v>二十三、预备费</v>
      </c>
      <c r="D29" s="67"/>
    </row>
    <row r="30" s="44" customFormat="1" ht="20.25" customHeight="1" spans="1:4">
      <c r="A30" s="66"/>
      <c r="B30" s="66"/>
      <c r="C30" s="350" t="str">
        <f>"二十四"&amp;"、"&amp;"其他支出"</f>
        <v>二十四、其他支出</v>
      </c>
      <c r="D30" s="67"/>
    </row>
    <row r="31" s="44" customFormat="1" ht="20.25" customHeight="1" spans="1:4">
      <c r="A31" s="66"/>
      <c r="B31" s="66"/>
      <c r="C31" s="350" t="str">
        <f>"二十五"&amp;"、"&amp;"转移性支出"</f>
        <v>二十五、转移性支出</v>
      </c>
      <c r="D31" s="67"/>
    </row>
    <row r="32" s="44" customFormat="1" ht="20.25" customHeight="1" spans="1:4">
      <c r="A32" s="66"/>
      <c r="B32" s="66"/>
      <c r="C32" s="350" t="str">
        <f>"二十六"&amp;"、"&amp;"债务还本支出"</f>
        <v>二十六、债务还本支出</v>
      </c>
      <c r="D32" s="67"/>
    </row>
    <row r="33" s="44" customFormat="1" ht="20.25" customHeight="1" spans="1:4">
      <c r="A33" s="66"/>
      <c r="B33" s="66"/>
      <c r="C33" s="350" t="str">
        <f>"二十七"&amp;"、"&amp;"债务付息支出"</f>
        <v>二十七、债务付息支出</v>
      </c>
      <c r="D33" s="67"/>
    </row>
    <row r="34" s="44" customFormat="1" ht="20.25" customHeight="1" spans="1:4">
      <c r="A34" s="66"/>
      <c r="B34" s="66"/>
      <c r="C34" s="350" t="str">
        <f>"二十八"&amp;"、"&amp;"债务发行费用支出"</f>
        <v>二十八、债务发行费用支出</v>
      </c>
      <c r="D34" s="67"/>
    </row>
    <row r="35" s="44" customFormat="1" ht="20.25" customHeight="1" spans="1:4">
      <c r="A35" s="66"/>
      <c r="B35" s="66"/>
      <c r="C35" s="350" t="str">
        <f>"二十九"&amp;"、"&amp;"抗疫特别国债安排的支出"</f>
        <v>二十九、抗疫特别国债安排的支出</v>
      </c>
      <c r="D35" s="67"/>
    </row>
    <row r="36" s="44" customFormat="1" ht="20.25" customHeight="1" spans="1:4">
      <c r="A36" s="83" t="s">
        <v>18</v>
      </c>
      <c r="B36" s="67">
        <v>3429.998742</v>
      </c>
      <c r="C36" s="83" t="s">
        <v>19</v>
      </c>
      <c r="D36" s="67">
        <v>3429.998742</v>
      </c>
    </row>
    <row r="37" s="44" customFormat="1" ht="20.25" customHeight="1" spans="1:4">
      <c r="A37" s="66" t="s">
        <v>20</v>
      </c>
      <c r="B37" s="67"/>
      <c r="C37" s="66" t="s">
        <v>21</v>
      </c>
      <c r="D37" s="67"/>
    </row>
    <row r="38" s="44" customFormat="1" ht="20.25" customHeight="1" spans="1:4">
      <c r="A38" s="83" t="s">
        <v>22</v>
      </c>
      <c r="B38" s="67">
        <v>3429.998742</v>
      </c>
      <c r="C38" s="83" t="s">
        <v>23</v>
      </c>
      <c r="D38" s="67">
        <v>3429.998742</v>
      </c>
    </row>
    <row r="39" s="44" customFormat="1" customHeight="1"/>
    <row r="40" s="44" customFormat="1" customHeight="1"/>
  </sheetData>
  <mergeCells count="8">
    <mergeCell ref="A2:D2"/>
    <mergeCell ref="A3:B3"/>
    <mergeCell ref="A4:B4"/>
    <mergeCell ref="C4:D4"/>
    <mergeCell ref="A5:A6"/>
    <mergeCell ref="B5:B6"/>
    <mergeCell ref="C5:C6"/>
    <mergeCell ref="D5:D6"/>
  </mergeCells>
  <printOptions horizontalCentered="1"/>
  <pageMargins left="0.393055555555556" right="0.393055555555556" top="0.984027777777778" bottom="0.786805555555556" header="0.5" footer="0.5"/>
  <pageSetup paperSize="9" scale="70"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2"/>
  <sheetViews>
    <sheetView zoomScale="70" zoomScaleNormal="70" workbookViewId="0">
      <selection activeCell="D12" sqref="D12"/>
    </sheetView>
  </sheetViews>
  <sheetFormatPr defaultColWidth="8" defaultRowHeight="14.25" customHeight="1"/>
  <cols>
    <col min="1" max="1" width="11.1666666666667" style="44" customWidth="1"/>
    <col min="2" max="2" width="26.3583333333333" style="44" customWidth="1"/>
    <col min="3" max="20" width="11.4166666666667" style="44" customWidth="1"/>
    <col min="21" max="16384" width="8" style="44"/>
  </cols>
  <sheetData>
    <row r="1" customHeight="1" spans="9:20">
      <c r="I1" s="104"/>
      <c r="O1" s="104"/>
      <c r="P1" s="104"/>
      <c r="Q1" s="104"/>
      <c r="R1" s="104"/>
      <c r="S1" s="334" t="s">
        <v>24</v>
      </c>
      <c r="T1" s="40" t="s">
        <v>25</v>
      </c>
    </row>
    <row r="2" ht="36" customHeight="1" spans="1:20">
      <c r="A2" s="307" t="s">
        <v>26</v>
      </c>
      <c r="B2" s="308"/>
      <c r="C2" s="308"/>
      <c r="D2" s="308"/>
      <c r="E2" s="308"/>
      <c r="F2" s="308"/>
      <c r="G2" s="308"/>
      <c r="H2" s="308"/>
      <c r="I2" s="324"/>
      <c r="J2" s="308"/>
      <c r="K2" s="308"/>
      <c r="L2" s="308"/>
      <c r="M2" s="308"/>
      <c r="N2" s="308"/>
      <c r="O2" s="324"/>
      <c r="P2" s="324"/>
      <c r="Q2" s="324"/>
      <c r="R2" s="324"/>
      <c r="S2" s="308"/>
      <c r="T2" s="324"/>
    </row>
    <row r="3" ht="20.25" customHeight="1" spans="1:20">
      <c r="A3" s="309" t="str">
        <f>"单位名称："&amp;"曲靖市城市综合管理局"</f>
        <v>单位名称：曲靖市城市综合管理局</v>
      </c>
      <c r="B3" s="310"/>
      <c r="C3" s="310"/>
      <c r="D3" s="310"/>
      <c r="E3" s="310"/>
      <c r="F3" s="310"/>
      <c r="G3" s="310"/>
      <c r="H3" s="310"/>
      <c r="I3" s="325"/>
      <c r="J3" s="310"/>
      <c r="K3" s="310"/>
      <c r="L3" s="310"/>
      <c r="M3" s="310"/>
      <c r="N3" s="310"/>
      <c r="O3" s="325"/>
      <c r="P3" s="325"/>
      <c r="Q3" s="325"/>
      <c r="R3" s="325"/>
      <c r="S3" s="352" t="s">
        <v>2</v>
      </c>
      <c r="T3" s="335" t="s">
        <v>27</v>
      </c>
    </row>
    <row r="4" ht="18.75" customHeight="1" spans="1:20">
      <c r="A4" s="311" t="s">
        <v>28</v>
      </c>
      <c r="B4" s="312" t="s">
        <v>29</v>
      </c>
      <c r="C4" s="312" t="s">
        <v>30</v>
      </c>
      <c r="D4" s="313" t="s">
        <v>31</v>
      </c>
      <c r="E4" s="314"/>
      <c r="F4" s="314"/>
      <c r="G4" s="314"/>
      <c r="H4" s="314"/>
      <c r="I4" s="326"/>
      <c r="J4" s="314"/>
      <c r="K4" s="314"/>
      <c r="L4" s="314"/>
      <c r="M4" s="314"/>
      <c r="N4" s="327"/>
      <c r="O4" s="313" t="s">
        <v>32</v>
      </c>
      <c r="P4" s="313"/>
      <c r="Q4" s="313"/>
      <c r="R4" s="313"/>
      <c r="S4" s="314"/>
      <c r="T4" s="336"/>
    </row>
    <row r="5" ht="24.75" customHeight="1" spans="1:20">
      <c r="A5" s="315"/>
      <c r="B5" s="316"/>
      <c r="C5" s="316"/>
      <c r="D5" s="316" t="s">
        <v>33</v>
      </c>
      <c r="E5" s="316" t="s">
        <v>34</v>
      </c>
      <c r="F5" s="316" t="s">
        <v>35</v>
      </c>
      <c r="G5" s="316" t="s">
        <v>36</v>
      </c>
      <c r="H5" s="316" t="s">
        <v>37</v>
      </c>
      <c r="I5" s="328" t="s">
        <v>38</v>
      </c>
      <c r="J5" s="329"/>
      <c r="K5" s="329"/>
      <c r="L5" s="329"/>
      <c r="M5" s="329"/>
      <c r="N5" s="330"/>
      <c r="O5" s="331" t="s">
        <v>33</v>
      </c>
      <c r="P5" s="331" t="s">
        <v>34</v>
      </c>
      <c r="Q5" s="311" t="s">
        <v>35</v>
      </c>
      <c r="R5" s="312" t="s">
        <v>36</v>
      </c>
      <c r="S5" s="337" t="s">
        <v>37</v>
      </c>
      <c r="T5" s="312" t="s">
        <v>38</v>
      </c>
    </row>
    <row r="6" ht="32" customHeight="1" spans="1:20">
      <c r="A6" s="317"/>
      <c r="B6" s="318"/>
      <c r="C6" s="318"/>
      <c r="D6" s="318"/>
      <c r="E6" s="318"/>
      <c r="F6" s="318"/>
      <c r="G6" s="318"/>
      <c r="H6" s="318"/>
      <c r="I6" s="13" t="s">
        <v>33</v>
      </c>
      <c r="J6" s="332" t="s">
        <v>39</v>
      </c>
      <c r="K6" s="332" t="s">
        <v>40</v>
      </c>
      <c r="L6" s="332" t="s">
        <v>41</v>
      </c>
      <c r="M6" s="332" t="s">
        <v>42</v>
      </c>
      <c r="N6" s="332" t="s">
        <v>43</v>
      </c>
      <c r="O6" s="333"/>
      <c r="P6" s="333"/>
      <c r="Q6" s="338"/>
      <c r="R6" s="333"/>
      <c r="S6" s="318"/>
      <c r="T6" s="318"/>
    </row>
    <row r="7" ht="26" customHeight="1" spans="1:20">
      <c r="A7" s="319">
        <v>1</v>
      </c>
      <c r="B7" s="12">
        <v>2</v>
      </c>
      <c r="C7" s="12">
        <v>3</v>
      </c>
      <c r="D7" s="12">
        <v>4</v>
      </c>
      <c r="E7" s="320">
        <v>5</v>
      </c>
      <c r="F7" s="321">
        <v>6</v>
      </c>
      <c r="G7" s="321">
        <v>7</v>
      </c>
      <c r="H7" s="320">
        <v>8</v>
      </c>
      <c r="I7" s="320">
        <v>9</v>
      </c>
      <c r="J7" s="321">
        <v>10</v>
      </c>
      <c r="K7" s="321">
        <v>11</v>
      </c>
      <c r="L7" s="320">
        <v>12</v>
      </c>
      <c r="M7" s="320">
        <v>13</v>
      </c>
      <c r="N7" s="321">
        <v>14</v>
      </c>
      <c r="O7" s="321">
        <v>15</v>
      </c>
      <c r="P7" s="320">
        <v>16</v>
      </c>
      <c r="Q7" s="339">
        <v>17</v>
      </c>
      <c r="R7" s="340">
        <v>18</v>
      </c>
      <c r="S7" s="340">
        <v>19</v>
      </c>
      <c r="T7" s="340">
        <v>20</v>
      </c>
    </row>
    <row r="8" ht="26" customHeight="1" outlineLevel="1" spans="1:20">
      <c r="A8" s="66" t="s">
        <v>44</v>
      </c>
      <c r="B8" s="66" t="s">
        <v>45</v>
      </c>
      <c r="C8" s="67">
        <v>3429.998742</v>
      </c>
      <c r="D8" s="67">
        <v>3429.998742</v>
      </c>
      <c r="E8" s="67">
        <v>3389.998742</v>
      </c>
      <c r="F8" s="67"/>
      <c r="G8" s="67"/>
      <c r="H8" s="67"/>
      <c r="I8" s="67">
        <v>40</v>
      </c>
      <c r="J8" s="67"/>
      <c r="K8" s="67"/>
      <c r="L8" s="67"/>
      <c r="M8" s="67"/>
      <c r="N8" s="67">
        <v>40</v>
      </c>
      <c r="O8" s="67"/>
      <c r="P8" s="67"/>
      <c r="Q8" s="67"/>
      <c r="R8" s="67"/>
      <c r="S8" s="67"/>
      <c r="T8" s="67"/>
    </row>
    <row r="9" ht="26" customHeight="1" outlineLevel="1" spans="1:20">
      <c r="A9" s="272" t="s">
        <v>46</v>
      </c>
      <c r="B9" s="272" t="s">
        <v>47</v>
      </c>
      <c r="C9" s="67">
        <v>1009.14376</v>
      </c>
      <c r="D9" s="67">
        <v>1009.14376</v>
      </c>
      <c r="E9" s="67">
        <v>984.14376</v>
      </c>
      <c r="F9" s="67"/>
      <c r="G9" s="67"/>
      <c r="H9" s="67"/>
      <c r="I9" s="67">
        <v>25</v>
      </c>
      <c r="J9" s="67"/>
      <c r="K9" s="67"/>
      <c r="L9" s="67"/>
      <c r="M9" s="67"/>
      <c r="N9" s="67">
        <v>25</v>
      </c>
      <c r="O9" s="67"/>
      <c r="P9" s="67"/>
      <c r="Q9" s="67"/>
      <c r="R9" s="67"/>
      <c r="S9" s="66"/>
      <c r="T9" s="66"/>
    </row>
    <row r="10" ht="26" customHeight="1" outlineLevel="1" spans="1:20">
      <c r="A10" s="272" t="s">
        <v>48</v>
      </c>
      <c r="B10" s="272" t="s">
        <v>45</v>
      </c>
      <c r="C10" s="67">
        <v>1789.503947</v>
      </c>
      <c r="D10" s="67">
        <v>1789.503947</v>
      </c>
      <c r="E10" s="67">
        <v>1784.503947</v>
      </c>
      <c r="F10" s="67"/>
      <c r="G10" s="67"/>
      <c r="H10" s="67"/>
      <c r="I10" s="67">
        <v>5</v>
      </c>
      <c r="J10" s="67"/>
      <c r="K10" s="67"/>
      <c r="L10" s="67"/>
      <c r="M10" s="67"/>
      <c r="N10" s="67">
        <v>5</v>
      </c>
      <c r="O10" s="67"/>
      <c r="P10" s="67"/>
      <c r="Q10" s="67"/>
      <c r="R10" s="67"/>
      <c r="S10" s="66"/>
      <c r="T10" s="66"/>
    </row>
    <row r="11" ht="26" customHeight="1" spans="1:20">
      <c r="A11" s="272" t="s">
        <v>49</v>
      </c>
      <c r="B11" s="272" t="s">
        <v>50</v>
      </c>
      <c r="C11" s="67">
        <v>631.351035</v>
      </c>
      <c r="D11" s="67">
        <v>631.351035</v>
      </c>
      <c r="E11" s="67">
        <v>621.351035</v>
      </c>
      <c r="F11" s="67"/>
      <c r="G11" s="67"/>
      <c r="H11" s="67"/>
      <c r="I11" s="67">
        <v>10</v>
      </c>
      <c r="J11" s="67"/>
      <c r="K11" s="67"/>
      <c r="L11" s="67"/>
      <c r="M11" s="67"/>
      <c r="N11" s="67">
        <v>10</v>
      </c>
      <c r="O11" s="67"/>
      <c r="P11" s="67"/>
      <c r="Q11" s="67"/>
      <c r="R11" s="67"/>
      <c r="S11" s="66"/>
      <c r="T11" s="66"/>
    </row>
    <row r="12" ht="26" customHeight="1" spans="1:20">
      <c r="A12" s="322" t="s">
        <v>30</v>
      </c>
      <c r="B12" s="323"/>
      <c r="C12" s="67">
        <v>3429.998742</v>
      </c>
      <c r="D12" s="67">
        <v>3429.998742</v>
      </c>
      <c r="E12" s="67">
        <v>3389.998742</v>
      </c>
      <c r="F12" s="67"/>
      <c r="G12" s="67"/>
      <c r="H12" s="67"/>
      <c r="I12" s="67">
        <v>40</v>
      </c>
      <c r="J12" s="67"/>
      <c r="K12" s="67"/>
      <c r="L12" s="67"/>
      <c r="M12" s="67"/>
      <c r="N12" s="67">
        <v>40</v>
      </c>
      <c r="O12" s="67"/>
      <c r="P12" s="67"/>
      <c r="Q12" s="67"/>
      <c r="R12" s="67"/>
      <c r="S12" s="67"/>
      <c r="T12" s="67"/>
    </row>
  </sheetData>
  <mergeCells count="22">
    <mergeCell ref="S1:T1"/>
    <mergeCell ref="A2:T2"/>
    <mergeCell ref="A3:D3"/>
    <mergeCell ref="S3:T3"/>
    <mergeCell ref="D4:N4"/>
    <mergeCell ref="O4:T4"/>
    <mergeCell ref="I5:N5"/>
    <mergeCell ref="A12:B12"/>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3055555555556" right="0.393055555555556" top="0.984027777777778" bottom="0.786805555555556" header="0.5" footer="0.5"/>
  <pageSetup paperSize="9" scale="54"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31"/>
  <sheetViews>
    <sheetView zoomScale="70" zoomScaleNormal="70" topLeftCell="A15" workbookViewId="0">
      <selection activeCell="G31" sqref="G31"/>
    </sheetView>
  </sheetViews>
  <sheetFormatPr defaultColWidth="9.15" defaultRowHeight="14.25" customHeight="1"/>
  <cols>
    <col min="1" max="1" width="14.15" style="1" customWidth="1"/>
    <col min="2" max="2" width="26.3583333333333" style="1" customWidth="1"/>
    <col min="3" max="17" width="10.3833333333333" style="1" customWidth="1"/>
    <col min="18" max="16384" width="9.15" style="1"/>
  </cols>
  <sheetData>
    <row r="1" ht="15.75" customHeight="1" spans="17:17">
      <c r="Q1" s="149" t="s">
        <v>51</v>
      </c>
    </row>
    <row r="2" ht="28.5" customHeight="1" spans="1:17">
      <c r="A2" s="4" t="s">
        <v>52</v>
      </c>
      <c r="B2" s="4"/>
      <c r="C2" s="4"/>
      <c r="D2" s="4"/>
      <c r="E2" s="4"/>
      <c r="F2" s="4"/>
      <c r="G2" s="4"/>
      <c r="H2" s="4"/>
      <c r="I2" s="4"/>
      <c r="J2" s="4"/>
      <c r="K2" s="4"/>
      <c r="L2" s="4"/>
      <c r="M2" s="4"/>
      <c r="N2" s="4"/>
      <c r="O2" s="4"/>
      <c r="P2" s="4"/>
      <c r="Q2" s="4"/>
    </row>
    <row r="3" ht="15" customHeight="1" spans="1:17">
      <c r="A3" s="285" t="str">
        <f>"单位名称："&amp;"曲靖市城市综合管理局"</f>
        <v>单位名称：曲靖市城市综合管理局</v>
      </c>
      <c r="B3" s="286"/>
      <c r="C3" s="91"/>
      <c r="D3" s="7"/>
      <c r="E3" s="91"/>
      <c r="F3" s="7"/>
      <c r="G3" s="91"/>
      <c r="H3" s="7"/>
      <c r="I3" s="7"/>
      <c r="J3" s="7"/>
      <c r="K3" s="91"/>
      <c r="L3" s="7"/>
      <c r="M3" s="91"/>
      <c r="N3" s="91"/>
      <c r="O3" s="7"/>
      <c r="P3" s="7"/>
      <c r="Q3" s="353" t="s">
        <v>53</v>
      </c>
    </row>
    <row r="4" ht="17.25" customHeight="1" spans="1:17">
      <c r="A4" s="287" t="s">
        <v>54</v>
      </c>
      <c r="B4" s="288" t="s">
        <v>55</v>
      </c>
      <c r="C4" s="289" t="s">
        <v>56</v>
      </c>
      <c r="D4" s="290" t="s">
        <v>57</v>
      </c>
      <c r="E4" s="10"/>
      <c r="F4" s="290" t="s">
        <v>58</v>
      </c>
      <c r="G4" s="10"/>
      <c r="H4" s="291" t="s">
        <v>34</v>
      </c>
      <c r="I4" s="192" t="s">
        <v>35</v>
      </c>
      <c r="J4" s="300" t="s">
        <v>59</v>
      </c>
      <c r="K4" s="301" t="s">
        <v>60</v>
      </c>
      <c r="L4" s="290" t="s">
        <v>61</v>
      </c>
      <c r="M4" s="302"/>
      <c r="N4" s="302"/>
      <c r="O4" s="302"/>
      <c r="P4" s="302"/>
      <c r="Q4" s="306"/>
    </row>
    <row r="5" ht="36" customHeight="1" spans="1:17">
      <c r="A5" s="11"/>
      <c r="B5" s="292"/>
      <c r="C5" s="292"/>
      <c r="D5" s="293" t="s">
        <v>56</v>
      </c>
      <c r="E5" s="293" t="s">
        <v>62</v>
      </c>
      <c r="F5" s="293" t="s">
        <v>56</v>
      </c>
      <c r="G5" s="294" t="s">
        <v>62</v>
      </c>
      <c r="H5" s="293"/>
      <c r="I5" s="293"/>
      <c r="J5" s="293"/>
      <c r="K5" s="294"/>
      <c r="L5" s="293" t="s">
        <v>63</v>
      </c>
      <c r="M5" s="303" t="s">
        <v>64</v>
      </c>
      <c r="N5" s="303" t="s">
        <v>65</v>
      </c>
      <c r="O5" s="303" t="s">
        <v>66</v>
      </c>
      <c r="P5" s="303" t="s">
        <v>67</v>
      </c>
      <c r="Q5" s="303" t="s">
        <v>68</v>
      </c>
    </row>
    <row r="6" ht="16.5" customHeight="1" spans="1:17">
      <c r="A6" s="11">
        <v>1</v>
      </c>
      <c r="B6" s="292">
        <v>2</v>
      </c>
      <c r="C6" s="292">
        <v>3</v>
      </c>
      <c r="D6" s="292">
        <v>4</v>
      </c>
      <c r="E6" s="295">
        <v>5</v>
      </c>
      <c r="F6" s="296">
        <v>6</v>
      </c>
      <c r="G6" s="295">
        <v>7</v>
      </c>
      <c r="H6" s="296">
        <v>8</v>
      </c>
      <c r="I6" s="295">
        <v>9</v>
      </c>
      <c r="J6" s="295">
        <v>10</v>
      </c>
      <c r="K6" s="295">
        <v>11</v>
      </c>
      <c r="L6" s="295">
        <v>12</v>
      </c>
      <c r="M6" s="304">
        <v>13</v>
      </c>
      <c r="N6" s="305">
        <v>14</v>
      </c>
      <c r="O6" s="305">
        <v>15</v>
      </c>
      <c r="P6" s="305">
        <v>16</v>
      </c>
      <c r="Q6" s="305">
        <v>17</v>
      </c>
    </row>
    <row r="7" ht="19.5" customHeight="1" spans="1:17">
      <c r="A7" s="17" t="s">
        <v>69</v>
      </c>
      <c r="B7" s="17" t="s">
        <v>70</v>
      </c>
      <c r="C7" s="16">
        <v>143.516091</v>
      </c>
      <c r="D7" s="16">
        <v>143.516091</v>
      </c>
      <c r="E7" s="16">
        <v>143.516091</v>
      </c>
      <c r="F7" s="16"/>
      <c r="G7" s="16"/>
      <c r="H7" s="16">
        <v>143.516091</v>
      </c>
      <c r="I7" s="16"/>
      <c r="J7" s="16"/>
      <c r="K7" s="16"/>
      <c r="L7" s="16"/>
      <c r="M7" s="16"/>
      <c r="N7" s="16"/>
      <c r="O7" s="16"/>
      <c r="P7" s="16"/>
      <c r="Q7" s="16"/>
    </row>
    <row r="8" ht="19.5" customHeight="1" spans="1:17">
      <c r="A8" s="297" t="s">
        <v>71</v>
      </c>
      <c r="B8" s="297" t="s">
        <v>72</v>
      </c>
      <c r="C8" s="16">
        <v>139.908308</v>
      </c>
      <c r="D8" s="16">
        <v>139.908308</v>
      </c>
      <c r="E8" s="16">
        <v>139.908308</v>
      </c>
      <c r="F8" s="16"/>
      <c r="G8" s="16"/>
      <c r="H8" s="16">
        <v>139.908308</v>
      </c>
      <c r="I8" s="16"/>
      <c r="J8" s="16"/>
      <c r="K8" s="16"/>
      <c r="L8" s="16"/>
      <c r="M8" s="16"/>
      <c r="N8" s="16"/>
      <c r="O8" s="16"/>
      <c r="P8" s="16"/>
      <c r="Q8" s="16"/>
    </row>
    <row r="9" ht="19.5" customHeight="1" spans="1:17">
      <c r="A9" s="298" t="s">
        <v>73</v>
      </c>
      <c r="B9" s="298" t="s">
        <v>74</v>
      </c>
      <c r="C9" s="16">
        <v>1.511478</v>
      </c>
      <c r="D9" s="16">
        <v>1.511478</v>
      </c>
      <c r="E9" s="16">
        <v>1.511478</v>
      </c>
      <c r="F9" s="16"/>
      <c r="G9" s="16"/>
      <c r="H9" s="16">
        <v>1.511478</v>
      </c>
      <c r="I9" s="16"/>
      <c r="J9" s="16"/>
      <c r="K9" s="16"/>
      <c r="L9" s="16"/>
      <c r="M9" s="16"/>
      <c r="N9" s="16"/>
      <c r="O9" s="16"/>
      <c r="P9" s="16"/>
      <c r="Q9" s="16"/>
    </row>
    <row r="10" ht="19.5" customHeight="1" spans="1:17">
      <c r="A10" s="298" t="s">
        <v>75</v>
      </c>
      <c r="B10" s="298" t="s">
        <v>76</v>
      </c>
      <c r="C10" s="16">
        <v>5.268558</v>
      </c>
      <c r="D10" s="16">
        <v>5.268558</v>
      </c>
      <c r="E10" s="16">
        <v>5.268558</v>
      </c>
      <c r="F10" s="16"/>
      <c r="G10" s="16"/>
      <c r="H10" s="16">
        <v>5.268558</v>
      </c>
      <c r="I10" s="16"/>
      <c r="J10" s="16"/>
      <c r="K10" s="16"/>
      <c r="L10" s="16"/>
      <c r="M10" s="16"/>
      <c r="N10" s="16"/>
      <c r="O10" s="16"/>
      <c r="P10" s="16"/>
      <c r="Q10" s="16"/>
    </row>
    <row r="11" ht="25" customHeight="1" spans="1:17">
      <c r="A11" s="298" t="s">
        <v>77</v>
      </c>
      <c r="B11" s="298" t="s">
        <v>78</v>
      </c>
      <c r="C11" s="16">
        <v>133.128272</v>
      </c>
      <c r="D11" s="16">
        <v>133.128272</v>
      </c>
      <c r="E11" s="16">
        <v>133.128272</v>
      </c>
      <c r="F11" s="16"/>
      <c r="G11" s="16"/>
      <c r="H11" s="16">
        <v>133.128272</v>
      </c>
      <c r="I11" s="16"/>
      <c r="J11" s="16"/>
      <c r="K11" s="16"/>
      <c r="L11" s="16"/>
      <c r="M11" s="16"/>
      <c r="N11" s="16"/>
      <c r="O11" s="16"/>
      <c r="P11" s="16"/>
      <c r="Q11" s="16"/>
    </row>
    <row r="12" ht="19.5" customHeight="1" spans="1:17">
      <c r="A12" s="297" t="s">
        <v>79</v>
      </c>
      <c r="B12" s="297" t="s">
        <v>80</v>
      </c>
      <c r="C12" s="16">
        <v>3.607783</v>
      </c>
      <c r="D12" s="16">
        <v>3.607783</v>
      </c>
      <c r="E12" s="16">
        <v>3.607783</v>
      </c>
      <c r="F12" s="16"/>
      <c r="G12" s="16"/>
      <c r="H12" s="16">
        <v>3.607783</v>
      </c>
      <c r="I12" s="16"/>
      <c r="J12" s="16"/>
      <c r="K12" s="16"/>
      <c r="L12" s="16"/>
      <c r="M12" s="16"/>
      <c r="N12" s="16"/>
      <c r="O12" s="16"/>
      <c r="P12" s="16"/>
      <c r="Q12" s="16"/>
    </row>
    <row r="13" ht="19.5" customHeight="1" spans="1:17">
      <c r="A13" s="298" t="s">
        <v>81</v>
      </c>
      <c r="B13" s="298" t="s">
        <v>80</v>
      </c>
      <c r="C13" s="16">
        <v>3.607783</v>
      </c>
      <c r="D13" s="16">
        <v>3.607783</v>
      </c>
      <c r="E13" s="16">
        <v>3.607783</v>
      </c>
      <c r="F13" s="16"/>
      <c r="G13" s="16"/>
      <c r="H13" s="16">
        <v>3.607783</v>
      </c>
      <c r="I13" s="16"/>
      <c r="J13" s="16"/>
      <c r="K13" s="16"/>
      <c r="L13" s="16"/>
      <c r="M13" s="16"/>
      <c r="N13" s="16"/>
      <c r="O13" s="16"/>
      <c r="P13" s="16"/>
      <c r="Q13" s="16"/>
    </row>
    <row r="14" ht="19.5" customHeight="1" spans="1:17">
      <c r="A14" s="17" t="s">
        <v>82</v>
      </c>
      <c r="B14" s="17" t="s">
        <v>83</v>
      </c>
      <c r="C14" s="16">
        <v>69.476659</v>
      </c>
      <c r="D14" s="16">
        <v>69.476659</v>
      </c>
      <c r="E14" s="16">
        <v>69.476659</v>
      </c>
      <c r="F14" s="16"/>
      <c r="G14" s="16"/>
      <c r="H14" s="16">
        <v>69.476659</v>
      </c>
      <c r="I14" s="16"/>
      <c r="J14" s="16"/>
      <c r="K14" s="16"/>
      <c r="L14" s="16"/>
      <c r="M14" s="16"/>
      <c r="N14" s="16"/>
      <c r="O14" s="16"/>
      <c r="P14" s="16"/>
      <c r="Q14" s="16"/>
    </row>
    <row r="15" ht="19.5" customHeight="1" spans="1:17">
      <c r="A15" s="297" t="s">
        <v>84</v>
      </c>
      <c r="B15" s="297" t="s">
        <v>85</v>
      </c>
      <c r="C15" s="16">
        <v>69.476659</v>
      </c>
      <c r="D15" s="16">
        <v>69.476659</v>
      </c>
      <c r="E15" s="16">
        <v>69.476659</v>
      </c>
      <c r="F15" s="16"/>
      <c r="G15" s="16"/>
      <c r="H15" s="16">
        <v>69.476659</v>
      </c>
      <c r="I15" s="16"/>
      <c r="J15" s="16"/>
      <c r="K15" s="16"/>
      <c r="L15" s="16"/>
      <c r="M15" s="16"/>
      <c r="N15" s="16"/>
      <c r="O15" s="16"/>
      <c r="P15" s="16"/>
      <c r="Q15" s="16"/>
    </row>
    <row r="16" ht="19.5" customHeight="1" spans="1:17">
      <c r="A16" s="298" t="s">
        <v>86</v>
      </c>
      <c r="B16" s="298" t="s">
        <v>87</v>
      </c>
      <c r="C16" s="16">
        <v>13.098595</v>
      </c>
      <c r="D16" s="16">
        <v>13.098595</v>
      </c>
      <c r="E16" s="16">
        <v>13.098595</v>
      </c>
      <c r="F16" s="16"/>
      <c r="G16" s="16"/>
      <c r="H16" s="16">
        <v>13.098595</v>
      </c>
      <c r="I16" s="16"/>
      <c r="J16" s="16"/>
      <c r="K16" s="16"/>
      <c r="L16" s="16"/>
      <c r="M16" s="16"/>
      <c r="N16" s="16"/>
      <c r="O16" s="16"/>
      <c r="P16" s="16"/>
      <c r="Q16" s="16"/>
    </row>
    <row r="17" ht="19.5" customHeight="1" spans="1:17">
      <c r="A17" s="298" t="s">
        <v>88</v>
      </c>
      <c r="B17" s="298" t="s">
        <v>89</v>
      </c>
      <c r="C17" s="16">
        <v>40.047037</v>
      </c>
      <c r="D17" s="16">
        <v>40.047037</v>
      </c>
      <c r="E17" s="16">
        <v>40.047037</v>
      </c>
      <c r="F17" s="16"/>
      <c r="G17" s="16"/>
      <c r="H17" s="16">
        <v>40.047037</v>
      </c>
      <c r="I17" s="16"/>
      <c r="J17" s="16"/>
      <c r="K17" s="16"/>
      <c r="L17" s="16"/>
      <c r="M17" s="16"/>
      <c r="N17" s="16"/>
      <c r="O17" s="16"/>
      <c r="P17" s="16"/>
      <c r="Q17" s="16"/>
    </row>
    <row r="18" ht="19.5" customHeight="1" spans="1:17">
      <c r="A18" s="298" t="s">
        <v>90</v>
      </c>
      <c r="B18" s="298" t="s">
        <v>91</v>
      </c>
      <c r="C18" s="16">
        <v>9.955598</v>
      </c>
      <c r="D18" s="16">
        <v>9.955598</v>
      </c>
      <c r="E18" s="16">
        <v>9.955598</v>
      </c>
      <c r="F18" s="16"/>
      <c r="G18" s="16"/>
      <c r="H18" s="16">
        <v>9.955598</v>
      </c>
      <c r="I18" s="16"/>
      <c r="J18" s="16"/>
      <c r="K18" s="16"/>
      <c r="L18" s="16"/>
      <c r="M18" s="16"/>
      <c r="N18" s="16"/>
      <c r="O18" s="16"/>
      <c r="P18" s="16"/>
      <c r="Q18" s="16"/>
    </row>
    <row r="19" ht="19.5" customHeight="1" spans="1:17">
      <c r="A19" s="298" t="s">
        <v>92</v>
      </c>
      <c r="B19" s="298" t="s">
        <v>93</v>
      </c>
      <c r="C19" s="16">
        <v>6.375429</v>
      </c>
      <c r="D19" s="16">
        <v>6.375429</v>
      </c>
      <c r="E19" s="16">
        <v>6.375429</v>
      </c>
      <c r="F19" s="16"/>
      <c r="G19" s="16"/>
      <c r="H19" s="16">
        <v>6.375429</v>
      </c>
      <c r="I19" s="16"/>
      <c r="J19" s="16"/>
      <c r="K19" s="16"/>
      <c r="L19" s="16"/>
      <c r="M19" s="16"/>
      <c r="N19" s="16"/>
      <c r="O19" s="16"/>
      <c r="P19" s="16"/>
      <c r="Q19" s="16"/>
    </row>
    <row r="20" ht="19.5" customHeight="1" spans="1:17">
      <c r="A20" s="17" t="s">
        <v>94</v>
      </c>
      <c r="B20" s="17" t="s">
        <v>95</v>
      </c>
      <c r="C20" s="16">
        <v>3106.737265</v>
      </c>
      <c r="D20" s="16">
        <v>1019.109265</v>
      </c>
      <c r="E20" s="16">
        <v>1019.109265</v>
      </c>
      <c r="F20" s="16">
        <v>2087.628</v>
      </c>
      <c r="G20" s="16">
        <v>2047.628</v>
      </c>
      <c r="H20" s="16">
        <v>3066.737265</v>
      </c>
      <c r="I20" s="16"/>
      <c r="J20" s="16"/>
      <c r="K20" s="16"/>
      <c r="L20" s="16">
        <v>40</v>
      </c>
      <c r="M20" s="16"/>
      <c r="N20" s="16"/>
      <c r="O20" s="16"/>
      <c r="P20" s="16"/>
      <c r="Q20" s="16">
        <v>40</v>
      </c>
    </row>
    <row r="21" ht="19.5" customHeight="1" spans="1:17">
      <c r="A21" s="297" t="s">
        <v>96</v>
      </c>
      <c r="B21" s="297" t="s">
        <v>97</v>
      </c>
      <c r="C21" s="16">
        <v>1380.622366</v>
      </c>
      <c r="D21" s="16">
        <v>703.622366</v>
      </c>
      <c r="E21" s="16">
        <v>703.622366</v>
      </c>
      <c r="F21" s="16">
        <v>677</v>
      </c>
      <c r="G21" s="16">
        <v>647</v>
      </c>
      <c r="H21" s="16">
        <v>1350.622366</v>
      </c>
      <c r="I21" s="16"/>
      <c r="J21" s="16"/>
      <c r="K21" s="16"/>
      <c r="L21" s="16">
        <v>30</v>
      </c>
      <c r="M21" s="16"/>
      <c r="N21" s="16"/>
      <c r="O21" s="16"/>
      <c r="P21" s="16"/>
      <c r="Q21" s="16">
        <v>30</v>
      </c>
    </row>
    <row r="22" ht="19.5" customHeight="1" spans="1:17">
      <c r="A22" s="298" t="s">
        <v>98</v>
      </c>
      <c r="B22" s="298" t="s">
        <v>99</v>
      </c>
      <c r="C22" s="16">
        <v>501.968283</v>
      </c>
      <c r="D22" s="16">
        <v>305.968283</v>
      </c>
      <c r="E22" s="16">
        <v>305.968283</v>
      </c>
      <c r="F22" s="16">
        <v>196</v>
      </c>
      <c r="G22" s="16">
        <v>191</v>
      </c>
      <c r="H22" s="16">
        <v>496.968283</v>
      </c>
      <c r="I22" s="16"/>
      <c r="J22" s="16"/>
      <c r="K22" s="16"/>
      <c r="L22" s="16">
        <v>5</v>
      </c>
      <c r="M22" s="16"/>
      <c r="N22" s="16"/>
      <c r="O22" s="16"/>
      <c r="P22" s="16"/>
      <c r="Q22" s="16">
        <v>5</v>
      </c>
    </row>
    <row r="23" ht="19.5" customHeight="1" spans="1:17">
      <c r="A23" s="298" t="s">
        <v>100</v>
      </c>
      <c r="B23" s="298" t="s">
        <v>101</v>
      </c>
      <c r="C23" s="16">
        <v>878.654083</v>
      </c>
      <c r="D23" s="16">
        <v>397.654083</v>
      </c>
      <c r="E23" s="16">
        <v>397.654083</v>
      </c>
      <c r="F23" s="16">
        <v>481</v>
      </c>
      <c r="G23" s="16">
        <v>456</v>
      </c>
      <c r="H23" s="16">
        <v>853.654083</v>
      </c>
      <c r="I23" s="16"/>
      <c r="J23" s="16"/>
      <c r="K23" s="16"/>
      <c r="L23" s="16">
        <v>25</v>
      </c>
      <c r="M23" s="16"/>
      <c r="N23" s="16"/>
      <c r="O23" s="16"/>
      <c r="P23" s="16"/>
      <c r="Q23" s="16">
        <v>25</v>
      </c>
    </row>
    <row r="24" ht="19.5" customHeight="1" spans="1:17">
      <c r="A24" s="297" t="s">
        <v>102</v>
      </c>
      <c r="B24" s="297" t="s">
        <v>103</v>
      </c>
      <c r="C24" s="16">
        <v>536.114899</v>
      </c>
      <c r="D24" s="16">
        <v>315.486899</v>
      </c>
      <c r="E24" s="16">
        <v>315.486899</v>
      </c>
      <c r="F24" s="16">
        <v>220.628</v>
      </c>
      <c r="G24" s="16">
        <v>210.628</v>
      </c>
      <c r="H24" s="16">
        <v>526.114899</v>
      </c>
      <c r="I24" s="16"/>
      <c r="J24" s="16"/>
      <c r="K24" s="16"/>
      <c r="L24" s="16">
        <v>10</v>
      </c>
      <c r="M24" s="16"/>
      <c r="N24" s="16"/>
      <c r="O24" s="16"/>
      <c r="P24" s="16"/>
      <c r="Q24" s="16">
        <v>10</v>
      </c>
    </row>
    <row r="25" ht="19.5" customHeight="1" spans="1:17">
      <c r="A25" s="298" t="s">
        <v>104</v>
      </c>
      <c r="B25" s="298" t="s">
        <v>103</v>
      </c>
      <c r="C25" s="16">
        <v>536.114899</v>
      </c>
      <c r="D25" s="16">
        <v>315.486899</v>
      </c>
      <c r="E25" s="16">
        <v>315.486899</v>
      </c>
      <c r="F25" s="16">
        <v>220.628</v>
      </c>
      <c r="G25" s="16">
        <v>210.628</v>
      </c>
      <c r="H25" s="16">
        <v>526.114899</v>
      </c>
      <c r="I25" s="16"/>
      <c r="J25" s="16"/>
      <c r="K25" s="16"/>
      <c r="L25" s="16">
        <v>10</v>
      </c>
      <c r="M25" s="16"/>
      <c r="N25" s="16"/>
      <c r="O25" s="16"/>
      <c r="P25" s="16"/>
      <c r="Q25" s="16">
        <v>10</v>
      </c>
    </row>
    <row r="26" ht="19.5" customHeight="1" spans="1:17">
      <c r="A26" s="297" t="s">
        <v>105</v>
      </c>
      <c r="B26" s="297" t="s">
        <v>106</v>
      </c>
      <c r="C26" s="16">
        <v>1190</v>
      </c>
      <c r="D26" s="16"/>
      <c r="E26" s="16"/>
      <c r="F26" s="16">
        <v>1190</v>
      </c>
      <c r="G26" s="16">
        <v>1190</v>
      </c>
      <c r="H26" s="16">
        <v>1190</v>
      </c>
      <c r="I26" s="16"/>
      <c r="J26" s="16"/>
      <c r="K26" s="16"/>
      <c r="L26" s="16"/>
      <c r="M26" s="16"/>
      <c r="N26" s="16"/>
      <c r="O26" s="16"/>
      <c r="P26" s="16"/>
      <c r="Q26" s="16"/>
    </row>
    <row r="27" ht="19.5" customHeight="1" spans="1:17">
      <c r="A27" s="298" t="s">
        <v>107</v>
      </c>
      <c r="B27" s="298" t="s">
        <v>106</v>
      </c>
      <c r="C27" s="16">
        <v>1190</v>
      </c>
      <c r="D27" s="16"/>
      <c r="E27" s="16"/>
      <c r="F27" s="16">
        <v>1190</v>
      </c>
      <c r="G27" s="16">
        <v>1190</v>
      </c>
      <c r="H27" s="16">
        <v>1190</v>
      </c>
      <c r="I27" s="16"/>
      <c r="J27" s="16"/>
      <c r="K27" s="16"/>
      <c r="L27" s="16"/>
      <c r="M27" s="16"/>
      <c r="N27" s="16"/>
      <c r="O27" s="16"/>
      <c r="P27" s="16"/>
      <c r="Q27" s="16"/>
    </row>
    <row r="28" ht="19.5" customHeight="1" spans="1:17">
      <c r="A28" s="17" t="s">
        <v>108</v>
      </c>
      <c r="B28" s="17" t="s">
        <v>109</v>
      </c>
      <c r="C28" s="16">
        <v>110.268727</v>
      </c>
      <c r="D28" s="16">
        <v>110.268727</v>
      </c>
      <c r="E28" s="16">
        <v>110.268727</v>
      </c>
      <c r="F28" s="16"/>
      <c r="G28" s="16"/>
      <c r="H28" s="16">
        <v>110.268727</v>
      </c>
      <c r="I28" s="16"/>
      <c r="J28" s="16"/>
      <c r="K28" s="16"/>
      <c r="L28" s="16"/>
      <c r="M28" s="16"/>
      <c r="N28" s="16"/>
      <c r="O28" s="16"/>
      <c r="P28" s="16"/>
      <c r="Q28" s="16"/>
    </row>
    <row r="29" ht="19.5" customHeight="1" spans="1:17">
      <c r="A29" s="297" t="s">
        <v>110</v>
      </c>
      <c r="B29" s="297" t="s">
        <v>111</v>
      </c>
      <c r="C29" s="16">
        <v>110.268727</v>
      </c>
      <c r="D29" s="16">
        <v>110.268727</v>
      </c>
      <c r="E29" s="16">
        <v>110.268727</v>
      </c>
      <c r="F29" s="16"/>
      <c r="G29" s="16"/>
      <c r="H29" s="16">
        <v>110.268727</v>
      </c>
      <c r="I29" s="16"/>
      <c r="J29" s="16"/>
      <c r="K29" s="16"/>
      <c r="L29" s="16"/>
      <c r="M29" s="16"/>
      <c r="N29" s="16"/>
      <c r="O29" s="16"/>
      <c r="P29" s="16"/>
      <c r="Q29" s="16"/>
    </row>
    <row r="30" ht="19.5" customHeight="1" spans="1:17">
      <c r="A30" s="298" t="s">
        <v>112</v>
      </c>
      <c r="B30" s="298" t="s">
        <v>113</v>
      </c>
      <c r="C30" s="16">
        <v>110.268727</v>
      </c>
      <c r="D30" s="16">
        <v>110.268727</v>
      </c>
      <c r="E30" s="16">
        <v>110.268727</v>
      </c>
      <c r="F30" s="16"/>
      <c r="G30" s="16"/>
      <c r="H30" s="16">
        <v>110.268727</v>
      </c>
      <c r="I30" s="16"/>
      <c r="J30" s="16"/>
      <c r="K30" s="16"/>
      <c r="L30" s="16"/>
      <c r="M30" s="16"/>
      <c r="N30" s="16"/>
      <c r="O30" s="16"/>
      <c r="P30" s="16"/>
      <c r="Q30" s="16"/>
    </row>
    <row r="31" ht="17.25" customHeight="1" spans="1:17">
      <c r="A31" s="299" t="s">
        <v>114</v>
      </c>
      <c r="B31" s="192" t="s">
        <v>115</v>
      </c>
      <c r="C31" s="16">
        <v>3429.998742</v>
      </c>
      <c r="D31" s="16">
        <v>1342.370742</v>
      </c>
      <c r="E31" s="16">
        <v>1342.370742</v>
      </c>
      <c r="F31" s="16">
        <v>2087.628</v>
      </c>
      <c r="G31" s="16">
        <v>2047.628</v>
      </c>
      <c r="H31" s="16">
        <v>3389.998742</v>
      </c>
      <c r="I31" s="16"/>
      <c r="J31" s="16"/>
      <c r="K31" s="16"/>
      <c r="L31" s="16">
        <v>40</v>
      </c>
      <c r="M31" s="16"/>
      <c r="N31" s="16"/>
      <c r="O31" s="16"/>
      <c r="P31" s="16"/>
      <c r="Q31" s="16">
        <v>40</v>
      </c>
    </row>
  </sheetData>
  <mergeCells count="13">
    <mergeCell ref="A2:Q2"/>
    <mergeCell ref="A3:N3"/>
    <mergeCell ref="D4:E4"/>
    <mergeCell ref="F4:G4"/>
    <mergeCell ref="L4:Q4"/>
    <mergeCell ref="A31:B31"/>
    <mergeCell ref="A4:A5"/>
    <mergeCell ref="B4:B5"/>
    <mergeCell ref="C4:C5"/>
    <mergeCell ref="H4:H5"/>
    <mergeCell ref="I4:I5"/>
    <mergeCell ref="J4:J5"/>
    <mergeCell ref="K4:K5"/>
  </mergeCells>
  <printOptions horizontalCentered="1"/>
  <pageMargins left="0.393055555555556" right="0.393055555555556" top="0.984027777777778" bottom="0.786805555555556" header="0.5" footer="0.5"/>
  <pageSetup paperSize="9" scale="65"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33"/>
  <sheetViews>
    <sheetView topLeftCell="A13" workbookViewId="0">
      <selection activeCell="D15" sqref="D15:D27"/>
    </sheetView>
  </sheetViews>
  <sheetFormatPr defaultColWidth="9.15" defaultRowHeight="14.25" customHeight="1"/>
  <cols>
    <col min="1" max="1" width="44.0166666666667" style="1" customWidth="1"/>
    <col min="2" max="2" width="26.3583333333333" style="1" customWidth="1"/>
    <col min="3" max="3" width="44.0166666666667" style="1" customWidth="1"/>
    <col min="4" max="4" width="26.3583333333333" style="1" customWidth="1"/>
    <col min="5" max="5" width="9.15" style="1"/>
    <col min="6" max="6" width="25.2" style="1" customWidth="1"/>
    <col min="7" max="7" width="9.15" style="1"/>
    <col min="8" max="8" width="25.1916666666667" style="1" customWidth="1"/>
    <col min="9" max="16384" width="9.15" style="1"/>
  </cols>
  <sheetData>
    <row r="1" customHeight="1" spans="1:4">
      <c r="A1" s="260"/>
      <c r="C1" s="276"/>
      <c r="D1" s="277" t="s">
        <v>116</v>
      </c>
    </row>
    <row r="2" ht="31.5" customHeight="1" spans="1:4">
      <c r="A2" s="69" t="s">
        <v>117</v>
      </c>
      <c r="B2" s="278"/>
      <c r="C2" s="276"/>
      <c r="D2" s="278"/>
    </row>
    <row r="3" s="44" customFormat="1" ht="17.25" customHeight="1" spans="1:4">
      <c r="A3" s="279" t="str">
        <f>"单位名称："&amp;"曲靖市城市综合管理局"</f>
        <v>单位名称：曲靖市城市综合管理局</v>
      </c>
      <c r="B3" s="280"/>
      <c r="C3" s="281"/>
      <c r="D3" s="354" t="s">
        <v>118</v>
      </c>
    </row>
    <row r="4" s="44" customFormat="1" ht="19.5" customHeight="1" spans="1:4">
      <c r="A4" s="222" t="s">
        <v>3</v>
      </c>
      <c r="B4" s="191"/>
      <c r="C4" s="84" t="s">
        <v>119</v>
      </c>
      <c r="D4" s="191"/>
    </row>
    <row r="5" s="44" customFormat="1" ht="21.75" customHeight="1" spans="1:4">
      <c r="A5" s="222" t="s">
        <v>5</v>
      </c>
      <c r="B5" s="282" t="s">
        <v>6</v>
      </c>
      <c r="C5" s="84" t="s">
        <v>120</v>
      </c>
      <c r="D5" s="282" t="s">
        <v>6</v>
      </c>
    </row>
    <row r="6" s="44" customFormat="1" ht="17.25" customHeight="1" spans="1:4">
      <c r="A6" s="191"/>
      <c r="B6" s="283"/>
      <c r="C6" s="83"/>
      <c r="D6" s="283"/>
    </row>
    <row r="7" s="44" customFormat="1" ht="19" customHeight="1" spans="1:9">
      <c r="A7" s="79" t="s">
        <v>121</v>
      </c>
      <c r="B7" s="67">
        <v>3389.998742</v>
      </c>
      <c r="C7" s="79" t="s">
        <v>122</v>
      </c>
      <c r="D7" s="67">
        <v>3389.998742</v>
      </c>
      <c r="G7" s="284"/>
      <c r="I7" s="284"/>
    </row>
    <row r="8" s="44" customFormat="1" ht="19" customHeight="1" spans="1:9">
      <c r="A8" s="79" t="s">
        <v>123</v>
      </c>
      <c r="B8" s="67">
        <v>3389.998742</v>
      </c>
      <c r="C8" s="66" t="s">
        <v>124</v>
      </c>
      <c r="D8" s="67"/>
      <c r="G8" s="284"/>
      <c r="I8" s="284"/>
    </row>
    <row r="9" s="44" customFormat="1" ht="19" customHeight="1" spans="1:9">
      <c r="A9" s="79" t="s">
        <v>125</v>
      </c>
      <c r="B9" s="67"/>
      <c r="C9" s="66" t="s">
        <v>126</v>
      </c>
      <c r="D9" s="67"/>
      <c r="I9" s="284"/>
    </row>
    <row r="10" s="44" customFormat="1" ht="19" customHeight="1" spans="1:9">
      <c r="A10" s="79" t="s">
        <v>127</v>
      </c>
      <c r="B10" s="67"/>
      <c r="C10" s="66" t="s">
        <v>128</v>
      </c>
      <c r="D10" s="67"/>
      <c r="I10" s="284"/>
    </row>
    <row r="11" s="44" customFormat="1" ht="19" customHeight="1" spans="1:9">
      <c r="A11" s="79" t="s">
        <v>129</v>
      </c>
      <c r="B11" s="67"/>
      <c r="C11" s="66" t="s">
        <v>130</v>
      </c>
      <c r="D11" s="67"/>
      <c r="I11" s="284"/>
    </row>
    <row r="12" s="44" customFormat="1" ht="19" customHeight="1" spans="1:4">
      <c r="A12" s="79" t="s">
        <v>123</v>
      </c>
      <c r="B12" s="67"/>
      <c r="C12" s="66" t="s">
        <v>131</v>
      </c>
      <c r="D12" s="67"/>
    </row>
    <row r="13" s="44" customFormat="1" ht="19" customHeight="1" spans="1:4">
      <c r="A13" s="79" t="s">
        <v>125</v>
      </c>
      <c r="B13" s="67"/>
      <c r="C13" s="66" t="s">
        <v>132</v>
      </c>
      <c r="D13" s="67"/>
    </row>
    <row r="14" s="44" customFormat="1" ht="19" customHeight="1" spans="1:4">
      <c r="A14" s="79" t="s">
        <v>127</v>
      </c>
      <c r="B14" s="67"/>
      <c r="C14" s="66" t="s">
        <v>133</v>
      </c>
      <c r="D14" s="67"/>
    </row>
    <row r="15" s="44" customFormat="1" ht="19" customHeight="1" spans="1:4">
      <c r="A15" s="79"/>
      <c r="B15" s="67"/>
      <c r="C15" s="66" t="s">
        <v>134</v>
      </c>
      <c r="D15" s="67">
        <v>143.516091</v>
      </c>
    </row>
    <row r="16" s="44" customFormat="1" ht="19" customHeight="1" spans="1:4">
      <c r="A16" s="79"/>
      <c r="B16" s="67"/>
      <c r="C16" s="66" t="s">
        <v>135</v>
      </c>
      <c r="D16" s="67">
        <v>69.476659</v>
      </c>
    </row>
    <row r="17" s="44" customFormat="1" ht="19" customHeight="1" spans="1:4">
      <c r="A17" s="79"/>
      <c r="B17" s="67"/>
      <c r="C17" s="66" t="s">
        <v>136</v>
      </c>
      <c r="D17" s="67"/>
    </row>
    <row r="18" s="44" customFormat="1" ht="19" customHeight="1" spans="1:4">
      <c r="A18" s="79"/>
      <c r="B18" s="67"/>
      <c r="C18" s="66" t="s">
        <v>137</v>
      </c>
      <c r="D18" s="67">
        <v>3066.737265</v>
      </c>
    </row>
    <row r="19" s="44" customFormat="1" ht="19" customHeight="1" spans="1:4">
      <c r="A19" s="79"/>
      <c r="B19" s="67"/>
      <c r="C19" s="66" t="s">
        <v>138</v>
      </c>
      <c r="D19" s="67"/>
    </row>
    <row r="20" s="44" customFormat="1" ht="19" customHeight="1" spans="1:4">
      <c r="A20" s="79"/>
      <c r="B20" s="67"/>
      <c r="C20" s="66" t="s">
        <v>139</v>
      </c>
      <c r="D20" s="67"/>
    </row>
    <row r="21" s="44" customFormat="1" ht="19" customHeight="1" spans="1:4">
      <c r="A21" s="79"/>
      <c r="B21" s="67"/>
      <c r="C21" s="66" t="s">
        <v>140</v>
      </c>
      <c r="D21" s="67"/>
    </row>
    <row r="22" s="44" customFormat="1" ht="19" customHeight="1" spans="1:4">
      <c r="A22" s="79"/>
      <c r="B22" s="67"/>
      <c r="C22" s="66" t="s">
        <v>141</v>
      </c>
      <c r="D22" s="67"/>
    </row>
    <row r="23" s="44" customFormat="1" ht="19" customHeight="1" spans="1:4">
      <c r="A23" s="79"/>
      <c r="B23" s="67"/>
      <c r="C23" s="66" t="s">
        <v>142</v>
      </c>
      <c r="D23" s="67"/>
    </row>
    <row r="24" s="44" customFormat="1" ht="19" customHeight="1" spans="1:4">
      <c r="A24" s="79"/>
      <c r="B24" s="67"/>
      <c r="C24" s="66" t="s">
        <v>143</v>
      </c>
      <c r="D24" s="67"/>
    </row>
    <row r="25" s="44" customFormat="1" ht="19" customHeight="1" spans="1:4">
      <c r="A25" s="79"/>
      <c r="B25" s="67"/>
      <c r="C25" s="66" t="s">
        <v>144</v>
      </c>
      <c r="D25" s="67"/>
    </row>
    <row r="26" s="44" customFormat="1" ht="19" customHeight="1" spans="1:4">
      <c r="A26" s="79"/>
      <c r="B26" s="67"/>
      <c r="C26" s="66" t="s">
        <v>145</v>
      </c>
      <c r="D26" s="67">
        <v>110.268727</v>
      </c>
    </row>
    <row r="27" s="44" customFormat="1" ht="19" customHeight="1" spans="1:4">
      <c r="A27" s="79"/>
      <c r="B27" s="67"/>
      <c r="C27" s="66" t="s">
        <v>146</v>
      </c>
      <c r="D27" s="67"/>
    </row>
    <row r="28" s="44" customFormat="1" ht="19" customHeight="1" spans="1:4">
      <c r="A28" s="79"/>
      <c r="B28" s="67"/>
      <c r="C28" s="66" t="s">
        <v>147</v>
      </c>
      <c r="D28" s="67"/>
    </row>
    <row r="29" s="44" customFormat="1" ht="19" customHeight="1" spans="1:4">
      <c r="A29" s="79"/>
      <c r="B29" s="67"/>
      <c r="C29" s="66" t="s">
        <v>148</v>
      </c>
      <c r="D29" s="67"/>
    </row>
    <row r="30" s="44" customFormat="1" ht="19" customHeight="1" spans="1:4">
      <c r="A30" s="79"/>
      <c r="B30" s="67"/>
      <c r="C30" s="66" t="s">
        <v>149</v>
      </c>
      <c r="D30" s="67"/>
    </row>
    <row r="31" s="44" customFormat="1" ht="22" customHeight="1" spans="1:4">
      <c r="A31" s="66"/>
      <c r="B31" s="67"/>
      <c r="C31" s="79" t="s">
        <v>150</v>
      </c>
      <c r="D31" s="67"/>
    </row>
    <row r="32" s="44" customFormat="1" ht="22" customHeight="1" spans="1:4">
      <c r="A32" s="84" t="s">
        <v>151</v>
      </c>
      <c r="B32" s="67">
        <v>3389.998742</v>
      </c>
      <c r="C32" s="84" t="s">
        <v>23</v>
      </c>
      <c r="D32" s="67">
        <v>3389.998742</v>
      </c>
    </row>
    <row r="33" s="44" customFormat="1" customHeight="1"/>
  </sheetData>
  <mergeCells count="8">
    <mergeCell ref="A2:D2"/>
    <mergeCell ref="A3:B3"/>
    <mergeCell ref="A4:B4"/>
    <mergeCell ref="C4:D4"/>
    <mergeCell ref="A5:A6"/>
    <mergeCell ref="B5:B6"/>
    <mergeCell ref="C5:C6"/>
    <mergeCell ref="D5:D6"/>
  </mergeCells>
  <printOptions horizontalCentered="1"/>
  <pageMargins left="0.393055555555556" right="0.393055555555556" top="0.984027777777778" bottom="0.786805555555556" header="0.5" footer="0.5"/>
  <pageSetup paperSize="9" scale="75"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3"/>
  <sheetViews>
    <sheetView zoomScale="90" zoomScaleNormal="90" workbookViewId="0">
      <pane ySplit="5" topLeftCell="A24" activePane="bottomLeft" state="frozen"/>
      <selection/>
      <selection pane="bottomLeft" activeCell="D31" sqref="D31"/>
    </sheetView>
  </sheetViews>
  <sheetFormatPr defaultColWidth="9.15" defaultRowHeight="14.25" customHeight="1" outlineLevelCol="6"/>
  <cols>
    <col min="1" max="1" width="14.5333333333333" style="1" customWidth="1"/>
    <col min="2" max="2" width="42.5916666666667" style="1" customWidth="1"/>
    <col min="3" max="7" width="21.1666666666667" style="1" customWidth="1"/>
    <col min="8" max="16384" width="9.15" style="1"/>
  </cols>
  <sheetData>
    <row r="1" customHeight="1" spans="4:7">
      <c r="D1" s="264"/>
      <c r="F1" s="86"/>
      <c r="G1" s="149" t="s">
        <v>152</v>
      </c>
    </row>
    <row r="2" ht="39" customHeight="1" spans="1:7">
      <c r="A2" s="157" t="s">
        <v>153</v>
      </c>
      <c r="B2" s="157"/>
      <c r="C2" s="157"/>
      <c r="D2" s="157"/>
      <c r="E2" s="157"/>
      <c r="F2" s="157"/>
      <c r="G2" s="157"/>
    </row>
    <row r="3" s="44" customFormat="1" ht="18" customHeight="1" spans="1:7">
      <c r="A3" s="71" t="str">
        <f>"单位名称："&amp;"曲靖市城市综合管理局"</f>
        <v>单位名称：曲靖市城市综合管理局</v>
      </c>
      <c r="F3" s="153"/>
      <c r="G3" s="354" t="s">
        <v>118</v>
      </c>
    </row>
    <row r="4" s="44" customFormat="1" ht="20.25" customHeight="1" spans="1:7">
      <c r="A4" s="266" t="s">
        <v>154</v>
      </c>
      <c r="B4" s="267"/>
      <c r="C4" s="209" t="s">
        <v>155</v>
      </c>
      <c r="D4" s="268" t="s">
        <v>156</v>
      </c>
      <c r="E4" s="191"/>
      <c r="F4" s="191"/>
      <c r="G4" s="222" t="s">
        <v>157</v>
      </c>
    </row>
    <row r="5" s="44" customFormat="1" ht="20.25" customHeight="1" spans="1:7">
      <c r="A5" s="269" t="s">
        <v>158</v>
      </c>
      <c r="B5" s="269" t="s">
        <v>159</v>
      </c>
      <c r="C5" s="191"/>
      <c r="D5" s="231" t="s">
        <v>160</v>
      </c>
      <c r="E5" s="231" t="s">
        <v>161</v>
      </c>
      <c r="F5" s="231" t="s">
        <v>162</v>
      </c>
      <c r="G5" s="191"/>
    </row>
    <row r="6" s="44" customFormat="1" ht="13.5" customHeight="1" spans="1:7">
      <c r="A6" s="270" t="s">
        <v>163</v>
      </c>
      <c r="B6" s="270" t="s">
        <v>164</v>
      </c>
      <c r="C6" s="270" t="s">
        <v>165</v>
      </c>
      <c r="D6" s="271" t="s">
        <v>166</v>
      </c>
      <c r="E6" s="271" t="s">
        <v>167</v>
      </c>
      <c r="F6" s="271" t="s">
        <v>168</v>
      </c>
      <c r="G6" s="102">
        <v>7</v>
      </c>
    </row>
    <row r="7" s="44" customFormat="1" ht="18" customHeight="1" spans="1:7">
      <c r="A7" s="66" t="s">
        <v>69</v>
      </c>
      <c r="B7" s="79" t="s">
        <v>169</v>
      </c>
      <c r="C7" s="67">
        <v>143.516091</v>
      </c>
      <c r="D7" s="67">
        <v>143.516091</v>
      </c>
      <c r="E7" s="67">
        <v>136.736055</v>
      </c>
      <c r="F7" s="67">
        <v>6.780036</v>
      </c>
      <c r="G7" s="67"/>
    </row>
    <row r="8" s="44" customFormat="1" ht="18" customHeight="1" spans="1:7">
      <c r="A8" s="272" t="s">
        <v>71</v>
      </c>
      <c r="B8" s="82" t="s">
        <v>170</v>
      </c>
      <c r="C8" s="67">
        <v>139.908308</v>
      </c>
      <c r="D8" s="67">
        <v>139.908308</v>
      </c>
      <c r="E8" s="67">
        <v>133.128272</v>
      </c>
      <c r="F8" s="67">
        <v>6.780036</v>
      </c>
      <c r="G8" s="67"/>
    </row>
    <row r="9" s="44" customFormat="1" ht="18" customHeight="1" spans="1:7">
      <c r="A9" s="273" t="s">
        <v>73</v>
      </c>
      <c r="B9" s="215" t="s">
        <v>171</v>
      </c>
      <c r="C9" s="67">
        <v>1.511478</v>
      </c>
      <c r="D9" s="67">
        <v>1.511478</v>
      </c>
      <c r="E9" s="67"/>
      <c r="F9" s="67">
        <v>1.511478</v>
      </c>
      <c r="G9" s="67"/>
    </row>
    <row r="10" s="44" customFormat="1" ht="18" customHeight="1" spans="1:7">
      <c r="A10" s="273" t="s">
        <v>75</v>
      </c>
      <c r="B10" s="215" t="s">
        <v>172</v>
      </c>
      <c r="C10" s="67">
        <v>5.268558</v>
      </c>
      <c r="D10" s="67">
        <v>5.268558</v>
      </c>
      <c r="E10" s="67"/>
      <c r="F10" s="67">
        <v>5.268558</v>
      </c>
      <c r="G10" s="67"/>
    </row>
    <row r="11" s="44" customFormat="1" ht="18" customHeight="1" spans="1:7">
      <c r="A11" s="273" t="s">
        <v>77</v>
      </c>
      <c r="B11" s="215" t="s">
        <v>173</v>
      </c>
      <c r="C11" s="67">
        <v>133.128272</v>
      </c>
      <c r="D11" s="67">
        <v>133.128272</v>
      </c>
      <c r="E11" s="67">
        <v>133.128272</v>
      </c>
      <c r="F11" s="67"/>
      <c r="G11" s="67"/>
    </row>
    <row r="12" s="44" customFormat="1" ht="18" customHeight="1" spans="1:7">
      <c r="A12" s="272" t="s">
        <v>79</v>
      </c>
      <c r="B12" s="82" t="s">
        <v>174</v>
      </c>
      <c r="C12" s="67">
        <v>3.607783</v>
      </c>
      <c r="D12" s="67">
        <v>3.607783</v>
      </c>
      <c r="E12" s="67">
        <v>3.607783</v>
      </c>
      <c r="F12" s="67"/>
      <c r="G12" s="67"/>
    </row>
    <row r="13" s="44" customFormat="1" ht="18" customHeight="1" spans="1:7">
      <c r="A13" s="273" t="s">
        <v>81</v>
      </c>
      <c r="B13" s="215" t="s">
        <v>174</v>
      </c>
      <c r="C13" s="67">
        <v>3.607783</v>
      </c>
      <c r="D13" s="67">
        <v>3.607783</v>
      </c>
      <c r="E13" s="67">
        <v>3.607783</v>
      </c>
      <c r="F13" s="67"/>
      <c r="G13" s="67"/>
    </row>
    <row r="14" s="44" customFormat="1" ht="18" customHeight="1" spans="1:7">
      <c r="A14" s="66" t="s">
        <v>82</v>
      </c>
      <c r="B14" s="79" t="s">
        <v>175</v>
      </c>
      <c r="C14" s="67">
        <v>69.476659</v>
      </c>
      <c r="D14" s="67">
        <v>69.476659</v>
      </c>
      <c r="E14" s="67">
        <v>69.476659</v>
      </c>
      <c r="F14" s="67"/>
      <c r="G14" s="67"/>
    </row>
    <row r="15" s="44" customFormat="1" ht="18" customHeight="1" spans="1:7">
      <c r="A15" s="272" t="s">
        <v>84</v>
      </c>
      <c r="B15" s="82" t="s">
        <v>176</v>
      </c>
      <c r="C15" s="67">
        <v>69.476659</v>
      </c>
      <c r="D15" s="67">
        <v>69.476659</v>
      </c>
      <c r="E15" s="67">
        <v>69.476659</v>
      </c>
      <c r="F15" s="67"/>
      <c r="G15" s="67"/>
    </row>
    <row r="16" s="44" customFormat="1" ht="18" customHeight="1" spans="1:7">
      <c r="A16" s="273" t="s">
        <v>86</v>
      </c>
      <c r="B16" s="215" t="s">
        <v>177</v>
      </c>
      <c r="C16" s="67">
        <v>13.098595</v>
      </c>
      <c r="D16" s="67">
        <v>13.098595</v>
      </c>
      <c r="E16" s="67">
        <v>13.098595</v>
      </c>
      <c r="F16" s="67"/>
      <c r="G16" s="67"/>
    </row>
    <row r="17" s="44" customFormat="1" ht="18" customHeight="1" spans="1:7">
      <c r="A17" s="273" t="s">
        <v>88</v>
      </c>
      <c r="B17" s="215" t="s">
        <v>178</v>
      </c>
      <c r="C17" s="67">
        <v>40.047037</v>
      </c>
      <c r="D17" s="67">
        <v>40.047037</v>
      </c>
      <c r="E17" s="67">
        <v>40.047037</v>
      </c>
      <c r="F17" s="67"/>
      <c r="G17" s="67"/>
    </row>
    <row r="18" s="44" customFormat="1" ht="18" customHeight="1" spans="1:7">
      <c r="A18" s="273" t="s">
        <v>90</v>
      </c>
      <c r="B18" s="215" t="s">
        <v>179</v>
      </c>
      <c r="C18" s="67">
        <v>9.955598</v>
      </c>
      <c r="D18" s="67">
        <v>9.955598</v>
      </c>
      <c r="E18" s="67">
        <v>9.955598</v>
      </c>
      <c r="F18" s="67"/>
      <c r="G18" s="67"/>
    </row>
    <row r="19" s="44" customFormat="1" ht="18" customHeight="1" spans="1:7">
      <c r="A19" s="273" t="s">
        <v>92</v>
      </c>
      <c r="B19" s="215" t="s">
        <v>180</v>
      </c>
      <c r="C19" s="67">
        <v>6.375429</v>
      </c>
      <c r="D19" s="67">
        <v>6.375429</v>
      </c>
      <c r="E19" s="67">
        <v>6.375429</v>
      </c>
      <c r="F19" s="67"/>
      <c r="G19" s="67"/>
    </row>
    <row r="20" s="44" customFormat="1" ht="18" customHeight="1" spans="1:7">
      <c r="A20" s="66" t="s">
        <v>94</v>
      </c>
      <c r="B20" s="79" t="s">
        <v>181</v>
      </c>
      <c r="C20" s="67">
        <v>3066.737265</v>
      </c>
      <c r="D20" s="67">
        <v>1019.109265</v>
      </c>
      <c r="E20" s="67">
        <v>900.129584</v>
      </c>
      <c r="F20" s="67">
        <v>118.979681</v>
      </c>
      <c r="G20" s="67">
        <v>2047.628</v>
      </c>
    </row>
    <row r="21" s="44" customFormat="1" ht="18" customHeight="1" spans="1:7">
      <c r="A21" s="272" t="s">
        <v>96</v>
      </c>
      <c r="B21" s="82" t="s">
        <v>182</v>
      </c>
      <c r="C21" s="67">
        <v>1350.622366</v>
      </c>
      <c r="D21" s="67">
        <v>703.622366</v>
      </c>
      <c r="E21" s="67">
        <v>616.034888</v>
      </c>
      <c r="F21" s="67">
        <v>87.587478</v>
      </c>
      <c r="G21" s="67">
        <v>647</v>
      </c>
    </row>
    <row r="22" s="44" customFormat="1" ht="18" customHeight="1" spans="1:7">
      <c r="A22" s="273" t="s">
        <v>98</v>
      </c>
      <c r="B22" s="215" t="s">
        <v>183</v>
      </c>
      <c r="C22" s="67">
        <v>496.968283</v>
      </c>
      <c r="D22" s="67">
        <v>305.968283</v>
      </c>
      <c r="E22" s="67">
        <v>257.5274</v>
      </c>
      <c r="F22" s="67">
        <v>48.440883</v>
      </c>
      <c r="G22" s="67">
        <v>191</v>
      </c>
    </row>
    <row r="23" s="44" customFormat="1" ht="18" customHeight="1" spans="1:7">
      <c r="A23" s="273" t="s">
        <v>100</v>
      </c>
      <c r="B23" s="215" t="s">
        <v>184</v>
      </c>
      <c r="C23" s="67">
        <v>853.654083</v>
      </c>
      <c r="D23" s="67">
        <v>397.654083</v>
      </c>
      <c r="E23" s="67">
        <v>358.507488</v>
      </c>
      <c r="F23" s="67">
        <v>39.146595</v>
      </c>
      <c r="G23" s="67">
        <v>456</v>
      </c>
    </row>
    <row r="24" s="44" customFormat="1" ht="18" customHeight="1" spans="1:7">
      <c r="A24" s="272" t="s">
        <v>102</v>
      </c>
      <c r="B24" s="82" t="s">
        <v>185</v>
      </c>
      <c r="C24" s="67">
        <v>526.114899</v>
      </c>
      <c r="D24" s="67">
        <v>315.486899</v>
      </c>
      <c r="E24" s="67">
        <v>284.094696</v>
      </c>
      <c r="F24" s="67">
        <v>31.392203</v>
      </c>
      <c r="G24" s="67">
        <v>210.628</v>
      </c>
    </row>
    <row r="25" s="44" customFormat="1" ht="18" customHeight="1" spans="1:7">
      <c r="A25" s="273" t="s">
        <v>104</v>
      </c>
      <c r="B25" s="215" t="s">
        <v>185</v>
      </c>
      <c r="C25" s="67">
        <v>526.114899</v>
      </c>
      <c r="D25" s="67">
        <v>315.486899</v>
      </c>
      <c r="E25" s="67">
        <v>284.094696</v>
      </c>
      <c r="F25" s="67">
        <v>31.392203</v>
      </c>
      <c r="G25" s="67">
        <v>210.628</v>
      </c>
    </row>
    <row r="26" s="44" customFormat="1" ht="18" customHeight="1" spans="1:7">
      <c r="A26" s="272" t="s">
        <v>105</v>
      </c>
      <c r="B26" s="82" t="s">
        <v>186</v>
      </c>
      <c r="C26" s="67">
        <v>1190</v>
      </c>
      <c r="D26" s="67"/>
      <c r="E26" s="67"/>
      <c r="F26" s="67"/>
      <c r="G26" s="67">
        <v>1190</v>
      </c>
    </row>
    <row r="27" s="44" customFormat="1" ht="18" customHeight="1" spans="1:7">
      <c r="A27" s="273" t="s">
        <v>107</v>
      </c>
      <c r="B27" s="215" t="s">
        <v>186</v>
      </c>
      <c r="C27" s="67">
        <v>1190</v>
      </c>
      <c r="D27" s="67"/>
      <c r="E27" s="67"/>
      <c r="F27" s="67"/>
      <c r="G27" s="67">
        <v>1190</v>
      </c>
    </row>
    <row r="28" s="44" customFormat="1" ht="18" customHeight="1" spans="1:7">
      <c r="A28" s="66" t="s">
        <v>108</v>
      </c>
      <c r="B28" s="79" t="s">
        <v>187</v>
      </c>
      <c r="C28" s="67">
        <v>110.268727</v>
      </c>
      <c r="D28" s="67">
        <v>110.268727</v>
      </c>
      <c r="E28" s="67">
        <v>110.268727</v>
      </c>
      <c r="F28" s="67"/>
      <c r="G28" s="67"/>
    </row>
    <row r="29" s="44" customFormat="1" ht="18" customHeight="1" spans="1:7">
      <c r="A29" s="272" t="s">
        <v>110</v>
      </c>
      <c r="B29" s="82" t="s">
        <v>188</v>
      </c>
      <c r="C29" s="67">
        <v>110.268727</v>
      </c>
      <c r="D29" s="67">
        <v>110.268727</v>
      </c>
      <c r="E29" s="67">
        <v>110.268727</v>
      </c>
      <c r="F29" s="67"/>
      <c r="G29" s="67"/>
    </row>
    <row r="30" s="44" customFormat="1" ht="18" customHeight="1" spans="1:7">
      <c r="A30" s="273" t="s">
        <v>112</v>
      </c>
      <c r="B30" s="215" t="s">
        <v>189</v>
      </c>
      <c r="C30" s="67">
        <v>110.268727</v>
      </c>
      <c r="D30" s="67">
        <v>110.268727</v>
      </c>
      <c r="E30" s="67">
        <v>110.268727</v>
      </c>
      <c r="F30" s="67"/>
      <c r="G30" s="67"/>
    </row>
    <row r="31" s="44" customFormat="1" ht="18" customHeight="1" spans="1:7">
      <c r="A31" s="222" t="s">
        <v>114</v>
      </c>
      <c r="B31" s="274" t="s">
        <v>115</v>
      </c>
      <c r="C31" s="67">
        <v>3389.998742</v>
      </c>
      <c r="D31" s="67">
        <v>1342.370742</v>
      </c>
      <c r="E31" s="67">
        <v>1216.611025</v>
      </c>
      <c r="F31" s="67">
        <v>125.759717</v>
      </c>
      <c r="G31" s="275">
        <v>2047.628</v>
      </c>
    </row>
    <row r="32" s="44" customFormat="1" customHeight="1"/>
    <row r="33" s="44" customFormat="1" customHeight="1"/>
  </sheetData>
  <mergeCells count="7">
    <mergeCell ref="A2:G2"/>
    <mergeCell ref="A3:E3"/>
    <mergeCell ref="A4:B4"/>
    <mergeCell ref="D4:F4"/>
    <mergeCell ref="A31:B31"/>
    <mergeCell ref="C4:C5"/>
    <mergeCell ref="G4:G5"/>
  </mergeCells>
  <printOptions horizontalCentered="1"/>
  <pageMargins left="0.393055555555556" right="0.393055555555556" top="0.984027777777778" bottom="0.786805555555556" header="0.5" footer="0.5"/>
  <pageSetup paperSize="9" scale="78"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Z46"/>
  <sheetViews>
    <sheetView showGridLines="0" zoomScale="80" zoomScaleNormal="80" topLeftCell="G18" workbookViewId="0">
      <selection activeCell="Q46" sqref="Q46"/>
    </sheetView>
  </sheetViews>
  <sheetFormatPr defaultColWidth="9.15" defaultRowHeight="14.25" customHeight="1"/>
  <cols>
    <col min="1" max="2" width="6.81666666666667" style="68" customWidth="1"/>
    <col min="3" max="3" width="31.3583333333333" style="1" customWidth="1"/>
    <col min="4" max="13" width="11.6416666666667" style="1" customWidth="1"/>
    <col min="14" max="15" width="6.81666666666667" style="68" customWidth="1"/>
    <col min="16" max="16" width="31.3583333333333" style="1" customWidth="1"/>
    <col min="17" max="26" width="11.6416666666667" style="1" customWidth="1"/>
    <col min="27" max="16384" width="9.15" style="1"/>
  </cols>
  <sheetData>
    <row r="1" ht="12" customHeight="1" spans="1:26">
      <c r="A1" s="236"/>
      <c r="D1" s="87"/>
      <c r="K1" s="87"/>
      <c r="L1" s="87"/>
      <c r="M1" s="87"/>
      <c r="Q1" s="87"/>
      <c r="W1" s="86"/>
      <c r="X1" s="86"/>
      <c r="Y1" s="86"/>
      <c r="Z1" s="259" t="s">
        <v>190</v>
      </c>
    </row>
    <row r="2" ht="39" customHeight="1" spans="1:26">
      <c r="A2" s="237" t="s">
        <v>191</v>
      </c>
      <c r="B2" s="237"/>
      <c r="C2" s="238"/>
      <c r="D2" s="238"/>
      <c r="E2" s="238"/>
      <c r="F2" s="238"/>
      <c r="G2" s="238"/>
      <c r="H2" s="238"/>
      <c r="I2" s="238"/>
      <c r="J2" s="238"/>
      <c r="K2" s="238"/>
      <c r="L2" s="238"/>
      <c r="M2" s="238"/>
      <c r="N2" s="237"/>
      <c r="O2" s="237"/>
      <c r="P2" s="238"/>
      <c r="Q2" s="238"/>
      <c r="R2" s="238"/>
      <c r="S2" s="238"/>
      <c r="T2" s="238"/>
      <c r="U2" s="238"/>
      <c r="V2" s="238"/>
      <c r="W2" s="238"/>
      <c r="X2" s="238"/>
      <c r="Y2" s="238"/>
      <c r="Z2" s="260"/>
    </row>
    <row r="3" s="44" customFormat="1" ht="19.5" customHeight="1" spans="1:26">
      <c r="A3" s="239" t="str">
        <f>"单位名称："&amp;"曲靖市城市综合管理局"</f>
        <v>单位名称：曲靖市城市综合管理局</v>
      </c>
      <c r="B3" s="240"/>
      <c r="C3" s="240"/>
      <c r="D3" s="87"/>
      <c r="K3" s="87"/>
      <c r="L3" s="87"/>
      <c r="M3" s="87"/>
      <c r="N3" s="72"/>
      <c r="O3" s="72"/>
      <c r="Q3" s="87"/>
      <c r="W3" s="153"/>
      <c r="X3" s="153"/>
      <c r="Y3" s="153"/>
      <c r="Z3" s="261" t="s">
        <v>118</v>
      </c>
    </row>
    <row r="4" s="44" customFormat="1" ht="19.5" customHeight="1" spans="1:26">
      <c r="A4" s="222" t="s">
        <v>4</v>
      </c>
      <c r="B4" s="191"/>
      <c r="C4" s="191"/>
      <c r="D4" s="191"/>
      <c r="E4" s="191"/>
      <c r="F4" s="191"/>
      <c r="G4" s="191"/>
      <c r="H4" s="191"/>
      <c r="I4" s="191"/>
      <c r="J4" s="191"/>
      <c r="K4" s="191"/>
      <c r="L4" s="191"/>
      <c r="M4" s="191"/>
      <c r="N4" s="222" t="s">
        <v>4</v>
      </c>
      <c r="O4" s="191"/>
      <c r="P4" s="191"/>
      <c r="Q4" s="191"/>
      <c r="R4" s="191"/>
      <c r="S4" s="191"/>
      <c r="T4" s="191"/>
      <c r="U4" s="191"/>
      <c r="V4" s="191"/>
      <c r="W4" s="191"/>
      <c r="X4" s="191"/>
      <c r="Y4" s="191"/>
      <c r="Z4" s="191"/>
    </row>
    <row r="5" s="44" customFormat="1" ht="21.75" customHeight="1" spans="1:26">
      <c r="A5" s="241" t="s">
        <v>192</v>
      </c>
      <c r="B5" s="242"/>
      <c r="C5" s="243"/>
      <c r="D5" s="222" t="s">
        <v>155</v>
      </c>
      <c r="E5" s="222" t="s">
        <v>193</v>
      </c>
      <c r="F5" s="191"/>
      <c r="G5" s="191"/>
      <c r="H5" s="222" t="s">
        <v>194</v>
      </c>
      <c r="I5" s="191"/>
      <c r="J5" s="191"/>
      <c r="K5" s="222" t="s">
        <v>195</v>
      </c>
      <c r="L5" s="191"/>
      <c r="M5" s="191"/>
      <c r="N5" s="241" t="s">
        <v>196</v>
      </c>
      <c r="O5" s="242"/>
      <c r="P5" s="243"/>
      <c r="Q5" s="222" t="s">
        <v>155</v>
      </c>
      <c r="R5" s="209" t="s">
        <v>193</v>
      </c>
      <c r="S5" s="257"/>
      <c r="T5" s="258"/>
      <c r="U5" s="209" t="s">
        <v>194</v>
      </c>
      <c r="V5" s="257"/>
      <c r="W5" s="191"/>
      <c r="X5" s="222" t="s">
        <v>195</v>
      </c>
      <c r="Y5" s="191"/>
      <c r="Z5" s="258"/>
    </row>
    <row r="6" s="44" customFormat="1" ht="17.25" customHeight="1" spans="1:26">
      <c r="A6" s="244" t="s">
        <v>197</v>
      </c>
      <c r="B6" s="244" t="s">
        <v>198</v>
      </c>
      <c r="C6" s="244" t="s">
        <v>159</v>
      </c>
      <c r="D6" s="191"/>
      <c r="E6" s="222" t="s">
        <v>160</v>
      </c>
      <c r="F6" s="222" t="s">
        <v>156</v>
      </c>
      <c r="G6" s="222" t="s">
        <v>157</v>
      </c>
      <c r="H6" s="222" t="s">
        <v>160</v>
      </c>
      <c r="I6" s="222" t="s">
        <v>156</v>
      </c>
      <c r="J6" s="222" t="s">
        <v>157</v>
      </c>
      <c r="K6" s="222" t="s">
        <v>160</v>
      </c>
      <c r="L6" s="222" t="s">
        <v>156</v>
      </c>
      <c r="M6" s="222" t="s">
        <v>157</v>
      </c>
      <c r="N6" s="244" t="s">
        <v>197</v>
      </c>
      <c r="O6" s="244" t="s">
        <v>198</v>
      </c>
      <c r="P6" s="244" t="s">
        <v>159</v>
      </c>
      <c r="Q6" s="191"/>
      <c r="R6" s="222" t="s">
        <v>160</v>
      </c>
      <c r="S6" s="222" t="s">
        <v>156</v>
      </c>
      <c r="T6" s="222" t="s">
        <v>157</v>
      </c>
      <c r="U6" s="222" t="s">
        <v>160</v>
      </c>
      <c r="V6" s="222" t="s">
        <v>156</v>
      </c>
      <c r="W6" s="222" t="s">
        <v>157</v>
      </c>
      <c r="X6" s="222" t="s">
        <v>160</v>
      </c>
      <c r="Y6" s="222" t="s">
        <v>156</v>
      </c>
      <c r="Z6" s="262" t="s">
        <v>157</v>
      </c>
    </row>
    <row r="7" s="44" customFormat="1" customHeight="1" spans="1:26">
      <c r="A7" s="245" t="s">
        <v>163</v>
      </c>
      <c r="B7" s="245" t="s">
        <v>164</v>
      </c>
      <c r="C7" s="245" t="s">
        <v>165</v>
      </c>
      <c r="D7" s="245" t="s">
        <v>166</v>
      </c>
      <c r="E7" s="246" t="s">
        <v>167</v>
      </c>
      <c r="F7" s="246" t="s">
        <v>168</v>
      </c>
      <c r="G7" s="246" t="s">
        <v>199</v>
      </c>
      <c r="H7" s="246" t="s">
        <v>200</v>
      </c>
      <c r="I7" s="246" t="s">
        <v>201</v>
      </c>
      <c r="J7" s="246" t="s">
        <v>202</v>
      </c>
      <c r="K7" s="246" t="s">
        <v>203</v>
      </c>
      <c r="L7" s="246" t="s">
        <v>204</v>
      </c>
      <c r="M7" s="246" t="s">
        <v>205</v>
      </c>
      <c r="N7" s="246" t="s">
        <v>206</v>
      </c>
      <c r="O7" s="246" t="s">
        <v>207</v>
      </c>
      <c r="P7" s="246" t="s">
        <v>208</v>
      </c>
      <c r="Q7" s="246" t="s">
        <v>209</v>
      </c>
      <c r="R7" s="246" t="s">
        <v>210</v>
      </c>
      <c r="S7" s="246" t="s">
        <v>211</v>
      </c>
      <c r="T7" s="246" t="s">
        <v>212</v>
      </c>
      <c r="U7" s="246" t="s">
        <v>213</v>
      </c>
      <c r="V7" s="246" t="s">
        <v>214</v>
      </c>
      <c r="W7" s="246" t="s">
        <v>215</v>
      </c>
      <c r="X7" s="246" t="s">
        <v>216</v>
      </c>
      <c r="Y7" s="263">
        <v>25</v>
      </c>
      <c r="Z7" s="191">
        <v>26</v>
      </c>
    </row>
    <row r="8" s="44" customFormat="1" ht="17.25" customHeight="1" spans="1:26">
      <c r="A8" s="247" t="s">
        <v>217</v>
      </c>
      <c r="B8" s="247"/>
      <c r="C8" s="248" t="s">
        <v>218</v>
      </c>
      <c r="D8" s="67">
        <v>353.551586</v>
      </c>
      <c r="E8" s="67">
        <v>353.551586</v>
      </c>
      <c r="F8" s="67">
        <v>353.551586</v>
      </c>
      <c r="G8" s="67"/>
      <c r="H8" s="67"/>
      <c r="I8" s="67"/>
      <c r="J8" s="67"/>
      <c r="K8" s="67"/>
      <c r="L8" s="67"/>
      <c r="M8" s="67"/>
      <c r="N8" s="83" t="s">
        <v>219</v>
      </c>
      <c r="O8" s="83"/>
      <c r="P8" s="253" t="s">
        <v>220</v>
      </c>
      <c r="Q8" s="67">
        <v>1211.611025</v>
      </c>
      <c r="R8" s="67">
        <v>1211.611025</v>
      </c>
      <c r="S8" s="67">
        <v>1211.611025</v>
      </c>
      <c r="T8" s="67"/>
      <c r="U8" s="67"/>
      <c r="V8" s="67"/>
      <c r="W8" s="67"/>
      <c r="X8" s="67"/>
      <c r="Y8" s="67"/>
      <c r="Z8" s="67"/>
    </row>
    <row r="9" s="44" customFormat="1" ht="17.25" customHeight="1" spans="1:26">
      <c r="A9" s="247"/>
      <c r="B9" s="247" t="s">
        <v>221</v>
      </c>
      <c r="C9" s="249" t="s">
        <v>222</v>
      </c>
      <c r="D9" s="67">
        <v>257.5274</v>
      </c>
      <c r="E9" s="67">
        <v>257.5274</v>
      </c>
      <c r="F9" s="67">
        <v>257.5274</v>
      </c>
      <c r="G9" s="67"/>
      <c r="H9" s="67"/>
      <c r="I9" s="67"/>
      <c r="J9" s="67"/>
      <c r="K9" s="67"/>
      <c r="L9" s="67"/>
      <c r="M9" s="67"/>
      <c r="N9" s="83"/>
      <c r="O9" s="83" t="s">
        <v>221</v>
      </c>
      <c r="P9" s="254" t="s">
        <v>223</v>
      </c>
      <c r="Q9" s="67">
        <v>345.9804</v>
      </c>
      <c r="R9" s="67">
        <v>345.9804</v>
      </c>
      <c r="S9" s="67">
        <v>345.9804</v>
      </c>
      <c r="T9" s="67"/>
      <c r="U9" s="67"/>
      <c r="V9" s="67"/>
      <c r="W9" s="67"/>
      <c r="X9" s="67"/>
      <c r="Y9" s="67"/>
      <c r="Z9" s="67"/>
    </row>
    <row r="10" s="44" customFormat="1" ht="17.25" customHeight="1" spans="1:26">
      <c r="A10" s="247"/>
      <c r="B10" s="247" t="s">
        <v>224</v>
      </c>
      <c r="C10" s="249" t="s">
        <v>225</v>
      </c>
      <c r="D10" s="67">
        <v>62.652935</v>
      </c>
      <c r="E10" s="67">
        <v>62.652935</v>
      </c>
      <c r="F10" s="67">
        <v>62.652935</v>
      </c>
      <c r="G10" s="67"/>
      <c r="H10" s="67"/>
      <c r="I10" s="67"/>
      <c r="J10" s="67"/>
      <c r="K10" s="67"/>
      <c r="L10" s="67"/>
      <c r="M10" s="67"/>
      <c r="N10" s="83"/>
      <c r="O10" s="83" t="s">
        <v>224</v>
      </c>
      <c r="P10" s="254" t="s">
        <v>226</v>
      </c>
      <c r="Q10" s="67">
        <v>143.176284</v>
      </c>
      <c r="R10" s="67">
        <v>143.176284</v>
      </c>
      <c r="S10" s="67">
        <v>143.176284</v>
      </c>
      <c r="T10" s="67"/>
      <c r="U10" s="67"/>
      <c r="V10" s="67"/>
      <c r="W10" s="67"/>
      <c r="X10" s="67"/>
      <c r="Y10" s="67"/>
      <c r="Z10" s="67"/>
    </row>
    <row r="11" s="44" customFormat="1" ht="17.25" customHeight="1" spans="1:26">
      <c r="A11" s="247"/>
      <c r="B11" s="247" t="s">
        <v>227</v>
      </c>
      <c r="C11" s="249" t="s">
        <v>189</v>
      </c>
      <c r="D11" s="67">
        <v>33.371251</v>
      </c>
      <c r="E11" s="67">
        <v>33.371251</v>
      </c>
      <c r="F11" s="67">
        <v>33.371251</v>
      </c>
      <c r="G11" s="67"/>
      <c r="H11" s="67"/>
      <c r="I11" s="67"/>
      <c r="J11" s="67"/>
      <c r="K11" s="67"/>
      <c r="L11" s="67"/>
      <c r="M11" s="67"/>
      <c r="N11" s="83"/>
      <c r="O11" s="83" t="s">
        <v>227</v>
      </c>
      <c r="P11" s="254" t="s">
        <v>228</v>
      </c>
      <c r="Q11" s="67">
        <v>40.373</v>
      </c>
      <c r="R11" s="67">
        <v>40.373</v>
      </c>
      <c r="S11" s="67">
        <v>40.373</v>
      </c>
      <c r="T11" s="67"/>
      <c r="U11" s="67"/>
      <c r="V11" s="67"/>
      <c r="W11" s="67"/>
      <c r="X11" s="67"/>
      <c r="Y11" s="67"/>
      <c r="Z11" s="67"/>
    </row>
    <row r="12" s="44" customFormat="1" ht="17.25" customHeight="1" spans="1:26">
      <c r="A12" s="247" t="s">
        <v>229</v>
      </c>
      <c r="B12" s="247"/>
      <c r="C12" s="248" t="s">
        <v>230</v>
      </c>
      <c r="D12" s="67">
        <v>238.232361</v>
      </c>
      <c r="E12" s="67">
        <v>238.232361</v>
      </c>
      <c r="F12" s="67">
        <v>49.952361</v>
      </c>
      <c r="G12" s="67">
        <v>188.28</v>
      </c>
      <c r="H12" s="67"/>
      <c r="I12" s="67"/>
      <c r="J12" s="67"/>
      <c r="K12" s="67"/>
      <c r="L12" s="67"/>
      <c r="M12" s="67"/>
      <c r="N12" s="83"/>
      <c r="O12" s="83" t="s">
        <v>231</v>
      </c>
      <c r="P12" s="254" t="s">
        <v>232</v>
      </c>
      <c r="Q12" s="67">
        <v>370.5999</v>
      </c>
      <c r="R12" s="67">
        <v>370.5999</v>
      </c>
      <c r="S12" s="67">
        <v>370.5999</v>
      </c>
      <c r="T12" s="67"/>
      <c r="U12" s="67"/>
      <c r="V12" s="67"/>
      <c r="W12" s="67"/>
      <c r="X12" s="67"/>
      <c r="Y12" s="67"/>
      <c r="Z12" s="67"/>
    </row>
    <row r="13" s="44" customFormat="1" ht="17.25" customHeight="1" spans="1:26">
      <c r="A13" s="247"/>
      <c r="B13" s="247" t="s">
        <v>221</v>
      </c>
      <c r="C13" s="249" t="s">
        <v>233</v>
      </c>
      <c r="D13" s="67">
        <v>208.152101</v>
      </c>
      <c r="E13" s="67">
        <v>208.152101</v>
      </c>
      <c r="F13" s="67">
        <v>46.952101</v>
      </c>
      <c r="G13" s="67">
        <v>161.2</v>
      </c>
      <c r="H13" s="67"/>
      <c r="I13" s="67"/>
      <c r="J13" s="67"/>
      <c r="K13" s="67"/>
      <c r="L13" s="67"/>
      <c r="M13" s="67"/>
      <c r="N13" s="83"/>
      <c r="O13" s="83" t="s">
        <v>234</v>
      </c>
      <c r="P13" s="254" t="s">
        <v>235</v>
      </c>
      <c r="Q13" s="67">
        <v>133.128272</v>
      </c>
      <c r="R13" s="67">
        <v>133.128272</v>
      </c>
      <c r="S13" s="67">
        <v>133.128272</v>
      </c>
      <c r="T13" s="67"/>
      <c r="U13" s="67"/>
      <c r="V13" s="67"/>
      <c r="W13" s="67"/>
      <c r="X13" s="67"/>
      <c r="Y13" s="67"/>
      <c r="Z13" s="67"/>
    </row>
    <row r="14" s="44" customFormat="1" ht="17.25" customHeight="1" spans="1:26">
      <c r="A14" s="247"/>
      <c r="B14" s="247" t="s">
        <v>224</v>
      </c>
      <c r="C14" s="249" t="s">
        <v>236</v>
      </c>
      <c r="D14" s="67">
        <v>5.72</v>
      </c>
      <c r="E14" s="67">
        <v>5.72</v>
      </c>
      <c r="F14" s="67">
        <v>0.72</v>
      </c>
      <c r="G14" s="67">
        <v>5</v>
      </c>
      <c r="H14" s="67"/>
      <c r="I14" s="67"/>
      <c r="J14" s="67"/>
      <c r="K14" s="67"/>
      <c r="L14" s="67"/>
      <c r="M14" s="67"/>
      <c r="N14" s="83"/>
      <c r="O14" s="83" t="s">
        <v>237</v>
      </c>
      <c r="P14" s="254" t="s">
        <v>238</v>
      </c>
      <c r="Q14" s="67"/>
      <c r="R14" s="67"/>
      <c r="S14" s="67"/>
      <c r="T14" s="67"/>
      <c r="U14" s="67"/>
      <c r="V14" s="67"/>
      <c r="W14" s="67"/>
      <c r="X14" s="67"/>
      <c r="Y14" s="67"/>
      <c r="Z14" s="67"/>
    </row>
    <row r="15" s="44" customFormat="1" ht="17.25" customHeight="1" spans="1:26">
      <c r="A15" s="247"/>
      <c r="B15" s="247" t="s">
        <v>227</v>
      </c>
      <c r="C15" s="249" t="s">
        <v>239</v>
      </c>
      <c r="D15" s="67">
        <v>13.50426</v>
      </c>
      <c r="E15" s="67">
        <v>13.50426</v>
      </c>
      <c r="F15" s="67">
        <v>1.50426</v>
      </c>
      <c r="G15" s="67">
        <v>12</v>
      </c>
      <c r="H15" s="67"/>
      <c r="I15" s="67"/>
      <c r="J15" s="67"/>
      <c r="K15" s="67"/>
      <c r="L15" s="67"/>
      <c r="M15" s="67"/>
      <c r="N15" s="83"/>
      <c r="O15" s="83" t="s">
        <v>202</v>
      </c>
      <c r="P15" s="254" t="s">
        <v>240</v>
      </c>
      <c r="Q15" s="67">
        <v>48.145632</v>
      </c>
      <c r="R15" s="67">
        <v>48.145632</v>
      </c>
      <c r="S15" s="67">
        <v>48.145632</v>
      </c>
      <c r="T15" s="67"/>
      <c r="U15" s="67"/>
      <c r="V15" s="67"/>
      <c r="W15" s="67"/>
      <c r="X15" s="67"/>
      <c r="Y15" s="67"/>
      <c r="Z15" s="67"/>
    </row>
    <row r="16" s="44" customFormat="1" ht="17.25" customHeight="1" spans="1:26">
      <c r="A16" s="247"/>
      <c r="B16" s="247" t="s">
        <v>241</v>
      </c>
      <c r="C16" s="249" t="s">
        <v>242</v>
      </c>
      <c r="D16" s="67">
        <v>10.08</v>
      </c>
      <c r="E16" s="67">
        <v>10.08</v>
      </c>
      <c r="F16" s="67"/>
      <c r="G16" s="67">
        <v>10.08</v>
      </c>
      <c r="H16" s="67"/>
      <c r="I16" s="67"/>
      <c r="J16" s="67"/>
      <c r="K16" s="67"/>
      <c r="L16" s="67"/>
      <c r="M16" s="67"/>
      <c r="N16" s="83"/>
      <c r="O16" s="83" t="s">
        <v>203</v>
      </c>
      <c r="P16" s="254" t="s">
        <v>243</v>
      </c>
      <c r="Q16" s="67">
        <v>9.955598</v>
      </c>
      <c r="R16" s="67">
        <v>9.955598</v>
      </c>
      <c r="S16" s="67">
        <v>9.955598</v>
      </c>
      <c r="T16" s="67"/>
      <c r="U16" s="67"/>
      <c r="V16" s="67"/>
      <c r="W16" s="67"/>
      <c r="X16" s="67"/>
      <c r="Y16" s="67"/>
      <c r="Z16" s="67"/>
    </row>
    <row r="17" s="44" customFormat="1" ht="17.25" customHeight="1" spans="1:26">
      <c r="A17" s="247"/>
      <c r="B17" s="247" t="s">
        <v>244</v>
      </c>
      <c r="C17" s="249" t="s">
        <v>245</v>
      </c>
      <c r="D17" s="67">
        <v>0.776</v>
      </c>
      <c r="E17" s="67">
        <v>0.776</v>
      </c>
      <c r="F17" s="67">
        <v>0.776</v>
      </c>
      <c r="G17" s="67"/>
      <c r="H17" s="67"/>
      <c r="I17" s="67"/>
      <c r="J17" s="67"/>
      <c r="K17" s="67"/>
      <c r="L17" s="67"/>
      <c r="M17" s="67"/>
      <c r="N17" s="83"/>
      <c r="O17" s="83" t="s">
        <v>204</v>
      </c>
      <c r="P17" s="254" t="s">
        <v>246</v>
      </c>
      <c r="Q17" s="67">
        <v>9.983212</v>
      </c>
      <c r="R17" s="67">
        <v>9.983212</v>
      </c>
      <c r="S17" s="67">
        <v>9.983212</v>
      </c>
      <c r="T17" s="67"/>
      <c r="U17" s="67"/>
      <c r="V17" s="67"/>
      <c r="W17" s="67"/>
      <c r="X17" s="67"/>
      <c r="Y17" s="67"/>
      <c r="Z17" s="67"/>
    </row>
    <row r="18" s="44" customFormat="1" ht="17.25" customHeight="1" spans="1:26">
      <c r="A18" s="247"/>
      <c r="B18" s="247" t="s">
        <v>234</v>
      </c>
      <c r="C18" s="249" t="s">
        <v>247</v>
      </c>
      <c r="D18" s="67"/>
      <c r="E18" s="67"/>
      <c r="F18" s="67"/>
      <c r="G18" s="67"/>
      <c r="H18" s="67"/>
      <c r="I18" s="67"/>
      <c r="J18" s="67"/>
      <c r="K18" s="67"/>
      <c r="L18" s="67"/>
      <c r="M18" s="67"/>
      <c r="N18" s="83"/>
      <c r="O18" s="83" t="s">
        <v>205</v>
      </c>
      <c r="P18" s="254" t="s">
        <v>189</v>
      </c>
      <c r="Q18" s="67">
        <v>110.268727</v>
      </c>
      <c r="R18" s="67">
        <v>110.268727</v>
      </c>
      <c r="S18" s="67">
        <v>110.268727</v>
      </c>
      <c r="T18" s="67"/>
      <c r="U18" s="67"/>
      <c r="V18" s="67"/>
      <c r="W18" s="67"/>
      <c r="X18" s="67"/>
      <c r="Y18" s="67"/>
      <c r="Z18" s="67"/>
    </row>
    <row r="19" s="44" customFormat="1" ht="17.25" customHeight="1" spans="1:26">
      <c r="A19" s="247" t="s">
        <v>248</v>
      </c>
      <c r="B19" s="247"/>
      <c r="C19" s="248" t="s">
        <v>249</v>
      </c>
      <c r="D19" s="67">
        <v>2.72</v>
      </c>
      <c r="E19" s="67">
        <v>2.72</v>
      </c>
      <c r="F19" s="67"/>
      <c r="G19" s="67">
        <v>2.72</v>
      </c>
      <c r="H19" s="67"/>
      <c r="I19" s="67"/>
      <c r="J19" s="67"/>
      <c r="K19" s="67"/>
      <c r="L19" s="67"/>
      <c r="M19" s="67"/>
      <c r="N19" s="83" t="s">
        <v>250</v>
      </c>
      <c r="O19" s="83"/>
      <c r="P19" s="253" t="s">
        <v>251</v>
      </c>
      <c r="Q19" s="67">
        <v>943.864717</v>
      </c>
      <c r="R19" s="67">
        <v>943.864717</v>
      </c>
      <c r="S19" s="67">
        <v>125.759717</v>
      </c>
      <c r="T19" s="67">
        <v>818.105</v>
      </c>
      <c r="U19" s="67"/>
      <c r="V19" s="67"/>
      <c r="W19" s="67"/>
      <c r="X19" s="67"/>
      <c r="Y19" s="67"/>
      <c r="Z19" s="67"/>
    </row>
    <row r="20" s="44" customFormat="1" ht="17.25" customHeight="1" spans="1:26">
      <c r="A20" s="247"/>
      <c r="B20" s="247" t="s">
        <v>244</v>
      </c>
      <c r="C20" s="249" t="s">
        <v>252</v>
      </c>
      <c r="D20" s="67">
        <v>2.72</v>
      </c>
      <c r="E20" s="67">
        <v>2.72</v>
      </c>
      <c r="F20" s="67"/>
      <c r="G20" s="67">
        <v>2.72</v>
      </c>
      <c r="H20" s="67"/>
      <c r="I20" s="67"/>
      <c r="J20" s="67"/>
      <c r="K20" s="67"/>
      <c r="L20" s="67"/>
      <c r="M20" s="67"/>
      <c r="N20" s="83"/>
      <c r="O20" s="83" t="s">
        <v>221</v>
      </c>
      <c r="P20" s="254" t="s">
        <v>253</v>
      </c>
      <c r="Q20" s="67">
        <v>232.732561</v>
      </c>
      <c r="R20" s="67">
        <v>232.732561</v>
      </c>
      <c r="S20" s="67">
        <v>31.274938</v>
      </c>
      <c r="T20" s="67">
        <v>201.457623</v>
      </c>
      <c r="U20" s="67"/>
      <c r="V20" s="67"/>
      <c r="W20" s="67"/>
      <c r="X20" s="67"/>
      <c r="Y20" s="67"/>
      <c r="Z20" s="67"/>
    </row>
    <row r="21" s="44" customFormat="1" ht="17.25" customHeight="1" spans="1:26">
      <c r="A21" s="247" t="s">
        <v>254</v>
      </c>
      <c r="B21" s="247"/>
      <c r="C21" s="248" t="s">
        <v>255</v>
      </c>
      <c r="D21" s="67">
        <v>1563.691795</v>
      </c>
      <c r="E21" s="67">
        <v>1563.691795</v>
      </c>
      <c r="F21" s="67">
        <v>933.866795</v>
      </c>
      <c r="G21" s="67">
        <v>629.825</v>
      </c>
      <c r="H21" s="67"/>
      <c r="I21" s="67"/>
      <c r="J21" s="67"/>
      <c r="K21" s="67"/>
      <c r="L21" s="67"/>
      <c r="M21" s="67"/>
      <c r="N21" s="83"/>
      <c r="O21" s="83" t="s">
        <v>224</v>
      </c>
      <c r="P21" s="254" t="s">
        <v>256</v>
      </c>
      <c r="Q21" s="67">
        <v>4.8</v>
      </c>
      <c r="R21" s="67">
        <v>4.8</v>
      </c>
      <c r="S21" s="67"/>
      <c r="T21" s="67">
        <v>4.8</v>
      </c>
      <c r="U21" s="67"/>
      <c r="V21" s="67"/>
      <c r="W21" s="67"/>
      <c r="X21" s="67"/>
      <c r="Y21" s="67"/>
      <c r="Z21" s="67"/>
    </row>
    <row r="22" s="44" customFormat="1" ht="17.25" customHeight="1" spans="1:26">
      <c r="A22" s="247"/>
      <c r="B22" s="247" t="s">
        <v>221</v>
      </c>
      <c r="C22" s="249" t="s">
        <v>220</v>
      </c>
      <c r="D22" s="67">
        <v>858.059439</v>
      </c>
      <c r="E22" s="67">
        <v>858.059439</v>
      </c>
      <c r="F22" s="67">
        <v>858.059439</v>
      </c>
      <c r="G22" s="67"/>
      <c r="H22" s="67"/>
      <c r="I22" s="67"/>
      <c r="J22" s="67"/>
      <c r="K22" s="67"/>
      <c r="L22" s="67"/>
      <c r="M22" s="67"/>
      <c r="N22" s="83"/>
      <c r="O22" s="83" t="s">
        <v>241</v>
      </c>
      <c r="P22" s="254" t="s">
        <v>257</v>
      </c>
      <c r="Q22" s="67">
        <v>0.2</v>
      </c>
      <c r="R22" s="67">
        <v>0.2</v>
      </c>
      <c r="S22" s="67">
        <v>0.2</v>
      </c>
      <c r="T22" s="67"/>
      <c r="U22" s="67"/>
      <c r="V22" s="67"/>
      <c r="W22" s="67"/>
      <c r="X22" s="67"/>
      <c r="Y22" s="67"/>
      <c r="Z22" s="67"/>
    </row>
    <row r="23" s="44" customFormat="1" ht="17.25" customHeight="1" spans="1:26">
      <c r="A23" s="247"/>
      <c r="B23" s="247" t="s">
        <v>224</v>
      </c>
      <c r="C23" s="249" t="s">
        <v>251</v>
      </c>
      <c r="D23" s="67">
        <v>705.632356</v>
      </c>
      <c r="E23" s="67">
        <v>705.632356</v>
      </c>
      <c r="F23" s="67">
        <v>75.807356</v>
      </c>
      <c r="G23" s="67">
        <v>629.825</v>
      </c>
      <c r="H23" s="67"/>
      <c r="I23" s="67"/>
      <c r="J23" s="67"/>
      <c r="K23" s="67"/>
      <c r="L23" s="67"/>
      <c r="M23" s="67"/>
      <c r="N23" s="83"/>
      <c r="O23" s="83" t="s">
        <v>231</v>
      </c>
      <c r="P23" s="254" t="s">
        <v>258</v>
      </c>
      <c r="Q23" s="67">
        <v>4.467575</v>
      </c>
      <c r="R23" s="67">
        <v>4.467575</v>
      </c>
      <c r="S23" s="67">
        <v>4.467575</v>
      </c>
      <c r="T23" s="67"/>
      <c r="U23" s="67"/>
      <c r="V23" s="67"/>
      <c r="W23" s="67"/>
      <c r="X23" s="67"/>
      <c r="Y23" s="67"/>
      <c r="Z23" s="67"/>
    </row>
    <row r="24" s="44" customFormat="1" ht="17.25" customHeight="1" spans="1:26">
      <c r="A24" s="247" t="s">
        <v>259</v>
      </c>
      <c r="B24" s="247"/>
      <c r="C24" s="248" t="s">
        <v>260</v>
      </c>
      <c r="D24" s="67">
        <v>36.803</v>
      </c>
      <c r="E24" s="67">
        <v>36.803</v>
      </c>
      <c r="F24" s="67"/>
      <c r="G24" s="67">
        <v>36.803</v>
      </c>
      <c r="H24" s="67"/>
      <c r="I24" s="67"/>
      <c r="J24" s="67"/>
      <c r="K24" s="67"/>
      <c r="L24" s="67"/>
      <c r="M24" s="67"/>
      <c r="N24" s="83"/>
      <c r="O24" s="83" t="s">
        <v>237</v>
      </c>
      <c r="P24" s="254" t="s">
        <v>261</v>
      </c>
      <c r="Q24" s="67">
        <v>65</v>
      </c>
      <c r="R24" s="67">
        <v>65</v>
      </c>
      <c r="S24" s="67"/>
      <c r="T24" s="67">
        <v>65</v>
      </c>
      <c r="U24" s="67"/>
      <c r="V24" s="67"/>
      <c r="W24" s="67"/>
      <c r="X24" s="67"/>
      <c r="Y24" s="67"/>
      <c r="Z24" s="67"/>
    </row>
    <row r="25" s="44" customFormat="1" ht="17.25" customHeight="1" spans="1:26">
      <c r="A25" s="247"/>
      <c r="B25" s="247" t="s">
        <v>221</v>
      </c>
      <c r="C25" s="249" t="s">
        <v>262</v>
      </c>
      <c r="D25" s="67">
        <v>36.803</v>
      </c>
      <c r="E25" s="67">
        <v>36.803</v>
      </c>
      <c r="F25" s="67"/>
      <c r="G25" s="67">
        <v>36.803</v>
      </c>
      <c r="H25" s="67"/>
      <c r="I25" s="67"/>
      <c r="J25" s="67"/>
      <c r="K25" s="67"/>
      <c r="L25" s="67"/>
      <c r="M25" s="67"/>
      <c r="N25" s="83"/>
      <c r="O25" s="83" t="s">
        <v>203</v>
      </c>
      <c r="P25" s="254" t="s">
        <v>263</v>
      </c>
      <c r="Q25" s="67">
        <v>21.6</v>
      </c>
      <c r="R25" s="67">
        <v>21.6</v>
      </c>
      <c r="S25" s="67">
        <v>5.2</v>
      </c>
      <c r="T25" s="67">
        <v>16.4</v>
      </c>
      <c r="U25" s="67"/>
      <c r="V25" s="67"/>
      <c r="W25" s="67"/>
      <c r="X25" s="67"/>
      <c r="Y25" s="67"/>
      <c r="Z25" s="67"/>
    </row>
    <row r="26" s="44" customFormat="1" ht="17.25" customHeight="1" spans="1:26">
      <c r="A26" s="247" t="s">
        <v>264</v>
      </c>
      <c r="B26" s="247"/>
      <c r="C26" s="248" t="s">
        <v>265</v>
      </c>
      <c r="D26" s="67">
        <v>5</v>
      </c>
      <c r="E26" s="67">
        <v>5</v>
      </c>
      <c r="F26" s="67">
        <v>5</v>
      </c>
      <c r="G26" s="67"/>
      <c r="H26" s="67"/>
      <c r="I26" s="67"/>
      <c r="J26" s="67"/>
      <c r="K26" s="67"/>
      <c r="L26" s="67"/>
      <c r="M26" s="67"/>
      <c r="N26" s="83"/>
      <c r="O26" s="83" t="s">
        <v>205</v>
      </c>
      <c r="P26" s="254" t="s">
        <v>266</v>
      </c>
      <c r="Q26" s="67">
        <v>9.892377</v>
      </c>
      <c r="R26" s="67">
        <v>9.892377</v>
      </c>
      <c r="S26" s="67"/>
      <c r="T26" s="67">
        <v>9.892377</v>
      </c>
      <c r="U26" s="67"/>
      <c r="V26" s="67"/>
      <c r="W26" s="67"/>
      <c r="X26" s="67"/>
      <c r="Y26" s="67"/>
      <c r="Z26" s="67"/>
    </row>
    <row r="27" s="44" customFormat="1" ht="17.25" customHeight="1" spans="1:26">
      <c r="A27" s="247"/>
      <c r="B27" s="247" t="s">
        <v>221</v>
      </c>
      <c r="C27" s="249" t="s">
        <v>267</v>
      </c>
      <c r="D27" s="67">
        <v>5</v>
      </c>
      <c r="E27" s="67">
        <v>5</v>
      </c>
      <c r="F27" s="67">
        <v>5</v>
      </c>
      <c r="G27" s="67"/>
      <c r="H27" s="67"/>
      <c r="I27" s="67"/>
      <c r="J27" s="67"/>
      <c r="K27" s="67"/>
      <c r="L27" s="67"/>
      <c r="M27" s="67"/>
      <c r="N27" s="83"/>
      <c r="O27" s="83" t="s">
        <v>207</v>
      </c>
      <c r="P27" s="254" t="s">
        <v>236</v>
      </c>
      <c r="Q27" s="67">
        <v>5.72</v>
      </c>
      <c r="R27" s="67">
        <v>5.72</v>
      </c>
      <c r="S27" s="67">
        <v>0.72</v>
      </c>
      <c r="T27" s="67">
        <v>5</v>
      </c>
      <c r="U27" s="67"/>
      <c r="V27" s="67"/>
      <c r="W27" s="67"/>
      <c r="X27" s="67"/>
      <c r="Y27" s="67"/>
      <c r="Z27" s="67"/>
    </row>
    <row r="28" s="44" customFormat="1" ht="17.25" customHeight="1" spans="1:26">
      <c r="A28" s="247"/>
      <c r="B28" s="247" t="s">
        <v>241</v>
      </c>
      <c r="C28" s="249" t="s">
        <v>268</v>
      </c>
      <c r="D28" s="67"/>
      <c r="E28" s="67"/>
      <c r="F28" s="67"/>
      <c r="G28" s="67"/>
      <c r="H28" s="67"/>
      <c r="I28" s="67"/>
      <c r="J28" s="67"/>
      <c r="K28" s="67"/>
      <c r="L28" s="67"/>
      <c r="M28" s="67"/>
      <c r="N28" s="83"/>
      <c r="O28" s="83" t="s">
        <v>208</v>
      </c>
      <c r="P28" s="254" t="s">
        <v>239</v>
      </c>
      <c r="Q28" s="67">
        <v>27.357446</v>
      </c>
      <c r="R28" s="67">
        <v>27.357446</v>
      </c>
      <c r="S28" s="67">
        <v>5.557446</v>
      </c>
      <c r="T28" s="67">
        <v>21.8</v>
      </c>
      <c r="U28" s="67"/>
      <c r="V28" s="67"/>
      <c r="W28" s="67"/>
      <c r="X28" s="67"/>
      <c r="Y28" s="67"/>
      <c r="Z28" s="67"/>
    </row>
    <row r="29" s="44" customFormat="1" ht="17.25" customHeight="1" spans="1:26">
      <c r="A29" s="247" t="s">
        <v>269</v>
      </c>
      <c r="B29" s="247"/>
      <c r="C29" s="248" t="s">
        <v>270</v>
      </c>
      <c r="D29" s="67">
        <v>1190</v>
      </c>
      <c r="E29" s="67">
        <v>1190</v>
      </c>
      <c r="F29" s="67"/>
      <c r="G29" s="67">
        <v>1190</v>
      </c>
      <c r="H29" s="67"/>
      <c r="I29" s="67"/>
      <c r="J29" s="67"/>
      <c r="K29" s="67"/>
      <c r="L29" s="67"/>
      <c r="M29" s="67"/>
      <c r="N29" s="83"/>
      <c r="O29" s="83" t="s">
        <v>209</v>
      </c>
      <c r="P29" s="254" t="s">
        <v>245</v>
      </c>
      <c r="Q29" s="67">
        <v>0.776</v>
      </c>
      <c r="R29" s="67">
        <v>0.776</v>
      </c>
      <c r="S29" s="67">
        <v>0.776</v>
      </c>
      <c r="T29" s="67"/>
      <c r="U29" s="67"/>
      <c r="V29" s="67"/>
      <c r="W29" s="67"/>
      <c r="X29" s="67"/>
      <c r="Y29" s="67"/>
      <c r="Z29" s="67"/>
    </row>
    <row r="30" s="44" customFormat="1" ht="17.25" customHeight="1" spans="1:26">
      <c r="A30" s="247"/>
      <c r="B30" s="247" t="s">
        <v>221</v>
      </c>
      <c r="C30" s="249" t="s">
        <v>271</v>
      </c>
      <c r="D30" s="67">
        <v>1190</v>
      </c>
      <c r="E30" s="67">
        <v>1190</v>
      </c>
      <c r="F30" s="67"/>
      <c r="G30" s="67">
        <v>1190</v>
      </c>
      <c r="H30" s="67"/>
      <c r="I30" s="67"/>
      <c r="J30" s="67"/>
      <c r="K30" s="67"/>
      <c r="L30" s="67"/>
      <c r="M30" s="67"/>
      <c r="N30" s="83"/>
      <c r="O30" s="83" t="s">
        <v>216</v>
      </c>
      <c r="P30" s="254" t="s">
        <v>272</v>
      </c>
      <c r="Q30" s="67">
        <v>15</v>
      </c>
      <c r="R30" s="67">
        <v>15</v>
      </c>
      <c r="S30" s="67"/>
      <c r="T30" s="67">
        <v>15</v>
      </c>
      <c r="U30" s="67"/>
      <c r="V30" s="67"/>
      <c r="W30" s="67"/>
      <c r="X30" s="67"/>
      <c r="Y30" s="67"/>
      <c r="Z30" s="67"/>
    </row>
    <row r="31" s="44" customFormat="1" ht="17.25" customHeight="1" spans="1:26">
      <c r="A31" s="83"/>
      <c r="B31" s="83"/>
      <c r="C31" s="66"/>
      <c r="D31" s="66"/>
      <c r="E31" s="66"/>
      <c r="F31" s="66"/>
      <c r="G31" s="66"/>
      <c r="H31" s="66"/>
      <c r="I31" s="66"/>
      <c r="J31" s="66"/>
      <c r="K31" s="66"/>
      <c r="L31" s="66"/>
      <c r="M31" s="66"/>
      <c r="N31" s="83"/>
      <c r="O31" s="83" t="s">
        <v>273</v>
      </c>
      <c r="P31" s="254" t="s">
        <v>274</v>
      </c>
      <c r="Q31" s="67">
        <v>154.657</v>
      </c>
      <c r="R31" s="67">
        <v>154.657</v>
      </c>
      <c r="S31" s="67"/>
      <c r="T31" s="67">
        <v>154.657</v>
      </c>
      <c r="U31" s="67"/>
      <c r="V31" s="67"/>
      <c r="W31" s="67"/>
      <c r="X31" s="67"/>
      <c r="Y31" s="67"/>
      <c r="Z31" s="67"/>
    </row>
    <row r="32" s="44" customFormat="1" ht="17.25" customHeight="1" spans="1:26">
      <c r="A32" s="83"/>
      <c r="B32" s="83"/>
      <c r="C32" s="66"/>
      <c r="D32" s="66"/>
      <c r="E32" s="66"/>
      <c r="F32" s="66"/>
      <c r="G32" s="66"/>
      <c r="H32" s="66"/>
      <c r="I32" s="66"/>
      <c r="J32" s="66"/>
      <c r="K32" s="66"/>
      <c r="L32" s="66"/>
      <c r="M32" s="66"/>
      <c r="N32" s="83"/>
      <c r="O32" s="83" t="s">
        <v>275</v>
      </c>
      <c r="P32" s="254" t="s">
        <v>242</v>
      </c>
      <c r="Q32" s="67">
        <v>275.598</v>
      </c>
      <c r="R32" s="67">
        <v>275.598</v>
      </c>
      <c r="S32" s="67"/>
      <c r="T32" s="67">
        <v>275.598</v>
      </c>
      <c r="U32" s="67"/>
      <c r="V32" s="67"/>
      <c r="W32" s="67"/>
      <c r="X32" s="67"/>
      <c r="Y32" s="67"/>
      <c r="Z32" s="67"/>
    </row>
    <row r="33" s="44" customFormat="1" ht="17.25" customHeight="1" spans="1:26">
      <c r="A33" s="83"/>
      <c r="B33" s="83"/>
      <c r="C33" s="66"/>
      <c r="D33" s="66"/>
      <c r="E33" s="66"/>
      <c r="F33" s="66"/>
      <c r="G33" s="66"/>
      <c r="H33" s="66"/>
      <c r="I33" s="66"/>
      <c r="J33" s="66"/>
      <c r="K33" s="66"/>
      <c r="L33" s="66"/>
      <c r="M33" s="66"/>
      <c r="N33" s="83"/>
      <c r="O33" s="83" t="s">
        <v>276</v>
      </c>
      <c r="P33" s="254" t="s">
        <v>277</v>
      </c>
      <c r="Q33" s="67">
        <v>17.516337</v>
      </c>
      <c r="R33" s="67">
        <v>17.516337</v>
      </c>
      <c r="S33" s="67">
        <v>17.516337</v>
      </c>
      <c r="T33" s="67"/>
      <c r="U33" s="67"/>
      <c r="V33" s="67"/>
      <c r="W33" s="67"/>
      <c r="X33" s="67"/>
      <c r="Y33" s="67"/>
      <c r="Z33" s="67"/>
    </row>
    <row r="34" s="44" customFormat="1" ht="17.25" customHeight="1" spans="1:26">
      <c r="A34" s="83"/>
      <c r="B34" s="83"/>
      <c r="C34" s="66"/>
      <c r="D34" s="66"/>
      <c r="E34" s="66"/>
      <c r="F34" s="66"/>
      <c r="G34" s="66"/>
      <c r="H34" s="66"/>
      <c r="I34" s="66"/>
      <c r="J34" s="66"/>
      <c r="K34" s="66"/>
      <c r="L34" s="66"/>
      <c r="M34" s="66"/>
      <c r="N34" s="83"/>
      <c r="O34" s="83" t="s">
        <v>278</v>
      </c>
      <c r="P34" s="254" t="s">
        <v>279</v>
      </c>
      <c r="Q34" s="67">
        <v>19.315221</v>
      </c>
      <c r="R34" s="67">
        <v>19.315221</v>
      </c>
      <c r="S34" s="67">
        <v>19.315221</v>
      </c>
      <c r="T34" s="67"/>
      <c r="U34" s="67"/>
      <c r="V34" s="67"/>
      <c r="W34" s="67"/>
      <c r="X34" s="67"/>
      <c r="Y34" s="67"/>
      <c r="Z34" s="67"/>
    </row>
    <row r="35" s="44" customFormat="1" ht="17.25" customHeight="1" spans="1:26">
      <c r="A35" s="83"/>
      <c r="B35" s="83"/>
      <c r="C35" s="66"/>
      <c r="D35" s="66"/>
      <c r="E35" s="66"/>
      <c r="F35" s="66"/>
      <c r="G35" s="66"/>
      <c r="H35" s="66"/>
      <c r="I35" s="66"/>
      <c r="J35" s="66"/>
      <c r="K35" s="66"/>
      <c r="L35" s="66"/>
      <c r="M35" s="66"/>
      <c r="N35" s="83"/>
      <c r="O35" s="83" t="s">
        <v>280</v>
      </c>
      <c r="P35" s="254" t="s">
        <v>247</v>
      </c>
      <c r="Q35" s="67">
        <v>17.6982</v>
      </c>
      <c r="R35" s="67">
        <v>17.6982</v>
      </c>
      <c r="S35" s="67">
        <v>17.6982</v>
      </c>
      <c r="T35" s="67"/>
      <c r="U35" s="67"/>
      <c r="V35" s="67"/>
      <c r="W35" s="67"/>
      <c r="X35" s="67"/>
      <c r="Y35" s="67"/>
      <c r="Z35" s="67"/>
    </row>
    <row r="36" s="44" customFormat="1" ht="17.25" customHeight="1" spans="1:26">
      <c r="A36" s="83"/>
      <c r="B36" s="83"/>
      <c r="C36" s="66"/>
      <c r="D36" s="66"/>
      <c r="E36" s="66"/>
      <c r="F36" s="66"/>
      <c r="G36" s="66"/>
      <c r="H36" s="66"/>
      <c r="I36" s="66"/>
      <c r="J36" s="66"/>
      <c r="K36" s="66"/>
      <c r="L36" s="66"/>
      <c r="M36" s="66"/>
      <c r="N36" s="83"/>
      <c r="O36" s="83" t="s">
        <v>281</v>
      </c>
      <c r="P36" s="254" t="s">
        <v>282</v>
      </c>
      <c r="Q36" s="67">
        <v>51.534</v>
      </c>
      <c r="R36" s="67">
        <v>51.534</v>
      </c>
      <c r="S36" s="67">
        <v>23.034</v>
      </c>
      <c r="T36" s="67">
        <v>28.5</v>
      </c>
      <c r="U36" s="67"/>
      <c r="V36" s="67"/>
      <c r="W36" s="67"/>
      <c r="X36" s="67"/>
      <c r="Y36" s="67"/>
      <c r="Z36" s="67"/>
    </row>
    <row r="37" s="44" customFormat="1" ht="17.25" customHeight="1" spans="1:26">
      <c r="A37" s="83"/>
      <c r="B37" s="83"/>
      <c r="C37" s="66"/>
      <c r="D37" s="66"/>
      <c r="E37" s="66"/>
      <c r="F37" s="66"/>
      <c r="G37" s="66"/>
      <c r="H37" s="66"/>
      <c r="I37" s="66"/>
      <c r="J37" s="66"/>
      <c r="K37" s="66"/>
      <c r="L37" s="66"/>
      <c r="M37" s="66"/>
      <c r="N37" s="83"/>
      <c r="O37" s="83" t="s">
        <v>283</v>
      </c>
      <c r="P37" s="254" t="s">
        <v>284</v>
      </c>
      <c r="Q37" s="67">
        <v>20</v>
      </c>
      <c r="R37" s="67">
        <v>20</v>
      </c>
      <c r="S37" s="67"/>
      <c r="T37" s="67">
        <v>20</v>
      </c>
      <c r="U37" s="67"/>
      <c r="V37" s="67"/>
      <c r="W37" s="67"/>
      <c r="X37" s="67"/>
      <c r="Y37" s="67"/>
      <c r="Z37" s="67"/>
    </row>
    <row r="38" s="44" customFormat="1" ht="17.25" customHeight="1" spans="1:26">
      <c r="A38" s="83"/>
      <c r="B38" s="83"/>
      <c r="C38" s="66"/>
      <c r="D38" s="66"/>
      <c r="E38" s="66"/>
      <c r="F38" s="66"/>
      <c r="G38" s="66"/>
      <c r="H38" s="66"/>
      <c r="I38" s="66"/>
      <c r="J38" s="66"/>
      <c r="K38" s="66"/>
      <c r="L38" s="66"/>
      <c r="M38" s="66"/>
      <c r="N38" s="83" t="s">
        <v>285</v>
      </c>
      <c r="O38" s="83"/>
      <c r="P38" s="253" t="s">
        <v>265</v>
      </c>
      <c r="Q38" s="67">
        <v>5</v>
      </c>
      <c r="R38" s="67">
        <v>5</v>
      </c>
      <c r="S38" s="67">
        <v>5</v>
      </c>
      <c r="T38" s="67"/>
      <c r="U38" s="67"/>
      <c r="V38" s="67"/>
      <c r="W38" s="67"/>
      <c r="X38" s="67"/>
      <c r="Y38" s="67"/>
      <c r="Z38" s="67"/>
    </row>
    <row r="39" s="44" customFormat="1" ht="17.25" customHeight="1" spans="1:26">
      <c r="A39" s="83"/>
      <c r="B39" s="83"/>
      <c r="C39" s="66"/>
      <c r="D39" s="66"/>
      <c r="E39" s="66"/>
      <c r="F39" s="66"/>
      <c r="G39" s="66"/>
      <c r="H39" s="66"/>
      <c r="I39" s="66"/>
      <c r="J39" s="66"/>
      <c r="K39" s="66"/>
      <c r="L39" s="66"/>
      <c r="M39" s="66"/>
      <c r="N39" s="83"/>
      <c r="O39" s="83" t="s">
        <v>224</v>
      </c>
      <c r="P39" s="254" t="s">
        <v>286</v>
      </c>
      <c r="Q39" s="67"/>
      <c r="R39" s="67"/>
      <c r="S39" s="67"/>
      <c r="T39" s="67"/>
      <c r="U39" s="67"/>
      <c r="V39" s="67"/>
      <c r="W39" s="67"/>
      <c r="X39" s="67"/>
      <c r="Y39" s="67"/>
      <c r="Z39" s="67"/>
    </row>
    <row r="40" s="44" customFormat="1" ht="17.25" customHeight="1" spans="1:26">
      <c r="A40" s="83"/>
      <c r="B40" s="83"/>
      <c r="C40" s="66"/>
      <c r="D40" s="66"/>
      <c r="E40" s="66"/>
      <c r="F40" s="66"/>
      <c r="G40" s="66"/>
      <c r="H40" s="66"/>
      <c r="I40" s="66"/>
      <c r="J40" s="66"/>
      <c r="K40" s="66"/>
      <c r="L40" s="66"/>
      <c r="M40" s="66"/>
      <c r="N40" s="83"/>
      <c r="O40" s="83" t="s">
        <v>241</v>
      </c>
      <c r="P40" s="254" t="s">
        <v>287</v>
      </c>
      <c r="Q40" s="67"/>
      <c r="R40" s="67"/>
      <c r="S40" s="67"/>
      <c r="T40" s="67"/>
      <c r="U40" s="67"/>
      <c r="V40" s="67"/>
      <c r="W40" s="67"/>
      <c r="X40" s="67"/>
      <c r="Y40" s="67"/>
      <c r="Z40" s="67"/>
    </row>
    <row r="41" s="44" customFormat="1" ht="17.25" customHeight="1" spans="1:26">
      <c r="A41" s="83"/>
      <c r="B41" s="83"/>
      <c r="C41" s="66"/>
      <c r="D41" s="66"/>
      <c r="E41" s="66"/>
      <c r="F41" s="66"/>
      <c r="G41" s="66"/>
      <c r="H41" s="66"/>
      <c r="I41" s="66"/>
      <c r="J41" s="66"/>
      <c r="K41" s="66"/>
      <c r="L41" s="66"/>
      <c r="M41" s="66"/>
      <c r="N41" s="83"/>
      <c r="O41" s="83" t="s">
        <v>231</v>
      </c>
      <c r="P41" s="254" t="s">
        <v>288</v>
      </c>
      <c r="Q41" s="67">
        <v>5</v>
      </c>
      <c r="R41" s="67">
        <v>5</v>
      </c>
      <c r="S41" s="67">
        <v>5</v>
      </c>
      <c r="T41" s="67"/>
      <c r="U41" s="67"/>
      <c r="V41" s="67"/>
      <c r="W41" s="67"/>
      <c r="X41" s="67"/>
      <c r="Y41" s="67"/>
      <c r="Z41" s="67"/>
    </row>
    <row r="42" s="44" customFormat="1" ht="17.25" customHeight="1" spans="1:26">
      <c r="A42" s="83"/>
      <c r="B42" s="83"/>
      <c r="C42" s="66"/>
      <c r="D42" s="66"/>
      <c r="E42" s="66"/>
      <c r="F42" s="66"/>
      <c r="G42" s="66"/>
      <c r="H42" s="66"/>
      <c r="I42" s="66"/>
      <c r="J42" s="66"/>
      <c r="K42" s="66"/>
      <c r="L42" s="66"/>
      <c r="M42" s="66"/>
      <c r="N42" s="83" t="s">
        <v>289</v>
      </c>
      <c r="O42" s="83"/>
      <c r="P42" s="253" t="s">
        <v>290</v>
      </c>
      <c r="Q42" s="67">
        <v>39.523</v>
      </c>
      <c r="R42" s="67">
        <v>39.523</v>
      </c>
      <c r="S42" s="67"/>
      <c r="T42" s="67">
        <v>39.523</v>
      </c>
      <c r="U42" s="67"/>
      <c r="V42" s="67"/>
      <c r="W42" s="67"/>
      <c r="X42" s="67"/>
      <c r="Y42" s="67"/>
      <c r="Z42" s="67"/>
    </row>
    <row r="43" s="44" customFormat="1" ht="17.25" customHeight="1" spans="1:26">
      <c r="A43" s="83"/>
      <c r="B43" s="83"/>
      <c r="C43" s="66"/>
      <c r="D43" s="66"/>
      <c r="E43" s="66"/>
      <c r="F43" s="66"/>
      <c r="G43" s="66"/>
      <c r="H43" s="66"/>
      <c r="I43" s="66"/>
      <c r="J43" s="66"/>
      <c r="K43" s="66"/>
      <c r="L43" s="66"/>
      <c r="M43" s="66"/>
      <c r="N43" s="83"/>
      <c r="O43" s="83" t="s">
        <v>224</v>
      </c>
      <c r="P43" s="254" t="s">
        <v>291</v>
      </c>
      <c r="Q43" s="67">
        <v>39.523</v>
      </c>
      <c r="R43" s="67">
        <v>39.523</v>
      </c>
      <c r="S43" s="67"/>
      <c r="T43" s="67">
        <v>39.523</v>
      </c>
      <c r="U43" s="67"/>
      <c r="V43" s="67"/>
      <c r="W43" s="67"/>
      <c r="X43" s="67"/>
      <c r="Y43" s="67"/>
      <c r="Z43" s="67"/>
    </row>
    <row r="44" s="44" customFormat="1" ht="17.25" customHeight="1" spans="1:26">
      <c r="A44" s="83"/>
      <c r="B44" s="83"/>
      <c r="C44" s="66"/>
      <c r="D44" s="66"/>
      <c r="E44" s="66"/>
      <c r="F44" s="66"/>
      <c r="G44" s="66"/>
      <c r="H44" s="66"/>
      <c r="I44" s="66"/>
      <c r="J44" s="66"/>
      <c r="K44" s="66"/>
      <c r="L44" s="66"/>
      <c r="M44" s="66"/>
      <c r="N44" s="83" t="s">
        <v>292</v>
      </c>
      <c r="O44" s="83"/>
      <c r="P44" s="253" t="s">
        <v>293</v>
      </c>
      <c r="Q44" s="67">
        <v>1190</v>
      </c>
      <c r="R44" s="67">
        <v>1190</v>
      </c>
      <c r="S44" s="67"/>
      <c r="T44" s="67">
        <v>1190</v>
      </c>
      <c r="U44" s="67"/>
      <c r="V44" s="67"/>
      <c r="W44" s="67"/>
      <c r="X44" s="67"/>
      <c r="Y44" s="67"/>
      <c r="Z44" s="67"/>
    </row>
    <row r="45" s="44" customFormat="1" ht="17.25" customHeight="1" spans="1:26">
      <c r="A45" s="83"/>
      <c r="B45" s="83"/>
      <c r="C45" s="66"/>
      <c r="D45" s="66"/>
      <c r="E45" s="66"/>
      <c r="F45" s="66"/>
      <c r="G45" s="66"/>
      <c r="H45" s="66"/>
      <c r="I45" s="66"/>
      <c r="J45" s="66"/>
      <c r="K45" s="66"/>
      <c r="L45" s="66"/>
      <c r="M45" s="66"/>
      <c r="N45" s="83"/>
      <c r="O45" s="83" t="s">
        <v>283</v>
      </c>
      <c r="P45" s="254" t="s">
        <v>293</v>
      </c>
      <c r="Q45" s="67">
        <v>1190</v>
      </c>
      <c r="R45" s="67">
        <v>1190</v>
      </c>
      <c r="S45" s="67"/>
      <c r="T45" s="67">
        <v>1190</v>
      </c>
      <c r="U45" s="67"/>
      <c r="V45" s="67"/>
      <c r="W45" s="67"/>
      <c r="X45" s="67"/>
      <c r="Y45" s="67"/>
      <c r="Z45" s="67"/>
    </row>
    <row r="46" s="44" customFormat="1" ht="20.25" customHeight="1" spans="1:26">
      <c r="A46" s="250" t="s">
        <v>294</v>
      </c>
      <c r="B46" s="251"/>
      <c r="C46" s="252"/>
      <c r="D46" s="67">
        <v>3389.998742</v>
      </c>
      <c r="E46" s="67">
        <v>3389.998742</v>
      </c>
      <c r="F46" s="67">
        <v>1342.370742</v>
      </c>
      <c r="G46" s="67">
        <v>2047.628</v>
      </c>
      <c r="H46" s="67"/>
      <c r="I46" s="67"/>
      <c r="J46" s="67"/>
      <c r="K46" s="67"/>
      <c r="L46" s="67"/>
      <c r="M46" s="67"/>
      <c r="N46" s="255" t="s">
        <v>294</v>
      </c>
      <c r="O46" s="256"/>
      <c r="P46" s="256"/>
      <c r="Q46" s="67">
        <v>3389.998742</v>
      </c>
      <c r="R46" s="67">
        <v>3389.998742</v>
      </c>
      <c r="S46" s="67">
        <v>1342.370742</v>
      </c>
      <c r="T46" s="67">
        <v>2047.628</v>
      </c>
      <c r="U46" s="67"/>
      <c r="V46" s="67"/>
      <c r="W46" s="67"/>
      <c r="X46" s="67"/>
      <c r="Y46" s="67"/>
      <c r="Z46" s="67"/>
    </row>
  </sheetData>
  <mergeCells count="16">
    <mergeCell ref="A2:Z2"/>
    <mergeCell ref="A3:C3"/>
    <mergeCell ref="A4:M4"/>
    <mergeCell ref="N4:Z4"/>
    <mergeCell ref="A5:C5"/>
    <mergeCell ref="E5:G5"/>
    <mergeCell ref="H5:J5"/>
    <mergeCell ref="K5:M5"/>
    <mergeCell ref="N5:P5"/>
    <mergeCell ref="R5:T5"/>
    <mergeCell ref="U5:W5"/>
    <mergeCell ref="X5:Z5"/>
    <mergeCell ref="A46:C46"/>
    <mergeCell ref="N46:P46"/>
    <mergeCell ref="D5:D6"/>
    <mergeCell ref="Q5:Q6"/>
  </mergeCells>
  <printOptions horizontalCentered="1"/>
  <pageMargins left="0.393055555555556" right="0.393055555555556" top="0.984027777777778" bottom="0.786805555555556" header="0.5" footer="0.5"/>
  <pageSetup paperSize="9" scale="42"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21"/>
  <sheetViews>
    <sheetView workbookViewId="0">
      <selection activeCell="I19" sqref="I19"/>
    </sheetView>
  </sheetViews>
  <sheetFormatPr defaultColWidth="9.15" defaultRowHeight="14.25" customHeight="1" outlineLevelCol="5"/>
  <cols>
    <col min="1" max="6" width="24.6666666666667" style="1" customWidth="1"/>
    <col min="7" max="16384" width="9.15" style="1"/>
  </cols>
  <sheetData>
    <row r="1" customHeight="1" spans="1:6">
      <c r="A1" s="228"/>
      <c r="B1" s="228"/>
      <c r="C1" s="103"/>
      <c r="F1" s="229" t="s">
        <v>295</v>
      </c>
    </row>
    <row r="2" ht="25.5" customHeight="1" spans="1:6">
      <c r="A2" s="230" t="s">
        <v>296</v>
      </c>
      <c r="B2" s="230"/>
      <c r="C2" s="230"/>
      <c r="D2" s="230"/>
      <c r="E2" s="230"/>
      <c r="F2" s="230"/>
    </row>
    <row r="3" s="44" customFormat="1" ht="15.75" customHeight="1" spans="1:6">
      <c r="A3" s="71" t="str">
        <f>"单位名称："&amp;"曲靖市城市综合管理局"</f>
        <v>单位名称：曲靖市城市综合管理局</v>
      </c>
      <c r="B3" s="228"/>
      <c r="C3" s="103"/>
      <c r="F3" s="355" t="s">
        <v>118</v>
      </c>
    </row>
    <row r="4" s="44" customFormat="1" ht="19.5" customHeight="1" spans="1:6">
      <c r="A4" s="192" t="s">
        <v>297</v>
      </c>
      <c r="B4" s="222" t="s">
        <v>298</v>
      </c>
      <c r="C4" s="222" t="s">
        <v>299</v>
      </c>
      <c r="D4" s="191"/>
      <c r="E4" s="191"/>
      <c r="F4" s="222" t="s">
        <v>245</v>
      </c>
    </row>
    <row r="5" s="44" customFormat="1" ht="19.5" customHeight="1" spans="1:6">
      <c r="A5" s="192"/>
      <c r="B5" s="191"/>
      <c r="C5" s="231" t="s">
        <v>160</v>
      </c>
      <c r="D5" s="231" t="s">
        <v>300</v>
      </c>
      <c r="E5" s="231" t="s">
        <v>301</v>
      </c>
      <c r="F5" s="191"/>
    </row>
    <row r="6" s="44" customFormat="1" ht="18.75" customHeight="1" spans="1:6">
      <c r="A6" s="232">
        <v>1</v>
      </c>
      <c r="B6" s="232">
        <v>2</v>
      </c>
      <c r="C6" s="233">
        <v>3</v>
      </c>
      <c r="D6" s="232">
        <v>4</v>
      </c>
      <c r="E6" s="232">
        <v>5</v>
      </c>
      <c r="F6" s="232">
        <v>6</v>
      </c>
    </row>
    <row r="7" s="44" customFormat="1" ht="18.75" customHeight="1" spans="1:6">
      <c r="A7" s="67">
        <v>18.4742</v>
      </c>
      <c r="B7" s="67"/>
      <c r="C7" s="67">
        <v>17.6982</v>
      </c>
      <c r="D7" s="67"/>
      <c r="E7" s="67">
        <v>17.6982</v>
      </c>
      <c r="F7" s="67">
        <v>0.77</v>
      </c>
    </row>
    <row r="8" s="44" customFormat="1" customHeight="1"/>
    <row r="9" s="44" customFormat="1" customHeight="1"/>
    <row r="10" s="44" customFormat="1" customHeight="1"/>
    <row r="11" s="44" customFormat="1" customHeight="1"/>
    <row r="12" s="44" customFormat="1" customHeight="1"/>
    <row r="13" customHeight="1" spans="1:1">
      <c r="A13" s="234"/>
    </row>
    <row r="20" customHeight="1" spans="4:4">
      <c r="D20" s="235"/>
    </row>
    <row r="21" customHeight="1" spans="4:4">
      <c r="D21" s="235"/>
    </row>
  </sheetData>
  <mergeCells count="6">
    <mergeCell ref="A2:F2"/>
    <mergeCell ref="A3:D3"/>
    <mergeCell ref="C4:E4"/>
    <mergeCell ref="A4:A5"/>
    <mergeCell ref="B4:B5"/>
    <mergeCell ref="F4:F5"/>
  </mergeCells>
  <printOptions horizontalCentered="1"/>
  <pageMargins left="0.393055555555556" right="0.393055555555556" top="0.984027777777778" bottom="0.786805555555556" header="0.5" footer="0.5"/>
  <pageSetup paperSize="9" scale="80"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82"/>
  <sheetViews>
    <sheetView zoomScale="80" zoomScaleNormal="80" topLeftCell="A61" workbookViewId="0">
      <selection activeCell="E49" sqref="A$1:Z$1048576"/>
    </sheetView>
  </sheetViews>
  <sheetFormatPr defaultColWidth="9.15" defaultRowHeight="14.25" customHeight="1"/>
  <cols>
    <col min="1" max="1" width="32.325" style="1" customWidth="1"/>
    <col min="2" max="2" width="26.3583333333333" style="1" customWidth="1"/>
    <col min="3" max="3" width="27.7833333333333" style="1" customWidth="1"/>
    <col min="4" max="4" width="10.1416666666667" style="1" customWidth="1"/>
    <col min="5" max="5" width="22.425" style="1" customWidth="1"/>
    <col min="6" max="6" width="10.275" style="1" customWidth="1"/>
    <col min="7" max="7" width="23" style="1" customWidth="1"/>
    <col min="8" max="26" width="9.475" style="1" customWidth="1"/>
    <col min="27" max="16384" width="9.15" style="1"/>
  </cols>
  <sheetData>
    <row r="1" ht="16.5" customHeight="1" spans="2:26">
      <c r="B1" s="204"/>
      <c r="D1" s="205"/>
      <c r="E1" s="205"/>
      <c r="F1" s="205"/>
      <c r="G1" s="205"/>
      <c r="H1" s="206"/>
      <c r="I1" s="206"/>
      <c r="K1" s="206"/>
      <c r="L1" s="206"/>
      <c r="M1" s="206"/>
      <c r="P1" s="206"/>
      <c r="T1" s="206"/>
      <c r="X1" s="204"/>
      <c r="Z1" s="85" t="s">
        <v>302</v>
      </c>
    </row>
    <row r="2" ht="26.25" customHeight="1" spans="1:26">
      <c r="A2" s="70" t="s">
        <v>303</v>
      </c>
      <c r="B2" s="70"/>
      <c r="C2" s="70"/>
      <c r="D2" s="70"/>
      <c r="E2" s="70"/>
      <c r="F2" s="70"/>
      <c r="G2" s="70"/>
      <c r="H2" s="70"/>
      <c r="I2" s="70"/>
      <c r="J2" s="4"/>
      <c r="K2" s="70"/>
      <c r="L2" s="70"/>
      <c r="M2" s="70"/>
      <c r="N2" s="4"/>
      <c r="O2" s="4"/>
      <c r="P2" s="70"/>
      <c r="Q2" s="4"/>
      <c r="R2" s="4"/>
      <c r="S2" s="4"/>
      <c r="T2" s="70"/>
      <c r="U2" s="70"/>
      <c r="V2" s="70"/>
      <c r="W2" s="70"/>
      <c r="X2" s="70"/>
      <c r="Y2" s="70"/>
      <c r="Z2" s="70"/>
    </row>
    <row r="3" s="44" customFormat="1" ht="15" customHeight="1" spans="1:26">
      <c r="A3" s="71" t="str">
        <f>"单位名称："&amp;"曲靖市城市综合管理局"</f>
        <v>单位名称：曲靖市城市综合管理局</v>
      </c>
      <c r="B3" s="207"/>
      <c r="C3" s="207"/>
      <c r="D3" s="207"/>
      <c r="E3" s="207"/>
      <c r="F3" s="207"/>
      <c r="G3" s="207"/>
      <c r="H3" s="206"/>
      <c r="I3" s="206"/>
      <c r="J3" s="216"/>
      <c r="K3" s="206"/>
      <c r="L3" s="206"/>
      <c r="M3" s="206"/>
      <c r="N3" s="216"/>
      <c r="O3" s="216"/>
      <c r="P3" s="206"/>
      <c r="Q3" s="216"/>
      <c r="R3" s="216"/>
      <c r="S3" s="216"/>
      <c r="T3" s="206"/>
      <c r="X3" s="204"/>
      <c r="Z3" s="356" t="s">
        <v>118</v>
      </c>
    </row>
    <row r="4" s="44" customFormat="1" ht="18" customHeight="1" spans="1:26">
      <c r="A4" s="208" t="s">
        <v>304</v>
      </c>
      <c r="B4" s="208" t="s">
        <v>305</v>
      </c>
      <c r="C4" s="208" t="s">
        <v>306</v>
      </c>
      <c r="D4" s="208" t="s">
        <v>307</v>
      </c>
      <c r="E4" s="208" t="s">
        <v>308</v>
      </c>
      <c r="F4" s="208" t="s">
        <v>309</v>
      </c>
      <c r="G4" s="208" t="s">
        <v>310</v>
      </c>
      <c r="H4" s="209" t="s">
        <v>311</v>
      </c>
      <c r="I4" s="209" t="s">
        <v>311</v>
      </c>
      <c r="J4" s="191"/>
      <c r="K4" s="171"/>
      <c r="L4" s="171"/>
      <c r="M4" s="171"/>
      <c r="N4" s="191"/>
      <c r="O4" s="191"/>
      <c r="P4" s="171"/>
      <c r="Q4" s="191"/>
      <c r="R4" s="191"/>
      <c r="S4" s="191"/>
      <c r="T4" s="221" t="s">
        <v>312</v>
      </c>
      <c r="U4" s="209" t="s">
        <v>313</v>
      </c>
      <c r="V4" s="171"/>
      <c r="W4" s="171"/>
      <c r="X4" s="171"/>
      <c r="Y4" s="171"/>
      <c r="Z4" s="171"/>
    </row>
    <row r="5" s="44" customFormat="1" ht="18" customHeight="1" spans="1:26">
      <c r="A5" s="210"/>
      <c r="B5" s="211"/>
      <c r="C5" s="210"/>
      <c r="D5" s="210"/>
      <c r="E5" s="210"/>
      <c r="F5" s="210"/>
      <c r="G5" s="210"/>
      <c r="H5" s="209" t="s">
        <v>314</v>
      </c>
      <c r="I5" s="209" t="s">
        <v>193</v>
      </c>
      <c r="J5" s="191"/>
      <c r="K5" s="171"/>
      <c r="L5" s="171"/>
      <c r="M5" s="171"/>
      <c r="N5" s="191"/>
      <c r="O5" s="191"/>
      <c r="P5" s="171"/>
      <c r="Q5" s="222" t="s">
        <v>315</v>
      </c>
      <c r="R5" s="191"/>
      <c r="S5" s="191"/>
      <c r="T5" s="208" t="s">
        <v>312</v>
      </c>
      <c r="U5" s="209" t="s">
        <v>313</v>
      </c>
      <c r="V5" s="221" t="s">
        <v>316</v>
      </c>
      <c r="W5" s="209" t="s">
        <v>313</v>
      </c>
      <c r="X5" s="221" t="s">
        <v>317</v>
      </c>
      <c r="Y5" s="221" t="s">
        <v>318</v>
      </c>
      <c r="Z5" s="218" t="s">
        <v>319</v>
      </c>
    </row>
    <row r="6" s="44" customFormat="1" customHeight="1" spans="1:26">
      <c r="A6" s="212"/>
      <c r="B6" s="212"/>
      <c r="C6" s="212"/>
      <c r="D6" s="212"/>
      <c r="E6" s="212"/>
      <c r="F6" s="212"/>
      <c r="G6" s="212"/>
      <c r="H6" s="212"/>
      <c r="I6" s="217" t="s">
        <v>320</v>
      </c>
      <c r="J6" s="218" t="s">
        <v>321</v>
      </c>
      <c r="K6" s="208" t="s">
        <v>322</v>
      </c>
      <c r="L6" s="208" t="s">
        <v>323</v>
      </c>
      <c r="M6" s="208" t="s">
        <v>324</v>
      </c>
      <c r="N6" s="208" t="s">
        <v>325</v>
      </c>
      <c r="O6" s="208" t="s">
        <v>194</v>
      </c>
      <c r="P6" s="208" t="s">
        <v>195</v>
      </c>
      <c r="Q6" s="208" t="s">
        <v>193</v>
      </c>
      <c r="R6" s="208" t="s">
        <v>194</v>
      </c>
      <c r="S6" s="208" t="s">
        <v>195</v>
      </c>
      <c r="T6" s="212"/>
      <c r="U6" s="208" t="s">
        <v>160</v>
      </c>
      <c r="V6" s="208" t="s">
        <v>316</v>
      </c>
      <c r="W6" s="208" t="s">
        <v>326</v>
      </c>
      <c r="X6" s="208" t="s">
        <v>317</v>
      </c>
      <c r="Y6" s="208" t="s">
        <v>318</v>
      </c>
      <c r="Z6" s="208" t="s">
        <v>319</v>
      </c>
    </row>
    <row r="7" s="44" customFormat="1" ht="37.5" customHeight="1" spans="1:26">
      <c r="A7" s="213"/>
      <c r="B7" s="213"/>
      <c r="C7" s="213"/>
      <c r="D7" s="213"/>
      <c r="E7" s="213"/>
      <c r="F7" s="213"/>
      <c r="G7" s="213"/>
      <c r="H7" s="213"/>
      <c r="I7" s="219" t="s">
        <v>160</v>
      </c>
      <c r="J7" s="219" t="s">
        <v>327</v>
      </c>
      <c r="K7" s="220" t="s">
        <v>321</v>
      </c>
      <c r="L7" s="220" t="s">
        <v>323</v>
      </c>
      <c r="M7" s="220" t="s">
        <v>324</v>
      </c>
      <c r="N7" s="220" t="s">
        <v>325</v>
      </c>
      <c r="O7" s="220" t="s">
        <v>325</v>
      </c>
      <c r="P7" s="220" t="s">
        <v>325</v>
      </c>
      <c r="Q7" s="220" t="s">
        <v>323</v>
      </c>
      <c r="R7" s="220" t="s">
        <v>324</v>
      </c>
      <c r="S7" s="220" t="s">
        <v>325</v>
      </c>
      <c r="T7" s="220" t="s">
        <v>312</v>
      </c>
      <c r="U7" s="220" t="s">
        <v>160</v>
      </c>
      <c r="V7" s="220" t="s">
        <v>316</v>
      </c>
      <c r="W7" s="220" t="s">
        <v>328</v>
      </c>
      <c r="X7" s="220" t="s">
        <v>317</v>
      </c>
      <c r="Y7" s="220" t="s">
        <v>318</v>
      </c>
      <c r="Z7" s="220" t="s">
        <v>319</v>
      </c>
    </row>
    <row r="8" s="44" customFormat="1" customHeight="1" spans="1:26">
      <c r="A8" s="13">
        <v>1</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c r="X8" s="13">
        <v>24</v>
      </c>
      <c r="Y8" s="102">
        <v>25</v>
      </c>
      <c r="Z8" s="224">
        <v>26</v>
      </c>
    </row>
    <row r="9" s="44" customFormat="1" ht="21" customHeight="1" outlineLevel="1" spans="1:26">
      <c r="A9" s="79" t="s">
        <v>329</v>
      </c>
      <c r="B9" s="214"/>
      <c r="C9" s="214"/>
      <c r="D9" s="214"/>
      <c r="E9" s="214"/>
      <c r="F9" s="214"/>
      <c r="G9" s="214"/>
      <c r="H9" s="67">
        <v>1342.370742</v>
      </c>
      <c r="I9" s="67">
        <v>1342.370742</v>
      </c>
      <c r="J9" s="67"/>
      <c r="K9" s="67"/>
      <c r="L9" s="67"/>
      <c r="M9" s="67">
        <v>1342.370742</v>
      </c>
      <c r="N9" s="67"/>
      <c r="O9" s="67"/>
      <c r="P9" s="67"/>
      <c r="Q9" s="67"/>
      <c r="R9" s="67"/>
      <c r="S9" s="67"/>
      <c r="T9" s="67"/>
      <c r="U9" s="67"/>
      <c r="V9" s="67"/>
      <c r="W9" s="67"/>
      <c r="X9" s="67"/>
      <c r="Y9" s="67"/>
      <c r="Z9" s="67"/>
    </row>
    <row r="10" s="44" customFormat="1" ht="23.25" customHeight="1" outlineLevel="1" spans="1:26">
      <c r="A10" s="82" t="s">
        <v>330</v>
      </c>
      <c r="B10" s="66"/>
      <c r="C10" s="66"/>
      <c r="D10" s="66"/>
      <c r="E10" s="66"/>
      <c r="F10" s="66"/>
      <c r="G10" s="66"/>
      <c r="H10" s="67">
        <v>528.14376</v>
      </c>
      <c r="I10" s="67">
        <v>528.14376</v>
      </c>
      <c r="J10" s="67"/>
      <c r="K10" s="67"/>
      <c r="L10" s="67"/>
      <c r="M10" s="67">
        <v>528.14376</v>
      </c>
      <c r="N10" s="67"/>
      <c r="O10" s="67"/>
      <c r="P10" s="67"/>
      <c r="Q10" s="67"/>
      <c r="R10" s="67"/>
      <c r="S10" s="67"/>
      <c r="T10" s="67"/>
      <c r="U10" s="67"/>
      <c r="V10" s="67"/>
      <c r="W10" s="67"/>
      <c r="X10" s="67"/>
      <c r="Y10" s="67"/>
      <c r="Z10" s="67"/>
    </row>
    <row r="11" s="44" customFormat="1" ht="23.25" customHeight="1" outlineLevel="1" spans="1:26">
      <c r="A11" s="215" t="s">
        <v>330</v>
      </c>
      <c r="B11" s="66" t="s">
        <v>331</v>
      </c>
      <c r="C11" s="79" t="s">
        <v>332</v>
      </c>
      <c r="D11" s="66" t="s">
        <v>100</v>
      </c>
      <c r="E11" s="79" t="s">
        <v>184</v>
      </c>
      <c r="F11" s="66" t="s">
        <v>333</v>
      </c>
      <c r="G11" s="79" t="s">
        <v>223</v>
      </c>
      <c r="H11" s="67">
        <v>143.8416</v>
      </c>
      <c r="I11" s="67">
        <v>143.8416</v>
      </c>
      <c r="J11" s="67"/>
      <c r="K11" s="67"/>
      <c r="L11" s="67"/>
      <c r="M11" s="67">
        <v>143.8416</v>
      </c>
      <c r="N11" s="67"/>
      <c r="O11" s="66"/>
      <c r="P11" s="66"/>
      <c r="Q11" s="67"/>
      <c r="R11" s="67"/>
      <c r="S11" s="67"/>
      <c r="T11" s="67"/>
      <c r="U11" s="67"/>
      <c r="V11" s="67"/>
      <c r="W11" s="67"/>
      <c r="X11" s="67"/>
      <c r="Y11" s="67"/>
      <c r="Z11" s="67"/>
    </row>
    <row r="12" s="44" customFormat="1" ht="23.25" customHeight="1" outlineLevel="1" spans="1:26">
      <c r="A12" s="215" t="s">
        <v>330</v>
      </c>
      <c r="B12" s="66" t="s">
        <v>331</v>
      </c>
      <c r="C12" s="79" t="s">
        <v>332</v>
      </c>
      <c r="D12" s="66" t="s">
        <v>100</v>
      </c>
      <c r="E12" s="79" t="s">
        <v>184</v>
      </c>
      <c r="F12" s="66" t="s">
        <v>334</v>
      </c>
      <c r="G12" s="79" t="s">
        <v>226</v>
      </c>
      <c r="H12" s="67">
        <v>10.123488</v>
      </c>
      <c r="I12" s="67">
        <v>10.123488</v>
      </c>
      <c r="J12" s="67"/>
      <c r="K12" s="67"/>
      <c r="L12" s="67"/>
      <c r="M12" s="67">
        <v>10.123488</v>
      </c>
      <c r="N12" s="67"/>
      <c r="O12" s="66"/>
      <c r="P12" s="66"/>
      <c r="Q12" s="67"/>
      <c r="R12" s="67"/>
      <c r="S12" s="67"/>
      <c r="T12" s="67"/>
      <c r="U12" s="67"/>
      <c r="V12" s="67"/>
      <c r="W12" s="67"/>
      <c r="X12" s="67"/>
      <c r="Y12" s="67"/>
      <c r="Z12" s="67"/>
    </row>
    <row r="13" s="44" customFormat="1" ht="23.25" customHeight="1" outlineLevel="1" spans="1:26">
      <c r="A13" s="215" t="s">
        <v>330</v>
      </c>
      <c r="B13" s="66" t="s">
        <v>331</v>
      </c>
      <c r="C13" s="79" t="s">
        <v>332</v>
      </c>
      <c r="D13" s="66" t="s">
        <v>100</v>
      </c>
      <c r="E13" s="79" t="s">
        <v>184</v>
      </c>
      <c r="F13" s="66" t="s">
        <v>335</v>
      </c>
      <c r="G13" s="79" t="s">
        <v>232</v>
      </c>
      <c r="H13" s="67">
        <v>11.9868</v>
      </c>
      <c r="I13" s="67">
        <v>11.9868</v>
      </c>
      <c r="J13" s="67"/>
      <c r="K13" s="67"/>
      <c r="L13" s="67"/>
      <c r="M13" s="67">
        <v>11.9868</v>
      </c>
      <c r="N13" s="67"/>
      <c r="O13" s="66"/>
      <c r="P13" s="66"/>
      <c r="Q13" s="67"/>
      <c r="R13" s="67"/>
      <c r="S13" s="67"/>
      <c r="T13" s="67"/>
      <c r="U13" s="67"/>
      <c r="V13" s="67"/>
      <c r="W13" s="67"/>
      <c r="X13" s="67"/>
      <c r="Y13" s="67"/>
      <c r="Z13" s="67"/>
    </row>
    <row r="14" s="44" customFormat="1" ht="23.25" customHeight="1" outlineLevel="1" spans="1:26">
      <c r="A14" s="215" t="s">
        <v>330</v>
      </c>
      <c r="B14" s="66" t="s">
        <v>331</v>
      </c>
      <c r="C14" s="79" t="s">
        <v>332</v>
      </c>
      <c r="D14" s="66" t="s">
        <v>100</v>
      </c>
      <c r="E14" s="79" t="s">
        <v>184</v>
      </c>
      <c r="F14" s="66" t="s">
        <v>335</v>
      </c>
      <c r="G14" s="79" t="s">
        <v>232</v>
      </c>
      <c r="H14" s="67">
        <v>105.4176</v>
      </c>
      <c r="I14" s="67">
        <v>105.4176</v>
      </c>
      <c r="J14" s="67"/>
      <c r="K14" s="67"/>
      <c r="L14" s="67"/>
      <c r="M14" s="67">
        <v>105.4176</v>
      </c>
      <c r="N14" s="67"/>
      <c r="O14" s="66"/>
      <c r="P14" s="66"/>
      <c r="Q14" s="67"/>
      <c r="R14" s="67"/>
      <c r="S14" s="67"/>
      <c r="T14" s="67"/>
      <c r="U14" s="67"/>
      <c r="V14" s="67"/>
      <c r="W14" s="67"/>
      <c r="X14" s="67"/>
      <c r="Y14" s="67"/>
      <c r="Z14" s="67"/>
    </row>
    <row r="15" s="44" customFormat="1" ht="23.25" customHeight="1" outlineLevel="1" spans="1:26">
      <c r="A15" s="215" t="s">
        <v>330</v>
      </c>
      <c r="B15" s="66" t="s">
        <v>331</v>
      </c>
      <c r="C15" s="79" t="s">
        <v>332</v>
      </c>
      <c r="D15" s="66" t="s">
        <v>100</v>
      </c>
      <c r="E15" s="79" t="s">
        <v>184</v>
      </c>
      <c r="F15" s="66" t="s">
        <v>335</v>
      </c>
      <c r="G15" s="79" t="s">
        <v>232</v>
      </c>
      <c r="H15" s="67">
        <v>29.538</v>
      </c>
      <c r="I15" s="67">
        <v>29.538</v>
      </c>
      <c r="J15" s="67"/>
      <c r="K15" s="67"/>
      <c r="L15" s="67"/>
      <c r="M15" s="67">
        <v>29.538</v>
      </c>
      <c r="N15" s="67"/>
      <c r="O15" s="66"/>
      <c r="P15" s="66"/>
      <c r="Q15" s="67"/>
      <c r="R15" s="67"/>
      <c r="S15" s="67"/>
      <c r="T15" s="67"/>
      <c r="U15" s="67"/>
      <c r="V15" s="67"/>
      <c r="W15" s="67"/>
      <c r="X15" s="67"/>
      <c r="Y15" s="67"/>
      <c r="Z15" s="67"/>
    </row>
    <row r="16" s="44" customFormat="1" ht="23.25" customHeight="1" outlineLevel="1" spans="1:26">
      <c r="A16" s="215" t="s">
        <v>330</v>
      </c>
      <c r="B16" s="66" t="s">
        <v>336</v>
      </c>
      <c r="C16" s="79" t="s">
        <v>337</v>
      </c>
      <c r="D16" s="66" t="s">
        <v>100</v>
      </c>
      <c r="E16" s="79" t="s">
        <v>184</v>
      </c>
      <c r="F16" s="66" t="s">
        <v>335</v>
      </c>
      <c r="G16" s="79" t="s">
        <v>232</v>
      </c>
      <c r="H16" s="67">
        <v>57.6</v>
      </c>
      <c r="I16" s="67">
        <v>57.6</v>
      </c>
      <c r="J16" s="67"/>
      <c r="K16" s="67"/>
      <c r="L16" s="67"/>
      <c r="M16" s="67">
        <v>57.6</v>
      </c>
      <c r="N16" s="67"/>
      <c r="O16" s="66"/>
      <c r="P16" s="66"/>
      <c r="Q16" s="67"/>
      <c r="R16" s="67"/>
      <c r="S16" s="67"/>
      <c r="T16" s="67"/>
      <c r="U16" s="67"/>
      <c r="V16" s="67"/>
      <c r="W16" s="67"/>
      <c r="X16" s="67"/>
      <c r="Y16" s="67"/>
      <c r="Z16" s="67"/>
    </row>
    <row r="17" s="44" customFormat="1" ht="23.25" customHeight="1" outlineLevel="1" spans="1:26">
      <c r="A17" s="215" t="s">
        <v>330</v>
      </c>
      <c r="B17" s="66" t="s">
        <v>338</v>
      </c>
      <c r="C17" s="79" t="s">
        <v>339</v>
      </c>
      <c r="D17" s="66" t="s">
        <v>77</v>
      </c>
      <c r="E17" s="79" t="s">
        <v>173</v>
      </c>
      <c r="F17" s="66" t="s">
        <v>340</v>
      </c>
      <c r="G17" s="79" t="s">
        <v>235</v>
      </c>
      <c r="H17" s="67">
        <v>53.616</v>
      </c>
      <c r="I17" s="67">
        <v>53.616</v>
      </c>
      <c r="J17" s="67"/>
      <c r="K17" s="67"/>
      <c r="L17" s="67"/>
      <c r="M17" s="67">
        <v>53.616</v>
      </c>
      <c r="N17" s="67"/>
      <c r="O17" s="66"/>
      <c r="P17" s="66"/>
      <c r="Q17" s="67"/>
      <c r="R17" s="67"/>
      <c r="S17" s="67"/>
      <c r="T17" s="67"/>
      <c r="U17" s="67"/>
      <c r="V17" s="67"/>
      <c r="W17" s="67"/>
      <c r="X17" s="67"/>
      <c r="Y17" s="67"/>
      <c r="Z17" s="67"/>
    </row>
    <row r="18" s="44" customFormat="1" ht="23.25" customHeight="1" outlineLevel="1" spans="1:26">
      <c r="A18" s="215" t="s">
        <v>330</v>
      </c>
      <c r="B18" s="66" t="s">
        <v>341</v>
      </c>
      <c r="C18" s="79" t="s">
        <v>342</v>
      </c>
      <c r="D18" s="66" t="s">
        <v>88</v>
      </c>
      <c r="E18" s="79" t="s">
        <v>178</v>
      </c>
      <c r="F18" s="66" t="s">
        <v>343</v>
      </c>
      <c r="G18" s="79" t="s">
        <v>240</v>
      </c>
      <c r="H18" s="67">
        <v>19.621618</v>
      </c>
      <c r="I18" s="67">
        <v>19.621618</v>
      </c>
      <c r="J18" s="67"/>
      <c r="K18" s="67"/>
      <c r="L18" s="67"/>
      <c r="M18" s="67">
        <v>19.621618</v>
      </c>
      <c r="N18" s="67"/>
      <c r="O18" s="66"/>
      <c r="P18" s="66"/>
      <c r="Q18" s="67"/>
      <c r="R18" s="67"/>
      <c r="S18" s="67"/>
      <c r="T18" s="67"/>
      <c r="U18" s="67"/>
      <c r="V18" s="67"/>
      <c r="W18" s="67"/>
      <c r="X18" s="67"/>
      <c r="Y18" s="67"/>
      <c r="Z18" s="67"/>
    </row>
    <row r="19" s="44" customFormat="1" ht="23.25" customHeight="1" outlineLevel="1" spans="1:26">
      <c r="A19" s="215" t="s">
        <v>330</v>
      </c>
      <c r="B19" s="66" t="s">
        <v>344</v>
      </c>
      <c r="C19" s="79" t="s">
        <v>345</v>
      </c>
      <c r="D19" s="66" t="s">
        <v>92</v>
      </c>
      <c r="E19" s="79" t="s">
        <v>180</v>
      </c>
      <c r="F19" s="66" t="s">
        <v>346</v>
      </c>
      <c r="G19" s="79" t="s">
        <v>246</v>
      </c>
      <c r="H19" s="67">
        <v>1.154213</v>
      </c>
      <c r="I19" s="67">
        <v>1.154213</v>
      </c>
      <c r="J19" s="67"/>
      <c r="K19" s="67"/>
      <c r="L19" s="67"/>
      <c r="M19" s="67">
        <v>1.154213</v>
      </c>
      <c r="N19" s="67"/>
      <c r="O19" s="66"/>
      <c r="P19" s="66"/>
      <c r="Q19" s="67"/>
      <c r="R19" s="67"/>
      <c r="S19" s="67"/>
      <c r="T19" s="67"/>
      <c r="U19" s="67"/>
      <c r="V19" s="67"/>
      <c r="W19" s="67"/>
      <c r="X19" s="67"/>
      <c r="Y19" s="67"/>
      <c r="Z19" s="67"/>
    </row>
    <row r="20" s="44" customFormat="1" ht="23.25" customHeight="1" outlineLevel="1" spans="1:26">
      <c r="A20" s="215" t="s">
        <v>330</v>
      </c>
      <c r="B20" s="66" t="s">
        <v>347</v>
      </c>
      <c r="C20" s="79" t="s">
        <v>348</v>
      </c>
      <c r="D20" s="66" t="s">
        <v>81</v>
      </c>
      <c r="E20" s="79" t="s">
        <v>174</v>
      </c>
      <c r="F20" s="66" t="s">
        <v>346</v>
      </c>
      <c r="G20" s="79" t="s">
        <v>246</v>
      </c>
      <c r="H20" s="67">
        <v>2.019872</v>
      </c>
      <c r="I20" s="67">
        <v>2.019872</v>
      </c>
      <c r="J20" s="67"/>
      <c r="K20" s="67"/>
      <c r="L20" s="67"/>
      <c r="M20" s="67">
        <v>2.019872</v>
      </c>
      <c r="N20" s="67"/>
      <c r="O20" s="66"/>
      <c r="P20" s="66"/>
      <c r="Q20" s="67"/>
      <c r="R20" s="67"/>
      <c r="S20" s="67"/>
      <c r="T20" s="67"/>
      <c r="U20" s="67"/>
      <c r="V20" s="67"/>
      <c r="W20" s="67"/>
      <c r="X20" s="67"/>
      <c r="Y20" s="67"/>
      <c r="Z20" s="67"/>
    </row>
    <row r="21" s="44" customFormat="1" ht="23.25" customHeight="1" outlineLevel="1" spans="1:26">
      <c r="A21" s="215" t="s">
        <v>330</v>
      </c>
      <c r="B21" s="66" t="s">
        <v>349</v>
      </c>
      <c r="C21" s="79" t="s">
        <v>350</v>
      </c>
      <c r="D21" s="66" t="s">
        <v>92</v>
      </c>
      <c r="E21" s="79" t="s">
        <v>180</v>
      </c>
      <c r="F21" s="66" t="s">
        <v>346</v>
      </c>
      <c r="G21" s="79" t="s">
        <v>246</v>
      </c>
      <c r="H21" s="67">
        <v>1.2768</v>
      </c>
      <c r="I21" s="67">
        <v>1.2768</v>
      </c>
      <c r="J21" s="67"/>
      <c r="K21" s="67"/>
      <c r="L21" s="67"/>
      <c r="M21" s="67">
        <v>1.2768</v>
      </c>
      <c r="N21" s="67"/>
      <c r="O21" s="66"/>
      <c r="P21" s="66"/>
      <c r="Q21" s="67"/>
      <c r="R21" s="67"/>
      <c r="S21" s="67"/>
      <c r="T21" s="67"/>
      <c r="U21" s="67"/>
      <c r="V21" s="67"/>
      <c r="W21" s="67"/>
      <c r="X21" s="67"/>
      <c r="Y21" s="67"/>
      <c r="Z21" s="67"/>
    </row>
    <row r="22" s="44" customFormat="1" ht="23.25" customHeight="1" outlineLevel="1" spans="1:26">
      <c r="A22" s="215" t="s">
        <v>330</v>
      </c>
      <c r="B22" s="66" t="s">
        <v>351</v>
      </c>
      <c r="C22" s="79" t="s">
        <v>352</v>
      </c>
      <c r="D22" s="66" t="s">
        <v>112</v>
      </c>
      <c r="E22" s="79" t="s">
        <v>189</v>
      </c>
      <c r="F22" s="66" t="s">
        <v>353</v>
      </c>
      <c r="G22" s="79" t="s">
        <v>189</v>
      </c>
      <c r="H22" s="67">
        <v>42.9768</v>
      </c>
      <c r="I22" s="67">
        <v>42.9768</v>
      </c>
      <c r="J22" s="67"/>
      <c r="K22" s="67"/>
      <c r="L22" s="67"/>
      <c r="M22" s="67">
        <v>42.9768</v>
      </c>
      <c r="N22" s="67"/>
      <c r="O22" s="66"/>
      <c r="P22" s="66"/>
      <c r="Q22" s="67"/>
      <c r="R22" s="67"/>
      <c r="S22" s="67"/>
      <c r="T22" s="67"/>
      <c r="U22" s="67"/>
      <c r="V22" s="67"/>
      <c r="W22" s="67"/>
      <c r="X22" s="67"/>
      <c r="Y22" s="67"/>
      <c r="Z22" s="67"/>
    </row>
    <row r="23" s="44" customFormat="1" ht="23.25" customHeight="1" outlineLevel="1" spans="1:26">
      <c r="A23" s="215" t="s">
        <v>330</v>
      </c>
      <c r="B23" s="66" t="s">
        <v>354</v>
      </c>
      <c r="C23" s="79" t="s">
        <v>247</v>
      </c>
      <c r="D23" s="66" t="s">
        <v>100</v>
      </c>
      <c r="E23" s="79" t="s">
        <v>184</v>
      </c>
      <c r="F23" s="66" t="s">
        <v>355</v>
      </c>
      <c r="G23" s="79" t="s">
        <v>247</v>
      </c>
      <c r="H23" s="67">
        <v>17.6982</v>
      </c>
      <c r="I23" s="67">
        <v>17.6982</v>
      </c>
      <c r="J23" s="67"/>
      <c r="K23" s="67"/>
      <c r="L23" s="67"/>
      <c r="M23" s="67">
        <v>17.6982</v>
      </c>
      <c r="N23" s="67"/>
      <c r="O23" s="66"/>
      <c r="P23" s="66"/>
      <c r="Q23" s="67"/>
      <c r="R23" s="67"/>
      <c r="S23" s="67"/>
      <c r="T23" s="67"/>
      <c r="U23" s="67"/>
      <c r="V23" s="67"/>
      <c r="W23" s="67"/>
      <c r="X23" s="67"/>
      <c r="Y23" s="67"/>
      <c r="Z23" s="67"/>
    </row>
    <row r="24" s="44" customFormat="1" ht="23.25" customHeight="1" outlineLevel="1" spans="1:26">
      <c r="A24" s="215" t="s">
        <v>330</v>
      </c>
      <c r="B24" s="66" t="s">
        <v>356</v>
      </c>
      <c r="C24" s="79" t="s">
        <v>357</v>
      </c>
      <c r="D24" s="66" t="s">
        <v>100</v>
      </c>
      <c r="E24" s="79" t="s">
        <v>184</v>
      </c>
      <c r="F24" s="66" t="s">
        <v>358</v>
      </c>
      <c r="G24" s="79" t="s">
        <v>263</v>
      </c>
      <c r="H24" s="67">
        <v>2</v>
      </c>
      <c r="I24" s="67">
        <v>2</v>
      </c>
      <c r="J24" s="67"/>
      <c r="K24" s="67"/>
      <c r="L24" s="67"/>
      <c r="M24" s="67">
        <v>2</v>
      </c>
      <c r="N24" s="67"/>
      <c r="O24" s="66"/>
      <c r="P24" s="66"/>
      <c r="Q24" s="67"/>
      <c r="R24" s="67"/>
      <c r="S24" s="67"/>
      <c r="T24" s="67"/>
      <c r="U24" s="67"/>
      <c r="V24" s="67"/>
      <c r="W24" s="67"/>
      <c r="X24" s="67"/>
      <c r="Y24" s="67"/>
      <c r="Z24" s="67"/>
    </row>
    <row r="25" s="44" customFormat="1" ht="23.25" customHeight="1" outlineLevel="1" spans="1:26">
      <c r="A25" s="215" t="s">
        <v>330</v>
      </c>
      <c r="B25" s="66" t="s">
        <v>356</v>
      </c>
      <c r="C25" s="79" t="s">
        <v>357</v>
      </c>
      <c r="D25" s="66" t="s">
        <v>100</v>
      </c>
      <c r="E25" s="79" t="s">
        <v>184</v>
      </c>
      <c r="F25" s="66" t="s">
        <v>359</v>
      </c>
      <c r="G25" s="79" t="s">
        <v>253</v>
      </c>
      <c r="H25" s="67">
        <v>4.9942</v>
      </c>
      <c r="I25" s="67">
        <v>4.9942</v>
      </c>
      <c r="J25" s="67"/>
      <c r="K25" s="67"/>
      <c r="L25" s="67"/>
      <c r="M25" s="67">
        <v>4.9942</v>
      </c>
      <c r="N25" s="67"/>
      <c r="O25" s="66"/>
      <c r="P25" s="66"/>
      <c r="Q25" s="67"/>
      <c r="R25" s="67"/>
      <c r="S25" s="67"/>
      <c r="T25" s="67"/>
      <c r="U25" s="67"/>
      <c r="V25" s="67"/>
      <c r="W25" s="67"/>
      <c r="X25" s="67"/>
      <c r="Y25" s="67"/>
      <c r="Z25" s="67"/>
    </row>
    <row r="26" s="44" customFormat="1" ht="23.25" customHeight="1" outlineLevel="1" spans="1:26">
      <c r="A26" s="215" t="s">
        <v>330</v>
      </c>
      <c r="B26" s="66" t="s">
        <v>360</v>
      </c>
      <c r="C26" s="79" t="s">
        <v>361</v>
      </c>
      <c r="D26" s="66" t="s">
        <v>75</v>
      </c>
      <c r="E26" s="79" t="s">
        <v>172</v>
      </c>
      <c r="F26" s="66" t="s">
        <v>359</v>
      </c>
      <c r="G26" s="79" t="s">
        <v>253</v>
      </c>
      <c r="H26" s="67">
        <v>0.740772</v>
      </c>
      <c r="I26" s="67">
        <v>0.740772</v>
      </c>
      <c r="J26" s="67"/>
      <c r="K26" s="67"/>
      <c r="L26" s="67"/>
      <c r="M26" s="67">
        <v>0.740772</v>
      </c>
      <c r="N26" s="67"/>
      <c r="O26" s="66"/>
      <c r="P26" s="66"/>
      <c r="Q26" s="67"/>
      <c r="R26" s="67"/>
      <c r="S26" s="67"/>
      <c r="T26" s="67"/>
      <c r="U26" s="67"/>
      <c r="V26" s="67"/>
      <c r="W26" s="67"/>
      <c r="X26" s="67"/>
      <c r="Y26" s="67"/>
      <c r="Z26" s="67"/>
    </row>
    <row r="27" s="44" customFormat="1" ht="23.25" customHeight="1" outlineLevel="1" spans="1:26">
      <c r="A27" s="215" t="s">
        <v>330</v>
      </c>
      <c r="B27" s="66" t="s">
        <v>362</v>
      </c>
      <c r="C27" s="79" t="s">
        <v>239</v>
      </c>
      <c r="D27" s="66" t="s">
        <v>100</v>
      </c>
      <c r="E27" s="79" t="s">
        <v>184</v>
      </c>
      <c r="F27" s="66" t="s">
        <v>363</v>
      </c>
      <c r="G27" s="79" t="s">
        <v>239</v>
      </c>
      <c r="H27" s="67">
        <v>2.303964</v>
      </c>
      <c r="I27" s="67">
        <v>2.303964</v>
      </c>
      <c r="J27" s="67"/>
      <c r="K27" s="67"/>
      <c r="L27" s="67"/>
      <c r="M27" s="67">
        <v>2.303964</v>
      </c>
      <c r="N27" s="67"/>
      <c r="O27" s="66"/>
      <c r="P27" s="66"/>
      <c r="Q27" s="67"/>
      <c r="R27" s="67"/>
      <c r="S27" s="67"/>
      <c r="T27" s="67"/>
      <c r="U27" s="67"/>
      <c r="V27" s="67"/>
      <c r="W27" s="67"/>
      <c r="X27" s="67"/>
      <c r="Y27" s="67"/>
      <c r="Z27" s="67"/>
    </row>
    <row r="28" s="44" customFormat="1" ht="23.25" customHeight="1" outlineLevel="1" spans="1:26">
      <c r="A28" s="215" t="s">
        <v>330</v>
      </c>
      <c r="B28" s="66" t="s">
        <v>364</v>
      </c>
      <c r="C28" s="79" t="s">
        <v>277</v>
      </c>
      <c r="D28" s="66" t="s">
        <v>100</v>
      </c>
      <c r="E28" s="79" t="s">
        <v>184</v>
      </c>
      <c r="F28" s="66" t="s">
        <v>365</v>
      </c>
      <c r="G28" s="79" t="s">
        <v>277</v>
      </c>
      <c r="H28" s="67">
        <v>5.778414</v>
      </c>
      <c r="I28" s="67">
        <v>5.778414</v>
      </c>
      <c r="J28" s="67"/>
      <c r="K28" s="67"/>
      <c r="L28" s="67"/>
      <c r="M28" s="67">
        <v>5.778414</v>
      </c>
      <c r="N28" s="67"/>
      <c r="O28" s="66"/>
      <c r="P28" s="66"/>
      <c r="Q28" s="67"/>
      <c r="R28" s="67"/>
      <c r="S28" s="67"/>
      <c r="T28" s="67"/>
      <c r="U28" s="67"/>
      <c r="V28" s="67"/>
      <c r="W28" s="67"/>
      <c r="X28" s="67"/>
      <c r="Y28" s="67"/>
      <c r="Z28" s="67"/>
    </row>
    <row r="29" s="44" customFormat="1" ht="23.25" customHeight="1" outlineLevel="1" spans="1:26">
      <c r="A29" s="215" t="s">
        <v>330</v>
      </c>
      <c r="B29" s="66" t="s">
        <v>364</v>
      </c>
      <c r="C29" s="79" t="s">
        <v>277</v>
      </c>
      <c r="D29" s="66" t="s">
        <v>75</v>
      </c>
      <c r="E29" s="79" t="s">
        <v>172</v>
      </c>
      <c r="F29" s="66" t="s">
        <v>365</v>
      </c>
      <c r="G29" s="79" t="s">
        <v>277</v>
      </c>
      <c r="H29" s="67">
        <v>2.00409</v>
      </c>
      <c r="I29" s="67">
        <v>2.00409</v>
      </c>
      <c r="J29" s="67"/>
      <c r="K29" s="67"/>
      <c r="L29" s="67"/>
      <c r="M29" s="67">
        <v>2.00409</v>
      </c>
      <c r="N29" s="67"/>
      <c r="O29" s="66"/>
      <c r="P29" s="66"/>
      <c r="Q29" s="67"/>
      <c r="R29" s="67"/>
      <c r="S29" s="67"/>
      <c r="T29" s="67"/>
      <c r="U29" s="67"/>
      <c r="V29" s="67"/>
      <c r="W29" s="67"/>
      <c r="X29" s="67"/>
      <c r="Y29" s="67"/>
      <c r="Z29" s="67"/>
    </row>
    <row r="30" s="44" customFormat="1" ht="23.25" customHeight="1" outlineLevel="1" spans="1:26">
      <c r="A30" s="215" t="s">
        <v>330</v>
      </c>
      <c r="B30" s="66" t="s">
        <v>366</v>
      </c>
      <c r="C30" s="79" t="s">
        <v>279</v>
      </c>
      <c r="D30" s="66" t="s">
        <v>100</v>
      </c>
      <c r="E30" s="79" t="s">
        <v>184</v>
      </c>
      <c r="F30" s="66" t="s">
        <v>367</v>
      </c>
      <c r="G30" s="79" t="s">
        <v>279</v>
      </c>
      <c r="H30" s="67">
        <v>6.371817</v>
      </c>
      <c r="I30" s="67">
        <v>6.371817</v>
      </c>
      <c r="J30" s="67"/>
      <c r="K30" s="67"/>
      <c r="L30" s="67"/>
      <c r="M30" s="67">
        <v>6.371817</v>
      </c>
      <c r="N30" s="67"/>
      <c r="O30" s="66"/>
      <c r="P30" s="66"/>
      <c r="Q30" s="67"/>
      <c r="R30" s="67"/>
      <c r="S30" s="67"/>
      <c r="T30" s="67"/>
      <c r="U30" s="67"/>
      <c r="V30" s="67"/>
      <c r="W30" s="67"/>
      <c r="X30" s="67"/>
      <c r="Y30" s="67"/>
      <c r="Z30" s="67"/>
    </row>
    <row r="31" s="44" customFormat="1" ht="23.25" customHeight="1" outlineLevel="1" spans="1:26">
      <c r="A31" s="215" t="s">
        <v>330</v>
      </c>
      <c r="B31" s="66" t="s">
        <v>366</v>
      </c>
      <c r="C31" s="79" t="s">
        <v>279</v>
      </c>
      <c r="D31" s="66" t="s">
        <v>75</v>
      </c>
      <c r="E31" s="79" t="s">
        <v>172</v>
      </c>
      <c r="F31" s="66" t="s">
        <v>367</v>
      </c>
      <c r="G31" s="79" t="s">
        <v>279</v>
      </c>
      <c r="H31" s="67">
        <v>2.079512</v>
      </c>
      <c r="I31" s="67">
        <v>2.079512</v>
      </c>
      <c r="J31" s="67"/>
      <c r="K31" s="67"/>
      <c r="L31" s="67"/>
      <c r="M31" s="67">
        <v>2.079512</v>
      </c>
      <c r="N31" s="67"/>
      <c r="O31" s="66"/>
      <c r="P31" s="66"/>
      <c r="Q31" s="67"/>
      <c r="R31" s="67"/>
      <c r="S31" s="67"/>
      <c r="T31" s="67"/>
      <c r="U31" s="67"/>
      <c r="V31" s="67"/>
      <c r="W31" s="67"/>
      <c r="X31" s="67"/>
      <c r="Y31" s="67"/>
      <c r="Z31" s="67"/>
    </row>
    <row r="32" s="44" customFormat="1" ht="23.25" customHeight="1" outlineLevel="1" spans="1:26">
      <c r="A32" s="215" t="s">
        <v>330</v>
      </c>
      <c r="B32" s="66" t="s">
        <v>368</v>
      </c>
      <c r="C32" s="79" t="s">
        <v>369</v>
      </c>
      <c r="D32" s="66" t="s">
        <v>88</v>
      </c>
      <c r="E32" s="79" t="s">
        <v>178</v>
      </c>
      <c r="F32" s="66" t="s">
        <v>370</v>
      </c>
      <c r="G32" s="79" t="s">
        <v>288</v>
      </c>
      <c r="H32" s="67">
        <v>5</v>
      </c>
      <c r="I32" s="67">
        <v>5</v>
      </c>
      <c r="J32" s="67"/>
      <c r="K32" s="67"/>
      <c r="L32" s="67"/>
      <c r="M32" s="67">
        <v>5</v>
      </c>
      <c r="N32" s="67"/>
      <c r="O32" s="66"/>
      <c r="P32" s="66"/>
      <c r="Q32" s="67"/>
      <c r="R32" s="67"/>
      <c r="S32" s="67"/>
      <c r="T32" s="67"/>
      <c r="U32" s="67"/>
      <c r="V32" s="67"/>
      <c r="W32" s="67"/>
      <c r="X32" s="67"/>
      <c r="Y32" s="67"/>
      <c r="Z32" s="67"/>
    </row>
    <row r="33" s="44" customFormat="1" ht="23.25" customHeight="1" outlineLevel="1" spans="1:26">
      <c r="A33" s="82" t="s">
        <v>329</v>
      </c>
      <c r="B33" s="66"/>
      <c r="C33" s="66"/>
      <c r="D33" s="66"/>
      <c r="E33" s="66"/>
      <c r="F33" s="66"/>
      <c r="G33" s="66"/>
      <c r="H33" s="67">
        <v>403.503947</v>
      </c>
      <c r="I33" s="67">
        <v>403.503947</v>
      </c>
      <c r="J33" s="67"/>
      <c r="K33" s="67"/>
      <c r="L33" s="67"/>
      <c r="M33" s="67">
        <v>403.503947</v>
      </c>
      <c r="N33" s="67"/>
      <c r="O33" s="66"/>
      <c r="P33" s="66"/>
      <c r="Q33" s="67"/>
      <c r="R33" s="67"/>
      <c r="S33" s="67"/>
      <c r="T33" s="67"/>
      <c r="U33" s="67"/>
      <c r="V33" s="67"/>
      <c r="W33" s="67"/>
      <c r="X33" s="67"/>
      <c r="Y33" s="67"/>
      <c r="Z33" s="67"/>
    </row>
    <row r="34" s="44" customFormat="1" ht="23.25" customHeight="1" outlineLevel="1" spans="1:26">
      <c r="A34" s="215" t="s">
        <v>329</v>
      </c>
      <c r="B34" s="66" t="s">
        <v>371</v>
      </c>
      <c r="C34" s="79" t="s">
        <v>372</v>
      </c>
      <c r="D34" s="66" t="s">
        <v>98</v>
      </c>
      <c r="E34" s="79" t="s">
        <v>183</v>
      </c>
      <c r="F34" s="66" t="s">
        <v>333</v>
      </c>
      <c r="G34" s="79" t="s">
        <v>223</v>
      </c>
      <c r="H34" s="67">
        <v>93.804</v>
      </c>
      <c r="I34" s="67">
        <v>93.804</v>
      </c>
      <c r="J34" s="67"/>
      <c r="K34" s="67"/>
      <c r="L34" s="67"/>
      <c r="M34" s="67">
        <v>93.804</v>
      </c>
      <c r="N34" s="67"/>
      <c r="O34" s="66"/>
      <c r="P34" s="66"/>
      <c r="Q34" s="67"/>
      <c r="R34" s="67"/>
      <c r="S34" s="67"/>
      <c r="T34" s="67"/>
      <c r="U34" s="67"/>
      <c r="V34" s="67"/>
      <c r="W34" s="67"/>
      <c r="X34" s="67"/>
      <c r="Y34" s="67"/>
      <c r="Z34" s="67"/>
    </row>
    <row r="35" s="44" customFormat="1" ht="23.25" customHeight="1" outlineLevel="1" spans="1:26">
      <c r="A35" s="215" t="s">
        <v>329</v>
      </c>
      <c r="B35" s="66" t="s">
        <v>371</v>
      </c>
      <c r="C35" s="79" t="s">
        <v>372</v>
      </c>
      <c r="D35" s="66" t="s">
        <v>98</v>
      </c>
      <c r="E35" s="79" t="s">
        <v>183</v>
      </c>
      <c r="F35" s="66" t="s">
        <v>334</v>
      </c>
      <c r="G35" s="79" t="s">
        <v>226</v>
      </c>
      <c r="H35" s="67">
        <v>123.3504</v>
      </c>
      <c r="I35" s="67">
        <v>123.3504</v>
      </c>
      <c r="J35" s="67"/>
      <c r="K35" s="67"/>
      <c r="L35" s="67"/>
      <c r="M35" s="67">
        <v>123.3504</v>
      </c>
      <c r="N35" s="67"/>
      <c r="O35" s="66"/>
      <c r="P35" s="66"/>
      <c r="Q35" s="67"/>
      <c r="R35" s="67"/>
      <c r="S35" s="67"/>
      <c r="T35" s="67"/>
      <c r="U35" s="67"/>
      <c r="V35" s="67"/>
      <c r="W35" s="67"/>
      <c r="X35" s="67"/>
      <c r="Y35" s="67"/>
      <c r="Z35" s="67"/>
    </row>
    <row r="36" s="44" customFormat="1" ht="23.25" customHeight="1" outlineLevel="1" spans="1:26">
      <c r="A36" s="215" t="s">
        <v>329</v>
      </c>
      <c r="B36" s="66" t="s">
        <v>373</v>
      </c>
      <c r="C36" s="79" t="s">
        <v>374</v>
      </c>
      <c r="D36" s="66" t="s">
        <v>98</v>
      </c>
      <c r="E36" s="79" t="s">
        <v>183</v>
      </c>
      <c r="F36" s="66" t="s">
        <v>375</v>
      </c>
      <c r="G36" s="79" t="s">
        <v>228</v>
      </c>
      <c r="H36" s="67">
        <v>32.556</v>
      </c>
      <c r="I36" s="67">
        <v>32.556</v>
      </c>
      <c r="J36" s="67"/>
      <c r="K36" s="67"/>
      <c r="L36" s="67"/>
      <c r="M36" s="67">
        <v>32.556</v>
      </c>
      <c r="N36" s="67"/>
      <c r="O36" s="66"/>
      <c r="P36" s="66"/>
      <c r="Q36" s="67"/>
      <c r="R36" s="67"/>
      <c r="S36" s="67"/>
      <c r="T36" s="67"/>
      <c r="U36" s="67"/>
      <c r="V36" s="67"/>
      <c r="W36" s="67"/>
      <c r="X36" s="67"/>
      <c r="Y36" s="67"/>
      <c r="Z36" s="67"/>
    </row>
    <row r="37" s="44" customFormat="1" ht="23.25" customHeight="1" outlineLevel="1" spans="1:26">
      <c r="A37" s="215" t="s">
        <v>329</v>
      </c>
      <c r="B37" s="66" t="s">
        <v>371</v>
      </c>
      <c r="C37" s="79" t="s">
        <v>372</v>
      </c>
      <c r="D37" s="66" t="s">
        <v>98</v>
      </c>
      <c r="E37" s="79" t="s">
        <v>183</v>
      </c>
      <c r="F37" s="66" t="s">
        <v>375</v>
      </c>
      <c r="G37" s="79" t="s">
        <v>228</v>
      </c>
      <c r="H37" s="67">
        <v>7.817</v>
      </c>
      <c r="I37" s="67">
        <v>7.817</v>
      </c>
      <c r="J37" s="67"/>
      <c r="K37" s="67"/>
      <c r="L37" s="67"/>
      <c r="M37" s="67">
        <v>7.817</v>
      </c>
      <c r="N37" s="67"/>
      <c r="O37" s="66"/>
      <c r="P37" s="66"/>
      <c r="Q37" s="67"/>
      <c r="R37" s="67"/>
      <c r="S37" s="67"/>
      <c r="T37" s="67"/>
      <c r="U37" s="67"/>
      <c r="V37" s="67"/>
      <c r="W37" s="67"/>
      <c r="X37" s="67"/>
      <c r="Y37" s="67"/>
      <c r="Z37" s="67"/>
    </row>
    <row r="38" s="44" customFormat="1" ht="23.25" customHeight="1" outlineLevel="1" spans="1:26">
      <c r="A38" s="215" t="s">
        <v>329</v>
      </c>
      <c r="B38" s="66" t="s">
        <v>376</v>
      </c>
      <c r="C38" s="79" t="s">
        <v>339</v>
      </c>
      <c r="D38" s="66" t="s">
        <v>77</v>
      </c>
      <c r="E38" s="79" t="s">
        <v>173</v>
      </c>
      <c r="F38" s="66" t="s">
        <v>340</v>
      </c>
      <c r="G38" s="79" t="s">
        <v>235</v>
      </c>
      <c r="H38" s="67">
        <v>37.279904</v>
      </c>
      <c r="I38" s="67">
        <v>37.279904</v>
      </c>
      <c r="J38" s="67"/>
      <c r="K38" s="67"/>
      <c r="L38" s="67"/>
      <c r="M38" s="67">
        <v>37.279904</v>
      </c>
      <c r="N38" s="67"/>
      <c r="O38" s="66"/>
      <c r="P38" s="66"/>
      <c r="Q38" s="67"/>
      <c r="R38" s="67"/>
      <c r="S38" s="67"/>
      <c r="T38" s="67"/>
      <c r="U38" s="67"/>
      <c r="V38" s="67"/>
      <c r="W38" s="67"/>
      <c r="X38" s="67"/>
      <c r="Y38" s="67"/>
      <c r="Z38" s="67"/>
    </row>
    <row r="39" s="44" customFormat="1" ht="23.25" customHeight="1" outlineLevel="1" spans="1:26">
      <c r="A39" s="215" t="s">
        <v>329</v>
      </c>
      <c r="B39" s="66" t="s">
        <v>377</v>
      </c>
      <c r="C39" s="79" t="s">
        <v>342</v>
      </c>
      <c r="D39" s="66" t="s">
        <v>86</v>
      </c>
      <c r="E39" s="79" t="s">
        <v>177</v>
      </c>
      <c r="F39" s="66" t="s">
        <v>343</v>
      </c>
      <c r="G39" s="79" t="s">
        <v>240</v>
      </c>
      <c r="H39" s="67">
        <v>13.098595</v>
      </c>
      <c r="I39" s="67">
        <v>13.098595</v>
      </c>
      <c r="J39" s="67"/>
      <c r="K39" s="67"/>
      <c r="L39" s="67"/>
      <c r="M39" s="67">
        <v>13.098595</v>
      </c>
      <c r="N39" s="67"/>
      <c r="O39" s="66"/>
      <c r="P39" s="66"/>
      <c r="Q39" s="67"/>
      <c r="R39" s="67"/>
      <c r="S39" s="67"/>
      <c r="T39" s="67"/>
      <c r="U39" s="67"/>
      <c r="V39" s="67"/>
      <c r="W39" s="67"/>
      <c r="X39" s="67"/>
      <c r="Y39" s="67"/>
      <c r="Z39" s="67"/>
    </row>
    <row r="40" s="44" customFormat="1" ht="23.25" customHeight="1" outlineLevel="1" spans="1:26">
      <c r="A40" s="215" t="s">
        <v>329</v>
      </c>
      <c r="B40" s="66" t="s">
        <v>378</v>
      </c>
      <c r="C40" s="79" t="s">
        <v>345</v>
      </c>
      <c r="D40" s="66" t="s">
        <v>92</v>
      </c>
      <c r="E40" s="79" t="s">
        <v>180</v>
      </c>
      <c r="F40" s="66" t="s">
        <v>346</v>
      </c>
      <c r="G40" s="79" t="s">
        <v>246</v>
      </c>
      <c r="H40" s="67">
        <v>0.770506</v>
      </c>
      <c r="I40" s="67">
        <v>0.770506</v>
      </c>
      <c r="J40" s="67"/>
      <c r="K40" s="67"/>
      <c r="L40" s="67"/>
      <c r="M40" s="67">
        <v>0.770506</v>
      </c>
      <c r="N40" s="67"/>
      <c r="O40" s="66"/>
      <c r="P40" s="66"/>
      <c r="Q40" s="67"/>
      <c r="R40" s="67"/>
      <c r="S40" s="67"/>
      <c r="T40" s="67"/>
      <c r="U40" s="67"/>
      <c r="V40" s="67"/>
      <c r="W40" s="67"/>
      <c r="X40" s="67"/>
      <c r="Y40" s="67"/>
      <c r="Z40" s="67"/>
    </row>
    <row r="41" s="44" customFormat="1" ht="23.25" customHeight="1" outlineLevel="1" spans="1:26">
      <c r="A41" s="215" t="s">
        <v>329</v>
      </c>
      <c r="B41" s="66" t="s">
        <v>379</v>
      </c>
      <c r="C41" s="79" t="s">
        <v>380</v>
      </c>
      <c r="D41" s="66" t="s">
        <v>92</v>
      </c>
      <c r="E41" s="79" t="s">
        <v>180</v>
      </c>
      <c r="F41" s="66" t="s">
        <v>346</v>
      </c>
      <c r="G41" s="79" t="s">
        <v>246</v>
      </c>
      <c r="H41" s="67">
        <v>0.963132</v>
      </c>
      <c r="I41" s="67">
        <v>0.963132</v>
      </c>
      <c r="J41" s="67"/>
      <c r="K41" s="67"/>
      <c r="L41" s="67"/>
      <c r="M41" s="67">
        <v>0.963132</v>
      </c>
      <c r="N41" s="67"/>
      <c r="O41" s="66"/>
      <c r="P41" s="66"/>
      <c r="Q41" s="67"/>
      <c r="R41" s="67"/>
      <c r="S41" s="67"/>
      <c r="T41" s="67"/>
      <c r="U41" s="67"/>
      <c r="V41" s="67"/>
      <c r="W41" s="67"/>
      <c r="X41" s="67"/>
      <c r="Y41" s="67"/>
      <c r="Z41" s="67"/>
    </row>
    <row r="42" s="44" customFormat="1" ht="23.25" customHeight="1" outlineLevel="1" spans="1:26">
      <c r="A42" s="215" t="s">
        <v>329</v>
      </c>
      <c r="B42" s="66" t="s">
        <v>381</v>
      </c>
      <c r="C42" s="79" t="s">
        <v>350</v>
      </c>
      <c r="D42" s="66" t="s">
        <v>92</v>
      </c>
      <c r="E42" s="79" t="s">
        <v>180</v>
      </c>
      <c r="F42" s="66" t="s">
        <v>346</v>
      </c>
      <c r="G42" s="79" t="s">
        <v>246</v>
      </c>
      <c r="H42" s="67">
        <v>0.5852</v>
      </c>
      <c r="I42" s="67">
        <v>0.5852</v>
      </c>
      <c r="J42" s="67"/>
      <c r="K42" s="67"/>
      <c r="L42" s="67"/>
      <c r="M42" s="67">
        <v>0.5852</v>
      </c>
      <c r="N42" s="67"/>
      <c r="O42" s="66"/>
      <c r="P42" s="66"/>
      <c r="Q42" s="67"/>
      <c r="R42" s="67"/>
      <c r="S42" s="67"/>
      <c r="T42" s="67"/>
      <c r="U42" s="67"/>
      <c r="V42" s="67"/>
      <c r="W42" s="67"/>
      <c r="X42" s="67"/>
      <c r="Y42" s="67"/>
      <c r="Z42" s="67"/>
    </row>
    <row r="43" s="44" customFormat="1" ht="23.25" customHeight="1" outlineLevel="1" spans="1:26">
      <c r="A43" s="215" t="s">
        <v>329</v>
      </c>
      <c r="B43" s="66" t="s">
        <v>382</v>
      </c>
      <c r="C43" s="79" t="s">
        <v>352</v>
      </c>
      <c r="D43" s="66" t="s">
        <v>112</v>
      </c>
      <c r="E43" s="79" t="s">
        <v>189</v>
      </c>
      <c r="F43" s="66" t="s">
        <v>353</v>
      </c>
      <c r="G43" s="79" t="s">
        <v>189</v>
      </c>
      <c r="H43" s="67">
        <v>33.371251</v>
      </c>
      <c r="I43" s="67">
        <v>33.371251</v>
      </c>
      <c r="J43" s="67"/>
      <c r="K43" s="67"/>
      <c r="L43" s="67"/>
      <c r="M43" s="67">
        <v>33.371251</v>
      </c>
      <c r="N43" s="67"/>
      <c r="O43" s="66"/>
      <c r="P43" s="66"/>
      <c r="Q43" s="67"/>
      <c r="R43" s="67"/>
      <c r="S43" s="67"/>
      <c r="T43" s="67"/>
      <c r="U43" s="67"/>
      <c r="V43" s="67"/>
      <c r="W43" s="67"/>
      <c r="X43" s="67"/>
      <c r="Y43" s="67"/>
      <c r="Z43" s="67"/>
    </row>
    <row r="44" s="44" customFormat="1" ht="23.25" customHeight="1" outlineLevel="1" spans="1:26">
      <c r="A44" s="215" t="s">
        <v>329</v>
      </c>
      <c r="B44" s="66" t="s">
        <v>383</v>
      </c>
      <c r="C44" s="79" t="s">
        <v>245</v>
      </c>
      <c r="D44" s="66" t="s">
        <v>98</v>
      </c>
      <c r="E44" s="79" t="s">
        <v>183</v>
      </c>
      <c r="F44" s="66" t="s">
        <v>384</v>
      </c>
      <c r="G44" s="79" t="s">
        <v>245</v>
      </c>
      <c r="H44" s="67">
        <v>0.776</v>
      </c>
      <c r="I44" s="67">
        <v>0.776</v>
      </c>
      <c r="J44" s="67"/>
      <c r="K44" s="67"/>
      <c r="L44" s="67"/>
      <c r="M44" s="67">
        <v>0.776</v>
      </c>
      <c r="N44" s="67"/>
      <c r="O44" s="66"/>
      <c r="P44" s="66"/>
      <c r="Q44" s="67"/>
      <c r="R44" s="67"/>
      <c r="S44" s="67"/>
      <c r="T44" s="67"/>
      <c r="U44" s="67"/>
      <c r="V44" s="67"/>
      <c r="W44" s="67"/>
      <c r="X44" s="67"/>
      <c r="Y44" s="67"/>
      <c r="Z44" s="67"/>
    </row>
    <row r="45" s="44" customFormat="1" ht="23.25" customHeight="1" outlineLevel="1" spans="1:26">
      <c r="A45" s="215" t="s">
        <v>329</v>
      </c>
      <c r="B45" s="66" t="s">
        <v>385</v>
      </c>
      <c r="C45" s="79" t="s">
        <v>357</v>
      </c>
      <c r="D45" s="66" t="s">
        <v>98</v>
      </c>
      <c r="E45" s="79" t="s">
        <v>183</v>
      </c>
      <c r="F45" s="66" t="s">
        <v>359</v>
      </c>
      <c r="G45" s="79" t="s">
        <v>253</v>
      </c>
      <c r="H45" s="67">
        <v>11.113475</v>
      </c>
      <c r="I45" s="67">
        <v>11.113475</v>
      </c>
      <c r="J45" s="67"/>
      <c r="K45" s="67"/>
      <c r="L45" s="67"/>
      <c r="M45" s="67">
        <v>11.113475</v>
      </c>
      <c r="N45" s="67"/>
      <c r="O45" s="66"/>
      <c r="P45" s="66"/>
      <c r="Q45" s="67"/>
      <c r="R45" s="67"/>
      <c r="S45" s="67"/>
      <c r="T45" s="67"/>
      <c r="U45" s="67"/>
      <c r="V45" s="67"/>
      <c r="W45" s="67"/>
      <c r="X45" s="67"/>
      <c r="Y45" s="67"/>
      <c r="Z45" s="67"/>
    </row>
    <row r="46" s="44" customFormat="1" ht="23.25" customHeight="1" outlineLevel="1" spans="1:26">
      <c r="A46" s="215" t="s">
        <v>329</v>
      </c>
      <c r="B46" s="66" t="s">
        <v>385</v>
      </c>
      <c r="C46" s="79" t="s">
        <v>357</v>
      </c>
      <c r="D46" s="66" t="s">
        <v>98</v>
      </c>
      <c r="E46" s="79" t="s">
        <v>183</v>
      </c>
      <c r="F46" s="66" t="s">
        <v>358</v>
      </c>
      <c r="G46" s="79" t="s">
        <v>263</v>
      </c>
      <c r="H46" s="67">
        <v>2</v>
      </c>
      <c r="I46" s="67">
        <v>2</v>
      </c>
      <c r="J46" s="67"/>
      <c r="K46" s="67"/>
      <c r="L46" s="67"/>
      <c r="M46" s="67">
        <v>2</v>
      </c>
      <c r="N46" s="67"/>
      <c r="O46" s="66"/>
      <c r="P46" s="66"/>
      <c r="Q46" s="67"/>
      <c r="R46" s="67"/>
      <c r="S46" s="67"/>
      <c r="T46" s="67"/>
      <c r="U46" s="67"/>
      <c r="V46" s="67"/>
      <c r="W46" s="67"/>
      <c r="X46" s="67"/>
      <c r="Y46" s="67"/>
      <c r="Z46" s="67"/>
    </row>
    <row r="47" s="44" customFormat="1" ht="23.25" customHeight="1" outlineLevel="1" spans="1:26">
      <c r="A47" s="215" t="s">
        <v>329</v>
      </c>
      <c r="B47" s="66" t="s">
        <v>386</v>
      </c>
      <c r="C47" s="79" t="s">
        <v>361</v>
      </c>
      <c r="D47" s="66" t="s">
        <v>73</v>
      </c>
      <c r="E47" s="79" t="s">
        <v>171</v>
      </c>
      <c r="F47" s="66" t="s">
        <v>359</v>
      </c>
      <c r="G47" s="79" t="s">
        <v>253</v>
      </c>
      <c r="H47" s="67">
        <v>0.185193</v>
      </c>
      <c r="I47" s="67">
        <v>0.185193</v>
      </c>
      <c r="J47" s="67"/>
      <c r="K47" s="67"/>
      <c r="L47" s="67"/>
      <c r="M47" s="67">
        <v>0.185193</v>
      </c>
      <c r="N47" s="67"/>
      <c r="O47" s="66"/>
      <c r="P47" s="66"/>
      <c r="Q47" s="67"/>
      <c r="R47" s="67"/>
      <c r="S47" s="67"/>
      <c r="T47" s="67"/>
      <c r="U47" s="67"/>
      <c r="V47" s="67"/>
      <c r="W47" s="67"/>
      <c r="X47" s="67"/>
      <c r="Y47" s="67"/>
      <c r="Z47" s="67"/>
    </row>
    <row r="48" s="44" customFormat="1" ht="23.25" customHeight="1" outlineLevel="1" spans="1:26">
      <c r="A48" s="215" t="s">
        <v>329</v>
      </c>
      <c r="B48" s="66" t="s">
        <v>387</v>
      </c>
      <c r="C48" s="79" t="s">
        <v>236</v>
      </c>
      <c r="D48" s="66" t="s">
        <v>98</v>
      </c>
      <c r="E48" s="79" t="s">
        <v>183</v>
      </c>
      <c r="F48" s="66" t="s">
        <v>388</v>
      </c>
      <c r="G48" s="79" t="s">
        <v>236</v>
      </c>
      <c r="H48" s="67">
        <v>0.72</v>
      </c>
      <c r="I48" s="67">
        <v>0.72</v>
      </c>
      <c r="J48" s="67"/>
      <c r="K48" s="67"/>
      <c r="L48" s="67"/>
      <c r="M48" s="67">
        <v>0.72</v>
      </c>
      <c r="N48" s="67"/>
      <c r="O48" s="66"/>
      <c r="P48" s="66"/>
      <c r="Q48" s="67"/>
      <c r="R48" s="67"/>
      <c r="S48" s="67"/>
      <c r="T48" s="67"/>
      <c r="U48" s="67"/>
      <c r="V48" s="67"/>
      <c r="W48" s="67"/>
      <c r="X48" s="67"/>
      <c r="Y48" s="67"/>
      <c r="Z48" s="67"/>
    </row>
    <row r="49" s="44" customFormat="1" ht="23.25" customHeight="1" outlineLevel="1" spans="1:26">
      <c r="A49" s="215" t="s">
        <v>329</v>
      </c>
      <c r="B49" s="66" t="s">
        <v>389</v>
      </c>
      <c r="C49" s="79" t="s">
        <v>239</v>
      </c>
      <c r="D49" s="66" t="s">
        <v>98</v>
      </c>
      <c r="E49" s="79" t="s">
        <v>183</v>
      </c>
      <c r="F49" s="66" t="s">
        <v>363</v>
      </c>
      <c r="G49" s="79" t="s">
        <v>239</v>
      </c>
      <c r="H49" s="67">
        <v>1.50426</v>
      </c>
      <c r="I49" s="67">
        <v>1.50426</v>
      </c>
      <c r="J49" s="67"/>
      <c r="K49" s="67"/>
      <c r="L49" s="67"/>
      <c r="M49" s="67">
        <v>1.50426</v>
      </c>
      <c r="N49" s="67"/>
      <c r="O49" s="66"/>
      <c r="P49" s="66"/>
      <c r="Q49" s="67"/>
      <c r="R49" s="67"/>
      <c r="S49" s="67"/>
      <c r="T49" s="67"/>
      <c r="U49" s="67"/>
      <c r="V49" s="67"/>
      <c r="W49" s="67"/>
      <c r="X49" s="67"/>
      <c r="Y49" s="67"/>
      <c r="Z49" s="67"/>
    </row>
    <row r="50" s="44" customFormat="1" ht="23.25" customHeight="1" outlineLevel="1" spans="1:26">
      <c r="A50" s="215" t="s">
        <v>329</v>
      </c>
      <c r="B50" s="66" t="s">
        <v>390</v>
      </c>
      <c r="C50" s="79" t="s">
        <v>277</v>
      </c>
      <c r="D50" s="66" t="s">
        <v>98</v>
      </c>
      <c r="E50" s="79" t="s">
        <v>183</v>
      </c>
      <c r="F50" s="66" t="s">
        <v>365</v>
      </c>
      <c r="G50" s="79" t="s">
        <v>277</v>
      </c>
      <c r="H50" s="67">
        <v>4.343088</v>
      </c>
      <c r="I50" s="67">
        <v>4.343088</v>
      </c>
      <c r="J50" s="67"/>
      <c r="K50" s="67"/>
      <c r="L50" s="67"/>
      <c r="M50" s="67">
        <v>4.343088</v>
      </c>
      <c r="N50" s="67"/>
      <c r="O50" s="66"/>
      <c r="P50" s="66"/>
      <c r="Q50" s="67"/>
      <c r="R50" s="67"/>
      <c r="S50" s="67"/>
      <c r="T50" s="67"/>
      <c r="U50" s="67"/>
      <c r="V50" s="67"/>
      <c r="W50" s="67"/>
      <c r="X50" s="67"/>
      <c r="Y50" s="67"/>
      <c r="Z50" s="67"/>
    </row>
    <row r="51" s="44" customFormat="1" ht="23.25" customHeight="1" outlineLevel="1" spans="1:26">
      <c r="A51" s="215" t="s">
        <v>329</v>
      </c>
      <c r="B51" s="66" t="s">
        <v>390</v>
      </c>
      <c r="C51" s="79" t="s">
        <v>277</v>
      </c>
      <c r="D51" s="66" t="s">
        <v>73</v>
      </c>
      <c r="E51" s="79" t="s">
        <v>171</v>
      </c>
      <c r="F51" s="66" t="s">
        <v>365</v>
      </c>
      <c r="G51" s="79" t="s">
        <v>277</v>
      </c>
      <c r="H51" s="67">
        <v>0.636749</v>
      </c>
      <c r="I51" s="67">
        <v>0.636749</v>
      </c>
      <c r="J51" s="67"/>
      <c r="K51" s="67"/>
      <c r="L51" s="67"/>
      <c r="M51" s="67">
        <v>0.636749</v>
      </c>
      <c r="N51" s="67"/>
      <c r="O51" s="66"/>
      <c r="P51" s="66"/>
      <c r="Q51" s="67"/>
      <c r="R51" s="67"/>
      <c r="S51" s="67"/>
      <c r="T51" s="67"/>
      <c r="U51" s="67"/>
      <c r="V51" s="67"/>
      <c r="W51" s="67"/>
      <c r="X51" s="67"/>
      <c r="Y51" s="67"/>
      <c r="Z51" s="67"/>
    </row>
    <row r="52" s="44" customFormat="1" ht="23.25" customHeight="1" outlineLevel="1" spans="1:26">
      <c r="A52" s="215" t="s">
        <v>329</v>
      </c>
      <c r="B52" s="66" t="s">
        <v>391</v>
      </c>
      <c r="C52" s="79" t="s">
        <v>279</v>
      </c>
      <c r="D52" s="66" t="s">
        <v>98</v>
      </c>
      <c r="E52" s="79" t="s">
        <v>183</v>
      </c>
      <c r="F52" s="66" t="s">
        <v>367</v>
      </c>
      <c r="G52" s="79" t="s">
        <v>279</v>
      </c>
      <c r="H52" s="67">
        <v>4.95006</v>
      </c>
      <c r="I52" s="67">
        <v>4.95006</v>
      </c>
      <c r="J52" s="67"/>
      <c r="K52" s="67"/>
      <c r="L52" s="67"/>
      <c r="M52" s="67">
        <v>4.95006</v>
      </c>
      <c r="N52" s="67"/>
      <c r="O52" s="66"/>
      <c r="P52" s="66"/>
      <c r="Q52" s="67"/>
      <c r="R52" s="67"/>
      <c r="S52" s="67"/>
      <c r="T52" s="67"/>
      <c r="U52" s="67"/>
      <c r="V52" s="67"/>
      <c r="W52" s="67"/>
      <c r="X52" s="67"/>
      <c r="Y52" s="67"/>
      <c r="Z52" s="67"/>
    </row>
    <row r="53" s="44" customFormat="1" ht="23.25" customHeight="1" outlineLevel="1" spans="1:26">
      <c r="A53" s="215" t="s">
        <v>329</v>
      </c>
      <c r="B53" s="66" t="s">
        <v>391</v>
      </c>
      <c r="C53" s="79" t="s">
        <v>279</v>
      </c>
      <c r="D53" s="66" t="s">
        <v>73</v>
      </c>
      <c r="E53" s="79" t="s">
        <v>171</v>
      </c>
      <c r="F53" s="66" t="s">
        <v>367</v>
      </c>
      <c r="G53" s="79" t="s">
        <v>279</v>
      </c>
      <c r="H53" s="67">
        <v>0.689536</v>
      </c>
      <c r="I53" s="67">
        <v>0.689536</v>
      </c>
      <c r="J53" s="67"/>
      <c r="K53" s="67"/>
      <c r="L53" s="67"/>
      <c r="M53" s="67">
        <v>0.689536</v>
      </c>
      <c r="N53" s="67"/>
      <c r="O53" s="66"/>
      <c r="P53" s="66"/>
      <c r="Q53" s="67"/>
      <c r="R53" s="67"/>
      <c r="S53" s="67"/>
      <c r="T53" s="67"/>
      <c r="U53" s="67"/>
      <c r="V53" s="67"/>
      <c r="W53" s="67"/>
      <c r="X53" s="67"/>
      <c r="Y53" s="67"/>
      <c r="Z53" s="67"/>
    </row>
    <row r="54" s="44" customFormat="1" ht="23.25" customHeight="1" outlineLevel="1" spans="1:26">
      <c r="A54" s="215" t="s">
        <v>329</v>
      </c>
      <c r="B54" s="66" t="s">
        <v>392</v>
      </c>
      <c r="C54" s="79" t="s">
        <v>393</v>
      </c>
      <c r="D54" s="66" t="s">
        <v>98</v>
      </c>
      <c r="E54" s="79" t="s">
        <v>183</v>
      </c>
      <c r="F54" s="66" t="s">
        <v>394</v>
      </c>
      <c r="G54" s="79" t="s">
        <v>282</v>
      </c>
      <c r="H54" s="67">
        <v>2.094</v>
      </c>
      <c r="I54" s="67">
        <v>2.094</v>
      </c>
      <c r="J54" s="67"/>
      <c r="K54" s="67"/>
      <c r="L54" s="67"/>
      <c r="M54" s="67">
        <v>2.094</v>
      </c>
      <c r="N54" s="67"/>
      <c r="O54" s="66"/>
      <c r="P54" s="66"/>
      <c r="Q54" s="67"/>
      <c r="R54" s="67"/>
      <c r="S54" s="67"/>
      <c r="T54" s="67"/>
      <c r="U54" s="67"/>
      <c r="V54" s="67"/>
      <c r="W54" s="67"/>
      <c r="X54" s="67"/>
      <c r="Y54" s="67"/>
      <c r="Z54" s="67"/>
    </row>
    <row r="55" s="44" customFormat="1" ht="23.25" customHeight="1" outlineLevel="1" spans="1:26">
      <c r="A55" s="215" t="s">
        <v>329</v>
      </c>
      <c r="B55" s="66" t="s">
        <v>395</v>
      </c>
      <c r="C55" s="79" t="s">
        <v>396</v>
      </c>
      <c r="D55" s="66" t="s">
        <v>98</v>
      </c>
      <c r="E55" s="79" t="s">
        <v>183</v>
      </c>
      <c r="F55" s="66" t="s">
        <v>394</v>
      </c>
      <c r="G55" s="79" t="s">
        <v>282</v>
      </c>
      <c r="H55" s="67">
        <v>20.94</v>
      </c>
      <c r="I55" s="67">
        <v>20.94</v>
      </c>
      <c r="J55" s="67"/>
      <c r="K55" s="67"/>
      <c r="L55" s="67"/>
      <c r="M55" s="67">
        <v>20.94</v>
      </c>
      <c r="N55" s="67"/>
      <c r="O55" s="66"/>
      <c r="P55" s="66"/>
      <c r="Q55" s="67"/>
      <c r="R55" s="67"/>
      <c r="S55" s="67"/>
      <c r="T55" s="67"/>
      <c r="U55" s="67"/>
      <c r="V55" s="67"/>
      <c r="W55" s="67"/>
      <c r="X55" s="67"/>
      <c r="Y55" s="67"/>
      <c r="Z55" s="67"/>
    </row>
    <row r="56" s="44" customFormat="1" ht="23.25" customHeight="1" outlineLevel="1" spans="1:26">
      <c r="A56" s="215" t="s">
        <v>329</v>
      </c>
      <c r="B56" s="66" t="s">
        <v>397</v>
      </c>
      <c r="C56" s="79" t="s">
        <v>398</v>
      </c>
      <c r="D56" s="66" t="s">
        <v>90</v>
      </c>
      <c r="E56" s="79" t="s">
        <v>179</v>
      </c>
      <c r="F56" s="66" t="s">
        <v>399</v>
      </c>
      <c r="G56" s="79" t="s">
        <v>243</v>
      </c>
      <c r="H56" s="67">
        <v>8.668188</v>
      </c>
      <c r="I56" s="67">
        <v>8.668188</v>
      </c>
      <c r="J56" s="67"/>
      <c r="K56" s="67"/>
      <c r="L56" s="67"/>
      <c r="M56" s="67">
        <v>8.668188</v>
      </c>
      <c r="N56" s="67"/>
      <c r="O56" s="66"/>
      <c r="P56" s="66"/>
      <c r="Q56" s="67"/>
      <c r="R56" s="67"/>
      <c r="S56" s="67"/>
      <c r="T56" s="67"/>
      <c r="U56" s="67"/>
      <c r="V56" s="67"/>
      <c r="W56" s="67"/>
      <c r="X56" s="67"/>
      <c r="Y56" s="67"/>
      <c r="Z56" s="67"/>
    </row>
    <row r="57" s="44" customFormat="1" ht="23.25" customHeight="1" outlineLevel="1" spans="1:26">
      <c r="A57" s="215" t="s">
        <v>329</v>
      </c>
      <c r="B57" s="66" t="s">
        <v>400</v>
      </c>
      <c r="C57" s="79" t="s">
        <v>401</v>
      </c>
      <c r="D57" s="66" t="s">
        <v>90</v>
      </c>
      <c r="E57" s="79" t="s">
        <v>179</v>
      </c>
      <c r="F57" s="66" t="s">
        <v>399</v>
      </c>
      <c r="G57" s="79" t="s">
        <v>243</v>
      </c>
      <c r="H57" s="67">
        <v>1.28741</v>
      </c>
      <c r="I57" s="67">
        <v>1.28741</v>
      </c>
      <c r="J57" s="67"/>
      <c r="K57" s="67"/>
      <c r="L57" s="67"/>
      <c r="M57" s="67">
        <v>1.28741</v>
      </c>
      <c r="N57" s="67"/>
      <c r="O57" s="66"/>
      <c r="P57" s="66"/>
      <c r="Q57" s="67"/>
      <c r="R57" s="67"/>
      <c r="S57" s="67"/>
      <c r="T57" s="67"/>
      <c r="U57" s="67"/>
      <c r="V57" s="67"/>
      <c r="W57" s="67"/>
      <c r="X57" s="67"/>
      <c r="Y57" s="67"/>
      <c r="Z57" s="67"/>
    </row>
    <row r="58" s="44" customFormat="1" ht="23.25" customHeight="1" outlineLevel="1" spans="1:26">
      <c r="A58" s="82" t="s">
        <v>402</v>
      </c>
      <c r="B58" s="66"/>
      <c r="C58" s="66"/>
      <c r="D58" s="66"/>
      <c r="E58" s="66"/>
      <c r="F58" s="66"/>
      <c r="G58" s="66"/>
      <c r="H58" s="67">
        <v>410.723035</v>
      </c>
      <c r="I58" s="67">
        <v>410.723035</v>
      </c>
      <c r="J58" s="67"/>
      <c r="K58" s="67"/>
      <c r="L58" s="67"/>
      <c r="M58" s="67">
        <v>410.723035</v>
      </c>
      <c r="N58" s="67"/>
      <c r="O58" s="66"/>
      <c r="P58" s="66"/>
      <c r="Q58" s="67"/>
      <c r="R58" s="67"/>
      <c r="S58" s="67"/>
      <c r="T58" s="67"/>
      <c r="U58" s="67"/>
      <c r="V58" s="67"/>
      <c r="W58" s="67"/>
      <c r="X58" s="67"/>
      <c r="Y58" s="67"/>
      <c r="Z58" s="67"/>
    </row>
    <row r="59" s="44" customFormat="1" ht="23.25" customHeight="1" outlineLevel="1" spans="1:26">
      <c r="A59" s="215" t="s">
        <v>402</v>
      </c>
      <c r="B59" s="66" t="s">
        <v>403</v>
      </c>
      <c r="C59" s="79" t="s">
        <v>332</v>
      </c>
      <c r="D59" s="66" t="s">
        <v>104</v>
      </c>
      <c r="E59" s="79" t="s">
        <v>185</v>
      </c>
      <c r="F59" s="66" t="s">
        <v>333</v>
      </c>
      <c r="G59" s="79" t="s">
        <v>223</v>
      </c>
      <c r="H59" s="67">
        <v>108.3348</v>
      </c>
      <c r="I59" s="67">
        <v>108.3348</v>
      </c>
      <c r="J59" s="67"/>
      <c r="K59" s="67"/>
      <c r="L59" s="67"/>
      <c r="M59" s="67">
        <v>108.3348</v>
      </c>
      <c r="N59" s="67"/>
      <c r="O59" s="66"/>
      <c r="P59" s="66"/>
      <c r="Q59" s="67"/>
      <c r="R59" s="67"/>
      <c r="S59" s="67"/>
      <c r="T59" s="67"/>
      <c r="U59" s="67"/>
      <c r="V59" s="67"/>
      <c r="W59" s="67"/>
      <c r="X59" s="67"/>
      <c r="Y59" s="67"/>
      <c r="Z59" s="67"/>
    </row>
    <row r="60" s="44" customFormat="1" ht="23.25" customHeight="1" outlineLevel="1" spans="1:26">
      <c r="A60" s="215" t="s">
        <v>402</v>
      </c>
      <c r="B60" s="66" t="s">
        <v>403</v>
      </c>
      <c r="C60" s="79" t="s">
        <v>332</v>
      </c>
      <c r="D60" s="66" t="s">
        <v>104</v>
      </c>
      <c r="E60" s="79" t="s">
        <v>185</v>
      </c>
      <c r="F60" s="66" t="s">
        <v>334</v>
      </c>
      <c r="G60" s="79" t="s">
        <v>226</v>
      </c>
      <c r="H60" s="67">
        <v>9.702396</v>
      </c>
      <c r="I60" s="67">
        <v>9.702396</v>
      </c>
      <c r="J60" s="67"/>
      <c r="K60" s="67"/>
      <c r="L60" s="67"/>
      <c r="M60" s="67">
        <v>9.702396</v>
      </c>
      <c r="N60" s="67"/>
      <c r="O60" s="66"/>
      <c r="P60" s="66"/>
      <c r="Q60" s="67"/>
      <c r="R60" s="67"/>
      <c r="S60" s="67"/>
      <c r="T60" s="67"/>
      <c r="U60" s="67"/>
      <c r="V60" s="67"/>
      <c r="W60" s="67"/>
      <c r="X60" s="67"/>
      <c r="Y60" s="67"/>
      <c r="Z60" s="67"/>
    </row>
    <row r="61" s="44" customFormat="1" ht="23.25" customHeight="1" outlineLevel="1" spans="1:26">
      <c r="A61" s="215" t="s">
        <v>402</v>
      </c>
      <c r="B61" s="66" t="s">
        <v>403</v>
      </c>
      <c r="C61" s="79" t="s">
        <v>332</v>
      </c>
      <c r="D61" s="66" t="s">
        <v>104</v>
      </c>
      <c r="E61" s="79" t="s">
        <v>185</v>
      </c>
      <c r="F61" s="66" t="s">
        <v>335</v>
      </c>
      <c r="G61" s="79" t="s">
        <v>232</v>
      </c>
      <c r="H61" s="67">
        <v>9.0279</v>
      </c>
      <c r="I61" s="67">
        <v>9.0279</v>
      </c>
      <c r="J61" s="67"/>
      <c r="K61" s="67"/>
      <c r="L61" s="67"/>
      <c r="M61" s="67">
        <v>9.0279</v>
      </c>
      <c r="N61" s="67"/>
      <c r="O61" s="66"/>
      <c r="P61" s="66"/>
      <c r="Q61" s="67"/>
      <c r="R61" s="67"/>
      <c r="S61" s="67"/>
      <c r="T61" s="67"/>
      <c r="U61" s="67"/>
      <c r="V61" s="67"/>
      <c r="W61" s="67"/>
      <c r="X61" s="67"/>
      <c r="Y61" s="67"/>
      <c r="Z61" s="67"/>
    </row>
    <row r="62" s="44" customFormat="1" ht="23.25" customHeight="1" outlineLevel="1" spans="1:26">
      <c r="A62" s="215" t="s">
        <v>402</v>
      </c>
      <c r="B62" s="66" t="s">
        <v>403</v>
      </c>
      <c r="C62" s="79" t="s">
        <v>332</v>
      </c>
      <c r="D62" s="66" t="s">
        <v>104</v>
      </c>
      <c r="E62" s="79" t="s">
        <v>185</v>
      </c>
      <c r="F62" s="66" t="s">
        <v>335</v>
      </c>
      <c r="G62" s="79" t="s">
        <v>232</v>
      </c>
      <c r="H62" s="67">
        <v>85.5576</v>
      </c>
      <c r="I62" s="67">
        <v>85.5576</v>
      </c>
      <c r="J62" s="67"/>
      <c r="K62" s="67"/>
      <c r="L62" s="67"/>
      <c r="M62" s="67">
        <v>85.5576</v>
      </c>
      <c r="N62" s="67"/>
      <c r="O62" s="66"/>
      <c r="P62" s="66"/>
      <c r="Q62" s="67"/>
      <c r="R62" s="67"/>
      <c r="S62" s="67"/>
      <c r="T62" s="67"/>
      <c r="U62" s="67"/>
      <c r="V62" s="67"/>
      <c r="W62" s="67"/>
      <c r="X62" s="67"/>
      <c r="Y62" s="67"/>
      <c r="Z62" s="67"/>
    </row>
    <row r="63" s="44" customFormat="1" ht="23.25" customHeight="1" outlineLevel="1" spans="1:26">
      <c r="A63" s="215" t="s">
        <v>402</v>
      </c>
      <c r="B63" s="66" t="s">
        <v>403</v>
      </c>
      <c r="C63" s="79" t="s">
        <v>332</v>
      </c>
      <c r="D63" s="66" t="s">
        <v>104</v>
      </c>
      <c r="E63" s="79" t="s">
        <v>185</v>
      </c>
      <c r="F63" s="66" t="s">
        <v>335</v>
      </c>
      <c r="G63" s="79" t="s">
        <v>232</v>
      </c>
      <c r="H63" s="67">
        <v>24.672</v>
      </c>
      <c r="I63" s="67">
        <v>24.672</v>
      </c>
      <c r="J63" s="67"/>
      <c r="K63" s="67"/>
      <c r="L63" s="67"/>
      <c r="M63" s="67">
        <v>24.672</v>
      </c>
      <c r="N63" s="67"/>
      <c r="O63" s="66"/>
      <c r="P63" s="66"/>
      <c r="Q63" s="67"/>
      <c r="R63" s="67"/>
      <c r="S63" s="67"/>
      <c r="T63" s="67"/>
      <c r="U63" s="67"/>
      <c r="V63" s="67"/>
      <c r="W63" s="67"/>
      <c r="X63" s="67"/>
      <c r="Y63" s="67"/>
      <c r="Z63" s="67"/>
    </row>
    <row r="64" s="44" customFormat="1" ht="23.25" customHeight="1" outlineLevel="1" spans="1:26">
      <c r="A64" s="215" t="s">
        <v>402</v>
      </c>
      <c r="B64" s="66" t="s">
        <v>404</v>
      </c>
      <c r="C64" s="79" t="s">
        <v>337</v>
      </c>
      <c r="D64" s="66" t="s">
        <v>104</v>
      </c>
      <c r="E64" s="79" t="s">
        <v>185</v>
      </c>
      <c r="F64" s="66" t="s">
        <v>335</v>
      </c>
      <c r="G64" s="79" t="s">
        <v>232</v>
      </c>
      <c r="H64" s="67">
        <v>46.8</v>
      </c>
      <c r="I64" s="67">
        <v>46.8</v>
      </c>
      <c r="J64" s="67"/>
      <c r="K64" s="67"/>
      <c r="L64" s="67"/>
      <c r="M64" s="67">
        <v>46.8</v>
      </c>
      <c r="N64" s="67"/>
      <c r="O64" s="66"/>
      <c r="P64" s="66"/>
      <c r="Q64" s="67"/>
      <c r="R64" s="67"/>
      <c r="S64" s="67"/>
      <c r="T64" s="67"/>
      <c r="U64" s="67"/>
      <c r="V64" s="67"/>
      <c r="W64" s="67"/>
      <c r="X64" s="67"/>
      <c r="Y64" s="67"/>
      <c r="Z64" s="67"/>
    </row>
    <row r="65" s="44" customFormat="1" ht="23.25" customHeight="1" outlineLevel="1" spans="1:26">
      <c r="A65" s="215" t="s">
        <v>402</v>
      </c>
      <c r="B65" s="66" t="s">
        <v>405</v>
      </c>
      <c r="C65" s="79" t="s">
        <v>339</v>
      </c>
      <c r="D65" s="66" t="s">
        <v>77</v>
      </c>
      <c r="E65" s="79" t="s">
        <v>173</v>
      </c>
      <c r="F65" s="66" t="s">
        <v>340</v>
      </c>
      <c r="G65" s="79" t="s">
        <v>235</v>
      </c>
      <c r="H65" s="67">
        <v>42.232368</v>
      </c>
      <c r="I65" s="67">
        <v>42.232368</v>
      </c>
      <c r="J65" s="67"/>
      <c r="K65" s="67"/>
      <c r="L65" s="67"/>
      <c r="M65" s="67">
        <v>42.232368</v>
      </c>
      <c r="N65" s="67"/>
      <c r="O65" s="66"/>
      <c r="P65" s="66"/>
      <c r="Q65" s="67"/>
      <c r="R65" s="67"/>
      <c r="S65" s="67"/>
      <c r="T65" s="67"/>
      <c r="U65" s="67"/>
      <c r="V65" s="67"/>
      <c r="W65" s="67"/>
      <c r="X65" s="67"/>
      <c r="Y65" s="67"/>
      <c r="Z65" s="67"/>
    </row>
    <row r="66" s="44" customFormat="1" ht="23.25" customHeight="1" outlineLevel="1" spans="1:26">
      <c r="A66" s="215" t="s">
        <v>402</v>
      </c>
      <c r="B66" s="66" t="s">
        <v>406</v>
      </c>
      <c r="C66" s="79" t="s">
        <v>342</v>
      </c>
      <c r="D66" s="66" t="s">
        <v>88</v>
      </c>
      <c r="E66" s="79" t="s">
        <v>178</v>
      </c>
      <c r="F66" s="66" t="s">
        <v>343</v>
      </c>
      <c r="G66" s="79" t="s">
        <v>240</v>
      </c>
      <c r="H66" s="67">
        <v>15.425419</v>
      </c>
      <c r="I66" s="67">
        <v>15.425419</v>
      </c>
      <c r="J66" s="67"/>
      <c r="K66" s="67"/>
      <c r="L66" s="67"/>
      <c r="M66" s="67">
        <v>15.425419</v>
      </c>
      <c r="N66" s="67"/>
      <c r="O66" s="66"/>
      <c r="P66" s="66"/>
      <c r="Q66" s="67"/>
      <c r="R66" s="67"/>
      <c r="S66" s="67"/>
      <c r="T66" s="67"/>
      <c r="U66" s="67"/>
      <c r="V66" s="67"/>
      <c r="W66" s="67"/>
      <c r="X66" s="67"/>
      <c r="Y66" s="67"/>
      <c r="Z66" s="67"/>
    </row>
    <row r="67" s="44" customFormat="1" ht="23.25" customHeight="1" outlineLevel="1" spans="1:26">
      <c r="A67" s="215" t="s">
        <v>402</v>
      </c>
      <c r="B67" s="66" t="s">
        <v>407</v>
      </c>
      <c r="C67" s="79" t="s">
        <v>345</v>
      </c>
      <c r="D67" s="66" t="s">
        <v>92</v>
      </c>
      <c r="E67" s="79" t="s">
        <v>180</v>
      </c>
      <c r="F67" s="66" t="s">
        <v>346</v>
      </c>
      <c r="G67" s="79" t="s">
        <v>246</v>
      </c>
      <c r="H67" s="67">
        <v>0.907378</v>
      </c>
      <c r="I67" s="67">
        <v>0.907378</v>
      </c>
      <c r="J67" s="67"/>
      <c r="K67" s="67"/>
      <c r="L67" s="67"/>
      <c r="M67" s="67">
        <v>0.907378</v>
      </c>
      <c r="N67" s="67"/>
      <c r="O67" s="66"/>
      <c r="P67" s="66"/>
      <c r="Q67" s="67"/>
      <c r="R67" s="67"/>
      <c r="S67" s="67"/>
      <c r="T67" s="67"/>
      <c r="U67" s="67"/>
      <c r="V67" s="67"/>
      <c r="W67" s="67"/>
      <c r="X67" s="67"/>
      <c r="Y67" s="67"/>
      <c r="Z67" s="67"/>
    </row>
    <row r="68" s="44" customFormat="1" ht="23.25" customHeight="1" outlineLevel="1" spans="1:26">
      <c r="A68" s="215" t="s">
        <v>402</v>
      </c>
      <c r="B68" s="66" t="s">
        <v>408</v>
      </c>
      <c r="C68" s="79" t="s">
        <v>348</v>
      </c>
      <c r="D68" s="66" t="s">
        <v>81</v>
      </c>
      <c r="E68" s="79" t="s">
        <v>174</v>
      </c>
      <c r="F68" s="66" t="s">
        <v>346</v>
      </c>
      <c r="G68" s="79" t="s">
        <v>246</v>
      </c>
      <c r="H68" s="67">
        <v>1.587911</v>
      </c>
      <c r="I68" s="67">
        <v>1.587911</v>
      </c>
      <c r="J68" s="67"/>
      <c r="K68" s="67"/>
      <c r="L68" s="67"/>
      <c r="M68" s="67">
        <v>1.587911</v>
      </c>
      <c r="N68" s="67"/>
      <c r="O68" s="66"/>
      <c r="P68" s="66"/>
      <c r="Q68" s="67"/>
      <c r="R68" s="67"/>
      <c r="S68" s="67"/>
      <c r="T68" s="67"/>
      <c r="U68" s="67"/>
      <c r="V68" s="67"/>
      <c r="W68" s="67"/>
      <c r="X68" s="67"/>
      <c r="Y68" s="67"/>
      <c r="Z68" s="67"/>
    </row>
    <row r="69" s="44" customFormat="1" ht="23.25" customHeight="1" outlineLevel="1" spans="1:26">
      <c r="A69" s="215" t="s">
        <v>402</v>
      </c>
      <c r="B69" s="66" t="s">
        <v>409</v>
      </c>
      <c r="C69" s="79" t="s">
        <v>350</v>
      </c>
      <c r="D69" s="66" t="s">
        <v>92</v>
      </c>
      <c r="E69" s="79" t="s">
        <v>180</v>
      </c>
      <c r="F69" s="66" t="s">
        <v>346</v>
      </c>
      <c r="G69" s="79" t="s">
        <v>246</v>
      </c>
      <c r="H69" s="67">
        <v>0.7182</v>
      </c>
      <c r="I69" s="67">
        <v>0.7182</v>
      </c>
      <c r="J69" s="67"/>
      <c r="K69" s="67"/>
      <c r="L69" s="67"/>
      <c r="M69" s="67">
        <v>0.7182</v>
      </c>
      <c r="N69" s="67"/>
      <c r="O69" s="66"/>
      <c r="P69" s="66"/>
      <c r="Q69" s="67"/>
      <c r="R69" s="67"/>
      <c r="S69" s="67"/>
      <c r="T69" s="67"/>
      <c r="U69" s="67"/>
      <c r="V69" s="67"/>
      <c r="W69" s="67"/>
      <c r="X69" s="67"/>
      <c r="Y69" s="67"/>
      <c r="Z69" s="67"/>
    </row>
    <row r="70" s="44" customFormat="1" ht="23.25" customHeight="1" outlineLevel="1" spans="1:26">
      <c r="A70" s="215" t="s">
        <v>402</v>
      </c>
      <c r="B70" s="66" t="s">
        <v>410</v>
      </c>
      <c r="C70" s="79" t="s">
        <v>352</v>
      </c>
      <c r="D70" s="66" t="s">
        <v>112</v>
      </c>
      <c r="E70" s="79" t="s">
        <v>189</v>
      </c>
      <c r="F70" s="66" t="s">
        <v>353</v>
      </c>
      <c r="G70" s="79" t="s">
        <v>189</v>
      </c>
      <c r="H70" s="67">
        <v>33.920676</v>
      </c>
      <c r="I70" s="67">
        <v>33.920676</v>
      </c>
      <c r="J70" s="67"/>
      <c r="K70" s="67"/>
      <c r="L70" s="67"/>
      <c r="M70" s="67">
        <v>33.920676</v>
      </c>
      <c r="N70" s="67"/>
      <c r="O70" s="66"/>
      <c r="P70" s="66"/>
      <c r="Q70" s="67"/>
      <c r="R70" s="67"/>
      <c r="S70" s="67"/>
      <c r="T70" s="67"/>
      <c r="U70" s="67"/>
      <c r="V70" s="67"/>
      <c r="W70" s="67"/>
      <c r="X70" s="67"/>
      <c r="Y70" s="67"/>
      <c r="Z70" s="67"/>
    </row>
    <row r="71" s="44" customFormat="1" ht="23.25" customHeight="1" outlineLevel="1" spans="1:26">
      <c r="A71" s="215" t="s">
        <v>402</v>
      </c>
      <c r="B71" s="66" t="s">
        <v>411</v>
      </c>
      <c r="C71" s="79" t="s">
        <v>357</v>
      </c>
      <c r="D71" s="66" t="s">
        <v>104</v>
      </c>
      <c r="E71" s="79" t="s">
        <v>185</v>
      </c>
      <c r="F71" s="66" t="s">
        <v>412</v>
      </c>
      <c r="G71" s="79" t="s">
        <v>258</v>
      </c>
      <c r="H71" s="67">
        <v>4.467575</v>
      </c>
      <c r="I71" s="67">
        <v>4.467575</v>
      </c>
      <c r="J71" s="67"/>
      <c r="K71" s="67"/>
      <c r="L71" s="67"/>
      <c r="M71" s="67">
        <v>4.467575</v>
      </c>
      <c r="N71" s="67"/>
      <c r="O71" s="66"/>
      <c r="P71" s="66"/>
      <c r="Q71" s="67"/>
      <c r="R71" s="67"/>
      <c r="S71" s="67"/>
      <c r="T71" s="67"/>
      <c r="U71" s="67"/>
      <c r="V71" s="67"/>
      <c r="W71" s="67"/>
      <c r="X71" s="67"/>
      <c r="Y71" s="67"/>
      <c r="Z71" s="67"/>
    </row>
    <row r="72" s="44" customFormat="1" ht="23.25" customHeight="1" outlineLevel="1" spans="1:26">
      <c r="A72" s="215" t="s">
        <v>402</v>
      </c>
      <c r="B72" s="66" t="s">
        <v>411</v>
      </c>
      <c r="C72" s="79" t="s">
        <v>357</v>
      </c>
      <c r="D72" s="66" t="s">
        <v>104</v>
      </c>
      <c r="E72" s="79" t="s">
        <v>185</v>
      </c>
      <c r="F72" s="66" t="s">
        <v>358</v>
      </c>
      <c r="G72" s="79" t="s">
        <v>263</v>
      </c>
      <c r="H72" s="67">
        <v>1.2</v>
      </c>
      <c r="I72" s="67">
        <v>1.2</v>
      </c>
      <c r="J72" s="67"/>
      <c r="K72" s="67"/>
      <c r="L72" s="67"/>
      <c r="M72" s="67">
        <v>1.2</v>
      </c>
      <c r="N72" s="67"/>
      <c r="O72" s="66"/>
      <c r="P72" s="66"/>
      <c r="Q72" s="67"/>
      <c r="R72" s="67"/>
      <c r="S72" s="67"/>
      <c r="T72" s="67"/>
      <c r="U72" s="67"/>
      <c r="V72" s="67"/>
      <c r="W72" s="67"/>
      <c r="X72" s="67"/>
      <c r="Y72" s="67"/>
      <c r="Z72" s="67"/>
    </row>
    <row r="73" s="44" customFormat="1" ht="23.25" customHeight="1" outlineLevel="1" spans="1:26">
      <c r="A73" s="215" t="s">
        <v>402</v>
      </c>
      <c r="B73" s="66" t="s">
        <v>411</v>
      </c>
      <c r="C73" s="79" t="s">
        <v>357</v>
      </c>
      <c r="D73" s="66" t="s">
        <v>104</v>
      </c>
      <c r="E73" s="79" t="s">
        <v>185</v>
      </c>
      <c r="F73" s="66" t="s">
        <v>413</v>
      </c>
      <c r="G73" s="79" t="s">
        <v>257</v>
      </c>
      <c r="H73" s="67">
        <v>0.2</v>
      </c>
      <c r="I73" s="67">
        <v>0.2</v>
      </c>
      <c r="J73" s="67"/>
      <c r="K73" s="67"/>
      <c r="L73" s="67"/>
      <c r="M73" s="67">
        <v>0.2</v>
      </c>
      <c r="N73" s="67"/>
      <c r="O73" s="66"/>
      <c r="P73" s="66"/>
      <c r="Q73" s="67"/>
      <c r="R73" s="67"/>
      <c r="S73" s="67"/>
      <c r="T73" s="67"/>
      <c r="U73" s="67"/>
      <c r="V73" s="67"/>
      <c r="W73" s="67"/>
      <c r="X73" s="67"/>
      <c r="Y73" s="67"/>
      <c r="Z73" s="67"/>
    </row>
    <row r="74" s="44" customFormat="1" ht="23.25" customHeight="1" outlineLevel="1" spans="1:26">
      <c r="A74" s="215" t="s">
        <v>402</v>
      </c>
      <c r="B74" s="66" t="s">
        <v>411</v>
      </c>
      <c r="C74" s="79" t="s">
        <v>357</v>
      </c>
      <c r="D74" s="66" t="s">
        <v>104</v>
      </c>
      <c r="E74" s="79" t="s">
        <v>185</v>
      </c>
      <c r="F74" s="66" t="s">
        <v>359</v>
      </c>
      <c r="G74" s="79" t="s">
        <v>253</v>
      </c>
      <c r="H74" s="67">
        <v>14.195</v>
      </c>
      <c r="I74" s="67">
        <v>14.195</v>
      </c>
      <c r="J74" s="67"/>
      <c r="K74" s="67"/>
      <c r="L74" s="67"/>
      <c r="M74" s="67">
        <v>14.195</v>
      </c>
      <c r="N74" s="67"/>
      <c r="O74" s="66"/>
      <c r="P74" s="66"/>
      <c r="Q74" s="67"/>
      <c r="R74" s="67"/>
      <c r="S74" s="67"/>
      <c r="T74" s="67"/>
      <c r="U74" s="67"/>
      <c r="V74" s="67"/>
      <c r="W74" s="67"/>
      <c r="X74" s="67"/>
      <c r="Y74" s="67"/>
      <c r="Z74" s="67"/>
    </row>
    <row r="75" s="44" customFormat="1" ht="23.25" customHeight="1" outlineLevel="1" spans="1:26">
      <c r="A75" s="215" t="s">
        <v>402</v>
      </c>
      <c r="B75" s="66" t="s">
        <v>414</v>
      </c>
      <c r="C75" s="79" t="s">
        <v>361</v>
      </c>
      <c r="D75" s="66" t="s">
        <v>75</v>
      </c>
      <c r="E75" s="79" t="s">
        <v>172</v>
      </c>
      <c r="F75" s="66" t="s">
        <v>359</v>
      </c>
      <c r="G75" s="79" t="s">
        <v>253</v>
      </c>
      <c r="H75" s="67">
        <v>0.046298</v>
      </c>
      <c r="I75" s="67">
        <v>0.046298</v>
      </c>
      <c r="J75" s="67"/>
      <c r="K75" s="67"/>
      <c r="L75" s="67"/>
      <c r="M75" s="67">
        <v>0.046298</v>
      </c>
      <c r="N75" s="67"/>
      <c r="O75" s="66"/>
      <c r="P75" s="66"/>
      <c r="Q75" s="67"/>
      <c r="R75" s="67"/>
      <c r="S75" s="67"/>
      <c r="T75" s="67"/>
      <c r="U75" s="67"/>
      <c r="V75" s="67"/>
      <c r="W75" s="67"/>
      <c r="X75" s="67"/>
      <c r="Y75" s="67"/>
      <c r="Z75" s="67"/>
    </row>
    <row r="76" s="44" customFormat="1" ht="23.25" customHeight="1" outlineLevel="1" spans="1:26">
      <c r="A76" s="215" t="s">
        <v>402</v>
      </c>
      <c r="B76" s="66" t="s">
        <v>415</v>
      </c>
      <c r="C76" s="79" t="s">
        <v>239</v>
      </c>
      <c r="D76" s="66" t="s">
        <v>104</v>
      </c>
      <c r="E76" s="79" t="s">
        <v>185</v>
      </c>
      <c r="F76" s="66" t="s">
        <v>363</v>
      </c>
      <c r="G76" s="79" t="s">
        <v>239</v>
      </c>
      <c r="H76" s="67">
        <v>1.749222</v>
      </c>
      <c r="I76" s="67">
        <v>1.749222</v>
      </c>
      <c r="J76" s="67"/>
      <c r="K76" s="67"/>
      <c r="L76" s="67"/>
      <c r="M76" s="67">
        <v>1.749222</v>
      </c>
      <c r="N76" s="67"/>
      <c r="O76" s="66"/>
      <c r="P76" s="66"/>
      <c r="Q76" s="67"/>
      <c r="R76" s="67"/>
      <c r="S76" s="67"/>
      <c r="T76" s="67"/>
      <c r="U76" s="67"/>
      <c r="V76" s="67"/>
      <c r="W76" s="67"/>
      <c r="X76" s="67"/>
      <c r="Y76" s="67"/>
      <c r="Z76" s="67"/>
    </row>
    <row r="77" s="44" customFormat="1" ht="23.25" customHeight="1" outlineLevel="1" spans="1:26">
      <c r="A77" s="215" t="s">
        <v>402</v>
      </c>
      <c r="B77" s="66" t="s">
        <v>416</v>
      </c>
      <c r="C77" s="79" t="s">
        <v>277</v>
      </c>
      <c r="D77" s="66" t="s">
        <v>104</v>
      </c>
      <c r="E77" s="79" t="s">
        <v>185</v>
      </c>
      <c r="F77" s="66" t="s">
        <v>365</v>
      </c>
      <c r="G77" s="79" t="s">
        <v>277</v>
      </c>
      <c r="H77" s="67">
        <v>4.565336</v>
      </c>
      <c r="I77" s="67">
        <v>4.565336</v>
      </c>
      <c r="J77" s="67"/>
      <c r="K77" s="67"/>
      <c r="L77" s="67"/>
      <c r="M77" s="67">
        <v>4.565336</v>
      </c>
      <c r="N77" s="67"/>
      <c r="O77" s="66"/>
      <c r="P77" s="66"/>
      <c r="Q77" s="67"/>
      <c r="R77" s="67"/>
      <c r="S77" s="67"/>
      <c r="T77" s="67"/>
      <c r="U77" s="67"/>
      <c r="V77" s="67"/>
      <c r="W77" s="67"/>
      <c r="X77" s="67"/>
      <c r="Y77" s="67"/>
      <c r="Z77" s="67"/>
    </row>
    <row r="78" s="44" customFormat="1" ht="23.25" customHeight="1" outlineLevel="1" spans="1:26">
      <c r="A78" s="215" t="s">
        <v>402</v>
      </c>
      <c r="B78" s="66" t="s">
        <v>416</v>
      </c>
      <c r="C78" s="79" t="s">
        <v>277</v>
      </c>
      <c r="D78" s="66" t="s">
        <v>75</v>
      </c>
      <c r="E78" s="79" t="s">
        <v>172</v>
      </c>
      <c r="F78" s="66" t="s">
        <v>365</v>
      </c>
      <c r="G78" s="79" t="s">
        <v>277</v>
      </c>
      <c r="H78" s="67">
        <v>0.18866</v>
      </c>
      <c r="I78" s="67">
        <v>0.18866</v>
      </c>
      <c r="J78" s="67"/>
      <c r="K78" s="67"/>
      <c r="L78" s="67"/>
      <c r="M78" s="67">
        <v>0.18866</v>
      </c>
      <c r="N78" s="67"/>
      <c r="O78" s="66"/>
      <c r="P78" s="66"/>
      <c r="Q78" s="67"/>
      <c r="R78" s="67"/>
      <c r="S78" s="67"/>
      <c r="T78" s="67"/>
      <c r="U78" s="67"/>
      <c r="V78" s="67"/>
      <c r="W78" s="67"/>
      <c r="X78" s="67"/>
      <c r="Y78" s="67"/>
      <c r="Z78" s="67"/>
    </row>
    <row r="79" s="44" customFormat="1" ht="23.25" customHeight="1" outlineLevel="1" spans="1:26">
      <c r="A79" s="215" t="s">
        <v>402</v>
      </c>
      <c r="B79" s="66" t="s">
        <v>417</v>
      </c>
      <c r="C79" s="79" t="s">
        <v>279</v>
      </c>
      <c r="D79" s="66" t="s">
        <v>104</v>
      </c>
      <c r="E79" s="79" t="s">
        <v>185</v>
      </c>
      <c r="F79" s="66" t="s">
        <v>367</v>
      </c>
      <c r="G79" s="79" t="s">
        <v>279</v>
      </c>
      <c r="H79" s="67">
        <v>5.01507</v>
      </c>
      <c r="I79" s="67">
        <v>5.01507</v>
      </c>
      <c r="J79" s="67"/>
      <c r="K79" s="67"/>
      <c r="L79" s="67"/>
      <c r="M79" s="67">
        <v>5.01507</v>
      </c>
      <c r="N79" s="67"/>
      <c r="O79" s="66"/>
      <c r="P79" s="66"/>
      <c r="Q79" s="67"/>
      <c r="R79" s="67"/>
      <c r="S79" s="67"/>
      <c r="T79" s="67"/>
      <c r="U79" s="67"/>
      <c r="V79" s="67"/>
      <c r="W79" s="67"/>
      <c r="X79" s="67"/>
      <c r="Y79" s="67"/>
      <c r="Z79" s="67"/>
    </row>
    <row r="80" s="44" customFormat="1" ht="23.25" customHeight="1" spans="1:26">
      <c r="A80" s="215" t="s">
        <v>402</v>
      </c>
      <c r="B80" s="66" t="s">
        <v>417</v>
      </c>
      <c r="C80" s="79" t="s">
        <v>279</v>
      </c>
      <c r="D80" s="66" t="s">
        <v>75</v>
      </c>
      <c r="E80" s="79" t="s">
        <v>172</v>
      </c>
      <c r="F80" s="66" t="s">
        <v>367</v>
      </c>
      <c r="G80" s="79" t="s">
        <v>279</v>
      </c>
      <c r="H80" s="67">
        <v>0.209226</v>
      </c>
      <c r="I80" s="67">
        <v>0.209226</v>
      </c>
      <c r="J80" s="67"/>
      <c r="K80" s="67"/>
      <c r="L80" s="67"/>
      <c r="M80" s="67">
        <v>0.209226</v>
      </c>
      <c r="N80" s="67"/>
      <c r="O80" s="66"/>
      <c r="P80" s="66"/>
      <c r="Q80" s="67"/>
      <c r="R80" s="67"/>
      <c r="S80" s="67"/>
      <c r="T80" s="67"/>
      <c r="U80" s="67"/>
      <c r="V80" s="67"/>
      <c r="W80" s="67"/>
      <c r="X80" s="67"/>
      <c r="Y80" s="67"/>
      <c r="Z80" s="67"/>
    </row>
    <row r="81" s="44" customFormat="1" ht="17.25" customHeight="1" spans="1:26">
      <c r="A81" s="225" t="s">
        <v>114</v>
      </c>
      <c r="B81" s="226"/>
      <c r="C81" s="226"/>
      <c r="D81" s="226"/>
      <c r="E81" s="226"/>
      <c r="F81" s="226"/>
      <c r="G81" s="227"/>
      <c r="H81" s="67">
        <v>1342.370742</v>
      </c>
      <c r="I81" s="67">
        <v>1342.370742</v>
      </c>
      <c r="J81" s="67"/>
      <c r="K81" s="67"/>
      <c r="L81" s="67"/>
      <c r="M81" s="67">
        <v>1342.370742</v>
      </c>
      <c r="N81" s="67"/>
      <c r="O81" s="67"/>
      <c r="P81" s="67"/>
      <c r="Q81" s="67"/>
      <c r="R81" s="67"/>
      <c r="S81" s="67"/>
      <c r="T81" s="67"/>
      <c r="U81" s="67"/>
      <c r="V81" s="67"/>
      <c r="W81" s="67"/>
      <c r="X81" s="67"/>
      <c r="Y81" s="67"/>
      <c r="Z81" s="67"/>
    </row>
    <row r="82" s="44" customFormat="1" customHeight="1"/>
  </sheetData>
  <mergeCells count="32">
    <mergeCell ref="A2:Z2"/>
    <mergeCell ref="A3:G3"/>
    <mergeCell ref="H4:Z4"/>
    <mergeCell ref="I5:P5"/>
    <mergeCell ref="Q5:S5"/>
    <mergeCell ref="U5:Z5"/>
    <mergeCell ref="I6:J6"/>
    <mergeCell ref="A81:G8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rintOptions horizontalCentered="1"/>
  <pageMargins left="0.393055555555556" right="0.393055555555556" top="0.984027777777778" bottom="0.786805555555556" header="0.5" footer="0.5"/>
  <pageSetup paperSize="9" scale="38"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72"/>
  <sheetViews>
    <sheetView zoomScale="70" zoomScaleNormal="70" topLeftCell="A60" workbookViewId="0">
      <selection activeCell="D46" sqref="D46:D48"/>
    </sheetView>
  </sheetViews>
  <sheetFormatPr defaultColWidth="9.15" defaultRowHeight="14.25" customHeight="1"/>
  <cols>
    <col min="1" max="1" width="12.325" style="1" customWidth="1"/>
    <col min="2" max="2" width="18.575" style="1" customWidth="1"/>
    <col min="3" max="3" width="44.0166666666667" style="1" customWidth="1"/>
    <col min="4" max="4" width="26.3583333333333" style="1" customWidth="1"/>
    <col min="5" max="8" width="11.8166666666667" style="1" customWidth="1"/>
    <col min="9" max="23" width="9.35" style="1" customWidth="1"/>
    <col min="24" max="16384" width="9.15" style="1"/>
  </cols>
  <sheetData>
    <row r="1" ht="13.5" customHeight="1" spans="2:23">
      <c r="B1" s="195"/>
      <c r="E1" s="2"/>
      <c r="F1" s="2"/>
      <c r="G1" s="2"/>
      <c r="H1" s="2"/>
      <c r="U1" s="195"/>
      <c r="W1" s="200" t="s">
        <v>418</v>
      </c>
    </row>
    <row r="2" ht="27.75" customHeight="1" spans="1:23">
      <c r="A2" s="4" t="s">
        <v>419</v>
      </c>
      <c r="B2" s="4"/>
      <c r="C2" s="4"/>
      <c r="D2" s="4"/>
      <c r="E2" s="4"/>
      <c r="F2" s="4"/>
      <c r="G2" s="4"/>
      <c r="H2" s="4"/>
      <c r="I2" s="4"/>
      <c r="J2" s="4"/>
      <c r="K2" s="4"/>
      <c r="L2" s="4"/>
      <c r="M2" s="4"/>
      <c r="N2" s="4"/>
      <c r="O2" s="4"/>
      <c r="P2" s="4"/>
      <c r="Q2" s="4"/>
      <c r="R2" s="4"/>
      <c r="S2" s="4"/>
      <c r="T2" s="4"/>
      <c r="U2" s="4"/>
      <c r="V2" s="4"/>
      <c r="W2" s="4"/>
    </row>
    <row r="3" ht="13.5" customHeight="1" spans="1:23">
      <c r="A3" s="5" t="str">
        <f>"单位名称："&amp;"曲靖市城市综合管理局"</f>
        <v>单位名称：曲靖市城市综合管理局</v>
      </c>
      <c r="B3" s="6"/>
      <c r="C3" s="6"/>
      <c r="D3" s="6"/>
      <c r="E3" s="6"/>
      <c r="F3" s="6"/>
      <c r="G3" s="6"/>
      <c r="H3" s="6"/>
      <c r="I3" s="7"/>
      <c r="J3" s="7"/>
      <c r="K3" s="7"/>
      <c r="L3" s="7"/>
      <c r="M3" s="7"/>
      <c r="N3" s="7"/>
      <c r="O3" s="7"/>
      <c r="P3" s="7"/>
      <c r="Q3" s="7"/>
      <c r="U3" s="195"/>
      <c r="W3" s="357" t="s">
        <v>53</v>
      </c>
    </row>
    <row r="4" ht="21.75" customHeight="1" spans="1:23">
      <c r="A4" s="9" t="s">
        <v>420</v>
      </c>
      <c r="B4" s="10" t="s">
        <v>421</v>
      </c>
      <c r="C4" s="9" t="s">
        <v>422</v>
      </c>
      <c r="D4" s="9" t="s">
        <v>423</v>
      </c>
      <c r="E4" s="10" t="s">
        <v>424</v>
      </c>
      <c r="F4" s="10" t="s">
        <v>425</v>
      </c>
      <c r="G4" s="10" t="s">
        <v>426</v>
      </c>
      <c r="H4" s="10" t="s">
        <v>427</v>
      </c>
      <c r="I4" s="11" t="s">
        <v>56</v>
      </c>
      <c r="J4" s="11" t="s">
        <v>428</v>
      </c>
      <c r="K4" s="11"/>
      <c r="L4" s="11"/>
      <c r="M4" s="11"/>
      <c r="N4" s="11" t="s">
        <v>429</v>
      </c>
      <c r="O4" s="11"/>
      <c r="P4" s="11"/>
      <c r="Q4" s="10" t="s">
        <v>430</v>
      </c>
      <c r="R4" s="11" t="s">
        <v>61</v>
      </c>
      <c r="S4" s="11"/>
      <c r="T4" s="11"/>
      <c r="U4" s="11"/>
      <c r="V4" s="11"/>
      <c r="W4" s="11"/>
    </row>
    <row r="5" ht="21.75" customHeight="1" spans="1:23">
      <c r="A5" s="9"/>
      <c r="B5" s="11"/>
      <c r="C5" s="9"/>
      <c r="D5" s="9"/>
      <c r="E5" s="196"/>
      <c r="F5" s="196"/>
      <c r="G5" s="196"/>
      <c r="H5" s="196"/>
      <c r="I5" s="11"/>
      <c r="J5" s="197" t="s">
        <v>431</v>
      </c>
      <c r="K5" s="11"/>
      <c r="L5" s="10" t="s">
        <v>432</v>
      </c>
      <c r="M5" s="10" t="s">
        <v>60</v>
      </c>
      <c r="N5" s="10" t="s">
        <v>431</v>
      </c>
      <c r="O5" s="10" t="s">
        <v>432</v>
      </c>
      <c r="P5" s="10" t="s">
        <v>60</v>
      </c>
      <c r="Q5" s="196"/>
      <c r="R5" s="10" t="s">
        <v>63</v>
      </c>
      <c r="S5" s="10" t="s">
        <v>433</v>
      </c>
      <c r="T5" s="10" t="s">
        <v>434</v>
      </c>
      <c r="U5" s="10" t="s">
        <v>435</v>
      </c>
      <c r="V5" s="10" t="s">
        <v>436</v>
      </c>
      <c r="W5" s="10" t="s">
        <v>437</v>
      </c>
    </row>
    <row r="6" ht="21" customHeight="1" spans="1:23">
      <c r="A6" s="11"/>
      <c r="B6" s="11"/>
      <c r="C6" s="11"/>
      <c r="D6" s="11"/>
      <c r="E6" s="11"/>
      <c r="F6" s="11"/>
      <c r="G6" s="11"/>
      <c r="H6" s="11"/>
      <c r="I6" s="11"/>
      <c r="J6" s="198" t="s">
        <v>160</v>
      </c>
      <c r="K6" s="11"/>
      <c r="L6" s="11"/>
      <c r="M6" s="11"/>
      <c r="N6" s="11"/>
      <c r="O6" s="11"/>
      <c r="P6" s="11"/>
      <c r="Q6" s="11"/>
      <c r="R6" s="11"/>
      <c r="S6" s="11"/>
      <c r="T6" s="11"/>
      <c r="U6" s="11"/>
      <c r="V6" s="11"/>
      <c r="W6" s="11"/>
    </row>
    <row r="7" ht="39.75" customHeight="1" spans="1:23">
      <c r="A7" s="9"/>
      <c r="B7" s="11"/>
      <c r="C7" s="9"/>
      <c r="D7" s="9"/>
      <c r="E7" s="10"/>
      <c r="F7" s="10"/>
      <c r="G7" s="10"/>
      <c r="H7" s="10"/>
      <c r="I7" s="11"/>
      <c r="J7" s="199" t="s">
        <v>63</v>
      </c>
      <c r="K7" s="199" t="s">
        <v>438</v>
      </c>
      <c r="L7" s="10"/>
      <c r="M7" s="10"/>
      <c r="N7" s="10"/>
      <c r="O7" s="10"/>
      <c r="P7" s="10"/>
      <c r="Q7" s="10"/>
      <c r="R7" s="10"/>
      <c r="S7" s="10"/>
      <c r="T7" s="10"/>
      <c r="U7" s="11"/>
      <c r="V7" s="10"/>
      <c r="W7" s="10"/>
    </row>
    <row r="8" ht="15" customHeight="1" spans="1:23">
      <c r="A8" s="12">
        <v>1</v>
      </c>
      <c r="B8" s="12">
        <v>2</v>
      </c>
      <c r="C8" s="12">
        <v>3</v>
      </c>
      <c r="D8" s="12">
        <v>4</v>
      </c>
      <c r="E8" s="12">
        <v>5</v>
      </c>
      <c r="F8" s="12">
        <v>6</v>
      </c>
      <c r="G8" s="12">
        <v>7</v>
      </c>
      <c r="H8" s="12">
        <v>8</v>
      </c>
      <c r="I8" s="12">
        <v>9</v>
      </c>
      <c r="J8" s="12">
        <v>10</v>
      </c>
      <c r="K8" s="12">
        <v>11</v>
      </c>
      <c r="L8" s="13">
        <v>12</v>
      </c>
      <c r="M8" s="13">
        <v>13</v>
      </c>
      <c r="N8" s="13">
        <v>14</v>
      </c>
      <c r="O8" s="13">
        <v>15</v>
      </c>
      <c r="P8" s="13">
        <v>16</v>
      </c>
      <c r="Q8" s="13">
        <v>17</v>
      </c>
      <c r="R8" s="13">
        <v>18</v>
      </c>
      <c r="S8" s="13">
        <v>19</v>
      </c>
      <c r="T8" s="13">
        <v>20</v>
      </c>
      <c r="U8" s="12">
        <v>21</v>
      </c>
      <c r="V8" s="12">
        <v>22</v>
      </c>
      <c r="W8" s="12">
        <v>23</v>
      </c>
    </row>
    <row r="9" ht="21" customHeight="1" spans="1:23">
      <c r="A9" s="15"/>
      <c r="B9" s="15"/>
      <c r="C9" s="17" t="s">
        <v>439</v>
      </c>
      <c r="D9" s="15"/>
      <c r="E9" s="15"/>
      <c r="F9" s="15"/>
      <c r="G9" s="15"/>
      <c r="H9" s="15"/>
      <c r="I9" s="16">
        <v>64</v>
      </c>
      <c r="J9" s="16">
        <v>64</v>
      </c>
      <c r="K9" s="16">
        <v>64</v>
      </c>
      <c r="L9" s="16"/>
      <c r="M9" s="16"/>
      <c r="N9" s="16"/>
      <c r="O9" s="16"/>
      <c r="P9" s="16"/>
      <c r="Q9" s="16"/>
      <c r="R9" s="16"/>
      <c r="S9" s="16"/>
      <c r="T9" s="16"/>
      <c r="U9" s="16"/>
      <c r="V9" s="16"/>
      <c r="W9" s="16"/>
    </row>
    <row r="10" ht="23.25" customHeight="1" spans="1:23">
      <c r="A10" s="17" t="s">
        <v>440</v>
      </c>
      <c r="B10" s="17" t="s">
        <v>441</v>
      </c>
      <c r="C10" s="17" t="s">
        <v>439</v>
      </c>
      <c r="D10" s="17" t="s">
        <v>442</v>
      </c>
      <c r="E10" s="17" t="s">
        <v>98</v>
      </c>
      <c r="F10" s="17" t="s">
        <v>99</v>
      </c>
      <c r="G10" s="17" t="s">
        <v>359</v>
      </c>
      <c r="H10" s="17" t="s">
        <v>443</v>
      </c>
      <c r="I10" s="16">
        <v>49</v>
      </c>
      <c r="J10" s="16">
        <v>49</v>
      </c>
      <c r="K10" s="16">
        <v>49</v>
      </c>
      <c r="L10" s="16"/>
      <c r="M10" s="16"/>
      <c r="N10" s="16"/>
      <c r="O10" s="16"/>
      <c r="P10" s="16"/>
      <c r="Q10" s="16"/>
      <c r="R10" s="16"/>
      <c r="S10" s="16"/>
      <c r="T10" s="16"/>
      <c r="U10" s="16"/>
      <c r="V10" s="16"/>
      <c r="W10" s="16"/>
    </row>
    <row r="11" ht="23.25" customHeight="1" spans="1:23">
      <c r="A11" s="17" t="s">
        <v>440</v>
      </c>
      <c r="B11" s="17" t="s">
        <v>441</v>
      </c>
      <c r="C11" s="17" t="s">
        <v>439</v>
      </c>
      <c r="D11" s="17" t="s">
        <v>442</v>
      </c>
      <c r="E11" s="17" t="s">
        <v>98</v>
      </c>
      <c r="F11" s="17" t="s">
        <v>99</v>
      </c>
      <c r="G11" s="17" t="s">
        <v>444</v>
      </c>
      <c r="H11" s="17" t="s">
        <v>445</v>
      </c>
      <c r="I11" s="16">
        <v>15</v>
      </c>
      <c r="J11" s="16">
        <v>15</v>
      </c>
      <c r="K11" s="16">
        <v>15</v>
      </c>
      <c r="L11" s="16"/>
      <c r="M11" s="16"/>
      <c r="N11" s="16"/>
      <c r="O11" s="16"/>
      <c r="P11" s="17"/>
      <c r="Q11" s="16"/>
      <c r="R11" s="16"/>
      <c r="S11" s="16"/>
      <c r="T11" s="16"/>
      <c r="U11" s="16"/>
      <c r="V11" s="16"/>
      <c r="W11" s="16"/>
    </row>
    <row r="12" ht="23.25" customHeight="1" spans="1:23">
      <c r="A12" s="17"/>
      <c r="B12" s="17"/>
      <c r="C12" s="17" t="s">
        <v>446</v>
      </c>
      <c r="D12" s="17"/>
      <c r="E12" s="17"/>
      <c r="F12" s="17"/>
      <c r="G12" s="17"/>
      <c r="H12" s="17"/>
      <c r="I12" s="16">
        <v>5</v>
      </c>
      <c r="J12" s="16"/>
      <c r="K12" s="16"/>
      <c r="L12" s="16"/>
      <c r="M12" s="16"/>
      <c r="N12" s="16"/>
      <c r="O12" s="16"/>
      <c r="P12" s="17"/>
      <c r="Q12" s="16"/>
      <c r="R12" s="16">
        <v>5</v>
      </c>
      <c r="S12" s="16"/>
      <c r="T12" s="16"/>
      <c r="U12" s="16"/>
      <c r="V12" s="16"/>
      <c r="W12" s="16">
        <v>5</v>
      </c>
    </row>
    <row r="13" ht="23.25" customHeight="1" spans="1:23">
      <c r="A13" s="17" t="s">
        <v>447</v>
      </c>
      <c r="B13" s="17" t="s">
        <v>448</v>
      </c>
      <c r="C13" s="17" t="s">
        <v>446</v>
      </c>
      <c r="D13" s="17" t="s">
        <v>442</v>
      </c>
      <c r="E13" s="17" t="s">
        <v>98</v>
      </c>
      <c r="F13" s="17" t="s">
        <v>99</v>
      </c>
      <c r="G13" s="17" t="s">
        <v>359</v>
      </c>
      <c r="H13" s="17" t="s">
        <v>443</v>
      </c>
      <c r="I13" s="16">
        <v>5</v>
      </c>
      <c r="J13" s="16"/>
      <c r="K13" s="16"/>
      <c r="L13" s="16"/>
      <c r="M13" s="16"/>
      <c r="N13" s="16"/>
      <c r="O13" s="16"/>
      <c r="P13" s="17"/>
      <c r="Q13" s="16"/>
      <c r="R13" s="16">
        <v>5</v>
      </c>
      <c r="S13" s="16"/>
      <c r="T13" s="16"/>
      <c r="U13" s="16"/>
      <c r="V13" s="16"/>
      <c r="W13" s="16">
        <v>5</v>
      </c>
    </row>
    <row r="14" ht="23.25" customHeight="1" spans="1:23">
      <c r="A14" s="17"/>
      <c r="B14" s="17"/>
      <c r="C14" s="17" t="s">
        <v>449</v>
      </c>
      <c r="D14" s="17"/>
      <c r="E14" s="17"/>
      <c r="F14" s="17"/>
      <c r="G14" s="17"/>
      <c r="H14" s="17"/>
      <c r="I14" s="16">
        <v>127</v>
      </c>
      <c r="J14" s="16">
        <v>127</v>
      </c>
      <c r="K14" s="16">
        <v>127</v>
      </c>
      <c r="L14" s="16"/>
      <c r="M14" s="16"/>
      <c r="N14" s="16"/>
      <c r="O14" s="16"/>
      <c r="P14" s="17"/>
      <c r="Q14" s="16"/>
      <c r="R14" s="16"/>
      <c r="S14" s="16"/>
      <c r="T14" s="16"/>
      <c r="U14" s="16"/>
      <c r="V14" s="16"/>
      <c r="W14" s="16"/>
    </row>
    <row r="15" ht="23.25" customHeight="1" spans="1:23">
      <c r="A15" s="17" t="s">
        <v>447</v>
      </c>
      <c r="B15" s="17" t="s">
        <v>450</v>
      </c>
      <c r="C15" s="17" t="s">
        <v>449</v>
      </c>
      <c r="D15" s="17" t="s">
        <v>442</v>
      </c>
      <c r="E15" s="17" t="s">
        <v>98</v>
      </c>
      <c r="F15" s="17" t="s">
        <v>99</v>
      </c>
      <c r="G15" s="17" t="s">
        <v>359</v>
      </c>
      <c r="H15" s="17" t="s">
        <v>443</v>
      </c>
      <c r="I15" s="16">
        <v>49.2</v>
      </c>
      <c r="J15" s="16">
        <v>49.2</v>
      </c>
      <c r="K15" s="16">
        <v>49.2</v>
      </c>
      <c r="L15" s="16"/>
      <c r="M15" s="16"/>
      <c r="N15" s="16"/>
      <c r="O15" s="16"/>
      <c r="P15" s="17"/>
      <c r="Q15" s="16"/>
      <c r="R15" s="16"/>
      <c r="S15" s="16"/>
      <c r="T15" s="16"/>
      <c r="U15" s="16"/>
      <c r="V15" s="16"/>
      <c r="W15" s="16"/>
    </row>
    <row r="16" ht="23.25" customHeight="1" spans="1:23">
      <c r="A16" s="17" t="s">
        <v>447</v>
      </c>
      <c r="B16" s="17" t="s">
        <v>450</v>
      </c>
      <c r="C16" s="17" t="s">
        <v>449</v>
      </c>
      <c r="D16" s="17" t="s">
        <v>442</v>
      </c>
      <c r="E16" s="17" t="s">
        <v>98</v>
      </c>
      <c r="F16" s="17" t="s">
        <v>99</v>
      </c>
      <c r="G16" s="17" t="s">
        <v>444</v>
      </c>
      <c r="H16" s="17" t="s">
        <v>445</v>
      </c>
      <c r="I16" s="16">
        <v>30</v>
      </c>
      <c r="J16" s="16">
        <v>30</v>
      </c>
      <c r="K16" s="16">
        <v>30</v>
      </c>
      <c r="L16" s="16"/>
      <c r="M16" s="16"/>
      <c r="N16" s="16"/>
      <c r="O16" s="16"/>
      <c r="P16" s="17"/>
      <c r="Q16" s="16"/>
      <c r="R16" s="16"/>
      <c r="S16" s="16"/>
      <c r="T16" s="16"/>
      <c r="U16" s="16"/>
      <c r="V16" s="16"/>
      <c r="W16" s="16"/>
    </row>
    <row r="17" ht="23.25" customHeight="1" spans="1:23">
      <c r="A17" s="17" t="s">
        <v>447</v>
      </c>
      <c r="B17" s="17" t="s">
        <v>450</v>
      </c>
      <c r="C17" s="17" t="s">
        <v>449</v>
      </c>
      <c r="D17" s="17" t="s">
        <v>442</v>
      </c>
      <c r="E17" s="17" t="s">
        <v>98</v>
      </c>
      <c r="F17" s="17" t="s">
        <v>99</v>
      </c>
      <c r="G17" s="17" t="s">
        <v>358</v>
      </c>
      <c r="H17" s="17" t="s">
        <v>451</v>
      </c>
      <c r="I17" s="16">
        <v>8</v>
      </c>
      <c r="J17" s="16">
        <v>8</v>
      </c>
      <c r="K17" s="16">
        <v>8</v>
      </c>
      <c r="L17" s="16"/>
      <c r="M17" s="16"/>
      <c r="N17" s="16"/>
      <c r="O17" s="16"/>
      <c r="P17" s="17"/>
      <c r="Q17" s="16"/>
      <c r="R17" s="16"/>
      <c r="S17" s="16"/>
      <c r="T17" s="16"/>
      <c r="U17" s="16"/>
      <c r="V17" s="16"/>
      <c r="W17" s="16"/>
    </row>
    <row r="18" ht="23.25" customHeight="1" spans="1:23">
      <c r="A18" s="17" t="s">
        <v>447</v>
      </c>
      <c r="B18" s="17" t="s">
        <v>450</v>
      </c>
      <c r="C18" s="17" t="s">
        <v>449</v>
      </c>
      <c r="D18" s="17" t="s">
        <v>442</v>
      </c>
      <c r="E18" s="17" t="s">
        <v>98</v>
      </c>
      <c r="F18" s="17" t="s">
        <v>99</v>
      </c>
      <c r="G18" s="17" t="s">
        <v>388</v>
      </c>
      <c r="H18" s="17" t="s">
        <v>452</v>
      </c>
      <c r="I18" s="16">
        <v>5</v>
      </c>
      <c r="J18" s="16">
        <v>5</v>
      </c>
      <c r="K18" s="16">
        <v>5</v>
      </c>
      <c r="L18" s="16"/>
      <c r="M18" s="16"/>
      <c r="N18" s="16"/>
      <c r="O18" s="16"/>
      <c r="P18" s="17"/>
      <c r="Q18" s="16"/>
      <c r="R18" s="16"/>
      <c r="S18" s="16"/>
      <c r="T18" s="16"/>
      <c r="U18" s="16"/>
      <c r="V18" s="16"/>
      <c r="W18" s="16"/>
    </row>
    <row r="19" ht="23.25" customHeight="1" spans="1:23">
      <c r="A19" s="17" t="s">
        <v>447</v>
      </c>
      <c r="B19" s="17" t="s">
        <v>450</v>
      </c>
      <c r="C19" s="17" t="s">
        <v>449</v>
      </c>
      <c r="D19" s="17" t="s">
        <v>442</v>
      </c>
      <c r="E19" s="17" t="s">
        <v>98</v>
      </c>
      <c r="F19" s="17" t="s">
        <v>99</v>
      </c>
      <c r="G19" s="17" t="s">
        <v>363</v>
      </c>
      <c r="H19" s="17" t="s">
        <v>453</v>
      </c>
      <c r="I19" s="16">
        <v>12</v>
      </c>
      <c r="J19" s="16">
        <v>12</v>
      </c>
      <c r="K19" s="16">
        <v>12</v>
      </c>
      <c r="L19" s="16"/>
      <c r="M19" s="16"/>
      <c r="N19" s="16"/>
      <c r="O19" s="16"/>
      <c r="P19" s="17"/>
      <c r="Q19" s="16"/>
      <c r="R19" s="16"/>
      <c r="S19" s="16"/>
      <c r="T19" s="16"/>
      <c r="U19" s="16"/>
      <c r="V19" s="16"/>
      <c r="W19" s="16"/>
    </row>
    <row r="20" ht="23.25" customHeight="1" spans="1:23">
      <c r="A20" s="17" t="s">
        <v>447</v>
      </c>
      <c r="B20" s="17" t="s">
        <v>450</v>
      </c>
      <c r="C20" s="17" t="s">
        <v>449</v>
      </c>
      <c r="D20" s="17" t="s">
        <v>442</v>
      </c>
      <c r="E20" s="17" t="s">
        <v>98</v>
      </c>
      <c r="F20" s="17" t="s">
        <v>99</v>
      </c>
      <c r="G20" s="17" t="s">
        <v>454</v>
      </c>
      <c r="H20" s="17" t="s">
        <v>455</v>
      </c>
      <c r="I20" s="16">
        <v>4.08</v>
      </c>
      <c r="J20" s="16">
        <v>4.08</v>
      </c>
      <c r="K20" s="16">
        <v>4.08</v>
      </c>
      <c r="L20" s="16"/>
      <c r="M20" s="16"/>
      <c r="N20" s="16"/>
      <c r="O20" s="16"/>
      <c r="P20" s="17"/>
      <c r="Q20" s="16"/>
      <c r="R20" s="16"/>
      <c r="S20" s="16"/>
      <c r="T20" s="16"/>
      <c r="U20" s="16"/>
      <c r="V20" s="16"/>
      <c r="W20" s="16"/>
    </row>
    <row r="21" ht="23.25" customHeight="1" spans="1:23">
      <c r="A21" s="17" t="s">
        <v>447</v>
      </c>
      <c r="B21" s="17" t="s">
        <v>450</v>
      </c>
      <c r="C21" s="17" t="s">
        <v>449</v>
      </c>
      <c r="D21" s="17" t="s">
        <v>442</v>
      </c>
      <c r="E21" s="17" t="s">
        <v>98</v>
      </c>
      <c r="F21" s="17" t="s">
        <v>99</v>
      </c>
      <c r="G21" s="17" t="s">
        <v>456</v>
      </c>
      <c r="H21" s="17" t="s">
        <v>457</v>
      </c>
      <c r="I21" s="16">
        <v>6</v>
      </c>
      <c r="J21" s="16">
        <v>6</v>
      </c>
      <c r="K21" s="16">
        <v>6</v>
      </c>
      <c r="L21" s="16"/>
      <c r="M21" s="16"/>
      <c r="N21" s="16"/>
      <c r="O21" s="16"/>
      <c r="P21" s="17"/>
      <c r="Q21" s="16"/>
      <c r="R21" s="16"/>
      <c r="S21" s="16"/>
      <c r="T21" s="16"/>
      <c r="U21" s="16"/>
      <c r="V21" s="16"/>
      <c r="W21" s="16"/>
    </row>
    <row r="22" ht="23.25" customHeight="1" spans="1:23">
      <c r="A22" s="17" t="s">
        <v>447</v>
      </c>
      <c r="B22" s="17" t="s">
        <v>450</v>
      </c>
      <c r="C22" s="17" t="s">
        <v>449</v>
      </c>
      <c r="D22" s="17" t="s">
        <v>442</v>
      </c>
      <c r="E22" s="17" t="s">
        <v>98</v>
      </c>
      <c r="F22" s="17" t="s">
        <v>99</v>
      </c>
      <c r="G22" s="17" t="s">
        <v>394</v>
      </c>
      <c r="H22" s="17" t="s">
        <v>458</v>
      </c>
      <c r="I22" s="16">
        <v>10</v>
      </c>
      <c r="J22" s="16">
        <v>10</v>
      </c>
      <c r="K22" s="16">
        <v>10</v>
      </c>
      <c r="L22" s="16"/>
      <c r="M22" s="16"/>
      <c r="N22" s="16"/>
      <c r="O22" s="16"/>
      <c r="P22" s="17"/>
      <c r="Q22" s="16"/>
      <c r="R22" s="16"/>
      <c r="S22" s="16"/>
      <c r="T22" s="16"/>
      <c r="U22" s="16"/>
      <c r="V22" s="16"/>
      <c r="W22" s="16"/>
    </row>
    <row r="23" ht="23.25" customHeight="1" spans="1:23">
      <c r="A23" s="17" t="s">
        <v>447</v>
      </c>
      <c r="B23" s="17" t="s">
        <v>450</v>
      </c>
      <c r="C23" s="17" t="s">
        <v>449</v>
      </c>
      <c r="D23" s="17" t="s">
        <v>442</v>
      </c>
      <c r="E23" s="17" t="s">
        <v>98</v>
      </c>
      <c r="F23" s="17" t="s">
        <v>99</v>
      </c>
      <c r="G23" s="17" t="s">
        <v>459</v>
      </c>
      <c r="H23" s="17" t="s">
        <v>460</v>
      </c>
      <c r="I23" s="16">
        <v>2.72</v>
      </c>
      <c r="J23" s="16">
        <v>2.72</v>
      </c>
      <c r="K23" s="16">
        <v>2.72</v>
      </c>
      <c r="L23" s="16"/>
      <c r="M23" s="16"/>
      <c r="N23" s="16"/>
      <c r="O23" s="16"/>
      <c r="P23" s="17"/>
      <c r="Q23" s="16"/>
      <c r="R23" s="16"/>
      <c r="S23" s="16"/>
      <c r="T23" s="16"/>
      <c r="U23" s="16"/>
      <c r="V23" s="16"/>
      <c r="W23" s="16"/>
    </row>
    <row r="24" ht="23.25" customHeight="1" spans="1:23">
      <c r="A24" s="17"/>
      <c r="B24" s="17"/>
      <c r="C24" s="17" t="s">
        <v>461</v>
      </c>
      <c r="D24" s="17"/>
      <c r="E24" s="17"/>
      <c r="F24" s="17"/>
      <c r="G24" s="17"/>
      <c r="H24" s="17"/>
      <c r="I24" s="16">
        <v>1190</v>
      </c>
      <c r="J24" s="16">
        <v>1190</v>
      </c>
      <c r="K24" s="16">
        <v>1190</v>
      </c>
      <c r="L24" s="16"/>
      <c r="M24" s="16"/>
      <c r="N24" s="16"/>
      <c r="O24" s="16"/>
      <c r="P24" s="17"/>
      <c r="Q24" s="16"/>
      <c r="R24" s="16"/>
      <c r="S24" s="16"/>
      <c r="T24" s="16"/>
      <c r="U24" s="16"/>
      <c r="V24" s="16"/>
      <c r="W24" s="16"/>
    </row>
    <row r="25" ht="23.25" customHeight="1" spans="1:23">
      <c r="A25" s="17" t="s">
        <v>447</v>
      </c>
      <c r="B25" s="17" t="s">
        <v>462</v>
      </c>
      <c r="C25" s="17" t="s">
        <v>461</v>
      </c>
      <c r="D25" s="17" t="s">
        <v>442</v>
      </c>
      <c r="E25" s="17" t="s">
        <v>107</v>
      </c>
      <c r="F25" s="17" t="s">
        <v>106</v>
      </c>
      <c r="G25" s="17" t="s">
        <v>463</v>
      </c>
      <c r="H25" s="17" t="s">
        <v>464</v>
      </c>
      <c r="I25" s="16">
        <v>370</v>
      </c>
      <c r="J25" s="16">
        <v>370</v>
      </c>
      <c r="K25" s="16">
        <v>370</v>
      </c>
      <c r="L25" s="16"/>
      <c r="M25" s="16"/>
      <c r="N25" s="16"/>
      <c r="O25" s="16"/>
      <c r="P25" s="17"/>
      <c r="Q25" s="16"/>
      <c r="R25" s="16"/>
      <c r="S25" s="16"/>
      <c r="T25" s="16"/>
      <c r="U25" s="16"/>
      <c r="V25" s="16"/>
      <c r="W25" s="16"/>
    </row>
    <row r="26" ht="23.25" customHeight="1" spans="1:23">
      <c r="A26" s="17" t="s">
        <v>447</v>
      </c>
      <c r="B26" s="17" t="s">
        <v>462</v>
      </c>
      <c r="C26" s="17" t="s">
        <v>461</v>
      </c>
      <c r="D26" s="17" t="s">
        <v>442</v>
      </c>
      <c r="E26" s="17" t="s">
        <v>107</v>
      </c>
      <c r="F26" s="17" t="s">
        <v>106</v>
      </c>
      <c r="G26" s="17" t="s">
        <v>463</v>
      </c>
      <c r="H26" s="17" t="s">
        <v>464</v>
      </c>
      <c r="I26" s="16">
        <v>50</v>
      </c>
      <c r="J26" s="16">
        <v>50</v>
      </c>
      <c r="K26" s="16">
        <v>50</v>
      </c>
      <c r="L26" s="16"/>
      <c r="M26" s="16"/>
      <c r="N26" s="16"/>
      <c r="O26" s="16"/>
      <c r="P26" s="17"/>
      <c r="Q26" s="16"/>
      <c r="R26" s="16"/>
      <c r="S26" s="16"/>
      <c r="T26" s="16"/>
      <c r="U26" s="16"/>
      <c r="V26" s="16"/>
      <c r="W26" s="16"/>
    </row>
    <row r="27" ht="23.25" customHeight="1" spans="1:23">
      <c r="A27" s="17" t="s">
        <v>447</v>
      </c>
      <c r="B27" s="17" t="s">
        <v>462</v>
      </c>
      <c r="C27" s="17" t="s">
        <v>461</v>
      </c>
      <c r="D27" s="17" t="s">
        <v>442</v>
      </c>
      <c r="E27" s="17" t="s">
        <v>107</v>
      </c>
      <c r="F27" s="17" t="s">
        <v>106</v>
      </c>
      <c r="G27" s="17" t="s">
        <v>463</v>
      </c>
      <c r="H27" s="17" t="s">
        <v>464</v>
      </c>
      <c r="I27" s="16">
        <v>700</v>
      </c>
      <c r="J27" s="16">
        <v>700</v>
      </c>
      <c r="K27" s="16">
        <v>700</v>
      </c>
      <c r="L27" s="16"/>
      <c r="M27" s="16"/>
      <c r="N27" s="16"/>
      <c r="O27" s="16"/>
      <c r="P27" s="17"/>
      <c r="Q27" s="16"/>
      <c r="R27" s="16"/>
      <c r="S27" s="16"/>
      <c r="T27" s="16"/>
      <c r="U27" s="16"/>
      <c r="V27" s="16"/>
      <c r="W27" s="16"/>
    </row>
    <row r="28" ht="23.25" customHeight="1" spans="1:23">
      <c r="A28" s="17" t="s">
        <v>447</v>
      </c>
      <c r="B28" s="17" t="s">
        <v>462</v>
      </c>
      <c r="C28" s="17" t="s">
        <v>461</v>
      </c>
      <c r="D28" s="17" t="s">
        <v>442</v>
      </c>
      <c r="E28" s="17" t="s">
        <v>107</v>
      </c>
      <c r="F28" s="17" t="s">
        <v>106</v>
      </c>
      <c r="G28" s="17" t="s">
        <v>463</v>
      </c>
      <c r="H28" s="17" t="s">
        <v>464</v>
      </c>
      <c r="I28" s="16">
        <v>70</v>
      </c>
      <c r="J28" s="16">
        <v>70</v>
      </c>
      <c r="K28" s="16">
        <v>70</v>
      </c>
      <c r="L28" s="16"/>
      <c r="M28" s="16"/>
      <c r="N28" s="16"/>
      <c r="O28" s="16"/>
      <c r="P28" s="17"/>
      <c r="Q28" s="16"/>
      <c r="R28" s="16"/>
      <c r="S28" s="16"/>
      <c r="T28" s="16"/>
      <c r="U28" s="16"/>
      <c r="V28" s="16"/>
      <c r="W28" s="16"/>
    </row>
    <row r="29" ht="23.25" customHeight="1" spans="1:23">
      <c r="A29" s="17"/>
      <c r="B29" s="17"/>
      <c r="C29" s="17" t="s">
        <v>465</v>
      </c>
      <c r="D29" s="17"/>
      <c r="E29" s="17"/>
      <c r="F29" s="17"/>
      <c r="G29" s="17"/>
      <c r="H29" s="17"/>
      <c r="I29" s="16">
        <v>256</v>
      </c>
      <c r="J29" s="16">
        <v>256</v>
      </c>
      <c r="K29" s="16">
        <v>256</v>
      </c>
      <c r="L29" s="16"/>
      <c r="M29" s="16"/>
      <c r="N29" s="16"/>
      <c r="O29" s="16"/>
      <c r="P29" s="17"/>
      <c r="Q29" s="16"/>
      <c r="R29" s="16"/>
      <c r="S29" s="16"/>
      <c r="T29" s="16"/>
      <c r="U29" s="16"/>
      <c r="V29" s="16"/>
      <c r="W29" s="16"/>
    </row>
    <row r="30" ht="23.25" customHeight="1" spans="1:23">
      <c r="A30" s="17" t="s">
        <v>440</v>
      </c>
      <c r="B30" s="17" t="s">
        <v>466</v>
      </c>
      <c r="C30" s="17" t="s">
        <v>465</v>
      </c>
      <c r="D30" s="17" t="s">
        <v>467</v>
      </c>
      <c r="E30" s="17" t="s">
        <v>100</v>
      </c>
      <c r="F30" s="17" t="s">
        <v>101</v>
      </c>
      <c r="G30" s="17" t="s">
        <v>359</v>
      </c>
      <c r="H30" s="17" t="s">
        <v>443</v>
      </c>
      <c r="I30" s="16">
        <v>30</v>
      </c>
      <c r="J30" s="16">
        <v>30</v>
      </c>
      <c r="K30" s="16">
        <v>30</v>
      </c>
      <c r="L30" s="16"/>
      <c r="M30" s="16"/>
      <c r="N30" s="16"/>
      <c r="O30" s="16"/>
      <c r="P30" s="17"/>
      <c r="Q30" s="16"/>
      <c r="R30" s="16"/>
      <c r="S30" s="16"/>
      <c r="T30" s="16"/>
      <c r="U30" s="16"/>
      <c r="V30" s="16"/>
      <c r="W30" s="16"/>
    </row>
    <row r="31" ht="23.25" customHeight="1" spans="1:23">
      <c r="A31" s="17" t="s">
        <v>440</v>
      </c>
      <c r="B31" s="17" t="s">
        <v>466</v>
      </c>
      <c r="C31" s="17" t="s">
        <v>465</v>
      </c>
      <c r="D31" s="17" t="s">
        <v>467</v>
      </c>
      <c r="E31" s="17" t="s">
        <v>100</v>
      </c>
      <c r="F31" s="17" t="s">
        <v>101</v>
      </c>
      <c r="G31" s="17" t="s">
        <v>359</v>
      </c>
      <c r="H31" s="17" t="s">
        <v>443</v>
      </c>
      <c r="I31" s="16">
        <v>35.507623</v>
      </c>
      <c r="J31" s="16">
        <v>35.507623</v>
      </c>
      <c r="K31" s="16">
        <v>35.507623</v>
      </c>
      <c r="L31" s="16"/>
      <c r="M31" s="16"/>
      <c r="N31" s="16"/>
      <c r="O31" s="16"/>
      <c r="P31" s="17"/>
      <c r="Q31" s="16"/>
      <c r="R31" s="16"/>
      <c r="S31" s="16"/>
      <c r="T31" s="16"/>
      <c r="U31" s="16"/>
      <c r="V31" s="16"/>
      <c r="W31" s="16"/>
    </row>
    <row r="32" ht="23.25" customHeight="1" spans="1:23">
      <c r="A32" s="17" t="s">
        <v>440</v>
      </c>
      <c r="B32" s="17" t="s">
        <v>466</v>
      </c>
      <c r="C32" s="17" t="s">
        <v>465</v>
      </c>
      <c r="D32" s="17" t="s">
        <v>467</v>
      </c>
      <c r="E32" s="17" t="s">
        <v>100</v>
      </c>
      <c r="F32" s="17" t="s">
        <v>101</v>
      </c>
      <c r="G32" s="17" t="s">
        <v>468</v>
      </c>
      <c r="H32" s="17" t="s">
        <v>469</v>
      </c>
      <c r="I32" s="16">
        <v>4.8</v>
      </c>
      <c r="J32" s="16">
        <v>4.8</v>
      </c>
      <c r="K32" s="16">
        <v>4.8</v>
      </c>
      <c r="L32" s="16"/>
      <c r="M32" s="16"/>
      <c r="N32" s="16"/>
      <c r="O32" s="16"/>
      <c r="P32" s="17"/>
      <c r="Q32" s="16"/>
      <c r="R32" s="16"/>
      <c r="S32" s="16"/>
      <c r="T32" s="16"/>
      <c r="U32" s="16"/>
      <c r="V32" s="16"/>
      <c r="W32" s="16"/>
    </row>
    <row r="33" ht="23.25" customHeight="1" spans="1:23">
      <c r="A33" s="17" t="s">
        <v>440</v>
      </c>
      <c r="B33" s="17" t="s">
        <v>466</v>
      </c>
      <c r="C33" s="17" t="s">
        <v>465</v>
      </c>
      <c r="D33" s="17" t="s">
        <v>467</v>
      </c>
      <c r="E33" s="17" t="s">
        <v>100</v>
      </c>
      <c r="F33" s="17" t="s">
        <v>101</v>
      </c>
      <c r="G33" s="17" t="s">
        <v>444</v>
      </c>
      <c r="H33" s="17" t="s">
        <v>445</v>
      </c>
      <c r="I33" s="16">
        <v>20</v>
      </c>
      <c r="J33" s="16">
        <v>20</v>
      </c>
      <c r="K33" s="16">
        <v>20</v>
      </c>
      <c r="L33" s="16"/>
      <c r="M33" s="16"/>
      <c r="N33" s="16"/>
      <c r="O33" s="16"/>
      <c r="P33" s="17"/>
      <c r="Q33" s="16"/>
      <c r="R33" s="16"/>
      <c r="S33" s="16"/>
      <c r="T33" s="16"/>
      <c r="U33" s="16"/>
      <c r="V33" s="16"/>
      <c r="W33" s="16"/>
    </row>
    <row r="34" ht="23.25" customHeight="1" spans="1:23">
      <c r="A34" s="17" t="s">
        <v>440</v>
      </c>
      <c r="B34" s="17" t="s">
        <v>466</v>
      </c>
      <c r="C34" s="17" t="s">
        <v>465</v>
      </c>
      <c r="D34" s="17" t="s">
        <v>467</v>
      </c>
      <c r="E34" s="17" t="s">
        <v>100</v>
      </c>
      <c r="F34" s="17" t="s">
        <v>101</v>
      </c>
      <c r="G34" s="17" t="s">
        <v>470</v>
      </c>
      <c r="H34" s="17" t="s">
        <v>471</v>
      </c>
      <c r="I34" s="16">
        <v>9.892377</v>
      </c>
      <c r="J34" s="16">
        <v>9.892377</v>
      </c>
      <c r="K34" s="16">
        <v>9.892377</v>
      </c>
      <c r="L34" s="16"/>
      <c r="M34" s="16"/>
      <c r="N34" s="16"/>
      <c r="O34" s="16"/>
      <c r="P34" s="17"/>
      <c r="Q34" s="16"/>
      <c r="R34" s="16"/>
      <c r="S34" s="16"/>
      <c r="T34" s="16"/>
      <c r="U34" s="16"/>
      <c r="V34" s="16"/>
      <c r="W34" s="16"/>
    </row>
    <row r="35" ht="23.25" customHeight="1" spans="1:23">
      <c r="A35" s="17" t="s">
        <v>440</v>
      </c>
      <c r="B35" s="17" t="s">
        <v>466</v>
      </c>
      <c r="C35" s="17" t="s">
        <v>465</v>
      </c>
      <c r="D35" s="17" t="s">
        <v>467</v>
      </c>
      <c r="E35" s="17" t="s">
        <v>100</v>
      </c>
      <c r="F35" s="17" t="s">
        <v>101</v>
      </c>
      <c r="G35" s="17" t="s">
        <v>363</v>
      </c>
      <c r="H35" s="17" t="s">
        <v>453</v>
      </c>
      <c r="I35" s="16">
        <v>4.8</v>
      </c>
      <c r="J35" s="16">
        <v>4.8</v>
      </c>
      <c r="K35" s="16">
        <v>4.8</v>
      </c>
      <c r="L35" s="16"/>
      <c r="M35" s="16"/>
      <c r="N35" s="16"/>
      <c r="O35" s="16"/>
      <c r="P35" s="17"/>
      <c r="Q35" s="16"/>
      <c r="R35" s="16"/>
      <c r="S35" s="16"/>
      <c r="T35" s="16"/>
      <c r="U35" s="16"/>
      <c r="V35" s="16"/>
      <c r="W35" s="16"/>
    </row>
    <row r="36" ht="23.25" customHeight="1" spans="1:23">
      <c r="A36" s="17" t="s">
        <v>440</v>
      </c>
      <c r="B36" s="17" t="s">
        <v>466</v>
      </c>
      <c r="C36" s="17" t="s">
        <v>465</v>
      </c>
      <c r="D36" s="17" t="s">
        <v>467</v>
      </c>
      <c r="E36" s="17" t="s">
        <v>100</v>
      </c>
      <c r="F36" s="17" t="s">
        <v>101</v>
      </c>
      <c r="G36" s="17" t="s">
        <v>472</v>
      </c>
      <c r="H36" s="17" t="s">
        <v>473</v>
      </c>
      <c r="I36" s="16">
        <v>15</v>
      </c>
      <c r="J36" s="16">
        <v>15</v>
      </c>
      <c r="K36" s="16">
        <v>15</v>
      </c>
      <c r="L36" s="16"/>
      <c r="M36" s="16"/>
      <c r="N36" s="16"/>
      <c r="O36" s="16"/>
      <c r="P36" s="17"/>
      <c r="Q36" s="16"/>
      <c r="R36" s="16"/>
      <c r="S36" s="16"/>
      <c r="T36" s="16"/>
      <c r="U36" s="16"/>
      <c r="V36" s="16"/>
      <c r="W36" s="16"/>
    </row>
    <row r="37" ht="23.25" customHeight="1" spans="1:23">
      <c r="A37" s="17" t="s">
        <v>440</v>
      </c>
      <c r="B37" s="17" t="s">
        <v>466</v>
      </c>
      <c r="C37" s="17" t="s">
        <v>465</v>
      </c>
      <c r="D37" s="17" t="s">
        <v>467</v>
      </c>
      <c r="E37" s="17" t="s">
        <v>100</v>
      </c>
      <c r="F37" s="17" t="s">
        <v>101</v>
      </c>
      <c r="G37" s="17" t="s">
        <v>454</v>
      </c>
      <c r="H37" s="17" t="s">
        <v>455</v>
      </c>
      <c r="I37" s="16">
        <v>80</v>
      </c>
      <c r="J37" s="16">
        <v>80</v>
      </c>
      <c r="K37" s="16">
        <v>80</v>
      </c>
      <c r="L37" s="16"/>
      <c r="M37" s="16"/>
      <c r="N37" s="16"/>
      <c r="O37" s="16"/>
      <c r="P37" s="17"/>
      <c r="Q37" s="16"/>
      <c r="R37" s="16"/>
      <c r="S37" s="16"/>
      <c r="T37" s="16"/>
      <c r="U37" s="16"/>
      <c r="V37" s="16"/>
      <c r="W37" s="16"/>
    </row>
    <row r="38" ht="23.25" customHeight="1" spans="1:23">
      <c r="A38" s="17" t="s">
        <v>440</v>
      </c>
      <c r="B38" s="17" t="s">
        <v>466</v>
      </c>
      <c r="C38" s="17" t="s">
        <v>465</v>
      </c>
      <c r="D38" s="17" t="s">
        <v>467</v>
      </c>
      <c r="E38" s="17" t="s">
        <v>100</v>
      </c>
      <c r="F38" s="17" t="s">
        <v>101</v>
      </c>
      <c r="G38" s="17" t="s">
        <v>456</v>
      </c>
      <c r="H38" s="17" t="s">
        <v>457</v>
      </c>
      <c r="I38" s="16">
        <v>30</v>
      </c>
      <c r="J38" s="16">
        <v>30</v>
      </c>
      <c r="K38" s="16">
        <v>30</v>
      </c>
      <c r="L38" s="16"/>
      <c r="M38" s="16"/>
      <c r="N38" s="16"/>
      <c r="O38" s="16"/>
      <c r="P38" s="17"/>
      <c r="Q38" s="16"/>
      <c r="R38" s="16"/>
      <c r="S38" s="16"/>
      <c r="T38" s="16"/>
      <c r="U38" s="16"/>
      <c r="V38" s="16"/>
      <c r="W38" s="16"/>
    </row>
    <row r="39" ht="23.25" customHeight="1" spans="1:23">
      <c r="A39" s="17" t="s">
        <v>440</v>
      </c>
      <c r="B39" s="17" t="s">
        <v>466</v>
      </c>
      <c r="C39" s="17" t="s">
        <v>465</v>
      </c>
      <c r="D39" s="17" t="s">
        <v>467</v>
      </c>
      <c r="E39" s="17" t="s">
        <v>100</v>
      </c>
      <c r="F39" s="17" t="s">
        <v>101</v>
      </c>
      <c r="G39" s="17" t="s">
        <v>394</v>
      </c>
      <c r="H39" s="17" t="s">
        <v>458</v>
      </c>
      <c r="I39" s="16">
        <v>6</v>
      </c>
      <c r="J39" s="16">
        <v>6</v>
      </c>
      <c r="K39" s="16">
        <v>6</v>
      </c>
      <c r="L39" s="16"/>
      <c r="M39" s="16"/>
      <c r="N39" s="16"/>
      <c r="O39" s="16"/>
      <c r="P39" s="17"/>
      <c r="Q39" s="16"/>
      <c r="R39" s="16"/>
      <c r="S39" s="16"/>
      <c r="T39" s="16"/>
      <c r="U39" s="16"/>
      <c r="V39" s="16"/>
      <c r="W39" s="16"/>
    </row>
    <row r="40" ht="23.25" customHeight="1" spans="1:23">
      <c r="A40" s="17" t="s">
        <v>440</v>
      </c>
      <c r="B40" s="17" t="s">
        <v>466</v>
      </c>
      <c r="C40" s="17" t="s">
        <v>465</v>
      </c>
      <c r="D40" s="17" t="s">
        <v>467</v>
      </c>
      <c r="E40" s="17" t="s">
        <v>100</v>
      </c>
      <c r="F40" s="17" t="s">
        <v>101</v>
      </c>
      <c r="G40" s="17" t="s">
        <v>474</v>
      </c>
      <c r="H40" s="17" t="s">
        <v>475</v>
      </c>
      <c r="I40" s="16">
        <v>20</v>
      </c>
      <c r="J40" s="16">
        <v>20</v>
      </c>
      <c r="K40" s="16">
        <v>20</v>
      </c>
      <c r="L40" s="16"/>
      <c r="M40" s="16"/>
      <c r="N40" s="16"/>
      <c r="O40" s="16"/>
      <c r="P40" s="17"/>
      <c r="Q40" s="16"/>
      <c r="R40" s="16"/>
      <c r="S40" s="16"/>
      <c r="T40" s="16"/>
      <c r="U40" s="16"/>
      <c r="V40" s="16"/>
      <c r="W40" s="16"/>
    </row>
    <row r="41" ht="23.25" customHeight="1" spans="1:23">
      <c r="A41" s="17"/>
      <c r="B41" s="17"/>
      <c r="C41" s="17" t="s">
        <v>476</v>
      </c>
      <c r="D41" s="17"/>
      <c r="E41" s="17"/>
      <c r="F41" s="17"/>
      <c r="G41" s="17"/>
      <c r="H41" s="17"/>
      <c r="I41" s="16">
        <v>25</v>
      </c>
      <c r="J41" s="16"/>
      <c r="K41" s="16"/>
      <c r="L41" s="16"/>
      <c r="M41" s="16"/>
      <c r="N41" s="16"/>
      <c r="O41" s="16"/>
      <c r="P41" s="17"/>
      <c r="Q41" s="16"/>
      <c r="R41" s="16">
        <v>25</v>
      </c>
      <c r="S41" s="16"/>
      <c r="T41" s="16"/>
      <c r="U41" s="16"/>
      <c r="V41" s="16"/>
      <c r="W41" s="16">
        <v>25</v>
      </c>
    </row>
    <row r="42" ht="23.25" customHeight="1" spans="1:23">
      <c r="A42" s="17" t="s">
        <v>447</v>
      </c>
      <c r="B42" s="17" t="s">
        <v>477</v>
      </c>
      <c r="C42" s="17" t="s">
        <v>476</v>
      </c>
      <c r="D42" s="17" t="s">
        <v>467</v>
      </c>
      <c r="E42" s="17" t="s">
        <v>100</v>
      </c>
      <c r="F42" s="17" t="s">
        <v>101</v>
      </c>
      <c r="G42" s="17" t="s">
        <v>359</v>
      </c>
      <c r="H42" s="17" t="s">
        <v>443</v>
      </c>
      <c r="I42" s="16">
        <v>25</v>
      </c>
      <c r="J42" s="16"/>
      <c r="K42" s="16"/>
      <c r="L42" s="16"/>
      <c r="M42" s="16"/>
      <c r="N42" s="16"/>
      <c r="O42" s="16"/>
      <c r="P42" s="17"/>
      <c r="Q42" s="16"/>
      <c r="R42" s="16">
        <v>25</v>
      </c>
      <c r="S42" s="16"/>
      <c r="T42" s="16"/>
      <c r="U42" s="16"/>
      <c r="V42" s="16"/>
      <c r="W42" s="16">
        <v>25</v>
      </c>
    </row>
    <row r="43" ht="23.25" customHeight="1" spans="1:23">
      <c r="A43" s="17"/>
      <c r="B43" s="17"/>
      <c r="C43" s="17" t="s">
        <v>478</v>
      </c>
      <c r="D43" s="17"/>
      <c r="E43" s="17"/>
      <c r="F43" s="17"/>
      <c r="G43" s="17"/>
      <c r="H43" s="17"/>
      <c r="I43" s="16">
        <v>200</v>
      </c>
      <c r="J43" s="16">
        <v>200</v>
      </c>
      <c r="K43" s="16">
        <v>200</v>
      </c>
      <c r="L43" s="16"/>
      <c r="M43" s="16"/>
      <c r="N43" s="16"/>
      <c r="O43" s="16"/>
      <c r="P43" s="17"/>
      <c r="Q43" s="16"/>
      <c r="R43" s="16"/>
      <c r="S43" s="16"/>
      <c r="T43" s="16"/>
      <c r="U43" s="16"/>
      <c r="V43" s="16"/>
      <c r="W43" s="16"/>
    </row>
    <row r="44" ht="23.25" customHeight="1" spans="1:23">
      <c r="A44" s="17" t="s">
        <v>447</v>
      </c>
      <c r="B44" s="17" t="s">
        <v>479</v>
      </c>
      <c r="C44" s="17" t="s">
        <v>478</v>
      </c>
      <c r="D44" s="17" t="s">
        <v>467</v>
      </c>
      <c r="E44" s="17" t="s">
        <v>100</v>
      </c>
      <c r="F44" s="17" t="s">
        <v>101</v>
      </c>
      <c r="G44" s="17" t="s">
        <v>454</v>
      </c>
      <c r="H44" s="17" t="s">
        <v>455</v>
      </c>
      <c r="I44" s="16">
        <v>38.697</v>
      </c>
      <c r="J44" s="16">
        <v>38.697</v>
      </c>
      <c r="K44" s="16">
        <v>38.697</v>
      </c>
      <c r="L44" s="16"/>
      <c r="M44" s="16"/>
      <c r="N44" s="16"/>
      <c r="O44" s="16"/>
      <c r="P44" s="17"/>
      <c r="Q44" s="16"/>
      <c r="R44" s="16"/>
      <c r="S44" s="16"/>
      <c r="T44" s="16"/>
      <c r="U44" s="16"/>
      <c r="V44" s="16"/>
      <c r="W44" s="16"/>
    </row>
    <row r="45" ht="23.25" customHeight="1" spans="1:23">
      <c r="A45" s="17" t="s">
        <v>447</v>
      </c>
      <c r="B45" s="17" t="s">
        <v>479</v>
      </c>
      <c r="C45" s="17" t="s">
        <v>478</v>
      </c>
      <c r="D45" s="17" t="s">
        <v>467</v>
      </c>
      <c r="E45" s="17" t="s">
        <v>100</v>
      </c>
      <c r="F45" s="17" t="s">
        <v>101</v>
      </c>
      <c r="G45" s="17" t="s">
        <v>456</v>
      </c>
      <c r="H45" s="17" t="s">
        <v>457</v>
      </c>
      <c r="I45" s="16">
        <v>160</v>
      </c>
      <c r="J45" s="16">
        <v>160</v>
      </c>
      <c r="K45" s="16">
        <v>160</v>
      </c>
      <c r="L45" s="16"/>
      <c r="M45" s="16"/>
      <c r="N45" s="16"/>
      <c r="O45" s="16"/>
      <c r="P45" s="17"/>
      <c r="Q45" s="16"/>
      <c r="R45" s="16"/>
      <c r="S45" s="16"/>
      <c r="T45" s="16"/>
      <c r="U45" s="16"/>
      <c r="V45" s="16"/>
      <c r="W45" s="16"/>
    </row>
    <row r="46" ht="23.25" customHeight="1" spans="1:23">
      <c r="A46" s="17" t="s">
        <v>447</v>
      </c>
      <c r="B46" s="17" t="s">
        <v>479</v>
      </c>
      <c r="C46" s="17" t="s">
        <v>478</v>
      </c>
      <c r="D46" s="17" t="s">
        <v>467</v>
      </c>
      <c r="E46" s="17" t="s">
        <v>100</v>
      </c>
      <c r="F46" s="17" t="s">
        <v>101</v>
      </c>
      <c r="G46" s="17" t="s">
        <v>459</v>
      </c>
      <c r="H46" s="17" t="s">
        <v>460</v>
      </c>
      <c r="I46" s="16">
        <v>1.303</v>
      </c>
      <c r="J46" s="16">
        <v>1.303</v>
      </c>
      <c r="K46" s="16">
        <v>1.303</v>
      </c>
      <c r="L46" s="16"/>
      <c r="M46" s="16"/>
      <c r="N46" s="16"/>
      <c r="O46" s="16"/>
      <c r="P46" s="17"/>
      <c r="Q46" s="16"/>
      <c r="R46" s="16"/>
      <c r="S46" s="16"/>
      <c r="T46" s="16"/>
      <c r="U46" s="16"/>
      <c r="V46" s="16"/>
      <c r="W46" s="16"/>
    </row>
    <row r="47" ht="23.25" customHeight="1" spans="1:23">
      <c r="A47" s="17"/>
      <c r="B47" s="17"/>
      <c r="C47" s="17" t="s">
        <v>480</v>
      </c>
      <c r="D47" s="17"/>
      <c r="E47" s="17"/>
      <c r="F47" s="17"/>
      <c r="G47" s="17"/>
      <c r="H47" s="17"/>
      <c r="I47" s="16">
        <v>110.628</v>
      </c>
      <c r="J47" s="16">
        <v>110.628</v>
      </c>
      <c r="K47" s="16">
        <v>110.628</v>
      </c>
      <c r="L47" s="16"/>
      <c r="M47" s="16"/>
      <c r="N47" s="16"/>
      <c r="O47" s="16"/>
      <c r="P47" s="17"/>
      <c r="Q47" s="16"/>
      <c r="R47" s="16"/>
      <c r="S47" s="16"/>
      <c r="T47" s="16"/>
      <c r="U47" s="16"/>
      <c r="V47" s="16"/>
      <c r="W47" s="16"/>
    </row>
    <row r="48" ht="23.25" customHeight="1" spans="1:23">
      <c r="A48" s="17" t="s">
        <v>440</v>
      </c>
      <c r="B48" s="17" t="s">
        <v>481</v>
      </c>
      <c r="C48" s="17" t="s">
        <v>480</v>
      </c>
      <c r="D48" s="17" t="s">
        <v>482</v>
      </c>
      <c r="E48" s="17" t="s">
        <v>104</v>
      </c>
      <c r="F48" s="17" t="s">
        <v>103</v>
      </c>
      <c r="G48" s="17" t="s">
        <v>454</v>
      </c>
      <c r="H48" s="17" t="s">
        <v>455</v>
      </c>
      <c r="I48" s="16">
        <v>26.88</v>
      </c>
      <c r="J48" s="16">
        <v>26.88</v>
      </c>
      <c r="K48" s="16">
        <v>26.88</v>
      </c>
      <c r="L48" s="16"/>
      <c r="M48" s="16"/>
      <c r="N48" s="16"/>
      <c r="O48" s="16"/>
      <c r="P48" s="17"/>
      <c r="Q48" s="16"/>
      <c r="R48" s="16"/>
      <c r="S48" s="16"/>
      <c r="T48" s="16"/>
      <c r="U48" s="16"/>
      <c r="V48" s="16"/>
      <c r="W48" s="16"/>
    </row>
    <row r="49" ht="23.25" customHeight="1" spans="1:23">
      <c r="A49" s="17" t="s">
        <v>440</v>
      </c>
      <c r="B49" s="17" t="s">
        <v>481</v>
      </c>
      <c r="C49" s="17" t="s">
        <v>480</v>
      </c>
      <c r="D49" s="17" t="s">
        <v>482</v>
      </c>
      <c r="E49" s="17" t="s">
        <v>104</v>
      </c>
      <c r="F49" s="17" t="s">
        <v>103</v>
      </c>
      <c r="G49" s="17" t="s">
        <v>456</v>
      </c>
      <c r="H49" s="17" t="s">
        <v>457</v>
      </c>
      <c r="I49" s="16">
        <v>64.598</v>
      </c>
      <c r="J49" s="16">
        <v>64.598</v>
      </c>
      <c r="K49" s="16">
        <v>64.598</v>
      </c>
      <c r="L49" s="16"/>
      <c r="M49" s="16"/>
      <c r="N49" s="16"/>
      <c r="O49" s="16"/>
      <c r="P49" s="17"/>
      <c r="Q49" s="16"/>
      <c r="R49" s="16"/>
      <c r="S49" s="16"/>
      <c r="T49" s="16"/>
      <c r="U49" s="16"/>
      <c r="V49" s="16"/>
      <c r="W49" s="16"/>
    </row>
    <row r="50" ht="23.25" customHeight="1" spans="1:23">
      <c r="A50" s="17" t="s">
        <v>440</v>
      </c>
      <c r="B50" s="17" t="s">
        <v>481</v>
      </c>
      <c r="C50" s="17" t="s">
        <v>480</v>
      </c>
      <c r="D50" s="17" t="s">
        <v>482</v>
      </c>
      <c r="E50" s="17" t="s">
        <v>104</v>
      </c>
      <c r="F50" s="17" t="s">
        <v>103</v>
      </c>
      <c r="G50" s="17" t="s">
        <v>394</v>
      </c>
      <c r="H50" s="17" t="s">
        <v>458</v>
      </c>
      <c r="I50" s="16">
        <v>6.5</v>
      </c>
      <c r="J50" s="16">
        <v>6.5</v>
      </c>
      <c r="K50" s="16">
        <v>6.5</v>
      </c>
      <c r="L50" s="16"/>
      <c r="M50" s="16"/>
      <c r="N50" s="16"/>
      <c r="O50" s="16"/>
      <c r="P50" s="17"/>
      <c r="Q50" s="16"/>
      <c r="R50" s="16"/>
      <c r="S50" s="16"/>
      <c r="T50" s="16"/>
      <c r="U50" s="16"/>
      <c r="V50" s="16"/>
      <c r="W50" s="16"/>
    </row>
    <row r="51" ht="23.25" customHeight="1" spans="1:23">
      <c r="A51" s="17" t="s">
        <v>440</v>
      </c>
      <c r="B51" s="17" t="s">
        <v>481</v>
      </c>
      <c r="C51" s="17" t="s">
        <v>480</v>
      </c>
      <c r="D51" s="17" t="s">
        <v>482</v>
      </c>
      <c r="E51" s="17" t="s">
        <v>104</v>
      </c>
      <c r="F51" s="17" t="s">
        <v>103</v>
      </c>
      <c r="G51" s="17" t="s">
        <v>459</v>
      </c>
      <c r="H51" s="17" t="s">
        <v>460</v>
      </c>
      <c r="I51" s="16">
        <v>12.65</v>
      </c>
      <c r="J51" s="16">
        <v>12.65</v>
      </c>
      <c r="K51" s="16">
        <v>12.65</v>
      </c>
      <c r="L51" s="16"/>
      <c r="M51" s="16"/>
      <c r="N51" s="16"/>
      <c r="O51" s="16"/>
      <c r="P51" s="17"/>
      <c r="Q51" s="16"/>
      <c r="R51" s="16"/>
      <c r="S51" s="16"/>
      <c r="T51" s="16"/>
      <c r="U51" s="16"/>
      <c r="V51" s="16"/>
      <c r="W51" s="16"/>
    </row>
    <row r="52" ht="23.25" customHeight="1" spans="1:23">
      <c r="A52" s="17"/>
      <c r="B52" s="17"/>
      <c r="C52" s="17" t="s">
        <v>461</v>
      </c>
      <c r="D52" s="17"/>
      <c r="E52" s="17"/>
      <c r="F52" s="17"/>
      <c r="G52" s="17"/>
      <c r="H52" s="17"/>
      <c r="I52" s="16">
        <v>100</v>
      </c>
      <c r="J52" s="16">
        <v>100</v>
      </c>
      <c r="K52" s="16">
        <v>100</v>
      </c>
      <c r="L52" s="16"/>
      <c r="M52" s="16"/>
      <c r="N52" s="16"/>
      <c r="O52" s="16"/>
      <c r="P52" s="17"/>
      <c r="Q52" s="16"/>
      <c r="R52" s="16"/>
      <c r="S52" s="16"/>
      <c r="T52" s="16"/>
      <c r="U52" s="16"/>
      <c r="V52" s="16"/>
      <c r="W52" s="16"/>
    </row>
    <row r="53" ht="23.25" customHeight="1" spans="1:23">
      <c r="A53" s="17" t="s">
        <v>447</v>
      </c>
      <c r="B53" s="17" t="s">
        <v>483</v>
      </c>
      <c r="C53" s="17" t="s">
        <v>461</v>
      </c>
      <c r="D53" s="17" t="s">
        <v>482</v>
      </c>
      <c r="E53" s="17" t="s">
        <v>104</v>
      </c>
      <c r="F53" s="17" t="s">
        <v>103</v>
      </c>
      <c r="G53" s="17" t="s">
        <v>359</v>
      </c>
      <c r="H53" s="17" t="s">
        <v>443</v>
      </c>
      <c r="I53" s="16">
        <v>2</v>
      </c>
      <c r="J53" s="16">
        <v>2</v>
      </c>
      <c r="K53" s="16">
        <v>2</v>
      </c>
      <c r="L53" s="16"/>
      <c r="M53" s="16"/>
      <c r="N53" s="16"/>
      <c r="O53" s="16"/>
      <c r="P53" s="17"/>
      <c r="Q53" s="16"/>
      <c r="R53" s="16"/>
      <c r="S53" s="16"/>
      <c r="T53" s="16"/>
      <c r="U53" s="16"/>
      <c r="V53" s="16"/>
      <c r="W53" s="16"/>
    </row>
    <row r="54" ht="23.25" customHeight="1" spans="1:23">
      <c r="A54" s="17" t="s">
        <v>447</v>
      </c>
      <c r="B54" s="17" t="s">
        <v>483</v>
      </c>
      <c r="C54" s="17" t="s">
        <v>461</v>
      </c>
      <c r="D54" s="17" t="s">
        <v>482</v>
      </c>
      <c r="E54" s="17" t="s">
        <v>104</v>
      </c>
      <c r="F54" s="17" t="s">
        <v>103</v>
      </c>
      <c r="G54" s="17" t="s">
        <v>359</v>
      </c>
      <c r="H54" s="17" t="s">
        <v>443</v>
      </c>
      <c r="I54" s="16">
        <v>35.75</v>
      </c>
      <c r="J54" s="16">
        <v>35.75</v>
      </c>
      <c r="K54" s="16">
        <v>35.75</v>
      </c>
      <c r="L54" s="16"/>
      <c r="M54" s="16"/>
      <c r="N54" s="16"/>
      <c r="O54" s="16"/>
      <c r="P54" s="17"/>
      <c r="Q54" s="16"/>
      <c r="R54" s="16"/>
      <c r="S54" s="16"/>
      <c r="T54" s="16"/>
      <c r="U54" s="16"/>
      <c r="V54" s="16"/>
      <c r="W54" s="16"/>
    </row>
    <row r="55" ht="23.25" customHeight="1" spans="1:23">
      <c r="A55" s="17" t="s">
        <v>447</v>
      </c>
      <c r="B55" s="17" t="s">
        <v>483</v>
      </c>
      <c r="C55" s="17" t="s">
        <v>461</v>
      </c>
      <c r="D55" s="17" t="s">
        <v>482</v>
      </c>
      <c r="E55" s="17" t="s">
        <v>104</v>
      </c>
      <c r="F55" s="17" t="s">
        <v>103</v>
      </c>
      <c r="G55" s="17" t="s">
        <v>358</v>
      </c>
      <c r="H55" s="17" t="s">
        <v>451</v>
      </c>
      <c r="I55" s="16">
        <v>8.4</v>
      </c>
      <c r="J55" s="16">
        <v>8.4</v>
      </c>
      <c r="K55" s="16">
        <v>8.4</v>
      </c>
      <c r="L55" s="16"/>
      <c r="M55" s="16"/>
      <c r="N55" s="16"/>
      <c r="O55" s="16"/>
      <c r="P55" s="17"/>
      <c r="Q55" s="16"/>
      <c r="R55" s="16"/>
      <c r="S55" s="16"/>
      <c r="T55" s="16"/>
      <c r="U55" s="16"/>
      <c r="V55" s="16"/>
      <c r="W55" s="16"/>
    </row>
    <row r="56" ht="23.25" customHeight="1" spans="1:23">
      <c r="A56" s="17" t="s">
        <v>447</v>
      </c>
      <c r="B56" s="17" t="s">
        <v>483</v>
      </c>
      <c r="C56" s="17" t="s">
        <v>461</v>
      </c>
      <c r="D56" s="17" t="s">
        <v>482</v>
      </c>
      <c r="E56" s="17" t="s">
        <v>104</v>
      </c>
      <c r="F56" s="17" t="s">
        <v>103</v>
      </c>
      <c r="G56" s="17" t="s">
        <v>363</v>
      </c>
      <c r="H56" s="17" t="s">
        <v>453</v>
      </c>
      <c r="I56" s="16">
        <v>5</v>
      </c>
      <c r="J56" s="16">
        <v>5</v>
      </c>
      <c r="K56" s="16">
        <v>5</v>
      </c>
      <c r="L56" s="16"/>
      <c r="M56" s="16"/>
      <c r="N56" s="16"/>
      <c r="O56" s="16"/>
      <c r="P56" s="17"/>
      <c r="Q56" s="16"/>
      <c r="R56" s="16"/>
      <c r="S56" s="16"/>
      <c r="T56" s="16"/>
      <c r="U56" s="16"/>
      <c r="V56" s="16"/>
      <c r="W56" s="16"/>
    </row>
    <row r="57" ht="23.25" customHeight="1" spans="1:23">
      <c r="A57" s="17" t="s">
        <v>447</v>
      </c>
      <c r="B57" s="17" t="s">
        <v>483</v>
      </c>
      <c r="C57" s="17" t="s">
        <v>461</v>
      </c>
      <c r="D57" s="17" t="s">
        <v>482</v>
      </c>
      <c r="E57" s="17" t="s">
        <v>104</v>
      </c>
      <c r="F57" s="17" t="s">
        <v>103</v>
      </c>
      <c r="G57" s="17" t="s">
        <v>454</v>
      </c>
      <c r="H57" s="17" t="s">
        <v>455</v>
      </c>
      <c r="I57" s="16">
        <v>5</v>
      </c>
      <c r="J57" s="16">
        <v>5</v>
      </c>
      <c r="K57" s="16">
        <v>5</v>
      </c>
      <c r="L57" s="16"/>
      <c r="M57" s="16"/>
      <c r="N57" s="16"/>
      <c r="O57" s="16"/>
      <c r="P57" s="17"/>
      <c r="Q57" s="16"/>
      <c r="R57" s="16"/>
      <c r="S57" s="16"/>
      <c r="T57" s="16"/>
      <c r="U57" s="16"/>
      <c r="V57" s="16"/>
      <c r="W57" s="16"/>
    </row>
    <row r="58" ht="23.25" customHeight="1" spans="1:23">
      <c r="A58" s="17" t="s">
        <v>447</v>
      </c>
      <c r="B58" s="17" t="s">
        <v>483</v>
      </c>
      <c r="C58" s="17" t="s">
        <v>461</v>
      </c>
      <c r="D58" s="17" t="s">
        <v>482</v>
      </c>
      <c r="E58" s="17" t="s">
        <v>104</v>
      </c>
      <c r="F58" s="17" t="s">
        <v>103</v>
      </c>
      <c r="G58" s="17" t="s">
        <v>456</v>
      </c>
      <c r="H58" s="17" t="s">
        <v>457</v>
      </c>
      <c r="I58" s="16">
        <v>15</v>
      </c>
      <c r="J58" s="16">
        <v>15</v>
      </c>
      <c r="K58" s="16">
        <v>15</v>
      </c>
      <c r="L58" s="16"/>
      <c r="M58" s="16"/>
      <c r="N58" s="16"/>
      <c r="O58" s="16"/>
      <c r="P58" s="17"/>
      <c r="Q58" s="16"/>
      <c r="R58" s="16"/>
      <c r="S58" s="16"/>
      <c r="T58" s="16"/>
      <c r="U58" s="16"/>
      <c r="V58" s="16"/>
      <c r="W58" s="16"/>
    </row>
    <row r="59" ht="23.25" customHeight="1" spans="1:23">
      <c r="A59" s="17" t="s">
        <v>447</v>
      </c>
      <c r="B59" s="17" t="s">
        <v>483</v>
      </c>
      <c r="C59" s="17" t="s">
        <v>461</v>
      </c>
      <c r="D59" s="17" t="s">
        <v>482</v>
      </c>
      <c r="E59" s="17" t="s">
        <v>104</v>
      </c>
      <c r="F59" s="17" t="s">
        <v>103</v>
      </c>
      <c r="G59" s="17" t="s">
        <v>394</v>
      </c>
      <c r="H59" s="17" t="s">
        <v>458</v>
      </c>
      <c r="I59" s="16">
        <v>6</v>
      </c>
      <c r="J59" s="16">
        <v>6</v>
      </c>
      <c r="K59" s="16">
        <v>6</v>
      </c>
      <c r="L59" s="16"/>
      <c r="M59" s="16"/>
      <c r="N59" s="16"/>
      <c r="O59" s="16"/>
      <c r="P59" s="17"/>
      <c r="Q59" s="16"/>
      <c r="R59" s="16"/>
      <c r="S59" s="16"/>
      <c r="T59" s="16"/>
      <c r="U59" s="16"/>
      <c r="V59" s="16"/>
      <c r="W59" s="16"/>
    </row>
    <row r="60" ht="23.25" customHeight="1" spans="1:23">
      <c r="A60" s="17" t="s">
        <v>447</v>
      </c>
      <c r="B60" s="17" t="s">
        <v>483</v>
      </c>
      <c r="C60" s="17" t="s">
        <v>461</v>
      </c>
      <c r="D60" s="17" t="s">
        <v>482</v>
      </c>
      <c r="E60" s="17" t="s">
        <v>104</v>
      </c>
      <c r="F60" s="17" t="s">
        <v>103</v>
      </c>
      <c r="G60" s="17" t="s">
        <v>459</v>
      </c>
      <c r="H60" s="17" t="s">
        <v>460</v>
      </c>
      <c r="I60" s="16">
        <v>3</v>
      </c>
      <c r="J60" s="16">
        <v>3</v>
      </c>
      <c r="K60" s="16">
        <v>3</v>
      </c>
      <c r="L60" s="16"/>
      <c r="M60" s="16"/>
      <c r="N60" s="16"/>
      <c r="O60" s="16"/>
      <c r="P60" s="17"/>
      <c r="Q60" s="16"/>
      <c r="R60" s="16"/>
      <c r="S60" s="16"/>
      <c r="T60" s="16"/>
      <c r="U60" s="16"/>
      <c r="V60" s="16"/>
      <c r="W60" s="16"/>
    </row>
    <row r="61" ht="23.25" customHeight="1" spans="1:23">
      <c r="A61" s="17" t="s">
        <v>447</v>
      </c>
      <c r="B61" s="17" t="s">
        <v>483</v>
      </c>
      <c r="C61" s="17" t="s">
        <v>461</v>
      </c>
      <c r="D61" s="17" t="s">
        <v>482</v>
      </c>
      <c r="E61" s="17" t="s">
        <v>104</v>
      </c>
      <c r="F61" s="17" t="s">
        <v>103</v>
      </c>
      <c r="G61" s="17" t="s">
        <v>459</v>
      </c>
      <c r="H61" s="17" t="s">
        <v>460</v>
      </c>
      <c r="I61" s="16">
        <v>2</v>
      </c>
      <c r="J61" s="16">
        <v>2</v>
      </c>
      <c r="K61" s="16">
        <v>2</v>
      </c>
      <c r="L61" s="16"/>
      <c r="M61" s="16"/>
      <c r="N61" s="16"/>
      <c r="O61" s="16"/>
      <c r="P61" s="17"/>
      <c r="Q61" s="16"/>
      <c r="R61" s="16"/>
      <c r="S61" s="16"/>
      <c r="T61" s="16"/>
      <c r="U61" s="16"/>
      <c r="V61" s="16"/>
      <c r="W61" s="16"/>
    </row>
    <row r="62" ht="23.25" customHeight="1" spans="1:23">
      <c r="A62" s="17" t="s">
        <v>447</v>
      </c>
      <c r="B62" s="17" t="s">
        <v>483</v>
      </c>
      <c r="C62" s="17" t="s">
        <v>461</v>
      </c>
      <c r="D62" s="17" t="s">
        <v>482</v>
      </c>
      <c r="E62" s="17" t="s">
        <v>104</v>
      </c>
      <c r="F62" s="17" t="s">
        <v>103</v>
      </c>
      <c r="G62" s="17" t="s">
        <v>459</v>
      </c>
      <c r="H62" s="17" t="s">
        <v>460</v>
      </c>
      <c r="I62" s="16">
        <v>0.4</v>
      </c>
      <c r="J62" s="16">
        <v>0.4</v>
      </c>
      <c r="K62" s="16">
        <v>0.4</v>
      </c>
      <c r="L62" s="16"/>
      <c r="M62" s="16"/>
      <c r="N62" s="16"/>
      <c r="O62" s="16"/>
      <c r="P62" s="17"/>
      <c r="Q62" s="16"/>
      <c r="R62" s="16"/>
      <c r="S62" s="16"/>
      <c r="T62" s="16"/>
      <c r="U62" s="16"/>
      <c r="V62" s="16"/>
      <c r="W62" s="16"/>
    </row>
    <row r="63" ht="23.25" customHeight="1" spans="1:23">
      <c r="A63" s="17" t="s">
        <v>447</v>
      </c>
      <c r="B63" s="17" t="s">
        <v>483</v>
      </c>
      <c r="C63" s="17" t="s">
        <v>461</v>
      </c>
      <c r="D63" s="17" t="s">
        <v>482</v>
      </c>
      <c r="E63" s="17" t="s">
        <v>104</v>
      </c>
      <c r="F63" s="17" t="s">
        <v>103</v>
      </c>
      <c r="G63" s="17" t="s">
        <v>459</v>
      </c>
      <c r="H63" s="17" t="s">
        <v>460</v>
      </c>
      <c r="I63" s="16">
        <v>0.4</v>
      </c>
      <c r="J63" s="16">
        <v>0.4</v>
      </c>
      <c r="K63" s="16">
        <v>0.4</v>
      </c>
      <c r="L63" s="16"/>
      <c r="M63" s="16"/>
      <c r="N63" s="16"/>
      <c r="O63" s="16"/>
      <c r="P63" s="17"/>
      <c r="Q63" s="16"/>
      <c r="R63" s="16"/>
      <c r="S63" s="16"/>
      <c r="T63" s="16"/>
      <c r="U63" s="16"/>
      <c r="V63" s="16"/>
      <c r="W63" s="16"/>
    </row>
    <row r="64" ht="23.25" customHeight="1" spans="1:23">
      <c r="A64" s="17" t="s">
        <v>447</v>
      </c>
      <c r="B64" s="17" t="s">
        <v>483</v>
      </c>
      <c r="C64" s="17" t="s">
        <v>461</v>
      </c>
      <c r="D64" s="17" t="s">
        <v>482</v>
      </c>
      <c r="E64" s="17" t="s">
        <v>104</v>
      </c>
      <c r="F64" s="17" t="s">
        <v>103</v>
      </c>
      <c r="G64" s="17" t="s">
        <v>459</v>
      </c>
      <c r="H64" s="17" t="s">
        <v>460</v>
      </c>
      <c r="I64" s="16">
        <v>3</v>
      </c>
      <c r="J64" s="16">
        <v>3</v>
      </c>
      <c r="K64" s="16">
        <v>3</v>
      </c>
      <c r="L64" s="16"/>
      <c r="M64" s="16"/>
      <c r="N64" s="16"/>
      <c r="O64" s="16"/>
      <c r="P64" s="17"/>
      <c r="Q64" s="16"/>
      <c r="R64" s="16"/>
      <c r="S64" s="16"/>
      <c r="T64" s="16"/>
      <c r="U64" s="16"/>
      <c r="V64" s="16"/>
      <c r="W64" s="16"/>
    </row>
    <row r="65" ht="23.25" customHeight="1" spans="1:23">
      <c r="A65" s="17" t="s">
        <v>447</v>
      </c>
      <c r="B65" s="17" t="s">
        <v>483</v>
      </c>
      <c r="C65" s="17" t="s">
        <v>461</v>
      </c>
      <c r="D65" s="17" t="s">
        <v>482</v>
      </c>
      <c r="E65" s="17" t="s">
        <v>104</v>
      </c>
      <c r="F65" s="17" t="s">
        <v>103</v>
      </c>
      <c r="G65" s="17" t="s">
        <v>459</v>
      </c>
      <c r="H65" s="17" t="s">
        <v>460</v>
      </c>
      <c r="I65" s="16">
        <v>13</v>
      </c>
      <c r="J65" s="16">
        <v>13</v>
      </c>
      <c r="K65" s="16">
        <v>13</v>
      </c>
      <c r="L65" s="16"/>
      <c r="M65" s="16"/>
      <c r="N65" s="16"/>
      <c r="O65" s="16"/>
      <c r="P65" s="17"/>
      <c r="Q65" s="16"/>
      <c r="R65" s="16"/>
      <c r="S65" s="16"/>
      <c r="T65" s="16"/>
      <c r="U65" s="16"/>
      <c r="V65" s="16"/>
      <c r="W65" s="16"/>
    </row>
    <row r="66" ht="23.25" customHeight="1" spans="1:23">
      <c r="A66" s="17" t="s">
        <v>447</v>
      </c>
      <c r="B66" s="17" t="s">
        <v>483</v>
      </c>
      <c r="C66" s="17" t="s">
        <v>461</v>
      </c>
      <c r="D66" s="17" t="s">
        <v>482</v>
      </c>
      <c r="E66" s="17" t="s">
        <v>104</v>
      </c>
      <c r="F66" s="17" t="s">
        <v>103</v>
      </c>
      <c r="G66" s="17" t="s">
        <v>459</v>
      </c>
      <c r="H66" s="17" t="s">
        <v>460</v>
      </c>
      <c r="I66" s="16">
        <v>1.05</v>
      </c>
      <c r="J66" s="16">
        <v>1.05</v>
      </c>
      <c r="K66" s="16">
        <v>1.05</v>
      </c>
      <c r="L66" s="16"/>
      <c r="M66" s="16"/>
      <c r="N66" s="16"/>
      <c r="O66" s="16"/>
      <c r="P66" s="17"/>
      <c r="Q66" s="16"/>
      <c r="R66" s="16"/>
      <c r="S66" s="16"/>
      <c r="T66" s="16"/>
      <c r="U66" s="16"/>
      <c r="V66" s="16"/>
      <c r="W66" s="16"/>
    </row>
    <row r="67" ht="23.25" customHeight="1" spans="1:23">
      <c r="A67" s="17"/>
      <c r="B67" s="17"/>
      <c r="C67" s="17" t="s">
        <v>484</v>
      </c>
      <c r="D67" s="17"/>
      <c r="E67" s="17"/>
      <c r="F67" s="17"/>
      <c r="G67" s="17"/>
      <c r="H67" s="17"/>
      <c r="I67" s="16">
        <v>10</v>
      </c>
      <c r="J67" s="16"/>
      <c r="K67" s="16"/>
      <c r="L67" s="16"/>
      <c r="M67" s="16"/>
      <c r="N67" s="16"/>
      <c r="O67" s="16"/>
      <c r="P67" s="17"/>
      <c r="Q67" s="16"/>
      <c r="R67" s="16">
        <v>10</v>
      </c>
      <c r="S67" s="16"/>
      <c r="T67" s="16"/>
      <c r="U67" s="16"/>
      <c r="V67" s="16"/>
      <c r="W67" s="16">
        <v>10</v>
      </c>
    </row>
    <row r="68" ht="23.25" customHeight="1" spans="1:23">
      <c r="A68" s="17" t="s">
        <v>440</v>
      </c>
      <c r="B68" s="17" t="s">
        <v>485</v>
      </c>
      <c r="C68" s="17" t="s">
        <v>484</v>
      </c>
      <c r="D68" s="17" t="s">
        <v>482</v>
      </c>
      <c r="E68" s="17" t="s">
        <v>104</v>
      </c>
      <c r="F68" s="17" t="s">
        <v>103</v>
      </c>
      <c r="G68" s="17" t="s">
        <v>359</v>
      </c>
      <c r="H68" s="17" t="s">
        <v>443</v>
      </c>
      <c r="I68" s="16">
        <v>6</v>
      </c>
      <c r="J68" s="16"/>
      <c r="K68" s="16"/>
      <c r="L68" s="16"/>
      <c r="M68" s="16"/>
      <c r="N68" s="16"/>
      <c r="O68" s="16"/>
      <c r="P68" s="17"/>
      <c r="Q68" s="16"/>
      <c r="R68" s="16">
        <v>6</v>
      </c>
      <c r="S68" s="16"/>
      <c r="T68" s="16"/>
      <c r="U68" s="16"/>
      <c r="V68" s="16"/>
      <c r="W68" s="16">
        <v>6</v>
      </c>
    </row>
    <row r="69" ht="23.25" customHeight="1" spans="1:23">
      <c r="A69" s="17" t="s">
        <v>440</v>
      </c>
      <c r="B69" s="17" t="s">
        <v>485</v>
      </c>
      <c r="C69" s="17" t="s">
        <v>484</v>
      </c>
      <c r="D69" s="17" t="s">
        <v>482</v>
      </c>
      <c r="E69" s="17" t="s">
        <v>104</v>
      </c>
      <c r="F69" s="17" t="s">
        <v>103</v>
      </c>
      <c r="G69" s="17" t="s">
        <v>470</v>
      </c>
      <c r="H69" s="17" t="s">
        <v>471</v>
      </c>
      <c r="I69" s="16">
        <v>2</v>
      </c>
      <c r="J69" s="16"/>
      <c r="K69" s="16"/>
      <c r="L69" s="16"/>
      <c r="M69" s="16"/>
      <c r="N69" s="16"/>
      <c r="O69" s="16"/>
      <c r="P69" s="17"/>
      <c r="Q69" s="16"/>
      <c r="R69" s="16">
        <v>2</v>
      </c>
      <c r="S69" s="16"/>
      <c r="T69" s="16"/>
      <c r="U69" s="16"/>
      <c r="V69" s="16"/>
      <c r="W69" s="16">
        <v>2</v>
      </c>
    </row>
    <row r="70" ht="23.25" customHeight="1" spans="1:23">
      <c r="A70" s="17" t="s">
        <v>440</v>
      </c>
      <c r="B70" s="17" t="s">
        <v>485</v>
      </c>
      <c r="C70" s="17" t="s">
        <v>484</v>
      </c>
      <c r="D70" s="17" t="s">
        <v>482</v>
      </c>
      <c r="E70" s="17" t="s">
        <v>104</v>
      </c>
      <c r="F70" s="17" t="s">
        <v>103</v>
      </c>
      <c r="G70" s="17" t="s">
        <v>454</v>
      </c>
      <c r="H70" s="17" t="s">
        <v>455</v>
      </c>
      <c r="I70" s="16">
        <v>1</v>
      </c>
      <c r="J70" s="16"/>
      <c r="K70" s="16"/>
      <c r="L70" s="16"/>
      <c r="M70" s="16"/>
      <c r="N70" s="16"/>
      <c r="O70" s="16"/>
      <c r="P70" s="17"/>
      <c r="Q70" s="16"/>
      <c r="R70" s="16">
        <v>1</v>
      </c>
      <c r="S70" s="16"/>
      <c r="T70" s="16"/>
      <c r="U70" s="16"/>
      <c r="V70" s="16"/>
      <c r="W70" s="16">
        <v>1</v>
      </c>
    </row>
    <row r="71" ht="23.25" customHeight="1" spans="1:23">
      <c r="A71" s="17" t="s">
        <v>440</v>
      </c>
      <c r="B71" s="17" t="s">
        <v>485</v>
      </c>
      <c r="C71" s="17" t="s">
        <v>484</v>
      </c>
      <c r="D71" s="17" t="s">
        <v>482</v>
      </c>
      <c r="E71" s="17" t="s">
        <v>104</v>
      </c>
      <c r="F71" s="17" t="s">
        <v>103</v>
      </c>
      <c r="G71" s="17" t="s">
        <v>394</v>
      </c>
      <c r="H71" s="17" t="s">
        <v>458</v>
      </c>
      <c r="I71" s="16">
        <v>1</v>
      </c>
      <c r="J71" s="16"/>
      <c r="K71" s="16"/>
      <c r="L71" s="16"/>
      <c r="M71" s="16"/>
      <c r="N71" s="16"/>
      <c r="O71" s="16"/>
      <c r="P71" s="17"/>
      <c r="Q71" s="16"/>
      <c r="R71" s="16">
        <v>1</v>
      </c>
      <c r="S71" s="16"/>
      <c r="T71" s="16"/>
      <c r="U71" s="16"/>
      <c r="V71" s="16"/>
      <c r="W71" s="16">
        <v>1</v>
      </c>
    </row>
    <row r="72" ht="18.75" customHeight="1" spans="1:23">
      <c r="A72" s="201" t="s">
        <v>114</v>
      </c>
      <c r="B72" s="202"/>
      <c r="C72" s="202"/>
      <c r="D72" s="202"/>
      <c r="E72" s="202"/>
      <c r="F72" s="202"/>
      <c r="G72" s="202"/>
      <c r="H72" s="203"/>
      <c r="I72" s="16">
        <v>2087.628</v>
      </c>
      <c r="J72" s="16">
        <v>2047.628</v>
      </c>
      <c r="K72" s="16">
        <v>2047.628</v>
      </c>
      <c r="L72" s="16"/>
      <c r="M72" s="16"/>
      <c r="N72" s="16"/>
      <c r="O72" s="16"/>
      <c r="P72" s="16"/>
      <c r="Q72" s="16"/>
      <c r="R72" s="16">
        <v>40</v>
      </c>
      <c r="S72" s="16"/>
      <c r="T72" s="16"/>
      <c r="U72" s="16"/>
      <c r="V72" s="16"/>
      <c r="W72" s="16">
        <v>40</v>
      </c>
    </row>
  </sheetData>
  <mergeCells count="28">
    <mergeCell ref="A2:W2"/>
    <mergeCell ref="A3:H3"/>
    <mergeCell ref="J4:M4"/>
    <mergeCell ref="N4:P4"/>
    <mergeCell ref="R4:W4"/>
    <mergeCell ref="A72:H7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3055555555556" right="0.393055555555556" top="0.984027777777778" bottom="0.786805555555556" header="0.5" footer="0.5"/>
  <pageSetup paperSize="9" scale="45"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3"/>
  <sheetViews>
    <sheetView zoomScale="80" zoomScaleNormal="80" topLeftCell="A42" workbookViewId="0">
      <selection activeCell="K10" sqref="K10"/>
    </sheetView>
  </sheetViews>
  <sheetFormatPr defaultColWidth="9.15" defaultRowHeight="12" customHeight="1"/>
  <cols>
    <col min="1" max="1" width="27.2666666666667" style="1" customWidth="1"/>
    <col min="2" max="2" width="34.0833333333333" style="1" customWidth="1"/>
    <col min="3" max="3" width="56.3583333333333" style="1" customWidth="1"/>
    <col min="4" max="5" width="19.7" style="1" customWidth="1"/>
    <col min="6" max="6" width="38.1833333333333" style="1" customWidth="1"/>
    <col min="7" max="10" width="9.24166666666667" style="68" customWidth="1"/>
    <col min="11" max="11" width="92.4666666666667" style="1" customWidth="1"/>
    <col min="12" max="16384" width="9.15" style="1"/>
  </cols>
  <sheetData>
    <row r="1" customHeight="1" spans="11:11">
      <c r="K1" s="85" t="s">
        <v>486</v>
      </c>
    </row>
    <row r="2" ht="28.5" customHeight="1" spans="2:11">
      <c r="B2" s="189" t="s">
        <v>487</v>
      </c>
      <c r="C2" s="4"/>
      <c r="D2" s="4"/>
      <c r="E2" s="4"/>
      <c r="F2" s="4"/>
      <c r="G2" s="70"/>
      <c r="H2" s="4"/>
      <c r="I2" s="70"/>
      <c r="J2" s="70"/>
      <c r="K2" s="4"/>
    </row>
    <row r="3" ht="17.25" customHeight="1" spans="1:2">
      <c r="A3" s="1" t="str">
        <f>"单位名称："&amp;"曲靖市城市综合管理局"</f>
        <v>单位名称：曲靖市城市综合管理局</v>
      </c>
      <c r="B3" s="5"/>
    </row>
    <row r="4" s="44" customFormat="1" ht="44.25" customHeight="1" spans="1:11">
      <c r="A4" s="190" t="s">
        <v>305</v>
      </c>
      <c r="B4" s="55" t="s">
        <v>488</v>
      </c>
      <c r="C4" s="55" t="s">
        <v>489</v>
      </c>
      <c r="D4" s="55" t="s">
        <v>490</v>
      </c>
      <c r="E4" s="55" t="s">
        <v>491</v>
      </c>
      <c r="F4" s="55" t="s">
        <v>492</v>
      </c>
      <c r="G4" s="74" t="s">
        <v>493</v>
      </c>
      <c r="H4" s="73" t="s">
        <v>494</v>
      </c>
      <c r="I4" s="74" t="s">
        <v>495</v>
      </c>
      <c r="J4" s="74" t="s">
        <v>496</v>
      </c>
      <c r="K4" s="55" t="s">
        <v>497</v>
      </c>
    </row>
    <row r="5" s="44" customFormat="1" ht="18.75" customHeight="1" spans="1:11">
      <c r="A5" s="191">
        <v>1</v>
      </c>
      <c r="B5" s="192">
        <v>2</v>
      </c>
      <c r="C5" s="192">
        <v>3</v>
      </c>
      <c r="D5" s="192">
        <v>4</v>
      </c>
      <c r="E5" s="192">
        <v>5</v>
      </c>
      <c r="F5" s="192">
        <v>6</v>
      </c>
      <c r="G5" s="171">
        <v>7</v>
      </c>
      <c r="H5" s="192">
        <v>8</v>
      </c>
      <c r="I5" s="171">
        <v>9</v>
      </c>
      <c r="J5" s="171">
        <v>10</v>
      </c>
      <c r="K5" s="192">
        <v>11</v>
      </c>
    </row>
    <row r="6" s="44" customFormat="1" ht="21.75" customHeight="1" spans="1:11">
      <c r="A6" s="80"/>
      <c r="B6" s="79" t="s">
        <v>329</v>
      </c>
      <c r="C6" s="80"/>
      <c r="D6" s="80"/>
      <c r="E6" s="80"/>
      <c r="F6" s="80"/>
      <c r="G6" s="81"/>
      <c r="H6" s="81"/>
      <c r="I6" s="81"/>
      <c r="J6" s="81"/>
      <c r="K6" s="80"/>
    </row>
    <row r="7" s="44" customFormat="1" ht="19.5" customHeight="1" spans="1:11">
      <c r="A7" s="193"/>
      <c r="B7" s="82" t="s">
        <v>330</v>
      </c>
      <c r="C7" s="66"/>
      <c r="D7" s="66"/>
      <c r="E7" s="66"/>
      <c r="F7" s="66"/>
      <c r="G7" s="83"/>
      <c r="H7" s="83"/>
      <c r="I7" s="83"/>
      <c r="J7" s="83"/>
      <c r="K7" s="66"/>
    </row>
    <row r="8" s="44" customFormat="1" ht="30" customHeight="1" spans="1:11">
      <c r="A8" s="193" t="s">
        <v>479</v>
      </c>
      <c r="B8" s="79" t="s">
        <v>498</v>
      </c>
      <c r="C8" s="66" t="s">
        <v>499</v>
      </c>
      <c r="D8" s="79" t="s">
        <v>500</v>
      </c>
      <c r="E8" s="79" t="s">
        <v>501</v>
      </c>
      <c r="F8" s="79" t="s">
        <v>502</v>
      </c>
      <c r="G8" s="83" t="s">
        <v>503</v>
      </c>
      <c r="H8" s="83" t="s">
        <v>504</v>
      </c>
      <c r="I8" s="84" t="s">
        <v>505</v>
      </c>
      <c r="J8" s="84" t="s">
        <v>506</v>
      </c>
      <c r="K8" s="79" t="s">
        <v>507</v>
      </c>
    </row>
    <row r="9" s="44" customFormat="1" ht="19.5" customHeight="1" spans="1:11">
      <c r="A9" s="193" t="s">
        <v>479</v>
      </c>
      <c r="B9" s="79" t="s">
        <v>498</v>
      </c>
      <c r="C9" s="66" t="s">
        <v>508</v>
      </c>
      <c r="D9" s="79" t="s">
        <v>500</v>
      </c>
      <c r="E9" s="79" t="s">
        <v>501</v>
      </c>
      <c r="F9" s="66" t="s">
        <v>509</v>
      </c>
      <c r="G9" s="83" t="s">
        <v>510</v>
      </c>
      <c r="H9" s="83" t="s">
        <v>163</v>
      </c>
      <c r="I9" s="84" t="s">
        <v>511</v>
      </c>
      <c r="J9" s="84" t="s">
        <v>506</v>
      </c>
      <c r="K9" s="66" t="s">
        <v>512</v>
      </c>
    </row>
    <row r="10" s="44" customFormat="1" ht="19.5" customHeight="1" spans="1:11">
      <c r="A10" s="193" t="s">
        <v>479</v>
      </c>
      <c r="B10" s="79" t="s">
        <v>498</v>
      </c>
      <c r="C10" s="66" t="s">
        <v>508</v>
      </c>
      <c r="D10" s="79" t="s">
        <v>500</v>
      </c>
      <c r="E10" s="79" t="s">
        <v>513</v>
      </c>
      <c r="F10" s="79" t="s">
        <v>514</v>
      </c>
      <c r="G10" s="83" t="s">
        <v>503</v>
      </c>
      <c r="H10" s="83" t="s">
        <v>515</v>
      </c>
      <c r="I10" s="83" t="s">
        <v>516</v>
      </c>
      <c r="J10" s="84" t="s">
        <v>506</v>
      </c>
      <c r="K10" s="79" t="s">
        <v>517</v>
      </c>
    </row>
    <row r="11" s="44" customFormat="1" ht="19.5" customHeight="1" spans="1:11">
      <c r="A11" s="193" t="s">
        <v>479</v>
      </c>
      <c r="B11" s="79" t="s">
        <v>498</v>
      </c>
      <c r="C11" s="66" t="s">
        <v>508</v>
      </c>
      <c r="D11" s="79" t="s">
        <v>500</v>
      </c>
      <c r="E11" s="79" t="s">
        <v>513</v>
      </c>
      <c r="F11" s="66" t="s">
        <v>518</v>
      </c>
      <c r="G11" s="83" t="s">
        <v>510</v>
      </c>
      <c r="H11" s="83" t="s">
        <v>519</v>
      </c>
      <c r="I11" s="83" t="s">
        <v>516</v>
      </c>
      <c r="J11" s="84" t="s">
        <v>506</v>
      </c>
      <c r="K11" s="79" t="s">
        <v>520</v>
      </c>
    </row>
    <row r="12" s="44" customFormat="1" ht="40" customHeight="1" spans="1:11">
      <c r="A12" s="193" t="s">
        <v>479</v>
      </c>
      <c r="B12" s="79" t="s">
        <v>498</v>
      </c>
      <c r="C12" s="66" t="s">
        <v>508</v>
      </c>
      <c r="D12" s="79" t="s">
        <v>500</v>
      </c>
      <c r="E12" s="79" t="s">
        <v>521</v>
      </c>
      <c r="F12" s="66" t="s">
        <v>522</v>
      </c>
      <c r="G12" s="83" t="s">
        <v>523</v>
      </c>
      <c r="H12" s="83" t="s">
        <v>515</v>
      </c>
      <c r="I12" s="83" t="s">
        <v>516</v>
      </c>
      <c r="J12" s="84" t="s">
        <v>524</v>
      </c>
      <c r="K12" s="79" t="s">
        <v>525</v>
      </c>
    </row>
    <row r="13" s="44" customFormat="1" ht="19.5" customHeight="1" spans="1:11">
      <c r="A13" s="193" t="s">
        <v>479</v>
      </c>
      <c r="B13" s="79" t="s">
        <v>498</v>
      </c>
      <c r="C13" s="66" t="s">
        <v>508</v>
      </c>
      <c r="D13" s="79" t="s">
        <v>500</v>
      </c>
      <c r="E13" s="79" t="s">
        <v>521</v>
      </c>
      <c r="F13" s="79" t="s">
        <v>526</v>
      </c>
      <c r="G13" s="83" t="s">
        <v>523</v>
      </c>
      <c r="H13" s="83" t="s">
        <v>216</v>
      </c>
      <c r="I13" s="84" t="s">
        <v>527</v>
      </c>
      <c r="J13" s="84" t="s">
        <v>524</v>
      </c>
      <c r="K13" s="79" t="s">
        <v>528</v>
      </c>
    </row>
    <row r="14" s="44" customFormat="1" ht="19.5" customHeight="1" spans="1:11">
      <c r="A14" s="193" t="s">
        <v>479</v>
      </c>
      <c r="B14" s="79" t="s">
        <v>498</v>
      </c>
      <c r="C14" s="66" t="s">
        <v>508</v>
      </c>
      <c r="D14" s="79" t="s">
        <v>500</v>
      </c>
      <c r="E14" s="79" t="s">
        <v>529</v>
      </c>
      <c r="F14" s="66" t="s">
        <v>530</v>
      </c>
      <c r="G14" s="83" t="s">
        <v>523</v>
      </c>
      <c r="H14" s="83" t="s">
        <v>531</v>
      </c>
      <c r="I14" s="84" t="s">
        <v>532</v>
      </c>
      <c r="J14" s="84" t="s">
        <v>524</v>
      </c>
      <c r="K14" s="79" t="s">
        <v>533</v>
      </c>
    </row>
    <row r="15" s="44" customFormat="1" ht="19.5" customHeight="1" spans="1:11">
      <c r="A15" s="193" t="s">
        <v>479</v>
      </c>
      <c r="B15" s="79" t="s">
        <v>498</v>
      </c>
      <c r="C15" s="66" t="s">
        <v>508</v>
      </c>
      <c r="D15" s="79" t="s">
        <v>534</v>
      </c>
      <c r="E15" s="79" t="s">
        <v>535</v>
      </c>
      <c r="F15" s="79" t="s">
        <v>536</v>
      </c>
      <c r="G15" s="83" t="s">
        <v>503</v>
      </c>
      <c r="H15" s="83" t="s">
        <v>537</v>
      </c>
      <c r="I15" s="84" t="s">
        <v>532</v>
      </c>
      <c r="J15" s="84" t="s">
        <v>506</v>
      </c>
      <c r="K15" s="79" t="s">
        <v>538</v>
      </c>
    </row>
    <row r="16" s="44" customFormat="1" ht="32" customHeight="1" spans="1:11">
      <c r="A16" s="193" t="s">
        <v>479</v>
      </c>
      <c r="B16" s="79" t="s">
        <v>498</v>
      </c>
      <c r="C16" s="66" t="s">
        <v>508</v>
      </c>
      <c r="D16" s="79" t="s">
        <v>534</v>
      </c>
      <c r="E16" s="79" t="s">
        <v>539</v>
      </c>
      <c r="F16" s="79" t="s">
        <v>540</v>
      </c>
      <c r="G16" s="83" t="s">
        <v>503</v>
      </c>
      <c r="H16" s="83" t="s">
        <v>515</v>
      </c>
      <c r="I16" s="83" t="s">
        <v>516</v>
      </c>
      <c r="J16" s="84" t="s">
        <v>506</v>
      </c>
      <c r="K16" s="79" t="s">
        <v>541</v>
      </c>
    </row>
    <row r="17" s="44" customFormat="1" ht="19.5" customHeight="1" spans="1:11">
      <c r="A17" s="193" t="s">
        <v>479</v>
      </c>
      <c r="B17" s="79" t="s">
        <v>498</v>
      </c>
      <c r="C17" s="66" t="s">
        <v>508</v>
      </c>
      <c r="D17" s="79" t="s">
        <v>534</v>
      </c>
      <c r="E17" s="79" t="s">
        <v>542</v>
      </c>
      <c r="F17" s="79" t="s">
        <v>543</v>
      </c>
      <c r="G17" s="83" t="s">
        <v>503</v>
      </c>
      <c r="H17" s="83" t="s">
        <v>544</v>
      </c>
      <c r="I17" s="83" t="s">
        <v>516</v>
      </c>
      <c r="J17" s="84" t="s">
        <v>506</v>
      </c>
      <c r="K17" s="79" t="s">
        <v>545</v>
      </c>
    </row>
    <row r="18" s="44" customFormat="1" ht="19.5" customHeight="1" spans="1:11">
      <c r="A18" s="193" t="s">
        <v>479</v>
      </c>
      <c r="B18" s="79" t="s">
        <v>498</v>
      </c>
      <c r="C18" s="66" t="s">
        <v>508</v>
      </c>
      <c r="D18" s="79" t="s">
        <v>534</v>
      </c>
      <c r="E18" s="79" t="s">
        <v>546</v>
      </c>
      <c r="F18" s="66" t="s">
        <v>547</v>
      </c>
      <c r="G18" s="83" t="s">
        <v>510</v>
      </c>
      <c r="H18" s="83" t="s">
        <v>163</v>
      </c>
      <c r="I18" s="84" t="s">
        <v>548</v>
      </c>
      <c r="J18" s="84" t="s">
        <v>506</v>
      </c>
      <c r="K18" s="79" t="s">
        <v>549</v>
      </c>
    </row>
    <row r="19" s="44" customFormat="1" ht="19.5" customHeight="1" spans="1:11">
      <c r="A19" s="193" t="s">
        <v>479</v>
      </c>
      <c r="B19" s="79" t="s">
        <v>498</v>
      </c>
      <c r="C19" s="66" t="s">
        <v>508</v>
      </c>
      <c r="D19" s="79" t="s">
        <v>534</v>
      </c>
      <c r="E19" s="79" t="s">
        <v>546</v>
      </c>
      <c r="F19" s="79" t="s">
        <v>550</v>
      </c>
      <c r="G19" s="83" t="s">
        <v>510</v>
      </c>
      <c r="H19" s="83" t="s">
        <v>163</v>
      </c>
      <c r="I19" s="84" t="s">
        <v>548</v>
      </c>
      <c r="J19" s="84" t="s">
        <v>506</v>
      </c>
      <c r="K19" s="79" t="s">
        <v>551</v>
      </c>
    </row>
    <row r="20" s="44" customFormat="1" ht="19.5" customHeight="1" spans="1:11">
      <c r="A20" s="193" t="s">
        <v>479</v>
      </c>
      <c r="B20" s="79" t="s">
        <v>498</v>
      </c>
      <c r="C20" s="66" t="s">
        <v>508</v>
      </c>
      <c r="D20" s="79" t="s">
        <v>552</v>
      </c>
      <c r="E20" s="79" t="s">
        <v>553</v>
      </c>
      <c r="F20" s="79" t="s">
        <v>554</v>
      </c>
      <c r="G20" s="83" t="s">
        <v>503</v>
      </c>
      <c r="H20" s="83" t="s">
        <v>515</v>
      </c>
      <c r="I20" s="83" t="s">
        <v>516</v>
      </c>
      <c r="J20" s="84" t="s">
        <v>506</v>
      </c>
      <c r="K20" s="79" t="s">
        <v>554</v>
      </c>
    </row>
    <row r="21" s="44" customFormat="1" ht="45" customHeight="1" spans="1:11">
      <c r="A21" s="193" t="s">
        <v>466</v>
      </c>
      <c r="B21" s="79" t="s">
        <v>555</v>
      </c>
      <c r="C21" s="79" t="s">
        <v>556</v>
      </c>
      <c r="D21" s="79" t="s">
        <v>500</v>
      </c>
      <c r="E21" s="79" t="s">
        <v>501</v>
      </c>
      <c r="F21" s="79" t="s">
        <v>557</v>
      </c>
      <c r="G21" s="83" t="s">
        <v>503</v>
      </c>
      <c r="H21" s="83" t="s">
        <v>558</v>
      </c>
      <c r="I21" s="84" t="s">
        <v>559</v>
      </c>
      <c r="J21" s="84" t="s">
        <v>524</v>
      </c>
      <c r="K21" s="79" t="s">
        <v>560</v>
      </c>
    </row>
    <row r="22" s="44" customFormat="1" ht="45" customHeight="1" spans="1:11">
      <c r="A22" s="193" t="s">
        <v>466</v>
      </c>
      <c r="B22" s="79" t="s">
        <v>555</v>
      </c>
      <c r="C22" s="79" t="s">
        <v>561</v>
      </c>
      <c r="D22" s="79" t="s">
        <v>500</v>
      </c>
      <c r="E22" s="79" t="s">
        <v>501</v>
      </c>
      <c r="F22" s="79" t="s">
        <v>562</v>
      </c>
      <c r="G22" s="83" t="s">
        <v>510</v>
      </c>
      <c r="H22" s="83" t="s">
        <v>212</v>
      </c>
      <c r="I22" s="84" t="s">
        <v>563</v>
      </c>
      <c r="J22" s="84" t="s">
        <v>524</v>
      </c>
      <c r="K22" s="79" t="s">
        <v>564</v>
      </c>
    </row>
    <row r="23" s="44" customFormat="1" ht="45" customHeight="1" spans="1:11">
      <c r="A23" s="193" t="s">
        <v>466</v>
      </c>
      <c r="B23" s="79" t="s">
        <v>555</v>
      </c>
      <c r="C23" s="79" t="s">
        <v>561</v>
      </c>
      <c r="D23" s="79" t="s">
        <v>500</v>
      </c>
      <c r="E23" s="79" t="s">
        <v>501</v>
      </c>
      <c r="F23" s="79" t="s">
        <v>565</v>
      </c>
      <c r="G23" s="83" t="s">
        <v>503</v>
      </c>
      <c r="H23" s="83" t="s">
        <v>164</v>
      </c>
      <c r="I23" s="84" t="s">
        <v>566</v>
      </c>
      <c r="J23" s="84" t="s">
        <v>506</v>
      </c>
      <c r="K23" s="79" t="s">
        <v>564</v>
      </c>
    </row>
    <row r="24" s="44" customFormat="1" ht="45" customHeight="1" spans="1:11">
      <c r="A24" s="193" t="s">
        <v>466</v>
      </c>
      <c r="B24" s="79" t="s">
        <v>555</v>
      </c>
      <c r="C24" s="79" t="s">
        <v>561</v>
      </c>
      <c r="D24" s="79" t="s">
        <v>500</v>
      </c>
      <c r="E24" s="79" t="s">
        <v>501</v>
      </c>
      <c r="F24" s="79" t="s">
        <v>567</v>
      </c>
      <c r="G24" s="83" t="s">
        <v>503</v>
      </c>
      <c r="H24" s="83" t="s">
        <v>568</v>
      </c>
      <c r="I24" s="84" t="s">
        <v>569</v>
      </c>
      <c r="J24" s="84" t="s">
        <v>506</v>
      </c>
      <c r="K24" s="79" t="s">
        <v>564</v>
      </c>
    </row>
    <row r="25" s="44" customFormat="1" ht="45" customHeight="1" spans="1:11">
      <c r="A25" s="193" t="s">
        <v>466</v>
      </c>
      <c r="B25" s="79" t="s">
        <v>555</v>
      </c>
      <c r="C25" s="79" t="s">
        <v>561</v>
      </c>
      <c r="D25" s="79" t="s">
        <v>500</v>
      </c>
      <c r="E25" s="79" t="s">
        <v>501</v>
      </c>
      <c r="F25" s="79" t="s">
        <v>570</v>
      </c>
      <c r="G25" s="83" t="s">
        <v>503</v>
      </c>
      <c r="H25" s="83" t="s">
        <v>571</v>
      </c>
      <c r="I25" s="84" t="s">
        <v>563</v>
      </c>
      <c r="J25" s="84" t="s">
        <v>524</v>
      </c>
      <c r="K25" s="79" t="s">
        <v>564</v>
      </c>
    </row>
    <row r="26" s="44" customFormat="1" ht="45" customHeight="1" spans="1:11">
      <c r="A26" s="193" t="s">
        <v>466</v>
      </c>
      <c r="B26" s="79" t="s">
        <v>555</v>
      </c>
      <c r="C26" s="79" t="s">
        <v>561</v>
      </c>
      <c r="D26" s="79" t="s">
        <v>500</v>
      </c>
      <c r="E26" s="79" t="s">
        <v>501</v>
      </c>
      <c r="F26" s="79" t="s">
        <v>572</v>
      </c>
      <c r="G26" s="83" t="s">
        <v>503</v>
      </c>
      <c r="H26" s="83" t="s">
        <v>573</v>
      </c>
      <c r="I26" s="84" t="s">
        <v>566</v>
      </c>
      <c r="J26" s="84" t="s">
        <v>524</v>
      </c>
      <c r="K26" s="79" t="s">
        <v>564</v>
      </c>
    </row>
    <row r="27" s="44" customFormat="1" ht="45" customHeight="1" spans="1:11">
      <c r="A27" s="193" t="s">
        <v>466</v>
      </c>
      <c r="B27" s="79" t="s">
        <v>555</v>
      </c>
      <c r="C27" s="79" t="s">
        <v>561</v>
      </c>
      <c r="D27" s="79" t="s">
        <v>500</v>
      </c>
      <c r="E27" s="79" t="s">
        <v>501</v>
      </c>
      <c r="F27" s="79" t="s">
        <v>574</v>
      </c>
      <c r="G27" s="83" t="s">
        <v>503</v>
      </c>
      <c r="H27" s="83" t="s">
        <v>167</v>
      </c>
      <c r="I27" s="84" t="s">
        <v>563</v>
      </c>
      <c r="J27" s="84" t="s">
        <v>524</v>
      </c>
      <c r="K27" s="79" t="s">
        <v>564</v>
      </c>
    </row>
    <row r="28" s="44" customFormat="1" ht="45" customHeight="1" spans="1:11">
      <c r="A28" s="193" t="s">
        <v>466</v>
      </c>
      <c r="B28" s="79" t="s">
        <v>555</v>
      </c>
      <c r="C28" s="79" t="s">
        <v>561</v>
      </c>
      <c r="D28" s="79" t="s">
        <v>500</v>
      </c>
      <c r="E28" s="79" t="s">
        <v>513</v>
      </c>
      <c r="F28" s="79" t="s">
        <v>575</v>
      </c>
      <c r="G28" s="83" t="s">
        <v>503</v>
      </c>
      <c r="H28" s="83" t="s">
        <v>544</v>
      </c>
      <c r="I28" s="83" t="s">
        <v>516</v>
      </c>
      <c r="J28" s="84" t="s">
        <v>524</v>
      </c>
      <c r="K28" s="79" t="s">
        <v>576</v>
      </c>
    </row>
    <row r="29" s="44" customFormat="1" ht="45" customHeight="1" spans="1:11">
      <c r="A29" s="193" t="s">
        <v>466</v>
      </c>
      <c r="B29" s="79" t="s">
        <v>555</v>
      </c>
      <c r="C29" s="79" t="s">
        <v>561</v>
      </c>
      <c r="D29" s="79" t="s">
        <v>500</v>
      </c>
      <c r="E29" s="79" t="s">
        <v>513</v>
      </c>
      <c r="F29" s="79" t="s">
        <v>577</v>
      </c>
      <c r="G29" s="83" t="s">
        <v>510</v>
      </c>
      <c r="H29" s="83" t="s">
        <v>519</v>
      </c>
      <c r="I29" s="83" t="s">
        <v>516</v>
      </c>
      <c r="J29" s="84" t="s">
        <v>524</v>
      </c>
      <c r="K29" s="79" t="s">
        <v>576</v>
      </c>
    </row>
    <row r="30" s="44" customFormat="1" ht="45" customHeight="1" spans="1:11">
      <c r="A30" s="193" t="s">
        <v>466</v>
      </c>
      <c r="B30" s="79" t="s">
        <v>555</v>
      </c>
      <c r="C30" s="79" t="s">
        <v>561</v>
      </c>
      <c r="D30" s="79" t="s">
        <v>500</v>
      </c>
      <c r="E30" s="79" t="s">
        <v>513</v>
      </c>
      <c r="F30" s="79" t="s">
        <v>578</v>
      </c>
      <c r="G30" s="83" t="s">
        <v>510</v>
      </c>
      <c r="H30" s="83" t="s">
        <v>519</v>
      </c>
      <c r="I30" s="83" t="s">
        <v>516</v>
      </c>
      <c r="J30" s="84" t="s">
        <v>524</v>
      </c>
      <c r="K30" s="79" t="s">
        <v>576</v>
      </c>
    </row>
    <row r="31" s="44" customFormat="1" ht="45" customHeight="1" spans="1:11">
      <c r="A31" s="193" t="s">
        <v>466</v>
      </c>
      <c r="B31" s="79" t="s">
        <v>555</v>
      </c>
      <c r="C31" s="79" t="s">
        <v>561</v>
      </c>
      <c r="D31" s="79" t="s">
        <v>500</v>
      </c>
      <c r="E31" s="79" t="s">
        <v>513</v>
      </c>
      <c r="F31" s="79" t="s">
        <v>579</v>
      </c>
      <c r="G31" s="83" t="s">
        <v>510</v>
      </c>
      <c r="H31" s="83" t="s">
        <v>519</v>
      </c>
      <c r="I31" s="83" t="s">
        <v>516</v>
      </c>
      <c r="J31" s="84" t="s">
        <v>524</v>
      </c>
      <c r="K31" s="79" t="s">
        <v>576</v>
      </c>
    </row>
    <row r="32" s="44" customFormat="1" ht="45" customHeight="1" spans="1:11">
      <c r="A32" s="193" t="s">
        <v>466</v>
      </c>
      <c r="B32" s="79" t="s">
        <v>555</v>
      </c>
      <c r="C32" s="79" t="s">
        <v>561</v>
      </c>
      <c r="D32" s="79" t="s">
        <v>500</v>
      </c>
      <c r="E32" s="79" t="s">
        <v>513</v>
      </c>
      <c r="F32" s="79" t="s">
        <v>580</v>
      </c>
      <c r="G32" s="83" t="s">
        <v>510</v>
      </c>
      <c r="H32" s="83" t="s">
        <v>519</v>
      </c>
      <c r="I32" s="83" t="s">
        <v>516</v>
      </c>
      <c r="J32" s="84" t="s">
        <v>524</v>
      </c>
      <c r="K32" s="79" t="s">
        <v>576</v>
      </c>
    </row>
    <row r="33" s="44" customFormat="1" ht="45" customHeight="1" spans="1:11">
      <c r="A33" s="193" t="s">
        <v>466</v>
      </c>
      <c r="B33" s="79" t="s">
        <v>555</v>
      </c>
      <c r="C33" s="79" t="s">
        <v>561</v>
      </c>
      <c r="D33" s="79" t="s">
        <v>500</v>
      </c>
      <c r="E33" s="79" t="s">
        <v>529</v>
      </c>
      <c r="F33" s="79" t="s">
        <v>581</v>
      </c>
      <c r="G33" s="83" t="s">
        <v>510</v>
      </c>
      <c r="H33" s="83" t="s">
        <v>582</v>
      </c>
      <c r="I33" s="84" t="s">
        <v>583</v>
      </c>
      <c r="J33" s="84" t="s">
        <v>524</v>
      </c>
      <c r="K33" s="66" t="s">
        <v>584</v>
      </c>
    </row>
    <row r="34" s="44" customFormat="1" ht="39" customHeight="1" spans="1:11">
      <c r="A34" s="193" t="s">
        <v>466</v>
      </c>
      <c r="B34" s="79" t="s">
        <v>555</v>
      </c>
      <c r="C34" s="79" t="s">
        <v>561</v>
      </c>
      <c r="D34" s="79" t="s">
        <v>500</v>
      </c>
      <c r="E34" s="79" t="s">
        <v>529</v>
      </c>
      <c r="F34" s="79" t="s">
        <v>585</v>
      </c>
      <c r="G34" s="83" t="s">
        <v>510</v>
      </c>
      <c r="H34" s="84" t="s">
        <v>586</v>
      </c>
      <c r="I34" s="84" t="s">
        <v>587</v>
      </c>
      <c r="J34" s="84" t="s">
        <v>524</v>
      </c>
      <c r="K34" s="79" t="s">
        <v>588</v>
      </c>
    </row>
    <row r="35" s="44" customFormat="1" ht="19.5" customHeight="1" spans="1:11">
      <c r="A35" s="193" t="s">
        <v>466</v>
      </c>
      <c r="B35" s="79" t="s">
        <v>555</v>
      </c>
      <c r="C35" s="79" t="s">
        <v>561</v>
      </c>
      <c r="D35" s="79" t="s">
        <v>500</v>
      </c>
      <c r="E35" s="79" t="s">
        <v>529</v>
      </c>
      <c r="F35" s="79" t="s">
        <v>589</v>
      </c>
      <c r="G35" s="83" t="s">
        <v>510</v>
      </c>
      <c r="H35" s="84" t="s">
        <v>586</v>
      </c>
      <c r="I35" s="84" t="s">
        <v>587</v>
      </c>
      <c r="J35" s="84" t="s">
        <v>524</v>
      </c>
      <c r="K35" s="79" t="s">
        <v>590</v>
      </c>
    </row>
    <row r="36" s="44" customFormat="1" ht="19.5" customHeight="1" spans="1:11">
      <c r="A36" s="193" t="s">
        <v>466</v>
      </c>
      <c r="B36" s="79" t="s">
        <v>555</v>
      </c>
      <c r="C36" s="79" t="s">
        <v>561</v>
      </c>
      <c r="D36" s="79" t="s">
        <v>500</v>
      </c>
      <c r="E36" s="79" t="s">
        <v>529</v>
      </c>
      <c r="F36" s="79" t="s">
        <v>591</v>
      </c>
      <c r="G36" s="83" t="s">
        <v>510</v>
      </c>
      <c r="H36" s="84" t="s">
        <v>586</v>
      </c>
      <c r="I36" s="84" t="s">
        <v>587</v>
      </c>
      <c r="J36" s="84" t="s">
        <v>524</v>
      </c>
      <c r="K36" s="79" t="s">
        <v>592</v>
      </c>
    </row>
    <row r="37" s="44" customFormat="1" ht="19.5" customHeight="1" spans="1:11">
      <c r="A37" s="193" t="s">
        <v>466</v>
      </c>
      <c r="B37" s="79" t="s">
        <v>555</v>
      </c>
      <c r="C37" s="79" t="s">
        <v>561</v>
      </c>
      <c r="D37" s="79" t="s">
        <v>500</v>
      </c>
      <c r="E37" s="79" t="s">
        <v>529</v>
      </c>
      <c r="F37" s="79" t="s">
        <v>593</v>
      </c>
      <c r="G37" s="83" t="s">
        <v>510</v>
      </c>
      <c r="H37" s="84" t="s">
        <v>586</v>
      </c>
      <c r="I37" s="84" t="s">
        <v>587</v>
      </c>
      <c r="J37" s="84" t="s">
        <v>524</v>
      </c>
      <c r="K37" s="79" t="s">
        <v>594</v>
      </c>
    </row>
    <row r="38" s="44" customFormat="1" ht="19.5" customHeight="1" spans="1:11">
      <c r="A38" s="193" t="s">
        <v>466</v>
      </c>
      <c r="B38" s="79" t="s">
        <v>555</v>
      </c>
      <c r="C38" s="79" t="s">
        <v>561</v>
      </c>
      <c r="D38" s="79" t="s">
        <v>500</v>
      </c>
      <c r="E38" s="79" t="s">
        <v>529</v>
      </c>
      <c r="F38" s="79" t="s">
        <v>595</v>
      </c>
      <c r="G38" s="83" t="s">
        <v>510</v>
      </c>
      <c r="H38" s="84" t="s">
        <v>586</v>
      </c>
      <c r="I38" s="83" t="s">
        <v>516</v>
      </c>
      <c r="J38" s="84" t="s">
        <v>524</v>
      </c>
      <c r="K38" s="79" t="s">
        <v>596</v>
      </c>
    </row>
    <row r="39" s="44" customFormat="1" ht="19.5" customHeight="1" spans="1:11">
      <c r="A39" s="193" t="s">
        <v>466</v>
      </c>
      <c r="B39" s="79" t="s">
        <v>555</v>
      </c>
      <c r="C39" s="79" t="s">
        <v>561</v>
      </c>
      <c r="D39" s="79" t="s">
        <v>534</v>
      </c>
      <c r="E39" s="79" t="s">
        <v>542</v>
      </c>
      <c r="F39" s="79" t="s">
        <v>597</v>
      </c>
      <c r="G39" s="83" t="s">
        <v>503</v>
      </c>
      <c r="H39" s="83" t="s">
        <v>544</v>
      </c>
      <c r="I39" s="83" t="s">
        <v>516</v>
      </c>
      <c r="J39" s="84" t="s">
        <v>524</v>
      </c>
      <c r="K39" s="79" t="s">
        <v>598</v>
      </c>
    </row>
    <row r="40" s="44" customFormat="1" ht="19.5" customHeight="1" spans="1:11">
      <c r="A40" s="193" t="s">
        <v>466</v>
      </c>
      <c r="B40" s="79" t="s">
        <v>555</v>
      </c>
      <c r="C40" s="79" t="s">
        <v>561</v>
      </c>
      <c r="D40" s="79" t="s">
        <v>534</v>
      </c>
      <c r="E40" s="79" t="s">
        <v>542</v>
      </c>
      <c r="F40" s="79" t="s">
        <v>599</v>
      </c>
      <c r="G40" s="83" t="s">
        <v>503</v>
      </c>
      <c r="H40" s="83" t="s">
        <v>544</v>
      </c>
      <c r="I40" s="83" t="s">
        <v>516</v>
      </c>
      <c r="J40" s="84" t="s">
        <v>524</v>
      </c>
      <c r="K40" s="79" t="s">
        <v>600</v>
      </c>
    </row>
    <row r="41" s="44" customFormat="1" ht="19.5" customHeight="1" spans="1:11">
      <c r="A41" s="193" t="s">
        <v>466</v>
      </c>
      <c r="B41" s="79" t="s">
        <v>555</v>
      </c>
      <c r="C41" s="79" t="s">
        <v>561</v>
      </c>
      <c r="D41" s="79" t="s">
        <v>552</v>
      </c>
      <c r="E41" s="79" t="s">
        <v>553</v>
      </c>
      <c r="F41" s="79" t="s">
        <v>554</v>
      </c>
      <c r="G41" s="83" t="s">
        <v>503</v>
      </c>
      <c r="H41" s="83" t="s">
        <v>515</v>
      </c>
      <c r="I41" s="83" t="s">
        <v>516</v>
      </c>
      <c r="J41" s="84" t="s">
        <v>524</v>
      </c>
      <c r="K41" s="79" t="s">
        <v>600</v>
      </c>
    </row>
    <row r="42" s="44" customFormat="1" ht="56" customHeight="1" spans="1:11">
      <c r="A42" s="193" t="s">
        <v>477</v>
      </c>
      <c r="B42" s="79" t="s">
        <v>601</v>
      </c>
      <c r="C42" s="79" t="s">
        <v>561</v>
      </c>
      <c r="D42" s="79" t="s">
        <v>500</v>
      </c>
      <c r="E42" s="79" t="s">
        <v>501</v>
      </c>
      <c r="F42" s="79" t="s">
        <v>602</v>
      </c>
      <c r="G42" s="83" t="s">
        <v>510</v>
      </c>
      <c r="H42" s="83" t="s">
        <v>603</v>
      </c>
      <c r="I42" s="84" t="s">
        <v>559</v>
      </c>
      <c r="J42" s="84" t="s">
        <v>506</v>
      </c>
      <c r="K42" s="79" t="s">
        <v>604</v>
      </c>
    </row>
    <row r="43" s="44" customFormat="1" ht="56" customHeight="1" spans="1:11">
      <c r="A43" s="193" t="s">
        <v>477</v>
      </c>
      <c r="B43" s="79" t="s">
        <v>601</v>
      </c>
      <c r="C43" s="79" t="s">
        <v>561</v>
      </c>
      <c r="D43" s="79" t="s">
        <v>534</v>
      </c>
      <c r="E43" s="79" t="s">
        <v>539</v>
      </c>
      <c r="F43" s="79" t="s">
        <v>605</v>
      </c>
      <c r="G43" s="83" t="s">
        <v>510</v>
      </c>
      <c r="H43" s="84" t="s">
        <v>606</v>
      </c>
      <c r="I43" s="84" t="s">
        <v>559</v>
      </c>
      <c r="J43" s="84" t="s">
        <v>524</v>
      </c>
      <c r="K43" s="79" t="s">
        <v>604</v>
      </c>
    </row>
    <row r="44" s="44" customFormat="1" ht="56" customHeight="1" spans="1:11">
      <c r="A44" s="193" t="s">
        <v>477</v>
      </c>
      <c r="B44" s="79" t="s">
        <v>601</v>
      </c>
      <c r="C44" s="79" t="s">
        <v>561</v>
      </c>
      <c r="D44" s="79" t="s">
        <v>552</v>
      </c>
      <c r="E44" s="79" t="s">
        <v>553</v>
      </c>
      <c r="F44" s="79" t="s">
        <v>607</v>
      </c>
      <c r="G44" s="83" t="s">
        <v>510</v>
      </c>
      <c r="H44" s="83" t="s">
        <v>515</v>
      </c>
      <c r="I44" s="83" t="s">
        <v>516</v>
      </c>
      <c r="J44" s="84" t="s">
        <v>524</v>
      </c>
      <c r="K44" s="79" t="s">
        <v>604</v>
      </c>
    </row>
    <row r="45" s="44" customFormat="1" ht="19.5" customHeight="1" spans="1:11">
      <c r="A45" s="66"/>
      <c r="B45" s="82" t="s">
        <v>329</v>
      </c>
      <c r="C45" s="66"/>
      <c r="D45" s="66"/>
      <c r="E45" s="66"/>
      <c r="F45" s="66"/>
      <c r="G45" s="83"/>
      <c r="H45" s="83"/>
      <c r="I45" s="83"/>
      <c r="J45" s="83"/>
      <c r="K45" s="66"/>
    </row>
    <row r="46" s="44" customFormat="1" ht="30" customHeight="1" spans="1:11">
      <c r="A46" s="193" t="s">
        <v>450</v>
      </c>
      <c r="B46" s="79" t="s">
        <v>608</v>
      </c>
      <c r="C46" s="79" t="s">
        <v>609</v>
      </c>
      <c r="D46" s="79" t="s">
        <v>500</v>
      </c>
      <c r="E46" s="79" t="s">
        <v>501</v>
      </c>
      <c r="F46" s="79" t="s">
        <v>610</v>
      </c>
      <c r="G46" s="83" t="s">
        <v>503</v>
      </c>
      <c r="H46" s="83" t="s">
        <v>504</v>
      </c>
      <c r="I46" s="84" t="s">
        <v>505</v>
      </c>
      <c r="J46" s="84" t="s">
        <v>506</v>
      </c>
      <c r="K46" s="79" t="s">
        <v>611</v>
      </c>
    </row>
    <row r="47" s="44" customFormat="1" ht="19.5" customHeight="1" spans="1:11">
      <c r="A47" s="193" t="s">
        <v>450</v>
      </c>
      <c r="B47" s="79" t="s">
        <v>608</v>
      </c>
      <c r="C47" s="79" t="s">
        <v>609</v>
      </c>
      <c r="D47" s="79" t="s">
        <v>500</v>
      </c>
      <c r="E47" s="79" t="s">
        <v>501</v>
      </c>
      <c r="F47" s="79" t="s">
        <v>502</v>
      </c>
      <c r="G47" s="83" t="s">
        <v>503</v>
      </c>
      <c r="H47" s="83" t="s">
        <v>504</v>
      </c>
      <c r="I47" s="84" t="s">
        <v>505</v>
      </c>
      <c r="J47" s="84" t="s">
        <v>506</v>
      </c>
      <c r="K47" s="66" t="s">
        <v>612</v>
      </c>
    </row>
    <row r="48" s="44" customFormat="1" ht="19.5" customHeight="1" spans="1:11">
      <c r="A48" s="193" t="s">
        <v>450</v>
      </c>
      <c r="B48" s="79" t="s">
        <v>608</v>
      </c>
      <c r="C48" s="79" t="s">
        <v>609</v>
      </c>
      <c r="D48" s="79" t="s">
        <v>500</v>
      </c>
      <c r="E48" s="79" t="s">
        <v>501</v>
      </c>
      <c r="F48" s="66" t="s">
        <v>509</v>
      </c>
      <c r="G48" s="83" t="s">
        <v>510</v>
      </c>
      <c r="H48" s="83" t="s">
        <v>163</v>
      </c>
      <c r="I48" s="84" t="s">
        <v>511</v>
      </c>
      <c r="J48" s="84" t="s">
        <v>524</v>
      </c>
      <c r="K48" s="79" t="s">
        <v>613</v>
      </c>
    </row>
    <row r="49" s="44" customFormat="1" ht="19.5" customHeight="1" spans="1:11">
      <c r="A49" s="193" t="s">
        <v>450</v>
      </c>
      <c r="B49" s="79" t="s">
        <v>608</v>
      </c>
      <c r="C49" s="79" t="s">
        <v>609</v>
      </c>
      <c r="D49" s="79" t="s">
        <v>500</v>
      </c>
      <c r="E49" s="79" t="s">
        <v>513</v>
      </c>
      <c r="F49" s="79" t="s">
        <v>517</v>
      </c>
      <c r="G49" s="83" t="s">
        <v>503</v>
      </c>
      <c r="H49" s="83" t="s">
        <v>614</v>
      </c>
      <c r="I49" s="83" t="s">
        <v>516</v>
      </c>
      <c r="J49" s="84" t="s">
        <v>524</v>
      </c>
      <c r="K49" s="79" t="s">
        <v>517</v>
      </c>
    </row>
    <row r="50" s="44" customFormat="1" ht="19.5" customHeight="1" spans="1:11">
      <c r="A50" s="193" t="s">
        <v>450</v>
      </c>
      <c r="B50" s="79" t="s">
        <v>608</v>
      </c>
      <c r="C50" s="79" t="s">
        <v>609</v>
      </c>
      <c r="D50" s="79" t="s">
        <v>500</v>
      </c>
      <c r="E50" s="79" t="s">
        <v>513</v>
      </c>
      <c r="F50" s="79" t="s">
        <v>615</v>
      </c>
      <c r="G50" s="83" t="s">
        <v>510</v>
      </c>
      <c r="H50" s="83" t="s">
        <v>163</v>
      </c>
      <c r="I50" s="84" t="s">
        <v>511</v>
      </c>
      <c r="J50" s="84" t="s">
        <v>524</v>
      </c>
      <c r="K50" s="79" t="s">
        <v>616</v>
      </c>
    </row>
    <row r="51" s="44" customFormat="1" ht="39" customHeight="1" spans="1:11">
      <c r="A51" s="193" t="s">
        <v>450</v>
      </c>
      <c r="B51" s="79" t="s">
        <v>608</v>
      </c>
      <c r="C51" s="79" t="s">
        <v>609</v>
      </c>
      <c r="D51" s="79" t="s">
        <v>500</v>
      </c>
      <c r="E51" s="79" t="s">
        <v>521</v>
      </c>
      <c r="F51" s="79" t="s">
        <v>525</v>
      </c>
      <c r="G51" s="83" t="s">
        <v>510</v>
      </c>
      <c r="H51" s="83" t="s">
        <v>519</v>
      </c>
      <c r="I51" s="83" t="s">
        <v>516</v>
      </c>
      <c r="J51" s="84" t="s">
        <v>524</v>
      </c>
      <c r="K51" s="79" t="s">
        <v>525</v>
      </c>
    </row>
    <row r="52" s="44" customFormat="1" ht="39" customHeight="1" spans="1:11">
      <c r="A52" s="193" t="s">
        <v>450</v>
      </c>
      <c r="B52" s="79" t="s">
        <v>608</v>
      </c>
      <c r="C52" s="79" t="s">
        <v>609</v>
      </c>
      <c r="D52" s="79" t="s">
        <v>500</v>
      </c>
      <c r="E52" s="79" t="s">
        <v>529</v>
      </c>
      <c r="F52" s="79" t="s">
        <v>617</v>
      </c>
      <c r="G52" s="83" t="s">
        <v>523</v>
      </c>
      <c r="H52" s="83" t="s">
        <v>618</v>
      </c>
      <c r="I52" s="84" t="s">
        <v>532</v>
      </c>
      <c r="J52" s="84" t="s">
        <v>506</v>
      </c>
      <c r="K52" s="79" t="s">
        <v>619</v>
      </c>
    </row>
    <row r="53" s="44" customFormat="1" ht="19.5" customHeight="1" spans="1:11">
      <c r="A53" s="193" t="s">
        <v>450</v>
      </c>
      <c r="B53" s="79" t="s">
        <v>608</v>
      </c>
      <c r="C53" s="79" t="s">
        <v>609</v>
      </c>
      <c r="D53" s="79" t="s">
        <v>534</v>
      </c>
      <c r="E53" s="79" t="s">
        <v>535</v>
      </c>
      <c r="F53" s="66" t="s">
        <v>620</v>
      </c>
      <c r="G53" s="83" t="s">
        <v>503</v>
      </c>
      <c r="H53" s="83" t="s">
        <v>519</v>
      </c>
      <c r="I53" s="83" t="s">
        <v>516</v>
      </c>
      <c r="J53" s="84" t="s">
        <v>506</v>
      </c>
      <c r="K53" s="66" t="s">
        <v>620</v>
      </c>
    </row>
    <row r="54" s="44" customFormat="1" ht="19.5" customHeight="1" spans="1:11">
      <c r="A54" s="193" t="s">
        <v>450</v>
      </c>
      <c r="B54" s="79" t="s">
        <v>608</v>
      </c>
      <c r="C54" s="79" t="s">
        <v>609</v>
      </c>
      <c r="D54" s="79" t="s">
        <v>534</v>
      </c>
      <c r="E54" s="79" t="s">
        <v>539</v>
      </c>
      <c r="F54" s="79" t="s">
        <v>621</v>
      </c>
      <c r="G54" s="83" t="s">
        <v>510</v>
      </c>
      <c r="H54" s="83" t="s">
        <v>515</v>
      </c>
      <c r="I54" s="83" t="s">
        <v>516</v>
      </c>
      <c r="J54" s="84" t="s">
        <v>524</v>
      </c>
      <c r="K54" s="79" t="s">
        <v>621</v>
      </c>
    </row>
    <row r="55" s="44" customFormat="1" ht="19.5" customHeight="1" spans="1:11">
      <c r="A55" s="193" t="s">
        <v>450</v>
      </c>
      <c r="B55" s="79" t="s">
        <v>608</v>
      </c>
      <c r="C55" s="79" t="s">
        <v>609</v>
      </c>
      <c r="D55" s="79" t="s">
        <v>534</v>
      </c>
      <c r="E55" s="79" t="s">
        <v>542</v>
      </c>
      <c r="F55" s="79" t="s">
        <v>545</v>
      </c>
      <c r="G55" s="83" t="s">
        <v>510</v>
      </c>
      <c r="H55" s="83" t="s">
        <v>515</v>
      </c>
      <c r="I55" s="83" t="s">
        <v>516</v>
      </c>
      <c r="J55" s="84" t="s">
        <v>524</v>
      </c>
      <c r="K55" s="79" t="s">
        <v>545</v>
      </c>
    </row>
    <row r="56" s="44" customFormat="1" ht="19.5" customHeight="1" spans="1:11">
      <c r="A56" s="193" t="s">
        <v>450</v>
      </c>
      <c r="B56" s="79" t="s">
        <v>608</v>
      </c>
      <c r="C56" s="79" t="s">
        <v>609</v>
      </c>
      <c r="D56" s="79" t="s">
        <v>534</v>
      </c>
      <c r="E56" s="79" t="s">
        <v>546</v>
      </c>
      <c r="F56" s="79" t="s">
        <v>622</v>
      </c>
      <c r="G56" s="83" t="s">
        <v>510</v>
      </c>
      <c r="H56" s="83" t="s">
        <v>163</v>
      </c>
      <c r="I56" s="84" t="s">
        <v>511</v>
      </c>
      <c r="J56" s="84" t="s">
        <v>524</v>
      </c>
      <c r="K56" s="79" t="s">
        <v>622</v>
      </c>
    </row>
    <row r="57" s="44" customFormat="1" ht="19.5" customHeight="1" spans="1:11">
      <c r="A57" s="193" t="s">
        <v>450</v>
      </c>
      <c r="B57" s="79" t="s">
        <v>608</v>
      </c>
      <c r="C57" s="79" t="s">
        <v>609</v>
      </c>
      <c r="D57" s="79" t="s">
        <v>534</v>
      </c>
      <c r="E57" s="79" t="s">
        <v>546</v>
      </c>
      <c r="F57" s="79" t="s">
        <v>550</v>
      </c>
      <c r="G57" s="83" t="s">
        <v>510</v>
      </c>
      <c r="H57" s="83" t="s">
        <v>163</v>
      </c>
      <c r="I57" s="84" t="s">
        <v>511</v>
      </c>
      <c r="J57" s="84" t="s">
        <v>524</v>
      </c>
      <c r="K57" s="79" t="s">
        <v>623</v>
      </c>
    </row>
    <row r="58" s="44" customFormat="1" ht="19.5" customHeight="1" spans="1:11">
      <c r="A58" s="193" t="s">
        <v>450</v>
      </c>
      <c r="B58" s="79" t="s">
        <v>608</v>
      </c>
      <c r="C58" s="79" t="s">
        <v>609</v>
      </c>
      <c r="D58" s="79" t="s">
        <v>552</v>
      </c>
      <c r="E58" s="79" t="s">
        <v>553</v>
      </c>
      <c r="F58" s="79" t="s">
        <v>554</v>
      </c>
      <c r="G58" s="83" t="s">
        <v>503</v>
      </c>
      <c r="H58" s="83" t="s">
        <v>544</v>
      </c>
      <c r="I58" s="83" t="s">
        <v>516</v>
      </c>
      <c r="J58" s="84" t="s">
        <v>524</v>
      </c>
      <c r="K58" s="79" t="s">
        <v>554</v>
      </c>
    </row>
    <row r="59" s="44" customFormat="1" ht="24" customHeight="1" spans="1:11">
      <c r="A59" s="193" t="s">
        <v>448</v>
      </c>
      <c r="B59" s="79" t="s">
        <v>624</v>
      </c>
      <c r="C59" s="79" t="s">
        <v>625</v>
      </c>
      <c r="D59" s="79" t="s">
        <v>500</v>
      </c>
      <c r="E59" s="79" t="s">
        <v>501</v>
      </c>
      <c r="F59" s="79" t="s">
        <v>626</v>
      </c>
      <c r="G59" s="83" t="s">
        <v>510</v>
      </c>
      <c r="H59" s="83" t="s">
        <v>213</v>
      </c>
      <c r="I59" s="84" t="s">
        <v>583</v>
      </c>
      <c r="J59" s="84" t="s">
        <v>506</v>
      </c>
      <c r="K59" s="79" t="s">
        <v>627</v>
      </c>
    </row>
    <row r="60" s="44" customFormat="1" ht="24" customHeight="1" spans="1:11">
      <c r="A60" s="193" t="s">
        <v>448</v>
      </c>
      <c r="B60" s="79" t="s">
        <v>624</v>
      </c>
      <c r="C60" s="79" t="s">
        <v>625</v>
      </c>
      <c r="D60" s="79" t="s">
        <v>534</v>
      </c>
      <c r="E60" s="79" t="s">
        <v>546</v>
      </c>
      <c r="F60" s="79" t="s">
        <v>606</v>
      </c>
      <c r="G60" s="83" t="s">
        <v>510</v>
      </c>
      <c r="H60" s="83" t="s">
        <v>213</v>
      </c>
      <c r="I60" s="83" t="s">
        <v>516</v>
      </c>
      <c r="J60" s="84" t="s">
        <v>506</v>
      </c>
      <c r="K60" s="79" t="s">
        <v>628</v>
      </c>
    </row>
    <row r="61" s="44" customFormat="1" ht="24" customHeight="1" spans="1:11">
      <c r="A61" s="193" t="s">
        <v>448</v>
      </c>
      <c r="B61" s="79" t="s">
        <v>624</v>
      </c>
      <c r="C61" s="79" t="s">
        <v>625</v>
      </c>
      <c r="D61" s="79" t="s">
        <v>552</v>
      </c>
      <c r="E61" s="79" t="s">
        <v>553</v>
      </c>
      <c r="F61" s="79" t="s">
        <v>629</v>
      </c>
      <c r="G61" s="83" t="s">
        <v>503</v>
      </c>
      <c r="H61" s="83" t="s">
        <v>630</v>
      </c>
      <c r="I61" s="83" t="s">
        <v>516</v>
      </c>
      <c r="J61" s="84" t="s">
        <v>524</v>
      </c>
      <c r="K61" s="79" t="s">
        <v>629</v>
      </c>
    </row>
    <row r="62" s="44" customFormat="1" ht="28" customHeight="1" spans="1:11">
      <c r="A62" s="193" t="s">
        <v>441</v>
      </c>
      <c r="B62" s="79" t="s">
        <v>631</v>
      </c>
      <c r="C62" s="194" t="s">
        <v>632</v>
      </c>
      <c r="D62" s="79" t="s">
        <v>500</v>
      </c>
      <c r="E62" s="79" t="s">
        <v>501</v>
      </c>
      <c r="F62" s="79" t="s">
        <v>633</v>
      </c>
      <c r="G62" s="83" t="s">
        <v>503</v>
      </c>
      <c r="H62" s="83" t="s">
        <v>634</v>
      </c>
      <c r="I62" s="84" t="s">
        <v>635</v>
      </c>
      <c r="J62" s="84" t="s">
        <v>506</v>
      </c>
      <c r="K62" s="79" t="s">
        <v>636</v>
      </c>
    </row>
    <row r="63" s="44" customFormat="1" ht="28" customHeight="1" spans="1:11">
      <c r="A63" s="193" t="s">
        <v>441</v>
      </c>
      <c r="B63" s="79" t="s">
        <v>631</v>
      </c>
      <c r="C63" s="79" t="s">
        <v>637</v>
      </c>
      <c r="D63" s="79" t="s">
        <v>500</v>
      </c>
      <c r="E63" s="79" t="s">
        <v>501</v>
      </c>
      <c r="F63" s="79" t="s">
        <v>638</v>
      </c>
      <c r="G63" s="83" t="s">
        <v>510</v>
      </c>
      <c r="H63" s="83" t="s">
        <v>571</v>
      </c>
      <c r="I63" s="84" t="s">
        <v>559</v>
      </c>
      <c r="J63" s="84" t="s">
        <v>506</v>
      </c>
      <c r="K63" s="79" t="s">
        <v>639</v>
      </c>
    </row>
    <row r="64" s="44" customFormat="1" ht="28" customHeight="1" spans="1:11">
      <c r="A64" s="193" t="s">
        <v>441</v>
      </c>
      <c r="B64" s="79" t="s">
        <v>631</v>
      </c>
      <c r="C64" s="79" t="s">
        <v>637</v>
      </c>
      <c r="D64" s="79" t="s">
        <v>500</v>
      </c>
      <c r="E64" s="79" t="s">
        <v>513</v>
      </c>
      <c r="F64" s="79" t="s">
        <v>640</v>
      </c>
      <c r="G64" s="83" t="s">
        <v>510</v>
      </c>
      <c r="H64" s="83" t="s">
        <v>519</v>
      </c>
      <c r="I64" s="83" t="s">
        <v>516</v>
      </c>
      <c r="J64" s="84" t="s">
        <v>524</v>
      </c>
      <c r="K64" s="79" t="s">
        <v>641</v>
      </c>
    </row>
    <row r="65" s="44" customFormat="1" ht="28" customHeight="1" spans="1:11">
      <c r="A65" s="193" t="s">
        <v>441</v>
      </c>
      <c r="B65" s="79" t="s">
        <v>631</v>
      </c>
      <c r="C65" s="79" t="s">
        <v>637</v>
      </c>
      <c r="D65" s="79" t="s">
        <v>500</v>
      </c>
      <c r="E65" s="79" t="s">
        <v>513</v>
      </c>
      <c r="F65" s="79" t="s">
        <v>642</v>
      </c>
      <c r="G65" s="83" t="s">
        <v>510</v>
      </c>
      <c r="H65" s="83" t="s">
        <v>519</v>
      </c>
      <c r="I65" s="83" t="s">
        <v>516</v>
      </c>
      <c r="J65" s="84" t="s">
        <v>524</v>
      </c>
      <c r="K65" s="79" t="s">
        <v>643</v>
      </c>
    </row>
    <row r="66" s="44" customFormat="1" ht="28" customHeight="1" spans="1:11">
      <c r="A66" s="193" t="s">
        <v>441</v>
      </c>
      <c r="B66" s="79" t="s">
        <v>631</v>
      </c>
      <c r="C66" s="79" t="s">
        <v>637</v>
      </c>
      <c r="D66" s="79" t="s">
        <v>500</v>
      </c>
      <c r="E66" s="79" t="s">
        <v>513</v>
      </c>
      <c r="F66" s="79" t="s">
        <v>579</v>
      </c>
      <c r="G66" s="83" t="s">
        <v>510</v>
      </c>
      <c r="H66" s="83" t="s">
        <v>519</v>
      </c>
      <c r="I66" s="83" t="s">
        <v>516</v>
      </c>
      <c r="J66" s="84" t="s">
        <v>506</v>
      </c>
      <c r="K66" s="79" t="s">
        <v>644</v>
      </c>
    </row>
    <row r="67" s="44" customFormat="1" ht="28" customHeight="1" spans="1:11">
      <c r="A67" s="193" t="s">
        <v>441</v>
      </c>
      <c r="B67" s="79" t="s">
        <v>631</v>
      </c>
      <c r="C67" s="79" t="s">
        <v>637</v>
      </c>
      <c r="D67" s="79" t="s">
        <v>500</v>
      </c>
      <c r="E67" s="79" t="s">
        <v>529</v>
      </c>
      <c r="F67" s="79" t="s">
        <v>645</v>
      </c>
      <c r="G67" s="83" t="s">
        <v>523</v>
      </c>
      <c r="H67" s="83" t="s">
        <v>582</v>
      </c>
      <c r="I67" s="84" t="s">
        <v>646</v>
      </c>
      <c r="J67" s="84" t="s">
        <v>506</v>
      </c>
      <c r="K67" s="79" t="s">
        <v>647</v>
      </c>
    </row>
    <row r="68" s="44" customFormat="1" ht="28" customHeight="1" spans="1:11">
      <c r="A68" s="193" t="s">
        <v>441</v>
      </c>
      <c r="B68" s="79" t="s">
        <v>631</v>
      </c>
      <c r="C68" s="79" t="s">
        <v>637</v>
      </c>
      <c r="D68" s="79" t="s">
        <v>534</v>
      </c>
      <c r="E68" s="79" t="s">
        <v>539</v>
      </c>
      <c r="F68" s="79" t="s">
        <v>648</v>
      </c>
      <c r="G68" s="83" t="s">
        <v>503</v>
      </c>
      <c r="H68" s="83" t="s">
        <v>519</v>
      </c>
      <c r="I68" s="83" t="s">
        <v>516</v>
      </c>
      <c r="J68" s="84" t="s">
        <v>506</v>
      </c>
      <c r="K68" s="79" t="s">
        <v>649</v>
      </c>
    </row>
    <row r="69" s="44" customFormat="1" ht="28" customHeight="1" spans="1:11">
      <c r="A69" s="193" t="s">
        <v>441</v>
      </c>
      <c r="B69" s="79" t="s">
        <v>631</v>
      </c>
      <c r="C69" s="79" t="s">
        <v>637</v>
      </c>
      <c r="D69" s="79" t="s">
        <v>534</v>
      </c>
      <c r="E69" s="79" t="s">
        <v>542</v>
      </c>
      <c r="F69" s="79" t="s">
        <v>650</v>
      </c>
      <c r="G69" s="83" t="s">
        <v>503</v>
      </c>
      <c r="H69" s="83" t="s">
        <v>519</v>
      </c>
      <c r="I69" s="83" t="s">
        <v>516</v>
      </c>
      <c r="J69" s="84" t="s">
        <v>506</v>
      </c>
      <c r="K69" s="79" t="s">
        <v>651</v>
      </c>
    </row>
    <row r="70" s="44" customFormat="1" ht="28" customHeight="1" spans="1:11">
      <c r="A70" s="193" t="s">
        <v>441</v>
      </c>
      <c r="B70" s="79" t="s">
        <v>631</v>
      </c>
      <c r="C70" s="79" t="s">
        <v>637</v>
      </c>
      <c r="D70" s="79" t="s">
        <v>552</v>
      </c>
      <c r="E70" s="79" t="s">
        <v>553</v>
      </c>
      <c r="F70" s="79" t="s">
        <v>554</v>
      </c>
      <c r="G70" s="83" t="s">
        <v>503</v>
      </c>
      <c r="H70" s="83" t="s">
        <v>515</v>
      </c>
      <c r="I70" s="83" t="s">
        <v>516</v>
      </c>
      <c r="J70" s="84" t="s">
        <v>524</v>
      </c>
      <c r="K70" s="79" t="s">
        <v>652</v>
      </c>
    </row>
    <row r="71" s="44" customFormat="1" ht="19.5" customHeight="1" spans="1:11">
      <c r="A71" s="66"/>
      <c r="B71" s="82" t="s">
        <v>402</v>
      </c>
      <c r="C71" s="66"/>
      <c r="D71" s="66"/>
      <c r="E71" s="66"/>
      <c r="F71" s="66"/>
      <c r="G71" s="83"/>
      <c r="H71" s="83"/>
      <c r="I71" s="83"/>
      <c r="J71" s="83"/>
      <c r="K71" s="66"/>
    </row>
    <row r="72" s="44" customFormat="1" ht="19.5" customHeight="1" spans="1:11">
      <c r="A72" s="193" t="s">
        <v>483</v>
      </c>
      <c r="B72" s="79" t="s">
        <v>653</v>
      </c>
      <c r="C72" s="66" t="s">
        <v>654</v>
      </c>
      <c r="D72" s="79" t="s">
        <v>500</v>
      </c>
      <c r="E72" s="79" t="s">
        <v>513</v>
      </c>
      <c r="F72" s="79" t="s">
        <v>655</v>
      </c>
      <c r="G72" s="83" t="s">
        <v>510</v>
      </c>
      <c r="H72" s="83" t="s">
        <v>519</v>
      </c>
      <c r="I72" s="83" t="s">
        <v>516</v>
      </c>
      <c r="J72" s="84" t="s">
        <v>524</v>
      </c>
      <c r="K72" s="79" t="s">
        <v>656</v>
      </c>
    </row>
    <row r="73" s="44" customFormat="1" ht="19.5" customHeight="1" spans="1:11">
      <c r="A73" s="193" t="s">
        <v>483</v>
      </c>
      <c r="B73" s="79" t="s">
        <v>653</v>
      </c>
      <c r="C73" s="66" t="s">
        <v>657</v>
      </c>
      <c r="D73" s="79" t="s">
        <v>500</v>
      </c>
      <c r="E73" s="79" t="s">
        <v>521</v>
      </c>
      <c r="F73" s="66" t="s">
        <v>658</v>
      </c>
      <c r="G73" s="83" t="s">
        <v>510</v>
      </c>
      <c r="H73" s="83" t="s">
        <v>519</v>
      </c>
      <c r="I73" s="83" t="s">
        <v>516</v>
      </c>
      <c r="J73" s="84" t="s">
        <v>524</v>
      </c>
      <c r="K73" s="79" t="s">
        <v>656</v>
      </c>
    </row>
    <row r="74" s="44" customFormat="1" ht="19.5" customHeight="1" spans="1:11">
      <c r="A74" s="193" t="s">
        <v>483</v>
      </c>
      <c r="B74" s="79" t="s">
        <v>653</v>
      </c>
      <c r="C74" s="66" t="s">
        <v>657</v>
      </c>
      <c r="D74" s="79" t="s">
        <v>534</v>
      </c>
      <c r="E74" s="79" t="s">
        <v>539</v>
      </c>
      <c r="F74" s="79" t="s">
        <v>659</v>
      </c>
      <c r="G74" s="83" t="s">
        <v>503</v>
      </c>
      <c r="H74" s="83" t="s">
        <v>515</v>
      </c>
      <c r="I74" s="83" t="s">
        <v>516</v>
      </c>
      <c r="J74" s="84" t="s">
        <v>524</v>
      </c>
      <c r="K74" s="79" t="s">
        <v>656</v>
      </c>
    </row>
    <row r="75" s="44" customFormat="1" ht="19.5" customHeight="1" spans="1:11">
      <c r="A75" s="193" t="s">
        <v>483</v>
      </c>
      <c r="B75" s="79" t="s">
        <v>653</v>
      </c>
      <c r="C75" s="66" t="s">
        <v>657</v>
      </c>
      <c r="D75" s="79" t="s">
        <v>552</v>
      </c>
      <c r="E75" s="79" t="s">
        <v>553</v>
      </c>
      <c r="F75" s="79" t="s">
        <v>660</v>
      </c>
      <c r="G75" s="83" t="s">
        <v>503</v>
      </c>
      <c r="H75" s="83" t="s">
        <v>515</v>
      </c>
      <c r="I75" s="83" t="s">
        <v>516</v>
      </c>
      <c r="J75" s="84" t="s">
        <v>524</v>
      </c>
      <c r="K75" s="79" t="s">
        <v>656</v>
      </c>
    </row>
    <row r="76" s="44" customFormat="1" ht="31" customHeight="1" spans="1:11">
      <c r="A76" s="193" t="s">
        <v>485</v>
      </c>
      <c r="B76" s="79" t="s">
        <v>661</v>
      </c>
      <c r="C76" s="79" t="s">
        <v>662</v>
      </c>
      <c r="D76" s="79" t="s">
        <v>500</v>
      </c>
      <c r="E76" s="79" t="s">
        <v>501</v>
      </c>
      <c r="F76" s="79" t="s">
        <v>663</v>
      </c>
      <c r="G76" s="83" t="s">
        <v>510</v>
      </c>
      <c r="H76" s="83" t="s">
        <v>202</v>
      </c>
      <c r="I76" s="84" t="s">
        <v>664</v>
      </c>
      <c r="J76" s="84" t="s">
        <v>506</v>
      </c>
      <c r="K76" s="79" t="s">
        <v>665</v>
      </c>
    </row>
    <row r="77" s="44" customFormat="1" ht="31" customHeight="1" spans="1:11">
      <c r="A77" s="193" t="s">
        <v>485</v>
      </c>
      <c r="B77" s="79" t="s">
        <v>661</v>
      </c>
      <c r="C77" s="79" t="s">
        <v>662</v>
      </c>
      <c r="D77" s="79" t="s">
        <v>500</v>
      </c>
      <c r="E77" s="79" t="s">
        <v>513</v>
      </c>
      <c r="F77" s="79" t="s">
        <v>666</v>
      </c>
      <c r="G77" s="83" t="s">
        <v>503</v>
      </c>
      <c r="H77" s="83" t="s">
        <v>667</v>
      </c>
      <c r="I77" s="84" t="s">
        <v>668</v>
      </c>
      <c r="J77" s="84" t="s">
        <v>506</v>
      </c>
      <c r="K77" s="79" t="s">
        <v>669</v>
      </c>
    </row>
    <row r="78" s="44" customFormat="1" ht="31" customHeight="1" spans="1:11">
      <c r="A78" s="193" t="s">
        <v>485</v>
      </c>
      <c r="B78" s="79" t="s">
        <v>661</v>
      </c>
      <c r="C78" s="79" t="s">
        <v>662</v>
      </c>
      <c r="D78" s="79" t="s">
        <v>534</v>
      </c>
      <c r="E78" s="79" t="s">
        <v>542</v>
      </c>
      <c r="F78" s="79" t="s">
        <v>670</v>
      </c>
      <c r="G78" s="83" t="s">
        <v>671</v>
      </c>
      <c r="H78" s="83" t="s">
        <v>672</v>
      </c>
      <c r="I78" s="83" t="s">
        <v>516</v>
      </c>
      <c r="J78" s="84" t="s">
        <v>506</v>
      </c>
      <c r="K78" s="79" t="s">
        <v>673</v>
      </c>
    </row>
    <row r="79" s="44" customFormat="1" ht="31" customHeight="1" spans="1:11">
      <c r="A79" s="193" t="s">
        <v>485</v>
      </c>
      <c r="B79" s="79" t="s">
        <v>661</v>
      </c>
      <c r="C79" s="79" t="s">
        <v>662</v>
      </c>
      <c r="D79" s="79" t="s">
        <v>552</v>
      </c>
      <c r="E79" s="79" t="s">
        <v>553</v>
      </c>
      <c r="F79" s="79" t="s">
        <v>674</v>
      </c>
      <c r="G79" s="83" t="s">
        <v>503</v>
      </c>
      <c r="H79" s="83" t="s">
        <v>675</v>
      </c>
      <c r="I79" s="83" t="s">
        <v>516</v>
      </c>
      <c r="J79" s="84" t="s">
        <v>506</v>
      </c>
      <c r="K79" s="79" t="s">
        <v>676</v>
      </c>
    </row>
    <row r="80" s="44" customFormat="1" ht="31" customHeight="1" spans="1:11">
      <c r="A80" s="193" t="s">
        <v>481</v>
      </c>
      <c r="B80" s="66" t="s">
        <v>677</v>
      </c>
      <c r="C80" s="79" t="s">
        <v>678</v>
      </c>
      <c r="D80" s="79" t="s">
        <v>500</v>
      </c>
      <c r="E80" s="79" t="s">
        <v>501</v>
      </c>
      <c r="F80" s="79" t="s">
        <v>679</v>
      </c>
      <c r="G80" s="83" t="s">
        <v>510</v>
      </c>
      <c r="H80" s="83" t="s">
        <v>202</v>
      </c>
      <c r="I80" s="84" t="s">
        <v>664</v>
      </c>
      <c r="J80" s="84" t="s">
        <v>506</v>
      </c>
      <c r="K80" s="79" t="s">
        <v>680</v>
      </c>
    </row>
    <row r="81" s="44" customFormat="1" ht="31" customHeight="1" spans="1:11">
      <c r="A81" s="193" t="s">
        <v>481</v>
      </c>
      <c r="B81" s="66" t="s">
        <v>681</v>
      </c>
      <c r="C81" s="79" t="s">
        <v>682</v>
      </c>
      <c r="D81" s="79" t="s">
        <v>500</v>
      </c>
      <c r="E81" s="79" t="s">
        <v>513</v>
      </c>
      <c r="F81" s="79" t="s">
        <v>683</v>
      </c>
      <c r="G81" s="83" t="s">
        <v>510</v>
      </c>
      <c r="H81" s="83" t="s">
        <v>163</v>
      </c>
      <c r="I81" s="84" t="s">
        <v>566</v>
      </c>
      <c r="J81" s="84" t="s">
        <v>506</v>
      </c>
      <c r="K81" s="79" t="s">
        <v>684</v>
      </c>
    </row>
    <row r="82" s="44" customFormat="1" ht="31" customHeight="1" spans="1:11">
      <c r="A82" s="193" t="s">
        <v>481</v>
      </c>
      <c r="B82" s="66" t="s">
        <v>681</v>
      </c>
      <c r="C82" s="79" t="s">
        <v>682</v>
      </c>
      <c r="D82" s="79" t="s">
        <v>534</v>
      </c>
      <c r="E82" s="79" t="s">
        <v>542</v>
      </c>
      <c r="F82" s="79" t="s">
        <v>670</v>
      </c>
      <c r="G82" s="83" t="s">
        <v>503</v>
      </c>
      <c r="H82" s="83" t="s">
        <v>685</v>
      </c>
      <c r="I82" s="84" t="s">
        <v>686</v>
      </c>
      <c r="J82" s="84" t="s">
        <v>506</v>
      </c>
      <c r="K82" s="79" t="s">
        <v>687</v>
      </c>
    </row>
    <row r="83" s="44" customFormat="1" ht="31" customHeight="1" spans="1:11">
      <c r="A83" s="193" t="s">
        <v>481</v>
      </c>
      <c r="B83" s="66" t="s">
        <v>681</v>
      </c>
      <c r="C83" s="79" t="s">
        <v>682</v>
      </c>
      <c r="D83" s="79" t="s">
        <v>552</v>
      </c>
      <c r="E83" s="79" t="s">
        <v>553</v>
      </c>
      <c r="F83" s="79" t="s">
        <v>688</v>
      </c>
      <c r="G83" s="83" t="s">
        <v>503</v>
      </c>
      <c r="H83" s="83" t="s">
        <v>689</v>
      </c>
      <c r="I83" s="83" t="s">
        <v>516</v>
      </c>
      <c r="J83" s="84" t="s">
        <v>506</v>
      </c>
      <c r="K83" s="79" t="s">
        <v>690</v>
      </c>
    </row>
  </sheetData>
  <mergeCells count="28">
    <mergeCell ref="B2:K2"/>
    <mergeCell ref="A8:A20"/>
    <mergeCell ref="A21:A41"/>
    <mergeCell ref="A42:A44"/>
    <mergeCell ref="A46:A58"/>
    <mergeCell ref="A59:A61"/>
    <mergeCell ref="A62:A70"/>
    <mergeCell ref="A72:A75"/>
    <mergeCell ref="A76:A79"/>
    <mergeCell ref="A80:A83"/>
    <mergeCell ref="B8:B20"/>
    <mergeCell ref="B21:B41"/>
    <mergeCell ref="B42:B44"/>
    <mergeCell ref="B46:B58"/>
    <mergeCell ref="B59:B61"/>
    <mergeCell ref="B62:B70"/>
    <mergeCell ref="B72:B75"/>
    <mergeCell ref="B76:B79"/>
    <mergeCell ref="B80:B83"/>
    <mergeCell ref="C8:C20"/>
    <mergeCell ref="C21:C41"/>
    <mergeCell ref="C42:C44"/>
    <mergeCell ref="C46:C58"/>
    <mergeCell ref="C59:C61"/>
    <mergeCell ref="C62:C70"/>
    <mergeCell ref="C72:C75"/>
    <mergeCell ref="C76:C79"/>
    <mergeCell ref="C80:C83"/>
  </mergeCells>
  <printOptions horizontalCentered="1"/>
  <pageMargins left="0.393055555555556" right="0.393055555555556" top="0.984027777777778" bottom="0.786805555555556" header="0.5" footer="0.5"/>
  <pageSetup paperSize="9" scale="3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
  <sheetViews>
    <sheetView zoomScale="80" zoomScaleNormal="80" workbookViewId="0">
      <selection activeCell="F14" sqref="F14"/>
    </sheetView>
  </sheetViews>
  <sheetFormatPr defaultColWidth="9.15" defaultRowHeight="12" customHeight="1" outlineLevelRow="7"/>
  <cols>
    <col min="1" max="11" width="17.0083333333333" style="173" customWidth="1"/>
    <col min="12" max="16384" width="9.15" style="173"/>
  </cols>
  <sheetData>
    <row r="1" ht="17.25" customHeight="1" spans="11:11">
      <c r="K1" s="187" t="s">
        <v>691</v>
      </c>
    </row>
    <row r="2" ht="28.5" customHeight="1" spans="2:11">
      <c r="B2" s="174" t="s">
        <v>692</v>
      </c>
      <c r="C2" s="135"/>
      <c r="D2" s="135"/>
      <c r="E2" s="135"/>
      <c r="F2" s="135"/>
      <c r="G2" s="175"/>
      <c r="H2" s="135"/>
      <c r="I2" s="175"/>
      <c r="J2" s="175"/>
      <c r="K2" s="135"/>
    </row>
    <row r="3" ht="17.25" customHeight="1" spans="1:1">
      <c r="A3" s="173" t="str">
        <f>'项目支出绩效目标表（本次下达）05-2'!A3</f>
        <v>单位名称：曲靖市城市综合管理局</v>
      </c>
    </row>
    <row r="4" ht="44.25" customHeight="1" spans="1:11">
      <c r="A4" s="11" t="s">
        <v>421</v>
      </c>
      <c r="B4" s="176" t="s">
        <v>693</v>
      </c>
      <c r="C4" s="176" t="s">
        <v>694</v>
      </c>
      <c r="D4" s="176" t="s">
        <v>695</v>
      </c>
      <c r="E4" s="176" t="s">
        <v>696</v>
      </c>
      <c r="F4" s="176" t="s">
        <v>697</v>
      </c>
      <c r="G4" s="177" t="s">
        <v>698</v>
      </c>
      <c r="H4" s="176" t="s">
        <v>699</v>
      </c>
      <c r="I4" s="177" t="s">
        <v>700</v>
      </c>
      <c r="J4" s="177" t="s">
        <v>701</v>
      </c>
      <c r="K4" s="176" t="s">
        <v>702</v>
      </c>
    </row>
    <row r="5" ht="14.25" customHeight="1" spans="1:11">
      <c r="A5" s="178">
        <v>1</v>
      </c>
      <c r="B5" s="179">
        <v>2</v>
      </c>
      <c r="C5" s="180">
        <v>3</v>
      </c>
      <c r="D5" s="181">
        <v>4</v>
      </c>
      <c r="E5" s="181">
        <v>5</v>
      </c>
      <c r="F5" s="181">
        <v>6</v>
      </c>
      <c r="G5" s="181">
        <v>7</v>
      </c>
      <c r="H5" s="180">
        <v>8</v>
      </c>
      <c r="I5" s="181">
        <v>8</v>
      </c>
      <c r="J5" s="180">
        <v>10</v>
      </c>
      <c r="K5" s="180">
        <v>11</v>
      </c>
    </row>
    <row r="6" ht="30" customHeight="1" spans="1:11">
      <c r="A6" s="182"/>
      <c r="B6" s="183"/>
      <c r="C6" s="184"/>
      <c r="D6" s="184"/>
      <c r="E6" s="184"/>
      <c r="F6" s="185"/>
      <c r="G6" s="186"/>
      <c r="H6" s="185"/>
      <c r="I6" s="186"/>
      <c r="J6" s="186"/>
      <c r="K6" s="185"/>
    </row>
    <row r="7" ht="30" customHeight="1" spans="1:11">
      <c r="A7" s="178"/>
      <c r="B7" s="183"/>
      <c r="C7" s="183"/>
      <c r="D7" s="183"/>
      <c r="E7" s="183"/>
      <c r="F7" s="183"/>
      <c r="G7" s="183"/>
      <c r="H7" s="183"/>
      <c r="I7" s="183"/>
      <c r="J7" s="183"/>
      <c r="K7" s="188"/>
    </row>
    <row r="8" ht="30" customHeight="1" spans="1:1">
      <c r="A8" s="173" t="s">
        <v>703</v>
      </c>
    </row>
  </sheetData>
  <mergeCells count="1">
    <mergeCell ref="B2:K2"/>
  </mergeCells>
  <printOptions horizontalCentered="1"/>
  <pageMargins left="0.393055555555556" right="0.393055555555556" top="0.984027777777778" bottom="0.786805555555556" header="0.5" footer="0.5"/>
  <pageSetup paperSize="9" scale="67"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zoomScale="70" zoomScaleNormal="70" workbookViewId="0">
      <selection activeCell="B19" sqref="B19"/>
    </sheetView>
  </sheetViews>
  <sheetFormatPr defaultColWidth="9.15" defaultRowHeight="14.25" customHeight="1" outlineLevelCol="5"/>
  <cols>
    <col min="1" max="6" width="31.1583333333333" style="1" customWidth="1"/>
    <col min="7" max="16384" width="9.15" style="1"/>
  </cols>
  <sheetData>
    <row r="1" ht="12" customHeight="1" spans="1:6">
      <c r="A1" s="151">
        <v>1</v>
      </c>
      <c r="B1" s="152">
        <v>0</v>
      </c>
      <c r="C1" s="151">
        <v>1</v>
      </c>
      <c r="D1" s="167"/>
      <c r="E1" s="167"/>
      <c r="F1" s="150" t="s">
        <v>704</v>
      </c>
    </row>
    <row r="2" ht="26.25" customHeight="1" spans="1:6">
      <c r="A2" s="155" t="s">
        <v>705</v>
      </c>
      <c r="B2" s="155" t="s">
        <v>706</v>
      </c>
      <c r="C2" s="156"/>
      <c r="D2" s="168"/>
      <c r="E2" s="168"/>
      <c r="F2" s="168"/>
    </row>
    <row r="3" ht="13.5" customHeight="1" spans="1:6">
      <c r="A3" s="5" t="str">
        <f>"单位名称："&amp;"曲靖市城市综合管理局"</f>
        <v>单位名称：曲靖市城市综合管理局</v>
      </c>
      <c r="B3" s="5" t="s">
        <v>707</v>
      </c>
      <c r="C3" s="151"/>
      <c r="D3" s="167"/>
      <c r="E3" s="167"/>
      <c r="F3" s="357" t="s">
        <v>53</v>
      </c>
    </row>
    <row r="4" ht="19.5" customHeight="1" spans="1:6">
      <c r="A4" s="97" t="s">
        <v>708</v>
      </c>
      <c r="B4" s="169" t="s">
        <v>54</v>
      </c>
      <c r="C4" s="97" t="s">
        <v>55</v>
      </c>
      <c r="D4" s="11" t="s">
        <v>709</v>
      </c>
      <c r="E4" s="11"/>
      <c r="F4" s="11"/>
    </row>
    <row r="5" ht="18.75" customHeight="1" spans="1:6">
      <c r="A5" s="97"/>
      <c r="B5" s="170"/>
      <c r="C5" s="97"/>
      <c r="D5" s="11" t="s">
        <v>56</v>
      </c>
      <c r="E5" s="11" t="s">
        <v>57</v>
      </c>
      <c r="F5" s="11" t="s">
        <v>58</v>
      </c>
    </row>
    <row r="6" ht="23.25" customHeight="1" spans="1:6">
      <c r="A6" s="95">
        <v>1</v>
      </c>
      <c r="B6" s="163" t="s">
        <v>164</v>
      </c>
      <c r="C6" s="95">
        <v>3</v>
      </c>
      <c r="D6" s="96">
        <v>4</v>
      </c>
      <c r="E6" s="96">
        <v>5</v>
      </c>
      <c r="F6" s="96">
        <v>6</v>
      </c>
    </row>
    <row r="7" ht="23.25" customHeight="1" spans="1:6">
      <c r="A7" s="17"/>
      <c r="B7" s="15"/>
      <c r="C7" s="15"/>
      <c r="D7" s="16"/>
      <c r="E7" s="16"/>
      <c r="F7" s="16"/>
    </row>
    <row r="8" ht="24" customHeight="1" spans="1:6">
      <c r="A8" s="15"/>
      <c r="B8" s="17"/>
      <c r="C8" s="17"/>
      <c r="D8" s="16"/>
      <c r="E8" s="16"/>
      <c r="F8" s="16"/>
    </row>
    <row r="9" ht="18.75" customHeight="1" spans="1:6">
      <c r="A9" s="171" t="s">
        <v>114</v>
      </c>
      <c r="B9" s="171" t="s">
        <v>115</v>
      </c>
      <c r="C9" s="172" t="s">
        <v>115</v>
      </c>
      <c r="D9" s="16"/>
      <c r="E9" s="16"/>
      <c r="F9" s="16"/>
    </row>
    <row r="10" customHeight="1" spans="1:1">
      <c r="A10" s="1" t="s">
        <v>710</v>
      </c>
    </row>
  </sheetData>
  <mergeCells count="7">
    <mergeCell ref="A2:F2"/>
    <mergeCell ref="A3:C3"/>
    <mergeCell ref="D4:F4"/>
    <mergeCell ref="A9:C9"/>
    <mergeCell ref="A4:A5"/>
    <mergeCell ref="B4:B5"/>
    <mergeCell ref="C4:C5"/>
  </mergeCells>
  <printOptions horizontalCentered="1"/>
  <pageMargins left="0.393055555555556" right="0.393055555555556" top="0.984027777777778" bottom="0.786805555555556" header="0.5" footer="0.5"/>
  <pageSetup paperSize="9" scale="63"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zoomScale="70" zoomScaleNormal="70" workbookViewId="0">
      <selection activeCell="B21" sqref="B21"/>
    </sheetView>
  </sheetViews>
  <sheetFormatPr defaultColWidth="9.15" defaultRowHeight="14.25" customHeight="1" outlineLevelCol="5"/>
  <cols>
    <col min="1" max="6" width="31.1666666666667" style="1" customWidth="1"/>
    <col min="7" max="16384" width="9.15" style="1"/>
  </cols>
  <sheetData>
    <row r="1" ht="12" customHeight="1" spans="1:6">
      <c r="A1" s="151">
        <v>1</v>
      </c>
      <c r="B1" s="152">
        <v>0</v>
      </c>
      <c r="C1" s="151">
        <v>1</v>
      </c>
      <c r="D1" s="153"/>
      <c r="E1" s="153"/>
      <c r="F1" s="154" t="s">
        <v>704</v>
      </c>
    </row>
    <row r="2" ht="26.25" customHeight="1" spans="1:6">
      <c r="A2" s="155" t="s">
        <v>711</v>
      </c>
      <c r="B2" s="155" t="s">
        <v>706</v>
      </c>
      <c r="C2" s="156"/>
      <c r="D2" s="157"/>
      <c r="E2" s="157"/>
      <c r="F2" s="157"/>
    </row>
    <row r="3" ht="13.5" customHeight="1" spans="1:6">
      <c r="A3" s="5" t="str">
        <f>"单位名称："&amp;"曲靖市城市综合管理局"</f>
        <v>单位名称：曲靖市城市综合管理局</v>
      </c>
      <c r="B3" s="158" t="s">
        <v>707</v>
      </c>
      <c r="C3" s="151"/>
      <c r="D3" s="153"/>
      <c r="E3" s="153"/>
      <c r="F3" s="357" t="s">
        <v>53</v>
      </c>
    </row>
    <row r="4" ht="19.5" customHeight="1" spans="1:6">
      <c r="A4" s="159" t="s">
        <v>708</v>
      </c>
      <c r="B4" s="160" t="s">
        <v>54</v>
      </c>
      <c r="C4" s="159" t="s">
        <v>55</v>
      </c>
      <c r="D4" s="41" t="s">
        <v>712</v>
      </c>
      <c r="E4" s="42"/>
      <c r="F4" s="43"/>
    </row>
    <row r="5" ht="18.75" customHeight="1" spans="1:6">
      <c r="A5" s="161"/>
      <c r="B5" s="162"/>
      <c r="C5" s="161"/>
      <c r="D5" s="29" t="s">
        <v>56</v>
      </c>
      <c r="E5" s="41" t="s">
        <v>57</v>
      </c>
      <c r="F5" s="29" t="s">
        <v>58</v>
      </c>
    </row>
    <row r="6" ht="18.75" customHeight="1" spans="1:6">
      <c r="A6" s="95">
        <v>1</v>
      </c>
      <c r="B6" s="163" t="s">
        <v>164</v>
      </c>
      <c r="C6" s="95">
        <v>3</v>
      </c>
      <c r="D6" s="96">
        <v>4</v>
      </c>
      <c r="E6" s="96">
        <v>5</v>
      </c>
      <c r="F6" s="96">
        <v>6</v>
      </c>
    </row>
    <row r="7" ht="21" customHeight="1" spans="1:6">
      <c r="A7" s="17"/>
      <c r="B7" s="164"/>
      <c r="C7" s="164"/>
      <c r="D7" s="16"/>
      <c r="E7" s="16"/>
      <c r="F7" s="16"/>
    </row>
    <row r="8" ht="21" customHeight="1" spans="1:6">
      <c r="A8" s="164"/>
      <c r="B8" s="17"/>
      <c r="C8" s="17"/>
      <c r="D8" s="16"/>
      <c r="E8" s="16"/>
      <c r="F8" s="16"/>
    </row>
    <row r="9" ht="18.75" customHeight="1" spans="1:6">
      <c r="A9" s="165" t="s">
        <v>114</v>
      </c>
      <c r="B9" s="165" t="s">
        <v>115</v>
      </c>
      <c r="C9" s="166" t="s">
        <v>115</v>
      </c>
      <c r="D9" s="16"/>
      <c r="E9" s="16"/>
      <c r="F9" s="16"/>
    </row>
    <row r="10" customHeight="1" spans="1:1">
      <c r="A10" s="1" t="s">
        <v>713</v>
      </c>
    </row>
  </sheetData>
  <mergeCells count="7">
    <mergeCell ref="A2:F2"/>
    <mergeCell ref="A3:C3"/>
    <mergeCell ref="D4:F4"/>
    <mergeCell ref="A9:C9"/>
    <mergeCell ref="A4:A5"/>
    <mergeCell ref="B4:B5"/>
    <mergeCell ref="C4:C5"/>
  </mergeCells>
  <printOptions horizontalCentered="1"/>
  <pageMargins left="0.393055555555556" right="0.393055555555556" top="0.984027777777778" bottom="0.786805555555556" header="0.5" footer="0.5"/>
  <pageSetup paperSize="9" scale="63"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39"/>
  <sheetViews>
    <sheetView zoomScale="80" zoomScaleNormal="80" topLeftCell="A25" workbookViewId="0">
      <selection activeCell="J16" sqref="J16"/>
    </sheetView>
  </sheetViews>
  <sheetFormatPr defaultColWidth="9.15" defaultRowHeight="14.25" customHeight="1"/>
  <cols>
    <col min="1" max="1" width="46.8833333333333" style="1" customWidth="1"/>
    <col min="2" max="2" width="24.55" style="1" customWidth="1"/>
    <col min="3" max="3" width="23.8833333333333" style="1" customWidth="1"/>
    <col min="4" max="5" width="8.3" style="68" customWidth="1"/>
    <col min="6" max="13" width="8.3" style="1" customWidth="1"/>
    <col min="14" max="17" width="10.1333333333333" style="1" customWidth="1"/>
    <col min="18" max="16384" width="9.15" style="1"/>
  </cols>
  <sheetData>
    <row r="1" ht="13.5" customHeight="1" spans="15:17">
      <c r="O1" s="100"/>
      <c r="P1" s="100"/>
      <c r="Q1" s="149" t="s">
        <v>714</v>
      </c>
    </row>
    <row r="2" ht="27.75" customHeight="1" spans="1:17">
      <c r="A2" s="105" t="s">
        <v>715</v>
      </c>
      <c r="B2" s="24"/>
      <c r="C2" s="24"/>
      <c r="D2" s="135"/>
      <c r="E2" s="135"/>
      <c r="F2" s="24"/>
      <c r="G2" s="24"/>
      <c r="H2" s="24"/>
      <c r="I2" s="24"/>
      <c r="J2" s="24"/>
      <c r="K2" s="107"/>
      <c r="L2" s="24"/>
      <c r="M2" s="24"/>
      <c r="N2" s="24"/>
      <c r="O2" s="107"/>
      <c r="P2" s="107"/>
      <c r="Q2" s="24"/>
    </row>
    <row r="3" ht="18.75" customHeight="1" spans="1:17">
      <c r="A3" s="136" t="str">
        <f>"单位名称："&amp;"曲靖市城市综合管理局"</f>
        <v>单位名称：曲靖市城市综合管理局</v>
      </c>
      <c r="B3" s="26"/>
      <c r="C3" s="26"/>
      <c r="D3" s="137"/>
      <c r="E3" s="137"/>
      <c r="F3" s="26"/>
      <c r="G3" s="26"/>
      <c r="H3" s="26"/>
      <c r="I3" s="26"/>
      <c r="J3" s="26"/>
      <c r="O3" s="123"/>
      <c r="P3" s="123"/>
      <c r="Q3" s="357" t="s">
        <v>53</v>
      </c>
    </row>
    <row r="4" ht="15.75" customHeight="1" spans="1:17">
      <c r="A4" s="28" t="s">
        <v>716</v>
      </c>
      <c r="B4" s="109" t="s">
        <v>717</v>
      </c>
      <c r="C4" s="109" t="s">
        <v>718</v>
      </c>
      <c r="D4" s="138" t="s">
        <v>719</v>
      </c>
      <c r="E4" s="138" t="s">
        <v>720</v>
      </c>
      <c r="F4" s="109" t="s">
        <v>721</v>
      </c>
      <c r="G4" s="111" t="s">
        <v>722</v>
      </c>
      <c r="H4" s="111"/>
      <c r="I4" s="111"/>
      <c r="J4" s="111"/>
      <c r="K4" s="124"/>
      <c r="L4" s="111"/>
      <c r="M4" s="111"/>
      <c r="N4" s="111"/>
      <c r="O4" s="125"/>
      <c r="P4" s="124"/>
      <c r="Q4" s="133"/>
    </row>
    <row r="5" ht="17.25" customHeight="1" spans="1:17">
      <c r="A5" s="31"/>
      <c r="B5" s="112"/>
      <c r="C5" s="112"/>
      <c r="D5" s="139"/>
      <c r="E5" s="139"/>
      <c r="F5" s="112"/>
      <c r="G5" s="112" t="s">
        <v>56</v>
      </c>
      <c r="H5" s="112" t="s">
        <v>431</v>
      </c>
      <c r="I5" s="112" t="s">
        <v>723</v>
      </c>
      <c r="J5" s="112" t="s">
        <v>724</v>
      </c>
      <c r="K5" s="113" t="s">
        <v>725</v>
      </c>
      <c r="L5" s="126" t="s">
        <v>61</v>
      </c>
      <c r="M5" s="126"/>
      <c r="N5" s="126"/>
      <c r="O5" s="127"/>
      <c r="P5" s="134"/>
      <c r="Q5" s="114"/>
    </row>
    <row r="6" ht="54" customHeight="1" spans="1:17">
      <c r="A6" s="34"/>
      <c r="B6" s="114"/>
      <c r="C6" s="114"/>
      <c r="D6" s="140"/>
      <c r="E6" s="140"/>
      <c r="F6" s="114"/>
      <c r="G6" s="114"/>
      <c r="H6" s="114" t="s">
        <v>160</v>
      </c>
      <c r="I6" s="114"/>
      <c r="J6" s="114"/>
      <c r="K6" s="115"/>
      <c r="L6" s="114" t="s">
        <v>63</v>
      </c>
      <c r="M6" s="114" t="s">
        <v>433</v>
      </c>
      <c r="N6" s="114" t="s">
        <v>434</v>
      </c>
      <c r="O6" s="128" t="s">
        <v>435</v>
      </c>
      <c r="P6" s="115" t="s">
        <v>436</v>
      </c>
      <c r="Q6" s="114" t="s">
        <v>437</v>
      </c>
    </row>
    <row r="7" ht="15" customHeight="1" spans="1:17">
      <c r="A7" s="35">
        <v>1</v>
      </c>
      <c r="B7" s="141">
        <v>2</v>
      </c>
      <c r="C7" s="141">
        <v>3</v>
      </c>
      <c r="D7" s="142">
        <v>4</v>
      </c>
      <c r="E7" s="142">
        <v>5</v>
      </c>
      <c r="F7" s="141">
        <v>6</v>
      </c>
      <c r="G7" s="143">
        <v>7</v>
      </c>
      <c r="H7" s="143">
        <v>8</v>
      </c>
      <c r="I7" s="143">
        <v>9</v>
      </c>
      <c r="J7" s="143">
        <v>10</v>
      </c>
      <c r="K7" s="143">
        <v>11</v>
      </c>
      <c r="L7" s="143">
        <v>12</v>
      </c>
      <c r="M7" s="143">
        <v>13</v>
      </c>
      <c r="N7" s="143">
        <v>14</v>
      </c>
      <c r="O7" s="143">
        <v>15</v>
      </c>
      <c r="P7" s="143">
        <v>16</v>
      </c>
      <c r="Q7" s="143">
        <v>17</v>
      </c>
    </row>
    <row r="8" ht="21" customHeight="1" spans="1:17">
      <c r="A8" s="17" t="s">
        <v>726</v>
      </c>
      <c r="B8" s="116"/>
      <c r="C8" s="116"/>
      <c r="D8" s="144"/>
      <c r="E8" s="145"/>
      <c r="F8" s="16">
        <v>29.581</v>
      </c>
      <c r="G8" s="16">
        <v>29.581</v>
      </c>
      <c r="H8" s="16">
        <v>29.581</v>
      </c>
      <c r="I8" s="16"/>
      <c r="J8" s="16"/>
      <c r="K8" s="16"/>
      <c r="L8" s="16"/>
      <c r="M8" s="16"/>
      <c r="N8" s="16"/>
      <c r="O8" s="16"/>
      <c r="P8" s="16"/>
      <c r="Q8" s="16"/>
    </row>
    <row r="9" ht="25.5" customHeight="1" spans="1:17">
      <c r="A9" s="17" t="s">
        <v>480</v>
      </c>
      <c r="B9" s="17" t="s">
        <v>727</v>
      </c>
      <c r="C9" s="146" t="s">
        <v>728</v>
      </c>
      <c r="D9" s="18" t="s">
        <v>729</v>
      </c>
      <c r="E9" s="18" t="s">
        <v>202</v>
      </c>
      <c r="F9" s="16">
        <v>4.784</v>
      </c>
      <c r="G9" s="16">
        <v>4.784</v>
      </c>
      <c r="H9" s="16">
        <v>4.784</v>
      </c>
      <c r="I9" s="16"/>
      <c r="J9" s="16"/>
      <c r="K9" s="16"/>
      <c r="L9" s="16"/>
      <c r="M9" s="16"/>
      <c r="N9" s="16"/>
      <c r="O9" s="16"/>
      <c r="P9" s="16"/>
      <c r="Q9" s="16"/>
    </row>
    <row r="10" ht="25.5" customHeight="1" spans="1:17">
      <c r="A10" s="17" t="s">
        <v>480</v>
      </c>
      <c r="B10" s="17" t="s">
        <v>727</v>
      </c>
      <c r="C10" s="146" t="s">
        <v>728</v>
      </c>
      <c r="D10" s="18" t="s">
        <v>729</v>
      </c>
      <c r="E10" s="18" t="s">
        <v>202</v>
      </c>
      <c r="F10" s="16">
        <v>5.82</v>
      </c>
      <c r="G10" s="16">
        <v>5.82</v>
      </c>
      <c r="H10" s="16">
        <v>5.82</v>
      </c>
      <c r="I10" s="16"/>
      <c r="J10" s="16"/>
      <c r="K10" s="16"/>
      <c r="L10" s="16"/>
      <c r="M10" s="16"/>
      <c r="N10" s="16"/>
      <c r="O10" s="16"/>
      <c r="P10" s="16"/>
      <c r="Q10" s="16"/>
    </row>
    <row r="11" ht="25.5" customHeight="1" spans="1:17">
      <c r="A11" s="17" t="s">
        <v>480</v>
      </c>
      <c r="B11" s="17" t="s">
        <v>727</v>
      </c>
      <c r="C11" s="146" t="s">
        <v>730</v>
      </c>
      <c r="D11" s="18" t="s">
        <v>729</v>
      </c>
      <c r="E11" s="18" t="s">
        <v>166</v>
      </c>
      <c r="F11" s="16">
        <v>2.04</v>
      </c>
      <c r="G11" s="16">
        <v>2.04</v>
      </c>
      <c r="H11" s="16">
        <v>2.04</v>
      </c>
      <c r="I11" s="16"/>
      <c r="J11" s="16"/>
      <c r="K11" s="16"/>
      <c r="L11" s="16"/>
      <c r="M11" s="16"/>
      <c r="N11" s="16"/>
      <c r="O11" s="16"/>
      <c r="P11" s="16"/>
      <c r="Q11" s="16"/>
    </row>
    <row r="12" ht="25.5" customHeight="1" spans="1:17">
      <c r="A12" s="17" t="s">
        <v>461</v>
      </c>
      <c r="B12" s="17" t="s">
        <v>731</v>
      </c>
      <c r="C12" s="146" t="s">
        <v>732</v>
      </c>
      <c r="D12" s="18" t="s">
        <v>729</v>
      </c>
      <c r="E12" s="18" t="s">
        <v>163</v>
      </c>
      <c r="F12" s="16">
        <v>2</v>
      </c>
      <c r="G12" s="16">
        <v>2</v>
      </c>
      <c r="H12" s="16">
        <v>2</v>
      </c>
      <c r="I12" s="16"/>
      <c r="J12" s="16"/>
      <c r="K12" s="16"/>
      <c r="L12" s="16"/>
      <c r="M12" s="16"/>
      <c r="N12" s="16"/>
      <c r="O12" s="16"/>
      <c r="P12" s="16"/>
      <c r="Q12" s="16"/>
    </row>
    <row r="13" ht="25.5" customHeight="1" spans="1:17">
      <c r="A13" s="17" t="s">
        <v>461</v>
      </c>
      <c r="B13" s="17" t="s">
        <v>733</v>
      </c>
      <c r="C13" s="146" t="s">
        <v>734</v>
      </c>
      <c r="D13" s="18" t="s">
        <v>729</v>
      </c>
      <c r="E13" s="18">
        <v>2</v>
      </c>
      <c r="F13" s="16">
        <v>3</v>
      </c>
      <c r="G13" s="16">
        <v>3</v>
      </c>
      <c r="H13" s="16">
        <v>3</v>
      </c>
      <c r="I13" s="16"/>
      <c r="J13" s="16"/>
      <c r="K13" s="16"/>
      <c r="L13" s="16"/>
      <c r="M13" s="16"/>
      <c r="N13" s="16"/>
      <c r="O13" s="16"/>
      <c r="P13" s="16"/>
      <c r="Q13" s="16"/>
    </row>
    <row r="14" ht="25.5" customHeight="1" spans="1:17">
      <c r="A14" s="17" t="s">
        <v>461</v>
      </c>
      <c r="B14" s="17" t="s">
        <v>735</v>
      </c>
      <c r="C14" s="146" t="s">
        <v>736</v>
      </c>
      <c r="D14" s="18" t="s">
        <v>737</v>
      </c>
      <c r="E14" s="18">
        <v>2</v>
      </c>
      <c r="F14" s="16">
        <v>0.39</v>
      </c>
      <c r="G14" s="16">
        <v>0.39</v>
      </c>
      <c r="H14" s="16">
        <v>0.39</v>
      </c>
      <c r="I14" s="16"/>
      <c r="J14" s="16"/>
      <c r="K14" s="16"/>
      <c r="L14" s="16"/>
      <c r="M14" s="16"/>
      <c r="N14" s="16"/>
      <c r="O14" s="16"/>
      <c r="P14" s="16"/>
      <c r="Q14" s="16"/>
    </row>
    <row r="15" ht="25.5" customHeight="1" spans="1:17">
      <c r="A15" s="17" t="s">
        <v>461</v>
      </c>
      <c r="B15" s="17" t="s">
        <v>738</v>
      </c>
      <c r="C15" s="146" t="s">
        <v>736</v>
      </c>
      <c r="D15" s="18" t="s">
        <v>737</v>
      </c>
      <c r="E15" s="18">
        <v>15</v>
      </c>
      <c r="F15" s="16">
        <v>3.225</v>
      </c>
      <c r="G15" s="16">
        <v>3.225</v>
      </c>
      <c r="H15" s="16">
        <v>3.225</v>
      </c>
      <c r="I15" s="16"/>
      <c r="J15" s="16"/>
      <c r="K15" s="16"/>
      <c r="L15" s="16"/>
      <c r="M15" s="16"/>
      <c r="N15" s="16"/>
      <c r="O15" s="16"/>
      <c r="P15" s="16"/>
      <c r="Q15" s="16"/>
    </row>
    <row r="16" ht="25.5" customHeight="1" spans="1:17">
      <c r="A16" s="17" t="s">
        <v>461</v>
      </c>
      <c r="B16" s="17" t="s">
        <v>739</v>
      </c>
      <c r="C16" s="146" t="s">
        <v>740</v>
      </c>
      <c r="D16" s="147" t="s">
        <v>741</v>
      </c>
      <c r="E16" s="18">
        <v>4</v>
      </c>
      <c r="F16" s="16">
        <v>0.22</v>
      </c>
      <c r="G16" s="16">
        <v>0.22</v>
      </c>
      <c r="H16" s="16">
        <v>0.22</v>
      </c>
      <c r="I16" s="16"/>
      <c r="J16" s="16"/>
      <c r="K16" s="16"/>
      <c r="L16" s="16"/>
      <c r="M16" s="16"/>
      <c r="N16" s="16"/>
      <c r="O16" s="16"/>
      <c r="P16" s="16"/>
      <c r="Q16" s="16"/>
    </row>
    <row r="17" ht="25.5" customHeight="1" spans="1:17">
      <c r="A17" s="17" t="s">
        <v>461</v>
      </c>
      <c r="B17" s="17" t="s">
        <v>742</v>
      </c>
      <c r="C17" s="146" t="s">
        <v>743</v>
      </c>
      <c r="D17" s="18" t="s">
        <v>744</v>
      </c>
      <c r="E17" s="18" t="s">
        <v>166</v>
      </c>
      <c r="F17" s="16">
        <v>0.16</v>
      </c>
      <c r="G17" s="16">
        <v>0.16</v>
      </c>
      <c r="H17" s="16">
        <v>0.16</v>
      </c>
      <c r="I17" s="16"/>
      <c r="J17" s="16"/>
      <c r="K17" s="16"/>
      <c r="L17" s="16"/>
      <c r="M17" s="16"/>
      <c r="N17" s="16"/>
      <c r="O17" s="16"/>
      <c r="P17" s="16"/>
      <c r="Q17" s="16"/>
    </row>
    <row r="18" ht="25.5" customHeight="1" spans="1:17">
      <c r="A18" s="17" t="s">
        <v>461</v>
      </c>
      <c r="B18" s="17" t="s">
        <v>745</v>
      </c>
      <c r="C18" s="146" t="s">
        <v>743</v>
      </c>
      <c r="D18" s="18" t="s">
        <v>744</v>
      </c>
      <c r="E18" s="18" t="s">
        <v>746</v>
      </c>
      <c r="F18" s="16">
        <v>1.269</v>
      </c>
      <c r="G18" s="16">
        <v>1.269</v>
      </c>
      <c r="H18" s="16">
        <v>1.269</v>
      </c>
      <c r="I18" s="16"/>
      <c r="J18" s="16"/>
      <c r="K18" s="16"/>
      <c r="L18" s="16"/>
      <c r="M18" s="16"/>
      <c r="N18" s="16"/>
      <c r="O18" s="16"/>
      <c r="P18" s="16"/>
      <c r="Q18" s="16"/>
    </row>
    <row r="19" ht="25.5" customHeight="1" spans="1:17">
      <c r="A19" s="17" t="s">
        <v>461</v>
      </c>
      <c r="B19" s="17" t="s">
        <v>747</v>
      </c>
      <c r="C19" s="146" t="s">
        <v>748</v>
      </c>
      <c r="D19" s="18" t="s">
        <v>749</v>
      </c>
      <c r="E19" s="18">
        <v>8</v>
      </c>
      <c r="F19" s="16">
        <v>1.365</v>
      </c>
      <c r="G19" s="16">
        <v>1.365</v>
      </c>
      <c r="H19" s="16">
        <v>1.365</v>
      </c>
      <c r="I19" s="16"/>
      <c r="J19" s="16"/>
      <c r="K19" s="16"/>
      <c r="L19" s="16"/>
      <c r="M19" s="16"/>
      <c r="N19" s="16"/>
      <c r="O19" s="16"/>
      <c r="P19" s="16"/>
      <c r="Q19" s="16"/>
    </row>
    <row r="20" ht="25.5" customHeight="1" spans="1:17">
      <c r="A20" s="17" t="s">
        <v>461</v>
      </c>
      <c r="B20" s="17" t="s">
        <v>750</v>
      </c>
      <c r="C20" s="146" t="s">
        <v>751</v>
      </c>
      <c r="D20" s="18" t="s">
        <v>749</v>
      </c>
      <c r="E20" s="18">
        <v>7</v>
      </c>
      <c r="F20" s="16">
        <v>0.873</v>
      </c>
      <c r="G20" s="16">
        <v>0.873</v>
      </c>
      <c r="H20" s="16">
        <v>0.873</v>
      </c>
      <c r="I20" s="16"/>
      <c r="J20" s="16"/>
      <c r="K20" s="16"/>
      <c r="L20" s="16"/>
      <c r="M20" s="16"/>
      <c r="N20" s="16"/>
      <c r="O20" s="16"/>
      <c r="P20" s="16"/>
      <c r="Q20" s="16"/>
    </row>
    <row r="21" ht="25.5" customHeight="1" spans="1:17">
      <c r="A21" s="17" t="s">
        <v>461</v>
      </c>
      <c r="B21" s="17" t="s">
        <v>752</v>
      </c>
      <c r="C21" s="146" t="s">
        <v>753</v>
      </c>
      <c r="D21" s="18" t="s">
        <v>749</v>
      </c>
      <c r="E21" s="18">
        <v>3</v>
      </c>
      <c r="F21" s="16">
        <v>0.252</v>
      </c>
      <c r="G21" s="16">
        <v>0.252</v>
      </c>
      <c r="H21" s="16">
        <v>0.252</v>
      </c>
      <c r="I21" s="16"/>
      <c r="J21" s="16"/>
      <c r="K21" s="16"/>
      <c r="L21" s="16"/>
      <c r="M21" s="16"/>
      <c r="N21" s="16"/>
      <c r="O21" s="16"/>
      <c r="P21" s="16"/>
      <c r="Q21" s="16"/>
    </row>
    <row r="22" ht="25.5" customHeight="1" spans="1:17">
      <c r="A22" s="17" t="s">
        <v>461</v>
      </c>
      <c r="B22" s="17" t="s">
        <v>754</v>
      </c>
      <c r="C22" s="146" t="s">
        <v>753</v>
      </c>
      <c r="D22" s="18" t="s">
        <v>749</v>
      </c>
      <c r="E22" s="18">
        <v>4</v>
      </c>
      <c r="F22" s="16">
        <v>0.36</v>
      </c>
      <c r="G22" s="16">
        <v>0.36</v>
      </c>
      <c r="H22" s="16">
        <v>0.36</v>
      </c>
      <c r="I22" s="16"/>
      <c r="J22" s="16"/>
      <c r="K22" s="16"/>
      <c r="L22" s="16"/>
      <c r="M22" s="16"/>
      <c r="N22" s="16"/>
      <c r="O22" s="16"/>
      <c r="P22" s="16"/>
      <c r="Q22" s="16"/>
    </row>
    <row r="23" ht="25.5" customHeight="1" spans="1:17">
      <c r="A23" s="17" t="s">
        <v>461</v>
      </c>
      <c r="B23" s="17" t="s">
        <v>755</v>
      </c>
      <c r="C23" s="146" t="s">
        <v>753</v>
      </c>
      <c r="D23" s="18" t="s">
        <v>749</v>
      </c>
      <c r="E23" s="18">
        <v>18</v>
      </c>
      <c r="F23" s="16">
        <v>1.728</v>
      </c>
      <c r="G23" s="16">
        <v>1.728</v>
      </c>
      <c r="H23" s="16">
        <v>1.728</v>
      </c>
      <c r="I23" s="16"/>
      <c r="J23" s="16"/>
      <c r="K23" s="16"/>
      <c r="L23" s="16"/>
      <c r="M23" s="16"/>
      <c r="N23" s="16"/>
      <c r="O23" s="16"/>
      <c r="P23" s="16"/>
      <c r="Q23" s="16"/>
    </row>
    <row r="24" ht="25.5" customHeight="1" spans="1:17">
      <c r="A24" s="17" t="s">
        <v>461</v>
      </c>
      <c r="B24" s="17" t="s">
        <v>756</v>
      </c>
      <c r="C24" s="146" t="s">
        <v>757</v>
      </c>
      <c r="D24" s="18" t="s">
        <v>749</v>
      </c>
      <c r="E24" s="18" t="s">
        <v>163</v>
      </c>
      <c r="F24" s="16">
        <v>0.095</v>
      </c>
      <c r="G24" s="16">
        <v>0.095</v>
      </c>
      <c r="H24" s="16">
        <v>0.095</v>
      </c>
      <c r="I24" s="16"/>
      <c r="J24" s="16"/>
      <c r="K24" s="16"/>
      <c r="L24" s="16"/>
      <c r="M24" s="16"/>
      <c r="N24" s="16"/>
      <c r="O24" s="16"/>
      <c r="P24" s="16"/>
      <c r="Q24" s="16"/>
    </row>
    <row r="25" ht="25.5" customHeight="1" spans="1:17">
      <c r="A25" s="17" t="s">
        <v>461</v>
      </c>
      <c r="B25" s="17" t="s">
        <v>758</v>
      </c>
      <c r="C25" s="17" t="s">
        <v>759</v>
      </c>
      <c r="D25" s="147" t="s">
        <v>760</v>
      </c>
      <c r="E25" s="18" t="s">
        <v>163</v>
      </c>
      <c r="F25" s="16">
        <v>2</v>
      </c>
      <c r="G25" s="16">
        <v>2</v>
      </c>
      <c r="H25" s="16">
        <v>2</v>
      </c>
      <c r="I25" s="16"/>
      <c r="J25" s="16"/>
      <c r="K25" s="16"/>
      <c r="L25" s="16"/>
      <c r="M25" s="16"/>
      <c r="N25" s="16"/>
      <c r="O25" s="16"/>
      <c r="P25" s="16"/>
      <c r="Q25" s="16"/>
    </row>
    <row r="26" ht="25.5" customHeight="1" spans="1:17">
      <c r="A26" s="17" t="s">
        <v>761</v>
      </c>
      <c r="B26" s="17"/>
      <c r="C26" s="17"/>
      <c r="D26" s="18"/>
      <c r="E26" s="18"/>
      <c r="F26" s="16">
        <v>164.261</v>
      </c>
      <c r="G26" s="16">
        <v>181.699104</v>
      </c>
      <c r="H26" s="16">
        <v>181.699104</v>
      </c>
      <c r="I26" s="16"/>
      <c r="J26" s="16"/>
      <c r="K26" s="16"/>
      <c r="L26" s="16"/>
      <c r="M26" s="16"/>
      <c r="N26" s="16"/>
      <c r="O26" s="16"/>
      <c r="P26" s="16"/>
      <c r="Q26" s="16"/>
    </row>
    <row r="27" ht="25.5" customHeight="1" spans="1:17">
      <c r="A27" s="17" t="s">
        <v>465</v>
      </c>
      <c r="B27" s="17" t="s">
        <v>758</v>
      </c>
      <c r="C27" s="17" t="s">
        <v>759</v>
      </c>
      <c r="D27" s="18" t="s">
        <v>762</v>
      </c>
      <c r="E27" s="18" t="s">
        <v>163</v>
      </c>
      <c r="F27" s="16">
        <v>2.958</v>
      </c>
      <c r="G27" s="16">
        <v>2.958</v>
      </c>
      <c r="H27" s="16">
        <v>2.958</v>
      </c>
      <c r="I27" s="16"/>
      <c r="J27" s="16"/>
      <c r="K27" s="16"/>
      <c r="L27" s="16"/>
      <c r="M27" s="16"/>
      <c r="N27" s="16"/>
      <c r="O27" s="16"/>
      <c r="P27" s="16"/>
      <c r="Q27" s="16"/>
    </row>
    <row r="28" ht="25.5" customHeight="1" spans="1:17">
      <c r="A28" s="17" t="s">
        <v>763</v>
      </c>
      <c r="B28" s="17" t="s">
        <v>764</v>
      </c>
      <c r="C28" s="17" t="s">
        <v>765</v>
      </c>
      <c r="D28" s="147" t="s">
        <v>511</v>
      </c>
      <c r="E28" s="18" t="s">
        <v>163</v>
      </c>
      <c r="F28" s="16"/>
      <c r="G28" s="16">
        <v>1.215304</v>
      </c>
      <c r="H28" s="16">
        <v>1.215304</v>
      </c>
      <c r="I28" s="16"/>
      <c r="J28" s="16"/>
      <c r="K28" s="16"/>
      <c r="L28" s="16"/>
      <c r="M28" s="16"/>
      <c r="N28" s="16"/>
      <c r="O28" s="16"/>
      <c r="P28" s="16"/>
      <c r="Q28" s="16"/>
    </row>
    <row r="29" ht="25.5" customHeight="1" spans="1:17">
      <c r="A29" s="17" t="s">
        <v>763</v>
      </c>
      <c r="B29" s="17" t="s">
        <v>766</v>
      </c>
      <c r="C29" s="17" t="s">
        <v>767</v>
      </c>
      <c r="D29" s="147" t="s">
        <v>511</v>
      </c>
      <c r="E29" s="18" t="s">
        <v>163</v>
      </c>
      <c r="F29" s="16"/>
      <c r="G29" s="16">
        <v>9.2628</v>
      </c>
      <c r="H29" s="16">
        <v>9.2628</v>
      </c>
      <c r="I29" s="16"/>
      <c r="J29" s="16"/>
      <c r="K29" s="16"/>
      <c r="L29" s="16"/>
      <c r="M29" s="16"/>
      <c r="N29" s="16"/>
      <c r="O29" s="16"/>
      <c r="P29" s="16"/>
      <c r="Q29" s="16"/>
    </row>
    <row r="30" ht="25.5" customHeight="1" spans="1:17">
      <c r="A30" s="17" t="s">
        <v>763</v>
      </c>
      <c r="B30" s="17" t="s">
        <v>768</v>
      </c>
      <c r="C30" s="17" t="s">
        <v>769</v>
      </c>
      <c r="D30" s="147" t="s">
        <v>511</v>
      </c>
      <c r="E30" s="18" t="s">
        <v>163</v>
      </c>
      <c r="F30" s="16"/>
      <c r="G30" s="16">
        <v>6.96</v>
      </c>
      <c r="H30" s="16">
        <v>6.96</v>
      </c>
      <c r="I30" s="16"/>
      <c r="J30" s="16"/>
      <c r="K30" s="16"/>
      <c r="L30" s="16"/>
      <c r="M30" s="16"/>
      <c r="N30" s="16"/>
      <c r="O30" s="16"/>
      <c r="P30" s="16"/>
      <c r="Q30" s="16"/>
    </row>
    <row r="31" ht="25.5" customHeight="1" spans="1:17">
      <c r="A31" s="17" t="s">
        <v>478</v>
      </c>
      <c r="B31" s="17" t="s">
        <v>460</v>
      </c>
      <c r="C31" s="17" t="s">
        <v>770</v>
      </c>
      <c r="D31" s="147" t="s">
        <v>729</v>
      </c>
      <c r="E31" s="18" t="s">
        <v>163</v>
      </c>
      <c r="F31" s="16">
        <v>1.303</v>
      </c>
      <c r="G31" s="16">
        <v>1.303</v>
      </c>
      <c r="H31" s="16">
        <v>1.303</v>
      </c>
      <c r="I31" s="16"/>
      <c r="J31" s="16"/>
      <c r="K31" s="16"/>
      <c r="L31" s="16"/>
      <c r="M31" s="16"/>
      <c r="N31" s="16"/>
      <c r="O31" s="16"/>
      <c r="P31" s="16"/>
      <c r="Q31" s="16"/>
    </row>
    <row r="32" ht="25.5" customHeight="1" spans="1:17">
      <c r="A32" s="17" t="s">
        <v>478</v>
      </c>
      <c r="B32" s="17" t="s">
        <v>771</v>
      </c>
      <c r="C32" s="17" t="s">
        <v>772</v>
      </c>
      <c r="D32" s="147" t="s">
        <v>511</v>
      </c>
      <c r="E32" s="18" t="s">
        <v>163</v>
      </c>
      <c r="F32" s="16">
        <v>160</v>
      </c>
      <c r="G32" s="16">
        <v>160</v>
      </c>
      <c r="H32" s="16">
        <v>160</v>
      </c>
      <c r="I32" s="16"/>
      <c r="J32" s="16"/>
      <c r="K32" s="16"/>
      <c r="L32" s="16"/>
      <c r="M32" s="16"/>
      <c r="N32" s="16"/>
      <c r="O32" s="16"/>
      <c r="P32" s="16"/>
      <c r="Q32" s="16"/>
    </row>
    <row r="33" ht="25.5" customHeight="1" spans="1:17">
      <c r="A33" s="17" t="s">
        <v>773</v>
      </c>
      <c r="B33" s="17"/>
      <c r="C33" s="17"/>
      <c r="D33" s="18"/>
      <c r="E33" s="18"/>
      <c r="F33" s="16">
        <v>40.288</v>
      </c>
      <c r="G33" s="16">
        <v>40.288</v>
      </c>
      <c r="H33" s="16">
        <v>40.288</v>
      </c>
      <c r="I33" s="16"/>
      <c r="J33" s="16"/>
      <c r="K33" s="16"/>
      <c r="L33" s="16"/>
      <c r="M33" s="16"/>
      <c r="N33" s="16"/>
      <c r="O33" s="16"/>
      <c r="P33" s="16"/>
      <c r="Q33" s="16"/>
    </row>
    <row r="34" ht="25.5" customHeight="1" spans="1:17">
      <c r="A34" s="17" t="s">
        <v>439</v>
      </c>
      <c r="B34" s="17" t="s">
        <v>774</v>
      </c>
      <c r="C34" s="17" t="s">
        <v>775</v>
      </c>
      <c r="D34" s="147" t="s">
        <v>511</v>
      </c>
      <c r="E34" s="18" t="s">
        <v>163</v>
      </c>
      <c r="F34" s="16">
        <v>15</v>
      </c>
      <c r="G34" s="16">
        <v>15</v>
      </c>
      <c r="H34" s="16">
        <v>15</v>
      </c>
      <c r="I34" s="16"/>
      <c r="J34" s="16"/>
      <c r="K34" s="16"/>
      <c r="L34" s="16"/>
      <c r="M34" s="16"/>
      <c r="N34" s="16"/>
      <c r="O34" s="16"/>
      <c r="P34" s="16"/>
      <c r="Q34" s="16"/>
    </row>
    <row r="35" ht="25.5" customHeight="1" spans="1:17">
      <c r="A35" s="17" t="s">
        <v>449</v>
      </c>
      <c r="B35" s="17" t="s">
        <v>776</v>
      </c>
      <c r="C35" s="17" t="s">
        <v>777</v>
      </c>
      <c r="D35" s="147" t="s">
        <v>729</v>
      </c>
      <c r="E35" s="18" t="s">
        <v>163</v>
      </c>
      <c r="F35" s="16">
        <v>2.72</v>
      </c>
      <c r="G35" s="16">
        <v>2.72</v>
      </c>
      <c r="H35" s="16">
        <v>2.72</v>
      </c>
      <c r="I35" s="16"/>
      <c r="J35" s="16"/>
      <c r="K35" s="16"/>
      <c r="L35" s="16"/>
      <c r="M35" s="16"/>
      <c r="N35" s="16"/>
      <c r="O35" s="16"/>
      <c r="P35" s="16"/>
      <c r="Q35" s="16"/>
    </row>
    <row r="36" ht="25.5" customHeight="1" spans="1:17">
      <c r="A36" s="17" t="s">
        <v>449</v>
      </c>
      <c r="B36" s="17" t="s">
        <v>778</v>
      </c>
      <c r="C36" s="17" t="s">
        <v>759</v>
      </c>
      <c r="D36" s="147" t="s">
        <v>760</v>
      </c>
      <c r="E36" s="18" t="s">
        <v>163</v>
      </c>
      <c r="F36" s="16">
        <v>0.84</v>
      </c>
      <c r="G36" s="16">
        <v>0.84</v>
      </c>
      <c r="H36" s="16">
        <v>0.84</v>
      </c>
      <c r="I36" s="16"/>
      <c r="J36" s="16"/>
      <c r="K36" s="16"/>
      <c r="L36" s="16"/>
      <c r="M36" s="16"/>
      <c r="N36" s="16"/>
      <c r="O36" s="16"/>
      <c r="P36" s="16"/>
      <c r="Q36" s="16"/>
    </row>
    <row r="37" ht="25.5" customHeight="1" spans="1:17">
      <c r="A37" s="17" t="s">
        <v>449</v>
      </c>
      <c r="B37" s="17" t="s">
        <v>779</v>
      </c>
      <c r="C37" s="17" t="s">
        <v>759</v>
      </c>
      <c r="D37" s="147" t="s">
        <v>760</v>
      </c>
      <c r="E37" s="18" t="s">
        <v>163</v>
      </c>
      <c r="F37" s="16">
        <v>1.728</v>
      </c>
      <c r="G37" s="16">
        <v>1.728</v>
      </c>
      <c r="H37" s="16">
        <v>1.728</v>
      </c>
      <c r="I37" s="16"/>
      <c r="J37" s="16"/>
      <c r="K37" s="16"/>
      <c r="L37" s="16"/>
      <c r="M37" s="16"/>
      <c r="N37" s="16"/>
      <c r="O37" s="16"/>
      <c r="P37" s="16"/>
      <c r="Q37" s="16"/>
    </row>
    <row r="38" ht="25.5" customHeight="1" spans="1:17">
      <c r="A38" s="17" t="s">
        <v>449</v>
      </c>
      <c r="B38" s="17" t="s">
        <v>445</v>
      </c>
      <c r="C38" s="17" t="s">
        <v>775</v>
      </c>
      <c r="D38" s="18" t="s">
        <v>511</v>
      </c>
      <c r="E38" s="18" t="s">
        <v>163</v>
      </c>
      <c r="F38" s="16">
        <v>20</v>
      </c>
      <c r="G38" s="16">
        <v>20</v>
      </c>
      <c r="H38" s="16">
        <v>20</v>
      </c>
      <c r="I38" s="16"/>
      <c r="J38" s="16"/>
      <c r="K38" s="16"/>
      <c r="L38" s="16"/>
      <c r="M38" s="16"/>
      <c r="N38" s="16"/>
      <c r="O38" s="16"/>
      <c r="P38" s="16"/>
      <c r="Q38" s="16"/>
    </row>
    <row r="39" ht="21" customHeight="1" spans="1:17">
      <c r="A39" s="118" t="s">
        <v>780</v>
      </c>
      <c r="B39" s="119"/>
      <c r="C39" s="119"/>
      <c r="D39" s="148"/>
      <c r="E39" s="145"/>
      <c r="F39" s="16">
        <v>234.13</v>
      </c>
      <c r="G39" s="16">
        <v>251.568104</v>
      </c>
      <c r="H39" s="16">
        <v>251.568104</v>
      </c>
      <c r="I39" s="16"/>
      <c r="J39" s="16"/>
      <c r="K39" s="16"/>
      <c r="L39" s="16"/>
      <c r="M39" s="16"/>
      <c r="N39" s="16"/>
      <c r="O39" s="16"/>
      <c r="P39" s="16"/>
      <c r="Q39" s="16"/>
    </row>
  </sheetData>
  <mergeCells count="16">
    <mergeCell ref="A2:Q2"/>
    <mergeCell ref="A3:F3"/>
    <mergeCell ref="G4:Q4"/>
    <mergeCell ref="L5:Q5"/>
    <mergeCell ref="A39:E39"/>
    <mergeCell ref="A4:A6"/>
    <mergeCell ref="B4:B6"/>
    <mergeCell ref="C4:C6"/>
    <mergeCell ref="D4:D6"/>
    <mergeCell ref="E4:E6"/>
    <mergeCell ref="F4:F6"/>
    <mergeCell ref="G5:G6"/>
    <mergeCell ref="H5:H6"/>
    <mergeCell ref="I5:I6"/>
    <mergeCell ref="J5:J6"/>
    <mergeCell ref="K5:K6"/>
  </mergeCells>
  <printOptions horizontalCentered="1"/>
  <pageMargins left="0.393055555555556" right="0.393055555555556" top="0.984027777777778" bottom="0.786805555555556" header="0.5" footer="0.5"/>
  <pageSetup paperSize="9" scale="52"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zoomScale="70" zoomScaleNormal="70" workbookViewId="0">
      <selection activeCell="E19" sqref="E19"/>
    </sheetView>
  </sheetViews>
  <sheetFormatPr defaultColWidth="9.15" defaultRowHeight="14.25" customHeight="1"/>
  <cols>
    <col min="1" max="18" width="11.6833333333333" style="1" customWidth="1"/>
    <col min="19" max="16384" width="9.15" style="1"/>
  </cols>
  <sheetData>
    <row r="1" ht="13.5" customHeight="1" spans="1:18">
      <c r="A1" s="103"/>
      <c r="B1" s="103"/>
      <c r="C1" s="103"/>
      <c r="D1" s="104"/>
      <c r="E1" s="104"/>
      <c r="F1" s="104"/>
      <c r="G1" s="104"/>
      <c r="H1" s="103"/>
      <c r="I1" s="103"/>
      <c r="J1" s="103"/>
      <c r="K1" s="103"/>
      <c r="L1" s="121"/>
      <c r="M1" s="103"/>
      <c r="N1" s="103"/>
      <c r="O1" s="103"/>
      <c r="P1" s="100"/>
      <c r="Q1" s="129"/>
      <c r="R1" s="130" t="s">
        <v>781</v>
      </c>
    </row>
    <row r="2" ht="27.75" customHeight="1" spans="1:18">
      <c r="A2" s="105" t="s">
        <v>782</v>
      </c>
      <c r="B2" s="106"/>
      <c r="C2" s="106"/>
      <c r="D2" s="107"/>
      <c r="E2" s="107"/>
      <c r="F2" s="107"/>
      <c r="G2" s="107"/>
      <c r="H2" s="106"/>
      <c r="I2" s="106"/>
      <c r="J2" s="106"/>
      <c r="K2" s="106"/>
      <c r="L2" s="122"/>
      <c r="M2" s="106"/>
      <c r="N2" s="106"/>
      <c r="O2" s="106"/>
      <c r="P2" s="107"/>
      <c r="Q2" s="122"/>
      <c r="R2" s="106"/>
    </row>
    <row r="3" ht="18.75" customHeight="1" spans="1:18">
      <c r="A3" s="108" t="str">
        <f>"单位名称："&amp;"曲靖市城市综合管理局"</f>
        <v>单位名称：曲靖市城市综合管理局</v>
      </c>
      <c r="B3" s="91"/>
      <c r="C3" s="91"/>
      <c r="D3" s="93"/>
      <c r="E3" s="93"/>
      <c r="F3" s="93"/>
      <c r="G3" s="93"/>
      <c r="H3" s="91"/>
      <c r="I3" s="91"/>
      <c r="J3" s="91"/>
      <c r="K3" s="91"/>
      <c r="L3" s="121"/>
      <c r="M3" s="103"/>
      <c r="N3" s="103"/>
      <c r="O3" s="103"/>
      <c r="P3" s="123"/>
      <c r="Q3" s="131"/>
      <c r="R3" s="358" t="s">
        <v>53</v>
      </c>
    </row>
    <row r="4" ht="15.75" customHeight="1" spans="1:18">
      <c r="A4" s="28" t="s">
        <v>716</v>
      </c>
      <c r="B4" s="109" t="s">
        <v>783</v>
      </c>
      <c r="C4" s="109" t="s">
        <v>784</v>
      </c>
      <c r="D4" s="110" t="s">
        <v>785</v>
      </c>
      <c r="E4" s="110" t="s">
        <v>786</v>
      </c>
      <c r="F4" s="110" t="s">
        <v>787</v>
      </c>
      <c r="G4" s="110" t="s">
        <v>788</v>
      </c>
      <c r="H4" s="111" t="s">
        <v>722</v>
      </c>
      <c r="I4" s="111"/>
      <c r="J4" s="111"/>
      <c r="K4" s="111"/>
      <c r="L4" s="124"/>
      <c r="M4" s="111"/>
      <c r="N4" s="111"/>
      <c r="O4" s="111"/>
      <c r="P4" s="125"/>
      <c r="Q4" s="124"/>
      <c r="R4" s="133"/>
    </row>
    <row r="5" ht="17.25" customHeight="1" spans="1:18">
      <c r="A5" s="31"/>
      <c r="B5" s="112"/>
      <c r="C5" s="112"/>
      <c r="D5" s="113"/>
      <c r="E5" s="113"/>
      <c r="F5" s="113"/>
      <c r="G5" s="113"/>
      <c r="H5" s="112" t="s">
        <v>56</v>
      </c>
      <c r="I5" s="112" t="s">
        <v>431</v>
      </c>
      <c r="J5" s="112" t="s">
        <v>723</v>
      </c>
      <c r="K5" s="112" t="s">
        <v>724</v>
      </c>
      <c r="L5" s="113" t="s">
        <v>725</v>
      </c>
      <c r="M5" s="126" t="s">
        <v>789</v>
      </c>
      <c r="N5" s="126"/>
      <c r="O5" s="126"/>
      <c r="P5" s="127"/>
      <c r="Q5" s="134"/>
      <c r="R5" s="114"/>
    </row>
    <row r="6" ht="54" customHeight="1" spans="1:18">
      <c r="A6" s="34"/>
      <c r="B6" s="114"/>
      <c r="C6" s="114"/>
      <c r="D6" s="115"/>
      <c r="E6" s="115"/>
      <c r="F6" s="115"/>
      <c r="G6" s="115"/>
      <c r="H6" s="114"/>
      <c r="I6" s="114" t="s">
        <v>160</v>
      </c>
      <c r="J6" s="114"/>
      <c r="K6" s="114"/>
      <c r="L6" s="115"/>
      <c r="M6" s="114" t="s">
        <v>63</v>
      </c>
      <c r="N6" s="114" t="s">
        <v>433</v>
      </c>
      <c r="O6" s="114" t="s">
        <v>434</v>
      </c>
      <c r="P6" s="128" t="s">
        <v>435</v>
      </c>
      <c r="Q6" s="115" t="s">
        <v>436</v>
      </c>
      <c r="R6" s="114" t="s">
        <v>437</v>
      </c>
    </row>
    <row r="7" ht="15" customHeight="1" spans="1:18">
      <c r="A7" s="34">
        <v>1</v>
      </c>
      <c r="B7" s="114">
        <v>2</v>
      </c>
      <c r="C7" s="114">
        <v>3</v>
      </c>
      <c r="D7" s="115">
        <v>4</v>
      </c>
      <c r="E7" s="115">
        <v>5</v>
      </c>
      <c r="F7" s="115">
        <v>6</v>
      </c>
      <c r="G7" s="115">
        <v>7</v>
      </c>
      <c r="H7" s="115">
        <v>8</v>
      </c>
      <c r="I7" s="115">
        <v>9</v>
      </c>
      <c r="J7" s="115">
        <v>10</v>
      </c>
      <c r="K7" s="115">
        <v>11</v>
      </c>
      <c r="L7" s="115">
        <v>12</v>
      </c>
      <c r="M7" s="115">
        <v>13</v>
      </c>
      <c r="N7" s="115">
        <v>14</v>
      </c>
      <c r="O7" s="115">
        <v>15</v>
      </c>
      <c r="P7" s="115">
        <v>16</v>
      </c>
      <c r="Q7" s="115">
        <v>17</v>
      </c>
      <c r="R7" s="115">
        <v>18</v>
      </c>
    </row>
    <row r="8" ht="21" customHeight="1" spans="1:18">
      <c r="A8" s="17"/>
      <c r="B8" s="116"/>
      <c r="C8" s="116"/>
      <c r="D8" s="117"/>
      <c r="E8" s="117"/>
      <c r="F8" s="117"/>
      <c r="G8" s="117"/>
      <c r="H8" s="16"/>
      <c r="I8" s="16"/>
      <c r="J8" s="16"/>
      <c r="K8" s="16"/>
      <c r="L8" s="16"/>
      <c r="M8" s="16"/>
      <c r="N8" s="16"/>
      <c r="O8" s="16"/>
      <c r="P8" s="16"/>
      <c r="Q8" s="16"/>
      <c r="R8" s="16"/>
    </row>
    <row r="9" ht="21" customHeight="1" spans="1:18">
      <c r="A9" s="17"/>
      <c r="B9" s="17"/>
      <c r="C9" s="17"/>
      <c r="D9" s="17"/>
      <c r="E9" s="17"/>
      <c r="F9" s="17"/>
      <c r="G9" s="17"/>
      <c r="H9" s="16"/>
      <c r="I9" s="16"/>
      <c r="J9" s="16"/>
      <c r="K9" s="16"/>
      <c r="L9" s="16"/>
      <c r="M9" s="16"/>
      <c r="N9" s="16"/>
      <c r="O9" s="16"/>
      <c r="P9" s="16"/>
      <c r="Q9" s="16"/>
      <c r="R9" s="16"/>
    </row>
    <row r="10" ht="21" customHeight="1" spans="1:18">
      <c r="A10" s="118" t="s">
        <v>790</v>
      </c>
      <c r="B10" s="119"/>
      <c r="C10" s="120"/>
      <c r="D10" s="117"/>
      <c r="E10" s="117"/>
      <c r="F10" s="117"/>
      <c r="G10" s="117"/>
      <c r="H10" s="16"/>
      <c r="I10" s="16"/>
      <c r="J10" s="16"/>
      <c r="K10" s="16"/>
      <c r="L10" s="16"/>
      <c r="M10" s="16"/>
      <c r="N10" s="16"/>
      <c r="O10" s="16"/>
      <c r="P10" s="16"/>
      <c r="Q10" s="16"/>
      <c r="R10" s="16"/>
    </row>
    <row r="11" customHeight="1" spans="1:1">
      <c r="A11" s="1" t="s">
        <v>791</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0.393055555555556" right="0.393055555555556" top="0.984027777777778" bottom="0.786805555555556" header="0.5" footer="0.5"/>
  <pageSetup paperSize="9" scale="62" fitToHeight="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zoomScale="70" zoomScaleNormal="70" workbookViewId="0">
      <selection activeCell="A18" sqref="A18"/>
    </sheetView>
  </sheetViews>
  <sheetFormatPr defaultColWidth="9.15" defaultRowHeight="14.25" customHeight="1"/>
  <cols>
    <col min="1" max="1" width="57.6583333333333" style="1" customWidth="1"/>
    <col min="2" max="14" width="10.5083333333333" style="1" customWidth="1"/>
    <col min="15" max="16384" width="9.15" style="1"/>
  </cols>
  <sheetData>
    <row r="1" ht="13.5" customHeight="1" spans="4:14">
      <c r="D1" s="86"/>
      <c r="F1" s="87"/>
      <c r="N1" s="100" t="s">
        <v>792</v>
      </c>
    </row>
    <row r="2" ht="35.25" customHeight="1" spans="1:14">
      <c r="A2" s="88" t="s">
        <v>793</v>
      </c>
      <c r="B2" s="89"/>
      <c r="C2" s="89"/>
      <c r="D2" s="89"/>
      <c r="E2" s="89"/>
      <c r="F2" s="89"/>
      <c r="G2" s="89"/>
      <c r="H2" s="89"/>
      <c r="I2" s="89"/>
      <c r="J2" s="89"/>
      <c r="K2" s="89"/>
      <c r="L2" s="89"/>
      <c r="M2" s="89"/>
      <c r="N2" s="89"/>
    </row>
    <row r="3" ht="24" customHeight="1" spans="1:13">
      <c r="A3" s="90" t="str">
        <f>"单位名称："&amp;"曲靖市城市综合管理局"</f>
        <v>单位名称：曲靖市城市综合管理局</v>
      </c>
      <c r="B3" s="91"/>
      <c r="C3" s="91"/>
      <c r="D3" s="92"/>
      <c r="E3" s="91"/>
      <c r="F3" s="93"/>
      <c r="G3" s="91"/>
      <c r="H3" s="91"/>
      <c r="I3" s="91"/>
      <c r="J3" s="91"/>
      <c r="K3" s="26"/>
      <c r="L3" s="26"/>
      <c r="M3" s="359" t="s">
        <v>794</v>
      </c>
    </row>
    <row r="4" ht="19.5" customHeight="1" spans="1:14">
      <c r="A4" s="11" t="s">
        <v>795</v>
      </c>
      <c r="B4" s="11" t="s">
        <v>722</v>
      </c>
      <c r="C4" s="11"/>
      <c r="D4" s="11"/>
      <c r="E4" s="11" t="s">
        <v>796</v>
      </c>
      <c r="F4" s="11"/>
      <c r="G4" s="11"/>
      <c r="H4" s="11"/>
      <c r="I4" s="11"/>
      <c r="J4" s="11"/>
      <c r="K4" s="11"/>
      <c r="L4" s="11"/>
      <c r="M4" s="11"/>
      <c r="N4" s="11"/>
    </row>
    <row r="5" ht="40.5" customHeight="1" spans="1:14">
      <c r="A5" s="11"/>
      <c r="B5" s="11" t="s">
        <v>56</v>
      </c>
      <c r="C5" s="10" t="s">
        <v>431</v>
      </c>
      <c r="D5" s="94" t="s">
        <v>797</v>
      </c>
      <c r="E5" s="95" t="s">
        <v>798</v>
      </c>
      <c r="F5" s="95" t="s">
        <v>799</v>
      </c>
      <c r="G5" s="95" t="s">
        <v>800</v>
      </c>
      <c r="H5" s="95" t="s">
        <v>801</v>
      </c>
      <c r="I5" s="95" t="s">
        <v>802</v>
      </c>
      <c r="J5" s="95" t="s">
        <v>803</v>
      </c>
      <c r="K5" s="95" t="s">
        <v>804</v>
      </c>
      <c r="L5" s="95" t="s">
        <v>805</v>
      </c>
      <c r="M5" s="95" t="s">
        <v>806</v>
      </c>
      <c r="N5" s="95" t="s">
        <v>807</v>
      </c>
    </row>
    <row r="6" ht="19.5" customHeight="1" spans="1:14">
      <c r="A6" s="96">
        <v>1</v>
      </c>
      <c r="B6" s="96">
        <v>2</v>
      </c>
      <c r="C6" s="96">
        <v>3</v>
      </c>
      <c r="D6" s="11">
        <v>4</v>
      </c>
      <c r="E6" s="95">
        <v>5</v>
      </c>
      <c r="F6" s="96">
        <v>6</v>
      </c>
      <c r="G6" s="95">
        <v>7</v>
      </c>
      <c r="H6" s="97">
        <v>8</v>
      </c>
      <c r="I6" s="95">
        <v>9</v>
      </c>
      <c r="J6" s="95">
        <v>10</v>
      </c>
      <c r="K6" s="95">
        <v>11</v>
      </c>
      <c r="L6" s="97">
        <v>12</v>
      </c>
      <c r="M6" s="95">
        <v>13</v>
      </c>
      <c r="N6" s="102">
        <v>14</v>
      </c>
    </row>
    <row r="7" ht="18.75" customHeight="1" spans="1:14">
      <c r="A7" s="98" t="s">
        <v>808</v>
      </c>
      <c r="B7" s="16">
        <v>1190</v>
      </c>
      <c r="C7" s="16">
        <v>1190</v>
      </c>
      <c r="D7" s="16"/>
      <c r="E7" s="16">
        <v>50</v>
      </c>
      <c r="F7" s="16">
        <v>700</v>
      </c>
      <c r="G7" s="16">
        <v>70</v>
      </c>
      <c r="H7" s="16">
        <v>370</v>
      </c>
      <c r="I7" s="16"/>
      <c r="J7" s="16"/>
      <c r="K7" s="16"/>
      <c r="L7" s="16"/>
      <c r="M7" s="16"/>
      <c r="N7" s="16"/>
    </row>
    <row r="8" ht="18.75" customHeight="1" spans="1:14">
      <c r="A8" s="99" t="s">
        <v>808</v>
      </c>
      <c r="B8" s="16">
        <v>1190</v>
      </c>
      <c r="C8" s="16">
        <v>1190</v>
      </c>
      <c r="D8" s="16"/>
      <c r="E8" s="16">
        <v>50</v>
      </c>
      <c r="F8" s="16">
        <v>700</v>
      </c>
      <c r="G8" s="16">
        <v>70</v>
      </c>
      <c r="H8" s="16">
        <v>370</v>
      </c>
      <c r="I8" s="16"/>
      <c r="J8" s="16"/>
      <c r="K8" s="16"/>
      <c r="L8" s="16"/>
      <c r="M8" s="16"/>
      <c r="N8" s="16"/>
    </row>
    <row r="9" ht="18.75" customHeight="1" spans="1:14">
      <c r="A9" s="98" t="s">
        <v>809</v>
      </c>
      <c r="B9" s="16">
        <v>1190</v>
      </c>
      <c r="C9" s="16">
        <v>1190</v>
      </c>
      <c r="D9" s="16"/>
      <c r="E9" s="16">
        <v>50</v>
      </c>
      <c r="F9" s="16">
        <v>700</v>
      </c>
      <c r="G9" s="16">
        <v>70</v>
      </c>
      <c r="H9" s="16">
        <v>370</v>
      </c>
      <c r="I9" s="16"/>
      <c r="J9" s="16"/>
      <c r="K9" s="16"/>
      <c r="L9" s="16"/>
      <c r="M9" s="16"/>
      <c r="N9" s="16"/>
    </row>
  </sheetData>
  <mergeCells count="6">
    <mergeCell ref="A2:N2"/>
    <mergeCell ref="A3:J3"/>
    <mergeCell ref="M3:N3"/>
    <mergeCell ref="B4:D4"/>
    <mergeCell ref="E4:N4"/>
    <mergeCell ref="A4:A5"/>
  </mergeCells>
  <printOptions horizontalCentered="1"/>
  <pageMargins left="0.393055555555556" right="0.393055555555556" top="0.984027777777778" bottom="0.786805555555556" header="0.5" footer="0.5"/>
  <pageSetup paperSize="9" scale="54" fitToHeight="0"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2"/>
  <sheetViews>
    <sheetView zoomScale="80" zoomScaleNormal="80" workbookViewId="0">
      <selection activeCell="B17" sqref="B17"/>
    </sheetView>
  </sheetViews>
  <sheetFormatPr defaultColWidth="9.15" defaultRowHeight="12" customHeight="1"/>
  <cols>
    <col min="1" max="1" width="38.7833333333333" style="1" customWidth="1"/>
    <col min="2" max="2" width="50.15" style="1" customWidth="1"/>
    <col min="3" max="4" width="17.7333333333333" style="1" customWidth="1"/>
    <col min="5" max="9" width="17.7333333333333" style="68" customWidth="1"/>
    <col min="10" max="10" width="17.7333333333333" style="1" customWidth="1"/>
    <col min="11" max="16384" width="9.15" style="1"/>
  </cols>
  <sheetData>
    <row r="1" customHeight="1" spans="10:10">
      <c r="J1" s="85" t="s">
        <v>810</v>
      </c>
    </row>
    <row r="2" ht="28.5" customHeight="1" spans="1:10">
      <c r="A2" s="69" t="s">
        <v>811</v>
      </c>
      <c r="B2" s="4"/>
      <c r="C2" s="4"/>
      <c r="D2" s="4"/>
      <c r="E2" s="4"/>
      <c r="F2" s="70"/>
      <c r="G2" s="4"/>
      <c r="H2" s="70"/>
      <c r="I2" s="70"/>
      <c r="J2" s="4"/>
    </row>
    <row r="3" s="44" customFormat="1" ht="17.25" customHeight="1" spans="1:9">
      <c r="A3" s="71" t="str">
        <f>"单位名称："&amp;"曲靖市城市综合管理局"</f>
        <v>单位名称：曲靖市城市综合管理局</v>
      </c>
      <c r="E3" s="72"/>
      <c r="F3" s="72"/>
      <c r="G3" s="72"/>
      <c r="H3" s="72"/>
      <c r="I3" s="72"/>
    </row>
    <row r="4" s="44" customFormat="1" ht="44.25" customHeight="1" spans="1:10">
      <c r="A4" s="55" t="s">
        <v>488</v>
      </c>
      <c r="B4" s="55" t="s">
        <v>489</v>
      </c>
      <c r="C4" s="55" t="s">
        <v>490</v>
      </c>
      <c r="D4" s="55" t="s">
        <v>491</v>
      </c>
      <c r="E4" s="73" t="s">
        <v>492</v>
      </c>
      <c r="F4" s="74" t="s">
        <v>493</v>
      </c>
      <c r="G4" s="73" t="s">
        <v>494</v>
      </c>
      <c r="H4" s="74" t="s">
        <v>495</v>
      </c>
      <c r="I4" s="74" t="s">
        <v>496</v>
      </c>
      <c r="J4" s="55" t="s">
        <v>497</v>
      </c>
    </row>
    <row r="5" s="44" customFormat="1" ht="14.25" customHeight="1" spans="1:10">
      <c r="A5" s="56">
        <v>1</v>
      </c>
      <c r="B5" s="75">
        <v>2</v>
      </c>
      <c r="C5" s="76">
        <v>3</v>
      </c>
      <c r="D5" s="76">
        <v>4</v>
      </c>
      <c r="E5" s="77">
        <v>5</v>
      </c>
      <c r="F5" s="77">
        <v>6</v>
      </c>
      <c r="G5" s="78">
        <v>7</v>
      </c>
      <c r="H5" s="77">
        <v>8</v>
      </c>
      <c r="I5" s="78">
        <v>9</v>
      </c>
      <c r="J5" s="75">
        <v>10</v>
      </c>
    </row>
    <row r="6" s="44" customFormat="1" ht="27.75" customHeight="1" spans="1:10">
      <c r="A6" s="79" t="s">
        <v>329</v>
      </c>
      <c r="B6" s="80"/>
      <c r="C6" s="80"/>
      <c r="D6" s="80"/>
      <c r="E6" s="81"/>
      <c r="F6" s="81"/>
      <c r="G6" s="81"/>
      <c r="H6" s="81"/>
      <c r="I6" s="81"/>
      <c r="J6" s="80"/>
    </row>
    <row r="7" s="44" customFormat="1" ht="26.25" customHeight="1" spans="1:10">
      <c r="A7" s="82" t="s">
        <v>329</v>
      </c>
      <c r="B7" s="66"/>
      <c r="C7" s="66"/>
      <c r="D7" s="66"/>
      <c r="E7" s="83"/>
      <c r="F7" s="83"/>
      <c r="G7" s="83"/>
      <c r="H7" s="83"/>
      <c r="I7" s="83"/>
      <c r="J7" s="66"/>
    </row>
    <row r="8" s="44" customFormat="1" ht="30" customHeight="1" spans="1:10">
      <c r="A8" s="79" t="s">
        <v>653</v>
      </c>
      <c r="B8" s="79" t="s">
        <v>812</v>
      </c>
      <c r="C8" s="84" t="s">
        <v>500</v>
      </c>
      <c r="D8" s="84" t="s">
        <v>501</v>
      </c>
      <c r="E8" s="83" t="s">
        <v>503</v>
      </c>
      <c r="F8" s="83" t="s">
        <v>503</v>
      </c>
      <c r="G8" s="83" t="s">
        <v>504</v>
      </c>
      <c r="H8" s="84" t="s">
        <v>505</v>
      </c>
      <c r="I8" s="84" t="s">
        <v>506</v>
      </c>
      <c r="J8" s="79" t="s">
        <v>813</v>
      </c>
    </row>
    <row r="9" s="44" customFormat="1" ht="30" customHeight="1" spans="1:10">
      <c r="A9" s="79" t="s">
        <v>653</v>
      </c>
      <c r="B9" s="79" t="s">
        <v>812</v>
      </c>
      <c r="C9" s="84" t="s">
        <v>500</v>
      </c>
      <c r="D9" s="84" t="s">
        <v>513</v>
      </c>
      <c r="E9" s="83" t="s">
        <v>503</v>
      </c>
      <c r="F9" s="83" t="s">
        <v>503</v>
      </c>
      <c r="G9" s="83" t="s">
        <v>515</v>
      </c>
      <c r="H9" s="83" t="s">
        <v>516</v>
      </c>
      <c r="I9" s="84" t="s">
        <v>506</v>
      </c>
      <c r="J9" s="79" t="s">
        <v>814</v>
      </c>
    </row>
    <row r="10" s="44" customFormat="1" ht="30" customHeight="1" spans="1:10">
      <c r="A10" s="79" t="s">
        <v>653</v>
      </c>
      <c r="B10" s="79" t="s">
        <v>812</v>
      </c>
      <c r="C10" s="84" t="s">
        <v>500</v>
      </c>
      <c r="D10" s="84" t="s">
        <v>513</v>
      </c>
      <c r="E10" s="83" t="s">
        <v>510</v>
      </c>
      <c r="F10" s="83" t="s">
        <v>510</v>
      </c>
      <c r="G10" s="83" t="s">
        <v>519</v>
      </c>
      <c r="H10" s="83" t="s">
        <v>516</v>
      </c>
      <c r="I10" s="84" t="s">
        <v>506</v>
      </c>
      <c r="J10" s="79" t="s">
        <v>815</v>
      </c>
    </row>
    <row r="11" s="44" customFormat="1" ht="30" customHeight="1" spans="1:10">
      <c r="A11" s="79" t="s">
        <v>653</v>
      </c>
      <c r="B11" s="79" t="s">
        <v>812</v>
      </c>
      <c r="C11" s="84" t="s">
        <v>500</v>
      </c>
      <c r="D11" s="84" t="s">
        <v>529</v>
      </c>
      <c r="E11" s="83" t="s">
        <v>510</v>
      </c>
      <c r="F11" s="83" t="s">
        <v>510</v>
      </c>
      <c r="G11" s="83" t="s">
        <v>816</v>
      </c>
      <c r="H11" s="84" t="s">
        <v>817</v>
      </c>
      <c r="I11" s="84" t="s">
        <v>506</v>
      </c>
      <c r="J11" s="79" t="s">
        <v>818</v>
      </c>
    </row>
    <row r="12" s="44" customFormat="1" ht="30" customHeight="1" spans="1:10">
      <c r="A12" s="79" t="s">
        <v>653</v>
      </c>
      <c r="B12" s="79" t="s">
        <v>812</v>
      </c>
      <c r="C12" s="84" t="s">
        <v>500</v>
      </c>
      <c r="D12" s="84" t="s">
        <v>539</v>
      </c>
      <c r="E12" s="83" t="s">
        <v>503</v>
      </c>
      <c r="F12" s="83" t="s">
        <v>503</v>
      </c>
      <c r="G12" s="83" t="s">
        <v>819</v>
      </c>
      <c r="H12" s="83" t="s">
        <v>516</v>
      </c>
      <c r="I12" s="84" t="s">
        <v>506</v>
      </c>
      <c r="J12" s="79" t="s">
        <v>820</v>
      </c>
    </row>
    <row r="13" s="44" customFormat="1" ht="30" customHeight="1" spans="1:10">
      <c r="A13" s="79" t="s">
        <v>653</v>
      </c>
      <c r="B13" s="79" t="s">
        <v>812</v>
      </c>
      <c r="C13" s="84" t="s">
        <v>500</v>
      </c>
      <c r="D13" s="84" t="s">
        <v>546</v>
      </c>
      <c r="E13" s="83" t="s">
        <v>510</v>
      </c>
      <c r="F13" s="83" t="s">
        <v>510</v>
      </c>
      <c r="G13" s="83" t="s">
        <v>163</v>
      </c>
      <c r="H13" s="84" t="s">
        <v>548</v>
      </c>
      <c r="I13" s="84" t="s">
        <v>506</v>
      </c>
      <c r="J13" s="79" t="s">
        <v>821</v>
      </c>
    </row>
    <row r="14" s="44" customFormat="1" ht="30" customHeight="1" spans="1:10">
      <c r="A14" s="79" t="s">
        <v>653</v>
      </c>
      <c r="B14" s="79" t="s">
        <v>812</v>
      </c>
      <c r="C14" s="84" t="s">
        <v>500</v>
      </c>
      <c r="D14" s="84" t="s">
        <v>553</v>
      </c>
      <c r="E14" s="83" t="s">
        <v>510</v>
      </c>
      <c r="F14" s="83" t="s">
        <v>510</v>
      </c>
      <c r="G14" s="83" t="s">
        <v>544</v>
      </c>
      <c r="H14" s="83" t="s">
        <v>516</v>
      </c>
      <c r="I14" s="84" t="s">
        <v>524</v>
      </c>
      <c r="J14" s="79" t="s">
        <v>822</v>
      </c>
    </row>
    <row r="15" s="44" customFormat="1" ht="30" customHeight="1" spans="5:9">
      <c r="E15" s="72"/>
      <c r="F15" s="72"/>
      <c r="G15" s="72"/>
      <c r="H15" s="72"/>
      <c r="I15" s="72"/>
    </row>
    <row r="16" s="44" customFormat="1" ht="30" customHeight="1" spans="5:9">
      <c r="E16" s="72"/>
      <c r="F16" s="72"/>
      <c r="G16" s="72"/>
      <c r="H16" s="72"/>
      <c r="I16" s="72"/>
    </row>
    <row r="17" s="44" customFormat="1" ht="30" customHeight="1" spans="5:9">
      <c r="E17" s="72"/>
      <c r="F17" s="72"/>
      <c r="G17" s="72"/>
      <c r="H17" s="72"/>
      <c r="I17" s="72"/>
    </row>
    <row r="18" s="44" customFormat="1" ht="30" customHeight="1" spans="5:9">
      <c r="E18" s="72"/>
      <c r="F18" s="72"/>
      <c r="G18" s="72"/>
      <c r="H18" s="72"/>
      <c r="I18" s="72"/>
    </row>
    <row r="19" ht="30" customHeight="1"/>
    <row r="20" ht="30" customHeight="1"/>
    <row r="21" ht="30" customHeight="1"/>
    <row r="22" ht="30" customHeight="1"/>
  </sheetData>
  <mergeCells count="2">
    <mergeCell ref="A2:J2"/>
    <mergeCell ref="A3:H3"/>
  </mergeCells>
  <printOptions horizontalCentered="1"/>
  <pageMargins left="0.393055555555556" right="0.393055555555556" top="0.984027777777778" bottom="0.786805555555556" header="0.5" footer="0.5"/>
  <pageSetup paperSize="9" scale="51" fitToHeight="0"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25"/>
  <sheetViews>
    <sheetView zoomScale="80" zoomScaleNormal="80" workbookViewId="0">
      <selection activeCell="H24" sqref="H24"/>
    </sheetView>
  </sheetViews>
  <sheetFormatPr defaultColWidth="9.15" defaultRowHeight="12" customHeight="1" outlineLevelCol="7"/>
  <cols>
    <col min="1" max="4" width="30.6" style="1" customWidth="1"/>
    <col min="5" max="8" width="29.0833333333333" style="1" customWidth="1"/>
    <col min="9" max="16384" width="9.15" style="1"/>
  </cols>
  <sheetData>
    <row r="1" ht="14.25" customHeight="1" spans="8:8">
      <c r="H1" s="45" t="s">
        <v>823</v>
      </c>
    </row>
    <row r="2" ht="28.5" customHeight="1" spans="1:8">
      <c r="A2" s="46" t="s">
        <v>824</v>
      </c>
      <c r="B2" s="47"/>
      <c r="C2" s="47"/>
      <c r="D2" s="47"/>
      <c r="E2" s="47"/>
      <c r="F2" s="47"/>
      <c r="G2" s="47"/>
      <c r="H2" s="47"/>
    </row>
    <row r="3" s="44" customFormat="1" ht="13.5" customHeight="1" spans="1:2">
      <c r="A3" s="48" t="str">
        <f>"单位名称："&amp;"曲靖市城市综合管理局"</f>
        <v>单位名称：曲靖市城市综合管理局</v>
      </c>
      <c r="B3" s="49"/>
    </row>
    <row r="4" s="44" customFormat="1" ht="18" customHeight="1" spans="1:8">
      <c r="A4" s="50" t="s">
        <v>825</v>
      </c>
      <c r="B4" s="50" t="s">
        <v>826</v>
      </c>
      <c r="C4" s="50" t="s">
        <v>827</v>
      </c>
      <c r="D4" s="50" t="s">
        <v>828</v>
      </c>
      <c r="E4" s="50" t="s">
        <v>829</v>
      </c>
      <c r="F4" s="51" t="s">
        <v>830</v>
      </c>
      <c r="G4" s="52"/>
      <c r="H4" s="53"/>
    </row>
    <row r="5" s="44" customFormat="1" ht="18" customHeight="1" spans="1:8">
      <c r="A5" s="54"/>
      <c r="B5" s="54"/>
      <c r="C5" s="54"/>
      <c r="D5" s="54"/>
      <c r="E5" s="54"/>
      <c r="F5" s="55" t="s">
        <v>831</v>
      </c>
      <c r="G5" s="55" t="s">
        <v>832</v>
      </c>
      <c r="H5" s="55" t="s">
        <v>833</v>
      </c>
    </row>
    <row r="6" s="44" customFormat="1" ht="21" customHeight="1" spans="1:8">
      <c r="A6" s="56">
        <v>1</v>
      </c>
      <c r="B6" s="56">
        <v>2</v>
      </c>
      <c r="C6" s="56">
        <v>3</v>
      </c>
      <c r="D6" s="56">
        <v>4</v>
      </c>
      <c r="E6" s="56">
        <v>5</v>
      </c>
      <c r="F6" s="56">
        <v>6</v>
      </c>
      <c r="G6" s="56">
        <v>7</v>
      </c>
      <c r="H6" s="56">
        <v>8</v>
      </c>
    </row>
    <row r="7" s="44" customFormat="1" ht="21" customHeight="1" spans="1:8">
      <c r="A7" s="57" t="s">
        <v>402</v>
      </c>
      <c r="B7" s="57" t="s">
        <v>834</v>
      </c>
      <c r="C7" s="58" t="s">
        <v>835</v>
      </c>
      <c r="D7" s="57" t="s">
        <v>836</v>
      </c>
      <c r="E7" s="55" t="s">
        <v>729</v>
      </c>
      <c r="F7" s="56" t="s">
        <v>202</v>
      </c>
      <c r="G7" s="59">
        <f>H7/F7</f>
        <v>0.4784</v>
      </c>
      <c r="H7" s="59">
        <f>4.784</f>
        <v>4.784</v>
      </c>
    </row>
    <row r="8" s="44" customFormat="1" ht="21" customHeight="1" spans="1:8">
      <c r="A8" s="57" t="s">
        <v>402</v>
      </c>
      <c r="B8" s="57" t="s">
        <v>834</v>
      </c>
      <c r="C8" s="58" t="s">
        <v>835</v>
      </c>
      <c r="D8" s="57" t="s">
        <v>836</v>
      </c>
      <c r="E8" s="55" t="s">
        <v>729</v>
      </c>
      <c r="F8" s="56" t="s">
        <v>202</v>
      </c>
      <c r="G8" s="59">
        <f t="shared" ref="G8:G23" si="0">H8/F8</f>
        <v>0.582</v>
      </c>
      <c r="H8" s="59">
        <f>58200/10000</f>
        <v>5.82</v>
      </c>
    </row>
    <row r="9" s="44" customFormat="1" ht="21" customHeight="1" spans="1:8">
      <c r="A9" s="57" t="s">
        <v>402</v>
      </c>
      <c r="B9" s="57" t="s">
        <v>837</v>
      </c>
      <c r="C9" s="58" t="s">
        <v>838</v>
      </c>
      <c r="D9" s="57" t="s">
        <v>839</v>
      </c>
      <c r="E9" s="55" t="s">
        <v>729</v>
      </c>
      <c r="F9" s="56" t="s">
        <v>166</v>
      </c>
      <c r="G9" s="59">
        <f t="shared" si="0"/>
        <v>0.51</v>
      </c>
      <c r="H9" s="59">
        <f>20400/10000</f>
        <v>2.04</v>
      </c>
    </row>
    <row r="10" s="44" customFormat="1" ht="21" customHeight="1" spans="1:8">
      <c r="A10" s="57" t="s">
        <v>402</v>
      </c>
      <c r="B10" s="57" t="s">
        <v>840</v>
      </c>
      <c r="C10" s="58" t="s">
        <v>841</v>
      </c>
      <c r="D10" s="57" t="s">
        <v>842</v>
      </c>
      <c r="E10" s="55" t="s">
        <v>729</v>
      </c>
      <c r="F10" s="56" t="s">
        <v>163</v>
      </c>
      <c r="G10" s="59">
        <f t="shared" si="0"/>
        <v>2</v>
      </c>
      <c r="H10" s="59">
        <f>20000/10000</f>
        <v>2</v>
      </c>
    </row>
    <row r="11" s="44" customFormat="1" ht="21" customHeight="1" spans="1:8">
      <c r="A11" s="57" t="s">
        <v>402</v>
      </c>
      <c r="B11" s="58" t="s">
        <v>843</v>
      </c>
      <c r="C11" s="58" t="s">
        <v>844</v>
      </c>
      <c r="D11" s="57" t="s">
        <v>845</v>
      </c>
      <c r="E11" s="55" t="s">
        <v>729</v>
      </c>
      <c r="F11" s="56">
        <v>2</v>
      </c>
      <c r="G11" s="59">
        <f t="shared" si="0"/>
        <v>1.5</v>
      </c>
      <c r="H11" s="59">
        <f>30000/10000</f>
        <v>3</v>
      </c>
    </row>
    <row r="12" s="44" customFormat="1" ht="21" customHeight="1" spans="1:8">
      <c r="A12" s="57" t="s">
        <v>402</v>
      </c>
      <c r="B12" s="58" t="s">
        <v>846</v>
      </c>
      <c r="C12" s="58" t="s">
        <v>847</v>
      </c>
      <c r="D12" s="58" t="s">
        <v>848</v>
      </c>
      <c r="E12" s="55" t="s">
        <v>737</v>
      </c>
      <c r="F12" s="56">
        <v>2</v>
      </c>
      <c r="G12" s="59">
        <f t="shared" si="0"/>
        <v>0.195</v>
      </c>
      <c r="H12" s="59">
        <f>3900/10000</f>
        <v>0.39</v>
      </c>
    </row>
    <row r="13" s="44" customFormat="1" ht="21" customHeight="1" spans="1:8">
      <c r="A13" s="57" t="s">
        <v>402</v>
      </c>
      <c r="B13" s="58" t="s">
        <v>846</v>
      </c>
      <c r="C13" s="58" t="s">
        <v>847</v>
      </c>
      <c r="D13" s="58" t="s">
        <v>848</v>
      </c>
      <c r="E13" s="55" t="s">
        <v>737</v>
      </c>
      <c r="F13" s="56">
        <v>15</v>
      </c>
      <c r="G13" s="59">
        <f t="shared" si="0"/>
        <v>0.215</v>
      </c>
      <c r="H13" s="59">
        <f>32250/10000</f>
        <v>3.225</v>
      </c>
    </row>
    <row r="14" s="44" customFormat="1" ht="21" customHeight="1" spans="1:8">
      <c r="A14" s="57" t="s">
        <v>402</v>
      </c>
      <c r="B14" s="58" t="s">
        <v>846</v>
      </c>
      <c r="C14" s="58" t="s">
        <v>849</v>
      </c>
      <c r="D14" s="57" t="s">
        <v>850</v>
      </c>
      <c r="E14" s="55" t="s">
        <v>741</v>
      </c>
      <c r="F14" s="56">
        <v>4</v>
      </c>
      <c r="G14" s="59">
        <f t="shared" si="0"/>
        <v>0.055</v>
      </c>
      <c r="H14" s="59">
        <f>2200/10000</f>
        <v>0.22</v>
      </c>
    </row>
    <row r="15" s="44" customFormat="1" ht="21" customHeight="1" spans="1:8">
      <c r="A15" s="57" t="s">
        <v>402</v>
      </c>
      <c r="B15" s="58" t="s">
        <v>851</v>
      </c>
      <c r="C15" s="58" t="s">
        <v>852</v>
      </c>
      <c r="D15" s="57" t="s">
        <v>853</v>
      </c>
      <c r="E15" s="55" t="s">
        <v>744</v>
      </c>
      <c r="F15" s="56" t="s">
        <v>166</v>
      </c>
      <c r="G15" s="59">
        <f t="shared" si="0"/>
        <v>0.04</v>
      </c>
      <c r="H15" s="59">
        <f>1600/10000</f>
        <v>0.16</v>
      </c>
    </row>
    <row r="16" s="44" customFormat="1" ht="21" customHeight="1" spans="1:8">
      <c r="A16" s="57" t="s">
        <v>402</v>
      </c>
      <c r="B16" s="58" t="s">
        <v>851</v>
      </c>
      <c r="C16" s="58" t="s">
        <v>852</v>
      </c>
      <c r="D16" s="57" t="s">
        <v>853</v>
      </c>
      <c r="E16" s="55" t="s">
        <v>744</v>
      </c>
      <c r="F16" s="56" t="s">
        <v>746</v>
      </c>
      <c r="G16" s="59">
        <f t="shared" si="0"/>
        <v>0.0423</v>
      </c>
      <c r="H16" s="59">
        <f>12690/10000</f>
        <v>1.269</v>
      </c>
    </row>
    <row r="17" s="44" customFormat="1" ht="21" customHeight="1" spans="1:8">
      <c r="A17" s="57" t="s">
        <v>402</v>
      </c>
      <c r="B17" s="58" t="s">
        <v>854</v>
      </c>
      <c r="C17" s="58" t="s">
        <v>855</v>
      </c>
      <c r="D17" s="57" t="s">
        <v>856</v>
      </c>
      <c r="E17" s="55" t="s">
        <v>749</v>
      </c>
      <c r="F17" s="56">
        <v>8</v>
      </c>
      <c r="G17" s="59">
        <f t="shared" si="0"/>
        <v>0.170625</v>
      </c>
      <c r="H17" s="59">
        <f>13650/10000</f>
        <v>1.365</v>
      </c>
    </row>
    <row r="18" s="44" customFormat="1" ht="21" customHeight="1" spans="1:8">
      <c r="A18" s="57" t="s">
        <v>402</v>
      </c>
      <c r="B18" s="58" t="s">
        <v>854</v>
      </c>
      <c r="C18" s="58" t="s">
        <v>857</v>
      </c>
      <c r="D18" s="57" t="s">
        <v>858</v>
      </c>
      <c r="E18" s="55" t="s">
        <v>749</v>
      </c>
      <c r="F18" s="56">
        <v>7</v>
      </c>
      <c r="G18" s="59">
        <f t="shared" si="0"/>
        <v>0.124714285714286</v>
      </c>
      <c r="H18" s="59">
        <f>8730/10000</f>
        <v>0.873</v>
      </c>
    </row>
    <row r="19" s="44" customFormat="1" ht="21" customHeight="1" spans="1:8">
      <c r="A19" s="57" t="s">
        <v>402</v>
      </c>
      <c r="B19" s="58" t="s">
        <v>859</v>
      </c>
      <c r="C19" s="58" t="s">
        <v>860</v>
      </c>
      <c r="D19" s="57" t="s">
        <v>859</v>
      </c>
      <c r="E19" s="55" t="s">
        <v>749</v>
      </c>
      <c r="F19" s="56">
        <v>3</v>
      </c>
      <c r="G19" s="59">
        <f t="shared" si="0"/>
        <v>0.084</v>
      </c>
      <c r="H19" s="59">
        <f>2520/10000</f>
        <v>0.252</v>
      </c>
    </row>
    <row r="20" s="44" customFormat="1" ht="21" customHeight="1" spans="1:8">
      <c r="A20" s="57" t="s">
        <v>402</v>
      </c>
      <c r="B20" s="58" t="s">
        <v>859</v>
      </c>
      <c r="C20" s="58" t="s">
        <v>860</v>
      </c>
      <c r="D20" s="57" t="s">
        <v>859</v>
      </c>
      <c r="E20" s="55" t="s">
        <v>749</v>
      </c>
      <c r="F20" s="56">
        <v>4</v>
      </c>
      <c r="G20" s="59">
        <f t="shared" si="0"/>
        <v>0.09</v>
      </c>
      <c r="H20" s="59">
        <f>3600/10000</f>
        <v>0.36</v>
      </c>
    </row>
    <row r="21" s="44" customFormat="1" ht="21" customHeight="1" spans="1:8">
      <c r="A21" s="57" t="s">
        <v>402</v>
      </c>
      <c r="B21" s="58" t="s">
        <v>859</v>
      </c>
      <c r="C21" s="58" t="s">
        <v>860</v>
      </c>
      <c r="D21" s="57" t="s">
        <v>859</v>
      </c>
      <c r="E21" s="55" t="s">
        <v>749</v>
      </c>
      <c r="F21" s="56">
        <v>18</v>
      </c>
      <c r="G21" s="59">
        <f t="shared" si="0"/>
        <v>0.096</v>
      </c>
      <c r="H21" s="59">
        <f>17280/10000</f>
        <v>1.728</v>
      </c>
    </row>
    <row r="22" s="44" customFormat="1" ht="21" customHeight="1" spans="1:8">
      <c r="A22" s="57" t="s">
        <v>402</v>
      </c>
      <c r="B22" s="58" t="s">
        <v>861</v>
      </c>
      <c r="C22" s="58" t="s">
        <v>862</v>
      </c>
      <c r="D22" s="57" t="s">
        <v>863</v>
      </c>
      <c r="E22" s="55" t="s">
        <v>749</v>
      </c>
      <c r="F22" s="56" t="s">
        <v>163</v>
      </c>
      <c r="G22" s="59">
        <f t="shared" si="0"/>
        <v>0.095</v>
      </c>
      <c r="H22" s="59">
        <f>950/10000</f>
        <v>0.095</v>
      </c>
    </row>
    <row r="23" s="44" customFormat="1" ht="21" customHeight="1" spans="1:8">
      <c r="A23" s="57" t="s">
        <v>329</v>
      </c>
      <c r="B23" s="60" t="s">
        <v>864</v>
      </c>
      <c r="C23" s="60" t="s">
        <v>865</v>
      </c>
      <c r="D23" s="61" t="s">
        <v>864</v>
      </c>
      <c r="E23" s="62" t="s">
        <v>729</v>
      </c>
      <c r="F23" s="56">
        <v>1</v>
      </c>
      <c r="G23" s="59">
        <f t="shared" si="0"/>
        <v>2.72</v>
      </c>
      <c r="H23" s="59">
        <f>27200/10000</f>
        <v>2.72</v>
      </c>
    </row>
    <row r="24" s="44" customFormat="1" ht="21" customHeight="1" spans="1:8">
      <c r="A24" s="56"/>
      <c r="B24" s="63"/>
      <c r="C24" s="60"/>
      <c r="D24" s="63"/>
      <c r="E24" s="63"/>
      <c r="F24" s="56"/>
      <c r="G24" s="56"/>
      <c r="H24" s="59"/>
    </row>
    <row r="25" s="44" customFormat="1" ht="24" customHeight="1" spans="1:8">
      <c r="A25" s="64" t="s">
        <v>155</v>
      </c>
      <c r="B25" s="65"/>
      <c r="C25" s="65"/>
      <c r="D25" s="65"/>
      <c r="E25" s="65"/>
      <c r="F25" s="66"/>
      <c r="G25" s="67"/>
      <c r="H25" s="67">
        <f>SUM(H7:H23)</f>
        <v>30.301</v>
      </c>
    </row>
  </sheetData>
  <mergeCells count="8">
    <mergeCell ref="A2:H2"/>
    <mergeCell ref="A3:C3"/>
    <mergeCell ref="F4:H4"/>
    <mergeCell ref="A4:A5"/>
    <mergeCell ref="B4:B5"/>
    <mergeCell ref="C4:C5"/>
    <mergeCell ref="D4:D5"/>
    <mergeCell ref="E4:E5"/>
  </mergeCells>
  <printOptions horizontalCentered="1"/>
  <pageMargins left="0.393055555555556" right="0.393055555555556" top="0.984027777777778" bottom="0.786805555555556" header="0.5" footer="0.5"/>
  <pageSetup paperSize="9" scale="52" fitToHeight="0" orientation="landscape" horizontalDpi="600"/>
  <headerFooter/>
  <ignoredErrors>
    <ignoredError sqref="F7:F10 F15:F16 F22" numberStoredAsText="1"/>
  </ignoredError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zoomScale="70" zoomScaleNormal="70" workbookViewId="0">
      <selection activeCell="D17" sqref="D17"/>
    </sheetView>
  </sheetViews>
  <sheetFormatPr defaultColWidth="9.15" defaultRowHeight="14.25" customHeight="1"/>
  <cols>
    <col min="1" max="11" width="19.6083333333333" style="1" customWidth="1"/>
    <col min="12" max="16384" width="9.15" style="1"/>
  </cols>
  <sheetData>
    <row r="1" ht="13.5" customHeight="1" spans="4:11">
      <c r="D1" s="23"/>
      <c r="E1" s="23"/>
      <c r="F1" s="23"/>
      <c r="G1" s="23"/>
      <c r="K1" s="40" t="s">
        <v>866</v>
      </c>
    </row>
    <row r="2" ht="27.75" customHeight="1" spans="1:11">
      <c r="A2" s="24" t="s">
        <v>867</v>
      </c>
      <c r="B2" s="24"/>
      <c r="C2" s="24"/>
      <c r="D2" s="24"/>
      <c r="E2" s="24"/>
      <c r="F2" s="24"/>
      <c r="G2" s="24"/>
      <c r="H2" s="24"/>
      <c r="I2" s="24"/>
      <c r="J2" s="24"/>
      <c r="K2" s="24"/>
    </row>
    <row r="3" ht="13.5" customHeight="1" spans="1:11">
      <c r="A3" s="5" t="str">
        <f>"单位名称："&amp;"曲靖市城市综合管理局"</f>
        <v>单位名称：曲靖市城市综合管理局</v>
      </c>
      <c r="B3" s="25"/>
      <c r="C3" s="25"/>
      <c r="D3" s="25"/>
      <c r="E3" s="25"/>
      <c r="F3" s="25"/>
      <c r="G3" s="25"/>
      <c r="H3" s="26"/>
      <c r="I3" s="26"/>
      <c r="J3" s="26"/>
      <c r="K3" s="360" t="s">
        <v>2</v>
      </c>
    </row>
    <row r="4" ht="21.75" customHeight="1" spans="1:11">
      <c r="A4" s="27" t="s">
        <v>420</v>
      </c>
      <c r="B4" s="27" t="s">
        <v>422</v>
      </c>
      <c r="C4" s="27" t="s">
        <v>423</v>
      </c>
      <c r="D4" s="28" t="s">
        <v>424</v>
      </c>
      <c r="E4" s="28" t="s">
        <v>425</v>
      </c>
      <c r="F4" s="28" t="s">
        <v>426</v>
      </c>
      <c r="G4" s="28" t="s">
        <v>427</v>
      </c>
      <c r="H4" s="29" t="s">
        <v>56</v>
      </c>
      <c r="I4" s="41" t="s">
        <v>868</v>
      </c>
      <c r="J4" s="42"/>
      <c r="K4" s="43"/>
    </row>
    <row r="5" ht="21.75" customHeight="1" spans="1:11">
      <c r="A5" s="30"/>
      <c r="B5" s="30"/>
      <c r="C5" s="30"/>
      <c r="D5" s="31"/>
      <c r="E5" s="31"/>
      <c r="F5" s="31"/>
      <c r="G5" s="31"/>
      <c r="H5" s="32"/>
      <c r="I5" s="28" t="s">
        <v>431</v>
      </c>
      <c r="J5" s="28" t="s">
        <v>432</v>
      </c>
      <c r="K5" s="28" t="s">
        <v>60</v>
      </c>
    </row>
    <row r="6" ht="40.5" customHeight="1" spans="1:11">
      <c r="A6" s="33"/>
      <c r="B6" s="33"/>
      <c r="C6" s="33"/>
      <c r="D6" s="34"/>
      <c r="E6" s="34"/>
      <c r="F6" s="34"/>
      <c r="G6" s="34"/>
      <c r="H6" s="35"/>
      <c r="I6" s="34" t="s">
        <v>160</v>
      </c>
      <c r="J6" s="34"/>
      <c r="K6" s="34"/>
    </row>
    <row r="7" ht="15" customHeight="1" spans="1:11">
      <c r="A7" s="12">
        <v>1</v>
      </c>
      <c r="B7" s="12">
        <v>2</v>
      </c>
      <c r="C7" s="12">
        <v>3</v>
      </c>
      <c r="D7" s="12">
        <v>4</v>
      </c>
      <c r="E7" s="12">
        <v>5</v>
      </c>
      <c r="F7" s="12">
        <v>6</v>
      </c>
      <c r="G7" s="12">
        <v>7</v>
      </c>
      <c r="H7" s="12">
        <v>8</v>
      </c>
      <c r="I7" s="12">
        <v>9</v>
      </c>
      <c r="J7" s="13">
        <v>10</v>
      </c>
      <c r="K7" s="13">
        <v>11</v>
      </c>
    </row>
    <row r="8" ht="18.75" customHeight="1" spans="1:11">
      <c r="A8" s="36"/>
      <c r="B8" s="17"/>
      <c r="C8" s="36"/>
      <c r="D8" s="36"/>
      <c r="E8" s="36"/>
      <c r="F8" s="36"/>
      <c r="G8" s="36"/>
      <c r="H8" s="16"/>
      <c r="I8" s="16"/>
      <c r="J8" s="16"/>
      <c r="K8" s="16"/>
    </row>
    <row r="9" ht="18.75" customHeight="1" spans="1:11">
      <c r="A9" s="17"/>
      <c r="B9" s="17"/>
      <c r="C9" s="17"/>
      <c r="D9" s="17"/>
      <c r="E9" s="17"/>
      <c r="F9" s="17"/>
      <c r="G9" s="17"/>
      <c r="H9" s="16"/>
      <c r="I9" s="16"/>
      <c r="J9" s="16"/>
      <c r="K9" s="16"/>
    </row>
    <row r="10" ht="18.75" customHeight="1" spans="1:11">
      <c r="A10" s="37" t="s">
        <v>114</v>
      </c>
      <c r="B10" s="38"/>
      <c r="C10" s="38"/>
      <c r="D10" s="38"/>
      <c r="E10" s="38"/>
      <c r="F10" s="38"/>
      <c r="G10" s="39"/>
      <c r="H10" s="16"/>
      <c r="I10" s="16"/>
      <c r="J10" s="16"/>
      <c r="K10" s="16"/>
    </row>
    <row r="11" customHeight="1" spans="1:1">
      <c r="A11" s="1" t="s">
        <v>869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3055555555556" right="0.393055555555556" top="0.984027777777778" bottom="0.786805555555556" header="0.5" footer="0.5"/>
  <pageSetup paperSize="9" scale="58" fitToHeight="0"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tabSelected="1" zoomScale="90" zoomScaleNormal="90" workbookViewId="0">
      <selection activeCell="I10" sqref="I10"/>
    </sheetView>
  </sheetViews>
  <sheetFormatPr defaultColWidth="9.15" defaultRowHeight="14.25" customHeight="1" outlineLevelCol="6"/>
  <cols>
    <col min="1" max="1" width="44.0166666666667" style="1" customWidth="1"/>
    <col min="2" max="2" width="26.3583333333333" style="1" customWidth="1"/>
    <col min="3" max="3" width="52.4666666666667" style="1" customWidth="1"/>
    <col min="4" max="7" width="14.675" style="1" customWidth="1"/>
    <col min="8" max="16384" width="9.15" style="1"/>
  </cols>
  <sheetData>
    <row r="1" ht="13.5" customHeight="1" spans="4:7">
      <c r="D1" s="2"/>
      <c r="G1" s="3" t="s">
        <v>870</v>
      </c>
    </row>
    <row r="2" ht="27.75" customHeight="1" spans="1:7">
      <c r="A2" s="4" t="s">
        <v>871</v>
      </c>
      <c r="B2" s="4"/>
      <c r="C2" s="4"/>
      <c r="D2" s="4"/>
      <c r="E2" s="4"/>
      <c r="F2" s="4"/>
      <c r="G2" s="4"/>
    </row>
    <row r="3" ht="13.5" customHeight="1" spans="1:7">
      <c r="A3" s="5" t="str">
        <f>"单位名称："&amp;"曲靖市城市综合管理局"</f>
        <v>单位名称：曲靖市城市综合管理局</v>
      </c>
      <c r="B3" s="6"/>
      <c r="C3" s="6"/>
      <c r="D3" s="6"/>
      <c r="E3" s="7"/>
      <c r="F3" s="7"/>
      <c r="G3" s="360" t="s">
        <v>2</v>
      </c>
    </row>
    <row r="4" ht="22" customHeight="1" spans="1:7">
      <c r="A4" s="9" t="s">
        <v>423</v>
      </c>
      <c r="B4" s="9" t="s">
        <v>420</v>
      </c>
      <c r="C4" s="9" t="s">
        <v>422</v>
      </c>
      <c r="D4" s="10" t="s">
        <v>872</v>
      </c>
      <c r="E4" s="11" t="s">
        <v>431</v>
      </c>
      <c r="F4" s="11"/>
      <c r="G4" s="11"/>
    </row>
    <row r="5" ht="22" customHeight="1" spans="1:7">
      <c r="A5" s="9"/>
      <c r="B5" s="9"/>
      <c r="C5" s="9"/>
      <c r="D5" s="10"/>
      <c r="E5" s="10" t="s">
        <v>873</v>
      </c>
      <c r="F5" s="10" t="s">
        <v>874</v>
      </c>
      <c r="G5" s="10" t="s">
        <v>875</v>
      </c>
    </row>
    <row r="6" ht="22" customHeight="1" spans="1:7">
      <c r="A6" s="9"/>
      <c r="B6" s="9"/>
      <c r="C6" s="9"/>
      <c r="D6" s="10"/>
      <c r="E6" s="10"/>
      <c r="F6" s="10"/>
      <c r="G6" s="10"/>
    </row>
    <row r="7" ht="22" customHeight="1" spans="1:7">
      <c r="A7" s="12">
        <v>1</v>
      </c>
      <c r="B7" s="12">
        <v>2</v>
      </c>
      <c r="C7" s="12">
        <v>3</v>
      </c>
      <c r="D7" s="12">
        <v>4</v>
      </c>
      <c r="E7" s="12">
        <v>8</v>
      </c>
      <c r="F7" s="12">
        <v>9</v>
      </c>
      <c r="G7" s="13">
        <v>10</v>
      </c>
    </row>
    <row r="8" ht="22" customHeight="1" spans="1:7">
      <c r="A8" s="14" t="s">
        <v>402</v>
      </c>
      <c r="B8" s="15"/>
      <c r="C8" s="15"/>
      <c r="D8" s="15"/>
      <c r="E8" s="16">
        <v>210.628</v>
      </c>
      <c r="F8" s="16"/>
      <c r="G8" s="16"/>
    </row>
    <row r="9" ht="22" customHeight="1" spans="1:7">
      <c r="A9" s="15"/>
      <c r="B9" s="17" t="s">
        <v>876</v>
      </c>
      <c r="C9" s="17" t="s">
        <v>480</v>
      </c>
      <c r="D9" s="18" t="s">
        <v>877</v>
      </c>
      <c r="E9" s="16">
        <v>110.628</v>
      </c>
      <c r="F9" s="16"/>
      <c r="G9" s="16"/>
    </row>
    <row r="10" ht="22" customHeight="1" spans="1:7">
      <c r="A10" s="17"/>
      <c r="B10" s="17" t="s">
        <v>878</v>
      </c>
      <c r="C10" s="17" t="s">
        <v>461</v>
      </c>
      <c r="D10" s="18" t="s">
        <v>877</v>
      </c>
      <c r="E10" s="16">
        <v>100</v>
      </c>
      <c r="F10" s="16"/>
      <c r="G10" s="16"/>
    </row>
    <row r="11" ht="22" customHeight="1" spans="1:7">
      <c r="A11" s="14" t="s">
        <v>330</v>
      </c>
      <c r="B11" s="17"/>
      <c r="C11" s="17"/>
      <c r="D11" s="18"/>
      <c r="E11" s="16">
        <v>456</v>
      </c>
      <c r="F11" s="16"/>
      <c r="G11" s="16"/>
    </row>
    <row r="12" ht="22" customHeight="1" spans="1:7">
      <c r="A12" s="17"/>
      <c r="B12" s="17" t="s">
        <v>876</v>
      </c>
      <c r="C12" s="17" t="s">
        <v>465</v>
      </c>
      <c r="D12" s="18" t="s">
        <v>877</v>
      </c>
      <c r="E12" s="16">
        <v>256</v>
      </c>
      <c r="F12" s="16"/>
      <c r="G12" s="16"/>
    </row>
    <row r="13" ht="22" customHeight="1" spans="1:7">
      <c r="A13" s="17"/>
      <c r="B13" s="17" t="s">
        <v>878</v>
      </c>
      <c r="C13" s="17" t="s">
        <v>478</v>
      </c>
      <c r="D13" s="18" t="s">
        <v>877</v>
      </c>
      <c r="E13" s="16">
        <v>200</v>
      </c>
      <c r="F13" s="16"/>
      <c r="G13" s="16"/>
    </row>
    <row r="14" ht="22" customHeight="1" spans="1:7">
      <c r="A14" s="17" t="s">
        <v>442</v>
      </c>
      <c r="B14" s="17"/>
      <c r="C14" s="17"/>
      <c r="D14" s="18"/>
      <c r="E14" s="16">
        <v>1381</v>
      </c>
      <c r="F14" s="16"/>
      <c r="G14" s="16"/>
    </row>
    <row r="15" ht="22" customHeight="1" spans="1:7">
      <c r="A15" s="17"/>
      <c r="B15" s="17" t="s">
        <v>876</v>
      </c>
      <c r="C15" s="17" t="s">
        <v>439</v>
      </c>
      <c r="D15" s="18" t="s">
        <v>877</v>
      </c>
      <c r="E15" s="16">
        <v>64</v>
      </c>
      <c r="F15" s="16"/>
      <c r="G15" s="16"/>
    </row>
    <row r="16" ht="22" customHeight="1" spans="1:7">
      <c r="A16" s="17"/>
      <c r="B16" s="17" t="s">
        <v>878</v>
      </c>
      <c r="C16" s="17" t="s">
        <v>449</v>
      </c>
      <c r="D16" s="18" t="s">
        <v>877</v>
      </c>
      <c r="E16" s="16">
        <v>127</v>
      </c>
      <c r="F16" s="16"/>
      <c r="G16" s="16"/>
    </row>
    <row r="17" ht="22" customHeight="1" spans="1:7">
      <c r="A17" s="17"/>
      <c r="B17" s="17" t="s">
        <v>879</v>
      </c>
      <c r="C17" s="17" t="s">
        <v>461</v>
      </c>
      <c r="D17" s="18" t="s">
        <v>880</v>
      </c>
      <c r="E17" s="16">
        <v>1190</v>
      </c>
      <c r="F17" s="16"/>
      <c r="G17" s="16"/>
    </row>
    <row r="18" ht="22" customHeight="1" spans="1:7">
      <c r="A18" s="19" t="s">
        <v>881</v>
      </c>
      <c r="B18" s="20" t="s">
        <v>882</v>
      </c>
      <c r="C18" s="20"/>
      <c r="D18" s="21"/>
      <c r="E18" s="16">
        <v>2047.628</v>
      </c>
      <c r="F18" s="16"/>
      <c r="G18" s="16"/>
    </row>
    <row r="19" ht="30" customHeight="1"/>
    <row r="20" ht="30" customHeight="1"/>
    <row r="21" ht="30" customHeight="1"/>
    <row r="22" ht="30" customHeight="1" spans="6:6">
      <c r="F22" s="22"/>
    </row>
    <row r="23" ht="30" customHeight="1"/>
  </sheetData>
  <mergeCells count="11">
    <mergeCell ref="A2:G2"/>
    <mergeCell ref="A3:D3"/>
    <mergeCell ref="E4:G4"/>
    <mergeCell ref="A18:D18"/>
    <mergeCell ref="A4:A6"/>
    <mergeCell ref="B4:B6"/>
    <mergeCell ref="C4:C6"/>
    <mergeCell ref="D4:D6"/>
    <mergeCell ref="E5:E6"/>
    <mergeCell ref="F5:F6"/>
    <mergeCell ref="G5:G6"/>
  </mergeCells>
  <printOptions horizontalCentered="1"/>
  <pageMargins left="0.393055555555556" right="0.393055555555556" top="0.984027777777778" bottom="0.786805555555556" header="0.5" footer="0.5"/>
  <pageSetup paperSize="9" scale="61"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NTKO</cp:lastModifiedBy>
  <dcterms:created xsi:type="dcterms:W3CDTF">2024-01-25T00:56:00Z</dcterms:created>
  <dcterms:modified xsi:type="dcterms:W3CDTF">2024-07-22T08:45:13Z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6557D303E4D54A80895F01C55FCBC260_12</vt:lpwstr>
  </property>
</Properties>
</file>