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851" firstSheet="14"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 name="_xlnm.Print_Area" localSheetId="1">'部门收入预算表01-2'!$A$1:$T$15</definedName>
    <definedName name="_xlnm.Print_Area" localSheetId="2">'部门支出预算表01-03'!$A$1:$Q$32</definedName>
    <definedName name="_xlnm.Print_Area" localSheetId="4">'一般公共预算支出预算表（按功能科目分类）02-2'!$A$1:$G$32</definedName>
    <definedName name="_xlnm.Print_Area" localSheetId="5">'一般公共预算支出预算表（按经济科目分类）02-3'!$A$1:$Z$48</definedName>
    <definedName name="_xlnm.Print_Area" localSheetId="6">一般公共预算“三公”经费支出预算表03!$A$1:$F$10</definedName>
    <definedName name="_xlnm.Print_Area" localSheetId="7">'基本支出预算表（人员类.运转类公用经费项目）04'!$A$1:$Z$83</definedName>
    <definedName name="_xlnm.Print_Area" localSheetId="8">'项目支出预算表（其他运转类.特定目标类项目）05-1'!$A$1:$W$74</definedName>
    <definedName name="_xlnm.Print_Area" localSheetId="9">'项目支出绩效目标表（本次下达）05-2'!$A$1:$K$85</definedName>
    <definedName name="_xlnm.Print_Area" localSheetId="10">'项目支出绩效目标表（另文下达）05-3'!$A$1:$K$10</definedName>
    <definedName name="_xlnm.Print_Area" localSheetId="11">政府性基金预算支出预算表06!$A$1:$F$11</definedName>
    <definedName name="_xlnm.Print_Area" localSheetId="12">国有资本经营预算支出表07!$A$1:$F$10</definedName>
    <definedName name="_xlnm.Print_Area" localSheetId="13">部门政府采购预算表08!$A$1:$Q$41</definedName>
    <definedName name="_xlnm.Print_Area" localSheetId="14">政府购买服务预算表09!$A$1:$R$12</definedName>
    <definedName name="_xlnm.Print_Area" localSheetId="15">'市对下转移支付预算表10-1'!$A$1:$N$11</definedName>
    <definedName name="_xlnm.Print_Area" localSheetId="16">'市对下转移支付绩效目标表10-2'!$A$1:$J$16</definedName>
    <definedName name="_xlnm.Print_Area" localSheetId="17">新增资产配置表11!$A$1:$H$27</definedName>
    <definedName name="_xlnm.Print_Area" localSheetId="18">上级补助项目支出预算表12!$A$1:$K$11</definedName>
    <definedName name="_xlnm.Print_Area" localSheetId="19">部门项目中期规划预算表13!$A$1:$G$19</definedName>
  </definedNames>
  <calcPr calcId="144525"/>
</workbook>
</file>

<file path=xl/sharedStrings.xml><?xml version="1.0" encoding="utf-8"?>
<sst xmlns="http://schemas.openxmlformats.org/spreadsheetml/2006/main" count="2778" uniqueCount="883">
  <si>
    <r>
      <rPr>
        <sz val="10"/>
        <color rgb="FF000000"/>
        <rFont val="宋体"/>
        <charset val="134"/>
      </rPr>
      <t>预算</t>
    </r>
    <r>
      <rPr>
        <sz val="10"/>
        <color rgb="FF000000"/>
        <rFont val="Times New Roman"/>
        <charset val="134"/>
      </rPr>
      <t>01-1</t>
    </r>
    <r>
      <rPr>
        <sz val="10"/>
        <color rgb="FF000000"/>
        <rFont val="宋体"/>
        <charset val="134"/>
      </rPr>
      <t>表</t>
    </r>
  </si>
  <si>
    <r>
      <rPr>
        <b/>
        <sz val="22"/>
        <color rgb="FF000000"/>
        <rFont val="宋体"/>
        <charset val="134"/>
      </rPr>
      <t>财务收支预算总表</t>
    </r>
  </si>
  <si>
    <r>
      <rPr>
        <sz val="10"/>
        <color rgb="FF000000"/>
        <rFont val="宋体"/>
        <charset val="134"/>
      </rPr>
      <t>单位：万元</t>
    </r>
  </si>
  <si>
    <r>
      <rPr>
        <sz val="10"/>
        <color rgb="FF000000"/>
        <rFont val="宋体"/>
        <charset val="134"/>
      </rPr>
      <t>收</t>
    </r>
    <r>
      <rPr>
        <sz val="10"/>
        <color rgb="FF000000"/>
        <rFont val="Times New Roman"/>
        <charset val="134"/>
      </rPr>
      <t xml:space="preserve">        </t>
    </r>
    <r>
      <rPr>
        <sz val="10"/>
        <color rgb="FF000000"/>
        <rFont val="宋体"/>
        <charset val="134"/>
      </rPr>
      <t>入</t>
    </r>
  </si>
  <si>
    <r>
      <rPr>
        <sz val="10"/>
        <color rgb="FF000000"/>
        <rFont val="宋体"/>
        <charset val="134"/>
      </rPr>
      <t>支</t>
    </r>
    <r>
      <rPr>
        <sz val="10"/>
        <color rgb="FF000000"/>
        <rFont val="Times New Roman"/>
        <charset val="134"/>
      </rPr>
      <t xml:space="preserve">        </t>
    </r>
    <r>
      <rPr>
        <sz val="10"/>
        <color rgb="FF000000"/>
        <rFont val="宋体"/>
        <charset val="134"/>
      </rPr>
      <t>出</t>
    </r>
  </si>
  <si>
    <r>
      <rPr>
        <sz val="10"/>
        <color rgb="FF000000"/>
        <rFont val="宋体"/>
        <charset val="134"/>
      </rPr>
      <t>项</t>
    </r>
    <r>
      <rPr>
        <sz val="10"/>
        <color rgb="FF000000"/>
        <rFont val="Times New Roman"/>
        <charset val="134"/>
      </rPr>
      <t xml:space="preserve">      </t>
    </r>
    <r>
      <rPr>
        <sz val="10"/>
        <color rgb="FF000000"/>
        <rFont val="宋体"/>
        <charset val="134"/>
      </rPr>
      <t>目</t>
    </r>
  </si>
  <si>
    <r>
      <rPr>
        <sz val="10"/>
        <color rgb="FF000000"/>
        <rFont val="Times New Roman"/>
        <charset val="134"/>
      </rPr>
      <t>2024</t>
    </r>
    <r>
      <rPr>
        <sz val="10"/>
        <color rgb="FF000000"/>
        <rFont val="宋体"/>
        <charset val="134"/>
      </rPr>
      <t>年预算数</t>
    </r>
  </si>
  <si>
    <r>
      <rPr>
        <sz val="10"/>
        <color rgb="FF000000"/>
        <rFont val="宋体"/>
        <charset val="134"/>
      </rPr>
      <t>项目（按功能分类）</t>
    </r>
  </si>
  <si>
    <r>
      <rPr>
        <sz val="10"/>
        <color theme="1"/>
        <rFont val="宋体"/>
        <charset val="134"/>
      </rPr>
      <t>一、一般公共预算拨款收入</t>
    </r>
  </si>
  <si>
    <r>
      <rPr>
        <sz val="10"/>
        <color theme="1"/>
        <rFont val="宋体"/>
        <charset val="134"/>
      </rPr>
      <t>二、政府性基金预算拨款收入</t>
    </r>
  </si>
  <si>
    <r>
      <rPr>
        <sz val="10"/>
        <color theme="1"/>
        <rFont val="宋体"/>
        <charset val="134"/>
      </rPr>
      <t>三、国有资本经营预算拨款收入</t>
    </r>
  </si>
  <si>
    <r>
      <rPr>
        <sz val="10"/>
        <color theme="1"/>
        <rFont val="宋体"/>
        <charset val="134"/>
      </rPr>
      <t>四、财政专户管理资金收入</t>
    </r>
  </si>
  <si>
    <r>
      <rPr>
        <sz val="10"/>
        <color theme="1"/>
        <rFont val="宋体"/>
        <charset val="134"/>
      </rPr>
      <t>五、单位资金</t>
    </r>
  </si>
  <si>
    <r>
      <rPr>
        <sz val="10"/>
        <color theme="1"/>
        <rFont val="宋体"/>
        <charset val="134"/>
      </rPr>
      <t>（一）事业收入</t>
    </r>
  </si>
  <si>
    <r>
      <rPr>
        <sz val="10"/>
        <color theme="1"/>
        <rFont val="宋体"/>
        <charset val="134"/>
      </rPr>
      <t>（二）事业单位经营收入</t>
    </r>
  </si>
  <si>
    <r>
      <rPr>
        <sz val="10"/>
        <color theme="1"/>
        <rFont val="宋体"/>
        <charset val="134"/>
      </rPr>
      <t>（三）上级补助收入</t>
    </r>
  </si>
  <si>
    <r>
      <rPr>
        <sz val="10"/>
        <color theme="1"/>
        <rFont val="宋体"/>
        <charset val="134"/>
      </rPr>
      <t>（四）附属单位上缴收入</t>
    </r>
  </si>
  <si>
    <r>
      <rPr>
        <sz val="10"/>
        <color theme="1"/>
        <rFont val="宋体"/>
        <charset val="134"/>
      </rPr>
      <t>（五）其他收入</t>
    </r>
  </si>
  <si>
    <r>
      <rPr>
        <sz val="10"/>
        <color theme="1"/>
        <rFont val="宋体"/>
        <charset val="134"/>
      </rPr>
      <t>本年收入合计</t>
    </r>
  </si>
  <si>
    <r>
      <rPr>
        <sz val="10"/>
        <color theme="1"/>
        <rFont val="宋体"/>
        <charset val="134"/>
      </rPr>
      <t>本年支出合计</t>
    </r>
  </si>
  <si>
    <r>
      <rPr>
        <sz val="10"/>
        <color theme="1"/>
        <rFont val="宋体"/>
        <charset val="134"/>
      </rPr>
      <t>上年结转结余</t>
    </r>
  </si>
  <si>
    <r>
      <rPr>
        <sz val="10"/>
        <color theme="1"/>
        <rFont val="宋体"/>
        <charset val="134"/>
      </rPr>
      <t>年终结转结余</t>
    </r>
  </si>
  <si>
    <r>
      <rPr>
        <sz val="10"/>
        <color theme="1"/>
        <rFont val="宋体"/>
        <charset val="134"/>
      </rPr>
      <t>收</t>
    </r>
    <r>
      <rPr>
        <sz val="10"/>
        <color theme="1"/>
        <rFont val="Times New Roman"/>
        <charset val="134"/>
      </rPr>
      <t xml:space="preserve">  </t>
    </r>
    <r>
      <rPr>
        <sz val="10"/>
        <color theme="1"/>
        <rFont val="宋体"/>
        <charset val="134"/>
      </rPr>
      <t>入</t>
    </r>
    <r>
      <rPr>
        <sz val="10"/>
        <color theme="1"/>
        <rFont val="Times New Roman"/>
        <charset val="134"/>
      </rPr>
      <t xml:space="preserve">  </t>
    </r>
    <r>
      <rPr>
        <sz val="10"/>
        <color theme="1"/>
        <rFont val="宋体"/>
        <charset val="134"/>
      </rPr>
      <t>总</t>
    </r>
    <r>
      <rPr>
        <sz val="10"/>
        <color theme="1"/>
        <rFont val="Times New Roman"/>
        <charset val="134"/>
      </rPr>
      <t xml:space="preserve">  </t>
    </r>
    <r>
      <rPr>
        <sz val="10"/>
        <color theme="1"/>
        <rFont val="宋体"/>
        <charset val="134"/>
      </rPr>
      <t>计</t>
    </r>
  </si>
  <si>
    <r>
      <rPr>
        <sz val="10"/>
        <color theme="1"/>
        <rFont val="宋体"/>
        <charset val="134"/>
      </rPr>
      <t>支</t>
    </r>
    <r>
      <rPr>
        <sz val="10"/>
        <color theme="1"/>
        <rFont val="Times New Roman"/>
        <charset val="134"/>
      </rPr>
      <t xml:space="preserve"> </t>
    </r>
    <r>
      <rPr>
        <sz val="10"/>
        <color theme="1"/>
        <rFont val="宋体"/>
        <charset val="134"/>
      </rPr>
      <t>出</t>
    </r>
    <r>
      <rPr>
        <sz val="10"/>
        <color theme="1"/>
        <rFont val="Times New Roman"/>
        <charset val="134"/>
      </rPr>
      <t xml:space="preserve"> </t>
    </r>
    <r>
      <rPr>
        <sz val="10"/>
        <color theme="1"/>
        <rFont val="宋体"/>
        <charset val="134"/>
      </rPr>
      <t>总</t>
    </r>
    <r>
      <rPr>
        <sz val="10"/>
        <color theme="1"/>
        <rFont val="Times New Roman"/>
        <charset val="134"/>
      </rPr>
      <t xml:space="preserve"> </t>
    </r>
    <r>
      <rPr>
        <sz val="10"/>
        <color theme="1"/>
        <rFont val="宋体"/>
        <charset val="134"/>
      </rPr>
      <t>计</t>
    </r>
  </si>
  <si>
    <r>
      <rPr>
        <sz val="10"/>
        <color rgb="FF000000"/>
        <rFont val="宋体"/>
        <charset val="134"/>
      </rPr>
      <t>预算</t>
    </r>
    <r>
      <rPr>
        <sz val="10"/>
        <color rgb="FF000000"/>
        <rFont val="Times New Roman"/>
        <charset val="134"/>
      </rPr>
      <t>01-2</t>
    </r>
    <r>
      <rPr>
        <sz val="10"/>
        <color rgb="FF000000"/>
        <rFont val="宋体"/>
        <charset val="134"/>
      </rPr>
      <t>表</t>
    </r>
  </si>
  <si>
    <t>预算01-2表</t>
  </si>
  <si>
    <r>
      <rPr>
        <b/>
        <sz val="22"/>
        <color rgb="FF000000"/>
        <rFont val="宋体"/>
        <charset val="134"/>
      </rPr>
      <t>部门收入预算表</t>
    </r>
  </si>
  <si>
    <t>单位:万元</t>
  </si>
  <si>
    <r>
      <rPr>
        <sz val="10"/>
        <color rgb="FF000000"/>
        <rFont val="宋体"/>
        <charset val="134"/>
      </rPr>
      <t>部门（单位）代码</t>
    </r>
  </si>
  <si>
    <r>
      <rPr>
        <sz val="10"/>
        <color rgb="FF000000"/>
        <rFont val="宋体"/>
        <charset val="134"/>
      </rPr>
      <t>部门（单位）名称</t>
    </r>
  </si>
  <si>
    <r>
      <rPr>
        <sz val="10"/>
        <color rgb="FF000000"/>
        <rFont val="宋体"/>
        <charset val="134"/>
      </rPr>
      <t>合计</t>
    </r>
  </si>
  <si>
    <r>
      <rPr>
        <sz val="10"/>
        <color rgb="FF000000"/>
        <rFont val="宋体"/>
        <charset val="134"/>
      </rPr>
      <t>本年收入</t>
    </r>
  </si>
  <si>
    <r>
      <rPr>
        <sz val="10"/>
        <color rgb="FF000000"/>
        <rFont val="宋体"/>
        <charset val="134"/>
      </rPr>
      <t>上年结转结余</t>
    </r>
  </si>
  <si>
    <r>
      <rPr>
        <sz val="10"/>
        <color rgb="FF000000"/>
        <rFont val="宋体"/>
        <charset val="134"/>
      </rPr>
      <t>小计</t>
    </r>
  </si>
  <si>
    <r>
      <rPr>
        <sz val="10"/>
        <color rgb="FF000000"/>
        <rFont val="宋体"/>
        <charset val="134"/>
      </rPr>
      <t>一般公共预算</t>
    </r>
  </si>
  <si>
    <r>
      <rPr>
        <sz val="10"/>
        <color rgb="FF000000"/>
        <rFont val="宋体"/>
        <charset val="134"/>
      </rPr>
      <t>政府性基金预算</t>
    </r>
  </si>
  <si>
    <r>
      <rPr>
        <sz val="10"/>
        <color rgb="FF000000"/>
        <rFont val="宋体"/>
        <charset val="134"/>
      </rPr>
      <t>国有资本经营预算</t>
    </r>
  </si>
  <si>
    <r>
      <rPr>
        <sz val="10"/>
        <color rgb="FF000000"/>
        <rFont val="宋体"/>
        <charset val="134"/>
      </rPr>
      <t>财政专户管理资金</t>
    </r>
  </si>
  <si>
    <r>
      <rPr>
        <sz val="10"/>
        <color rgb="FF000000"/>
        <rFont val="宋体"/>
        <charset val="134"/>
      </rPr>
      <t>单位资金</t>
    </r>
  </si>
  <si>
    <r>
      <rPr>
        <sz val="10"/>
        <color rgb="FF000000"/>
        <rFont val="宋体"/>
        <charset val="134"/>
      </rPr>
      <t>事业收入</t>
    </r>
  </si>
  <si>
    <r>
      <rPr>
        <sz val="10"/>
        <color rgb="FF000000"/>
        <rFont val="宋体"/>
        <charset val="134"/>
      </rPr>
      <t>事业单位经营收入</t>
    </r>
  </si>
  <si>
    <r>
      <rPr>
        <sz val="10"/>
        <color rgb="FF000000"/>
        <rFont val="宋体"/>
        <charset val="134"/>
      </rPr>
      <t>上级补助收入</t>
    </r>
  </si>
  <si>
    <r>
      <rPr>
        <sz val="10"/>
        <color rgb="FF000000"/>
        <rFont val="宋体"/>
        <charset val="134"/>
      </rPr>
      <t>附属单位上缴收入</t>
    </r>
  </si>
  <si>
    <r>
      <rPr>
        <sz val="10"/>
        <color rgb="FF000000"/>
        <rFont val="宋体"/>
        <charset val="134"/>
      </rPr>
      <t>其他收入</t>
    </r>
  </si>
  <si>
    <t>340</t>
  </si>
  <si>
    <r>
      <rPr>
        <sz val="10"/>
        <color theme="1"/>
        <rFont val="宋体"/>
        <charset val="134"/>
      </rPr>
      <t>曲靖市城市综合管理局</t>
    </r>
  </si>
  <si>
    <t>340004</t>
  </si>
  <si>
    <r>
      <rPr>
        <sz val="10"/>
        <color theme="1"/>
        <rFont val="宋体"/>
        <charset val="134"/>
      </rPr>
      <t>曲靖市城市管理综合行政执法支队</t>
    </r>
  </si>
  <si>
    <t>340001</t>
  </si>
  <si>
    <t>340005</t>
  </si>
  <si>
    <r>
      <rPr>
        <sz val="10"/>
        <color theme="1"/>
        <rFont val="宋体"/>
        <charset val="134"/>
      </rPr>
      <t>曲靖市园林绿化局</t>
    </r>
  </si>
  <si>
    <r>
      <rPr>
        <sz val="9"/>
        <color rgb="FF000000"/>
        <rFont val="宋体"/>
        <charset val="134"/>
      </rPr>
      <t>预算</t>
    </r>
    <r>
      <rPr>
        <sz val="9"/>
        <color rgb="FF000000"/>
        <rFont val="Times New Roman"/>
        <charset val="134"/>
      </rPr>
      <t>01-3</t>
    </r>
    <r>
      <rPr>
        <sz val="9"/>
        <color rgb="FF000000"/>
        <rFont val="宋体"/>
        <charset val="134"/>
      </rPr>
      <t>表</t>
    </r>
  </si>
  <si>
    <r>
      <rPr>
        <b/>
        <sz val="23"/>
        <color rgb="FF000000"/>
        <rFont val="宋体"/>
        <charset val="134"/>
      </rPr>
      <t>部门支出预算表</t>
    </r>
  </si>
  <si>
    <r>
      <rPr>
        <sz val="9"/>
        <color rgb="FF000000"/>
        <rFont val="宋体"/>
        <charset val="134"/>
      </rPr>
      <t>单位：万元</t>
    </r>
  </si>
  <si>
    <r>
      <rPr>
        <sz val="11"/>
        <color rgb="FF000000"/>
        <rFont val="宋体"/>
        <charset val="134"/>
      </rPr>
      <t>科目编码</t>
    </r>
  </si>
  <si>
    <r>
      <rPr>
        <sz val="11"/>
        <color rgb="FF000000"/>
        <rFont val="宋体"/>
        <charset val="134"/>
      </rPr>
      <t>科目名称</t>
    </r>
  </si>
  <si>
    <r>
      <rPr>
        <sz val="11"/>
        <color rgb="FF000000"/>
        <rFont val="宋体"/>
        <charset val="134"/>
      </rPr>
      <t>合计</t>
    </r>
  </si>
  <si>
    <r>
      <rPr>
        <sz val="11"/>
        <color rgb="FF000000"/>
        <rFont val="宋体"/>
        <charset val="134"/>
      </rPr>
      <t>基本支出</t>
    </r>
  </si>
  <si>
    <r>
      <rPr>
        <sz val="11"/>
        <color rgb="FF000000"/>
        <rFont val="宋体"/>
        <charset val="134"/>
      </rPr>
      <t>项目支出</t>
    </r>
  </si>
  <si>
    <r>
      <rPr>
        <sz val="11"/>
        <color rgb="FF000000"/>
        <rFont val="宋体"/>
        <charset val="134"/>
      </rPr>
      <t>财政专户管理的支出</t>
    </r>
  </si>
  <si>
    <r>
      <rPr>
        <sz val="11"/>
        <color rgb="FF000000"/>
        <rFont val="宋体"/>
        <charset val="134"/>
      </rPr>
      <t>国有资本经营预算</t>
    </r>
  </si>
  <si>
    <r>
      <rPr>
        <sz val="11"/>
        <color rgb="FF000000"/>
        <rFont val="宋体"/>
        <charset val="134"/>
      </rPr>
      <t>单位资金</t>
    </r>
  </si>
  <si>
    <r>
      <rPr>
        <sz val="11"/>
        <color rgb="FF000000"/>
        <rFont val="宋体"/>
        <charset val="134"/>
      </rPr>
      <t>其中：财政拨款</t>
    </r>
  </si>
  <si>
    <r>
      <rPr>
        <sz val="11"/>
        <color rgb="FF000000"/>
        <rFont val="宋体"/>
        <charset val="134"/>
      </rPr>
      <t>小计</t>
    </r>
  </si>
  <si>
    <r>
      <rPr>
        <sz val="11"/>
        <color rgb="FF000000"/>
        <rFont val="宋体"/>
        <charset val="134"/>
      </rPr>
      <t>事业支出</t>
    </r>
  </si>
  <si>
    <r>
      <rPr>
        <sz val="11"/>
        <color rgb="FF000000"/>
        <rFont val="宋体"/>
        <charset val="134"/>
      </rPr>
      <t>事业单位</t>
    </r>
    <r>
      <rPr>
        <sz val="11"/>
        <color rgb="FF000000"/>
        <rFont val="Times New Roman"/>
        <charset val="134"/>
      </rPr>
      <t xml:space="preserve">
</t>
    </r>
    <r>
      <rPr>
        <sz val="11"/>
        <color rgb="FF000000"/>
        <rFont val="宋体"/>
        <charset val="134"/>
      </rPr>
      <t>经营支出</t>
    </r>
  </si>
  <si>
    <r>
      <rPr>
        <sz val="11"/>
        <color rgb="FF000000"/>
        <rFont val="宋体"/>
        <charset val="134"/>
      </rPr>
      <t>上级补助支出</t>
    </r>
  </si>
  <si>
    <r>
      <rPr>
        <sz val="11"/>
        <color rgb="FF000000"/>
        <rFont val="宋体"/>
        <charset val="134"/>
      </rPr>
      <t>附属单位补助支出</t>
    </r>
  </si>
  <si>
    <r>
      <rPr>
        <sz val="11"/>
        <color rgb="FF000000"/>
        <rFont val="宋体"/>
        <charset val="134"/>
      </rPr>
      <t>其他支出</t>
    </r>
  </si>
  <si>
    <t>208</t>
  </si>
  <si>
    <r>
      <rPr>
        <sz val="9"/>
        <color theme="1"/>
        <rFont val="宋体"/>
        <charset val="134"/>
      </rPr>
      <t>社会保障和就业支出</t>
    </r>
  </si>
  <si>
    <t>20805</t>
  </si>
  <si>
    <r>
      <rPr>
        <sz val="9"/>
        <color theme="1"/>
        <rFont val="宋体"/>
        <charset val="134"/>
      </rPr>
      <t>行政事业单位养老支出</t>
    </r>
  </si>
  <si>
    <t>2080501</t>
  </si>
  <si>
    <r>
      <rPr>
        <sz val="9"/>
        <color theme="1"/>
        <rFont val="宋体"/>
        <charset val="134"/>
      </rPr>
      <t>行政单位离退休</t>
    </r>
  </si>
  <si>
    <t>2080502</t>
  </si>
  <si>
    <r>
      <rPr>
        <sz val="9"/>
        <color theme="1"/>
        <rFont val="宋体"/>
        <charset val="134"/>
      </rPr>
      <t>事业单位离退休</t>
    </r>
  </si>
  <si>
    <t>2080505</t>
  </si>
  <si>
    <r>
      <rPr>
        <sz val="9"/>
        <color theme="1"/>
        <rFont val="宋体"/>
        <charset val="134"/>
      </rPr>
      <t>机关事业单位基本养老保险缴费支出</t>
    </r>
  </si>
  <si>
    <t>20899</t>
  </si>
  <si>
    <r>
      <rPr>
        <sz val="9"/>
        <color theme="1"/>
        <rFont val="宋体"/>
        <charset val="134"/>
      </rPr>
      <t>其他社会保障和就业支出</t>
    </r>
  </si>
  <si>
    <t>2089999</t>
  </si>
  <si>
    <t>210</t>
  </si>
  <si>
    <r>
      <rPr>
        <sz val="9"/>
        <color theme="1"/>
        <rFont val="宋体"/>
        <charset val="134"/>
      </rPr>
      <t>卫生健康支出</t>
    </r>
  </si>
  <si>
    <t>21011</t>
  </si>
  <si>
    <r>
      <rPr>
        <sz val="9"/>
        <color theme="1"/>
        <rFont val="宋体"/>
        <charset val="134"/>
      </rPr>
      <t>行政事业单位医疗</t>
    </r>
  </si>
  <si>
    <t>2101101</t>
  </si>
  <si>
    <r>
      <rPr>
        <sz val="9"/>
        <color theme="1"/>
        <rFont val="宋体"/>
        <charset val="134"/>
      </rPr>
      <t>行政单位医疗</t>
    </r>
  </si>
  <si>
    <t>2101102</t>
  </si>
  <si>
    <r>
      <rPr>
        <sz val="9"/>
        <color theme="1"/>
        <rFont val="宋体"/>
        <charset val="134"/>
      </rPr>
      <t>事业单位医疗</t>
    </r>
  </si>
  <si>
    <t>2101103</t>
  </si>
  <si>
    <r>
      <rPr>
        <sz val="9"/>
        <color theme="1"/>
        <rFont val="宋体"/>
        <charset val="134"/>
      </rPr>
      <t>公务员医疗补助</t>
    </r>
  </si>
  <si>
    <t>2101199</t>
  </si>
  <si>
    <r>
      <rPr>
        <sz val="9"/>
        <color theme="1"/>
        <rFont val="宋体"/>
        <charset val="134"/>
      </rPr>
      <t>其他行政事业单位医疗支出</t>
    </r>
  </si>
  <si>
    <t>212</t>
  </si>
  <si>
    <r>
      <rPr>
        <sz val="9"/>
        <color theme="1"/>
        <rFont val="宋体"/>
        <charset val="134"/>
      </rPr>
      <t>城乡社区支出</t>
    </r>
  </si>
  <si>
    <t>21201</t>
  </si>
  <si>
    <r>
      <rPr>
        <sz val="9"/>
        <color theme="1"/>
        <rFont val="宋体"/>
        <charset val="134"/>
      </rPr>
      <t>城乡社区管理事务</t>
    </r>
  </si>
  <si>
    <t>2120101</t>
  </si>
  <si>
    <r>
      <rPr>
        <sz val="9"/>
        <color theme="1"/>
        <rFont val="宋体"/>
        <charset val="134"/>
      </rPr>
      <t>行政运行</t>
    </r>
  </si>
  <si>
    <t>2120104</t>
  </si>
  <si>
    <r>
      <rPr>
        <sz val="9"/>
        <color theme="1"/>
        <rFont val="宋体"/>
        <charset val="134"/>
      </rPr>
      <t>城管执法</t>
    </r>
  </si>
  <si>
    <t>21205</t>
  </si>
  <si>
    <r>
      <rPr>
        <sz val="9"/>
        <color theme="1"/>
        <rFont val="宋体"/>
        <charset val="134"/>
      </rPr>
      <t>城乡社区环境卫生</t>
    </r>
  </si>
  <si>
    <t>2120501</t>
  </si>
  <si>
    <t>21299</t>
  </si>
  <si>
    <r>
      <rPr>
        <sz val="9"/>
        <color theme="1"/>
        <rFont val="宋体"/>
        <charset val="134"/>
      </rPr>
      <t>其他城乡社区支出</t>
    </r>
  </si>
  <si>
    <t>2129999</t>
  </si>
  <si>
    <t>221</t>
  </si>
  <si>
    <r>
      <rPr>
        <sz val="9"/>
        <color theme="1"/>
        <rFont val="宋体"/>
        <charset val="134"/>
      </rPr>
      <t>住房保障支出</t>
    </r>
  </si>
  <si>
    <t>22102</t>
  </si>
  <si>
    <r>
      <rPr>
        <sz val="9"/>
        <color theme="1"/>
        <rFont val="宋体"/>
        <charset val="134"/>
      </rPr>
      <t>住房改革支出</t>
    </r>
  </si>
  <si>
    <t>2210201</t>
  </si>
  <si>
    <r>
      <rPr>
        <sz val="9"/>
        <color theme="1"/>
        <rFont val="宋体"/>
        <charset val="134"/>
      </rPr>
      <t>住房公积金</t>
    </r>
  </si>
  <si>
    <r>
      <rPr>
        <sz val="10"/>
        <color rgb="FF000000"/>
        <rFont val="宋体"/>
        <charset val="134"/>
      </rPr>
      <t>合</t>
    </r>
    <r>
      <rPr>
        <sz val="10"/>
        <color rgb="FF000000"/>
        <rFont val="Times New Roman"/>
        <charset val="134"/>
      </rPr>
      <t xml:space="preserve">  </t>
    </r>
    <r>
      <rPr>
        <sz val="10"/>
        <color rgb="FF000000"/>
        <rFont val="宋体"/>
        <charset val="134"/>
      </rPr>
      <t>计</t>
    </r>
  </si>
  <si>
    <t>合  计</t>
  </si>
  <si>
    <r>
      <rPr>
        <sz val="10"/>
        <color rgb="FF000000"/>
        <rFont val="宋体"/>
        <charset val="134"/>
      </rPr>
      <t>预算</t>
    </r>
    <r>
      <rPr>
        <sz val="10"/>
        <color rgb="FF000000"/>
        <rFont val="Times New Roman"/>
        <charset val="134"/>
      </rPr>
      <t>02-1</t>
    </r>
    <r>
      <rPr>
        <sz val="10"/>
        <color rgb="FF000000"/>
        <rFont val="宋体"/>
        <charset val="134"/>
      </rPr>
      <t>表</t>
    </r>
  </si>
  <si>
    <r>
      <rPr>
        <b/>
        <sz val="22"/>
        <color rgb="FF000000"/>
        <rFont val="宋体"/>
        <charset val="134"/>
      </rPr>
      <t>财政拨款收支预算总表</t>
    </r>
  </si>
  <si>
    <t>单位：万元</t>
  </si>
  <si>
    <r>
      <rPr>
        <sz val="10"/>
        <color theme="1"/>
        <rFont val="宋体"/>
        <charset val="134"/>
      </rPr>
      <t>支</t>
    </r>
    <r>
      <rPr>
        <sz val="10"/>
        <color theme="1"/>
        <rFont val="Times New Roman"/>
        <charset val="134"/>
      </rPr>
      <t xml:space="preserve">        </t>
    </r>
    <r>
      <rPr>
        <sz val="10"/>
        <color theme="1"/>
        <rFont val="宋体"/>
        <charset val="134"/>
      </rPr>
      <t>出</t>
    </r>
  </si>
  <si>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</si>
  <si>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</si>
  <si>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</si>
  <si>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</si>
  <si>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</si>
  <si>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</si>
  <si>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</si>
  <si>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</si>
  <si>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</si>
  <si>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</si>
  <si>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</si>
  <si>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</si>
  <si>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</si>
  <si>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</si>
  <si>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</si>
  <si>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</si>
  <si>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</si>
  <si>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</si>
  <si>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</si>
  <si>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</si>
  <si>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</si>
  <si>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</si>
  <si>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</si>
  <si>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</si>
  <si>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</si>
  <si>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</si>
  <si>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</si>
  <si>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</si>
  <si>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</si>
  <si>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</si>
  <si>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</si>
  <si>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r>
      <rPr>
        <sz val="10"/>
        <color theme="1"/>
        <rFont val="宋体"/>
        <charset val="134"/>
      </rPr>
      <t>收</t>
    </r>
    <r>
      <rPr>
        <sz val="10"/>
        <color theme="1"/>
        <rFont val="Times New Roman"/>
        <charset val="134"/>
      </rPr>
      <t xml:space="preserve"> </t>
    </r>
    <r>
      <rPr>
        <sz val="10"/>
        <color theme="1"/>
        <rFont val="宋体"/>
        <charset val="134"/>
      </rPr>
      <t>入</t>
    </r>
    <r>
      <rPr>
        <sz val="10"/>
        <color theme="1"/>
        <rFont val="Times New Roman"/>
        <charset val="134"/>
      </rPr>
      <t xml:space="preserve"> </t>
    </r>
    <r>
      <rPr>
        <sz val="10"/>
        <color theme="1"/>
        <rFont val="宋体"/>
        <charset val="134"/>
      </rPr>
      <t>总</t>
    </r>
    <r>
      <rPr>
        <sz val="10"/>
        <color theme="1"/>
        <rFont val="Times New Roman"/>
        <charset val="134"/>
      </rPr>
      <t xml:space="preserve"> </t>
    </r>
    <r>
      <rPr>
        <sz val="10"/>
        <color theme="1"/>
        <rFont val="宋体"/>
        <charset val="134"/>
      </rPr>
      <t>计</t>
    </r>
  </si>
  <si>
    <r>
      <rPr>
        <sz val="9"/>
        <color rgb="FF000000"/>
        <rFont val="宋体"/>
        <charset val="134"/>
      </rPr>
      <t>预算</t>
    </r>
    <r>
      <rPr>
        <sz val="9"/>
        <color rgb="FF000000"/>
        <rFont val="Times New Roman"/>
        <charset val="134"/>
      </rPr>
      <t>02-2</t>
    </r>
    <r>
      <rPr>
        <sz val="9"/>
        <color rgb="FF000000"/>
        <rFont val="宋体"/>
        <charset val="134"/>
      </rPr>
      <t>表</t>
    </r>
  </si>
  <si>
    <r>
      <rPr>
        <b/>
        <sz val="21"/>
        <color rgb="FF000000"/>
        <rFont val="宋体"/>
        <charset val="134"/>
      </rPr>
      <t>一般公共预算支出预算表（按功能科目分类）</t>
    </r>
  </si>
  <si>
    <t>部门预算支出功能分类科目</t>
  </si>
  <si>
    <t>合计</t>
  </si>
  <si>
    <t>基本支出</t>
  </si>
  <si>
    <t>项目支出</t>
  </si>
  <si>
    <t>科目编码</t>
  </si>
  <si>
    <t>科目名称</t>
  </si>
  <si>
    <t>小计</t>
  </si>
  <si>
    <t>人员经费</t>
  </si>
  <si>
    <t>公用经费</t>
  </si>
  <si>
    <t>1</t>
  </si>
  <si>
    <t>2</t>
  </si>
  <si>
    <t>3</t>
  </si>
  <si>
    <t>4</t>
  </si>
  <si>
    <t>5</t>
  </si>
  <si>
    <t>6</t>
  </si>
  <si>
    <t>社会保障和就业支出</t>
  </si>
  <si>
    <t>行政事业单位养老支出</t>
  </si>
  <si>
    <t>行政单位离退休</t>
  </si>
  <si>
    <t>事业单位离退休</t>
  </si>
  <si>
    <t>机关事业单位基本养老保险缴费支出</t>
  </si>
  <si>
    <t>其他社会保障和就业支出</t>
  </si>
  <si>
    <t>卫生健康支出</t>
  </si>
  <si>
    <t>行政事业单位医疗</t>
  </si>
  <si>
    <t>行政单位医疗</t>
  </si>
  <si>
    <t>事业单位医疗</t>
  </si>
  <si>
    <t>公务员医疗补助</t>
  </si>
  <si>
    <t>其他行政事业单位医疗支出</t>
  </si>
  <si>
    <t>城乡社区支出</t>
  </si>
  <si>
    <t>城乡社区管理事务</t>
  </si>
  <si>
    <t>行政运行</t>
  </si>
  <si>
    <t>城管执法</t>
  </si>
  <si>
    <t>城乡社区环境卫生</t>
  </si>
  <si>
    <t>其他城乡社区支出</t>
  </si>
  <si>
    <t>住房保障支出</t>
  </si>
  <si>
    <t>住房改革支出</t>
  </si>
  <si>
    <t>住房公积金</t>
  </si>
  <si>
    <r>
      <rPr>
        <sz val="10"/>
        <color rgb="FF000000"/>
        <rFont val="宋体"/>
        <charset val="134"/>
      </rPr>
      <t>预算</t>
    </r>
    <r>
      <rPr>
        <sz val="10"/>
        <color rgb="FF000000"/>
        <rFont val="Times New Roman"/>
        <charset val="134"/>
      </rPr>
      <t>02-3</t>
    </r>
    <r>
      <rPr>
        <sz val="10"/>
        <color rgb="FF000000"/>
        <rFont val="宋体"/>
        <charset val="134"/>
      </rPr>
      <t>表</t>
    </r>
  </si>
  <si>
    <r>
      <rPr>
        <sz val="20"/>
        <color rgb="FF000000"/>
        <rFont val="宋体"/>
        <charset val="134"/>
      </rPr>
      <t>财政拨款支出明细表（按经济科目分类）</t>
    </r>
  </si>
  <si>
    <t>政府预算支出经济分类科目</t>
  </si>
  <si>
    <t>一般公共预算</t>
  </si>
  <si>
    <t>政府性基金预算</t>
  </si>
  <si>
    <t>国有资本经营预算</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</si>
  <si>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</si>
  <si>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</si>
  <si>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</si>
  <si>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</si>
  <si>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</si>
  <si>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</si>
  <si>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</si>
  <si>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</si>
  <si>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</si>
  <si>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</si>
  <si>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</si>
  <si>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</si>
  <si>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</si>
  <si>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</si>
  <si>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</si>
  <si>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</si>
  <si>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</si>
  <si>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</si>
  <si>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</si>
  <si>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</si>
  <si>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</si>
  <si>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</si>
  <si>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</si>
  <si>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</si>
  <si>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</si>
  <si>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</si>
  <si>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</si>
  <si>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</si>
  <si>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</si>
  <si>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</si>
  <si>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</si>
  <si>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</si>
  <si>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</si>
  <si>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</si>
  <si>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</si>
  <si>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</si>
  <si>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</si>
  <si>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</si>
  <si>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</si>
  <si>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</si>
  <si>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</si>
  <si>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</si>
  <si>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</si>
  <si>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</si>
  <si>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</si>
  <si>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</si>
  <si>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</si>
  <si>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</si>
  <si>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</si>
  <si>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</si>
  <si>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</si>
  <si>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</si>
  <si>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503</t>
  </si>
  <si>
    <t>机关资本性支出（一）</t>
  </si>
  <si>
    <t>302</t>
  </si>
  <si>
    <t>商品和服务支出</t>
  </si>
  <si>
    <t>设备购置</t>
  </si>
  <si>
    <t>办公费</t>
  </si>
  <si>
    <t>505</t>
  </si>
  <si>
    <t>对事业单位经常性补助</t>
  </si>
  <si>
    <t>印刷费</t>
  </si>
  <si>
    <t>水费</t>
  </si>
  <si>
    <t>邮电费</t>
  </si>
  <si>
    <t>506</t>
  </si>
  <si>
    <t>对事业单位资本性补助</t>
  </si>
  <si>
    <t>物业管理费</t>
  </si>
  <si>
    <t>资本性支出（一）</t>
  </si>
  <si>
    <t>差旅费</t>
  </si>
  <si>
    <t>509</t>
  </si>
  <si>
    <t>对个人和家庭的补助</t>
  </si>
  <si>
    <t>维修（护）费</t>
  </si>
  <si>
    <t>社会福利和救助</t>
  </si>
  <si>
    <t>离退休费</t>
  </si>
  <si>
    <t>513</t>
  </si>
  <si>
    <t>转移性支出</t>
  </si>
  <si>
    <t>上下级政府间转移性支出</t>
  </si>
  <si>
    <t>被装购置费</t>
  </si>
  <si>
    <t>26</t>
  </si>
  <si>
    <t>劳务费</t>
  </si>
  <si>
    <t>27</t>
  </si>
  <si>
    <t>28</t>
  </si>
  <si>
    <t>工会经费</t>
  </si>
  <si>
    <t>29</t>
  </si>
  <si>
    <t>福利费</t>
  </si>
  <si>
    <t>31</t>
  </si>
  <si>
    <t>39</t>
  </si>
  <si>
    <t>其他交通费用</t>
  </si>
  <si>
    <t>99</t>
  </si>
  <si>
    <t>其他商品和服务支出</t>
  </si>
  <si>
    <t>303</t>
  </si>
  <si>
    <t>退休费</t>
  </si>
  <si>
    <t>生活补助</t>
  </si>
  <si>
    <t>医疗费补助</t>
  </si>
  <si>
    <t>310</t>
  </si>
  <si>
    <t>资本性支出</t>
  </si>
  <si>
    <t>办公设备购置</t>
  </si>
  <si>
    <t>399</t>
  </si>
  <si>
    <t>其他支出</t>
  </si>
  <si>
    <r>
      <rPr>
        <sz val="10"/>
        <color rgb="FF000000"/>
        <rFont val="宋体"/>
        <charset val="134"/>
      </rPr>
      <t>支</t>
    </r>
    <r>
      <rPr>
        <sz val="10"/>
        <color rgb="FF000000"/>
        <rFont val="Times New Roman"/>
        <charset val="134"/>
      </rPr>
      <t xml:space="preserve"> </t>
    </r>
    <r>
      <rPr>
        <sz val="10"/>
        <color rgb="FF000000"/>
        <rFont val="宋体"/>
        <charset val="134"/>
      </rPr>
      <t>出</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计</t>
    </r>
  </si>
  <si>
    <r>
      <rPr>
        <sz val="10"/>
        <color rgb="FF000000"/>
        <rFont val="宋体"/>
        <charset val="134"/>
      </rPr>
      <t>预算</t>
    </r>
    <r>
      <rPr>
        <sz val="10"/>
        <color rgb="FF000000"/>
        <rFont val="Times New Roman"/>
        <charset val="134"/>
      </rPr>
      <t>03</t>
    </r>
    <r>
      <rPr>
        <sz val="10"/>
        <color rgb="FF000000"/>
        <rFont val="宋体"/>
        <charset val="134"/>
      </rPr>
      <t>表</t>
    </r>
  </si>
  <si>
    <r>
      <rPr>
        <sz val="18"/>
        <color rgb="FF000000"/>
        <rFont val="宋体"/>
        <charset val="134"/>
      </rPr>
      <t>一般公共预算</t>
    </r>
    <r>
      <rPr>
        <sz val="18"/>
        <color rgb="FF000000"/>
        <rFont val="Times New Roman"/>
        <charset val="134"/>
      </rPr>
      <t>“</t>
    </r>
    <r>
      <rPr>
        <sz val="18"/>
        <color rgb="FF000000"/>
        <rFont val="宋体"/>
        <charset val="134"/>
      </rPr>
      <t>三公</t>
    </r>
    <r>
      <rPr>
        <sz val="18"/>
        <color rgb="FF000000"/>
        <rFont val="Times New Roman"/>
        <charset val="134"/>
      </rPr>
      <t>”</t>
    </r>
    <r>
      <rPr>
        <sz val="18"/>
        <color rgb="FF000000"/>
        <rFont val="宋体"/>
        <charset val="134"/>
      </rPr>
      <t>经费支出预算表</t>
    </r>
  </si>
  <si>
    <r>
      <rPr>
        <sz val="10"/>
        <color rgb="FF000000"/>
        <rFont val="Times New Roman"/>
        <charset val="134"/>
      </rPr>
      <t>“</t>
    </r>
    <r>
      <rPr>
        <sz val="10"/>
        <color rgb="FF000000"/>
        <rFont val="宋体"/>
        <charset val="134"/>
      </rPr>
      <t>三公</t>
    </r>
    <r>
      <rPr>
        <sz val="10"/>
        <color rgb="FF000000"/>
        <rFont val="Times New Roman"/>
        <charset val="134"/>
      </rPr>
      <t>”</t>
    </r>
    <r>
      <rPr>
        <sz val="10"/>
        <color rgb="FF000000"/>
        <rFont val="宋体"/>
        <charset val="134"/>
      </rPr>
      <t>经费合计</t>
    </r>
  </si>
  <si>
    <t>因公出国（境）费</t>
  </si>
  <si>
    <t>公务用车购置及运行费</t>
  </si>
  <si>
    <t>公务用车购置费</t>
  </si>
  <si>
    <t>公务用车运行费</t>
  </si>
  <si>
    <r>
      <rPr>
        <sz val="9"/>
        <color rgb="FF000000"/>
        <rFont val="宋体"/>
        <charset val="134"/>
      </rPr>
      <t>预算</t>
    </r>
    <r>
      <rPr>
        <sz val="9"/>
        <color rgb="FF000000"/>
        <rFont val="Times New Roman"/>
        <charset val="134"/>
      </rPr>
      <t>04</t>
    </r>
    <r>
      <rPr>
        <sz val="9"/>
        <color rgb="FF000000"/>
        <rFont val="宋体"/>
        <charset val="134"/>
      </rPr>
      <t>表</t>
    </r>
  </si>
  <si>
    <r>
      <rPr>
        <b/>
        <sz val="23"/>
        <color rgb="FF000000"/>
        <rFont val="宋体"/>
        <charset val="134"/>
      </rPr>
      <t>基本支出预算表（人员类</t>
    </r>
    <r>
      <rPr>
        <b/>
        <sz val="23"/>
        <color rgb="FF000000"/>
        <rFont val="Times New Roman"/>
        <charset val="134"/>
      </rPr>
      <t>.</t>
    </r>
    <r>
      <rPr>
        <b/>
        <sz val="23"/>
        <color rgb="FF000000"/>
        <rFont val="宋体"/>
        <charset val="134"/>
      </rPr>
      <t>运转类公用经费项目）</t>
    </r>
  </si>
  <si>
    <t>项目单位</t>
  </si>
  <si>
    <t>项目代码</t>
  </si>
  <si>
    <t>项目名称</t>
  </si>
  <si>
    <t>功能科目编码</t>
  </si>
  <si>
    <t>功能科目名称</t>
  </si>
  <si>
    <t>部门经济科目编码</t>
  </si>
  <si>
    <t>部门经济科目名称</t>
  </si>
  <si>
    <t>资金来源</t>
  </si>
  <si>
    <t>财政专户管理资金</t>
  </si>
  <si>
    <t>单位资金</t>
  </si>
  <si>
    <t>总计</t>
  </si>
  <si>
    <t>财政拨款结转结余</t>
  </si>
  <si>
    <t>事业收入</t>
  </si>
  <si>
    <t>上级补助收入</t>
  </si>
  <si>
    <t>附属单位上缴收入</t>
  </si>
  <si>
    <t>其他收入</t>
  </si>
  <si>
    <t>全年数</t>
  </si>
  <si>
    <t>已预拨</t>
  </si>
  <si>
    <t>已提前安排</t>
  </si>
  <si>
    <t>抵扣上年垫付资金</t>
  </si>
  <si>
    <t>本次下达</t>
  </si>
  <si>
    <t>另文下达</t>
  </si>
  <si>
    <r>
      <rPr>
        <sz val="10"/>
        <color rgb="FF000000"/>
        <rFont val="宋体"/>
        <charset val="134"/>
      </rPr>
      <t>事业单位</t>
    </r>
    <r>
      <rPr>
        <sz val="10"/>
        <color rgb="FF000000"/>
        <rFont val="Times New Roman"/>
        <charset val="134"/>
      </rPr>
      <t xml:space="preserve">
</t>
    </r>
    <r>
      <rPr>
        <sz val="10"/>
        <color rgb="FF000000"/>
        <rFont val="宋体"/>
        <charset val="134"/>
      </rPr>
      <t>经营收入</t>
    </r>
  </si>
  <si>
    <t>其中：转隶人员公用经费</t>
  </si>
  <si>
    <t>事业单位
经营收入</t>
  </si>
  <si>
    <t>曲靖市城市综合管理局</t>
  </si>
  <si>
    <t>曲靖市城市管理综合行政执法支队</t>
  </si>
  <si>
    <t>530300210000000025656</t>
  </si>
  <si>
    <t>事业人员支出工资</t>
  </si>
  <si>
    <t>30101</t>
  </si>
  <si>
    <t>30102</t>
  </si>
  <si>
    <t>30107</t>
  </si>
  <si>
    <t>530300231100001528730</t>
  </si>
  <si>
    <t>事业人员参照公务员规范后绩效奖</t>
  </si>
  <si>
    <t>530300210000000025666</t>
  </si>
  <si>
    <t>社会保障缴费（养老保险）</t>
  </si>
  <si>
    <t>30108</t>
  </si>
  <si>
    <t>530300210000000025663</t>
  </si>
  <si>
    <t>社会保障缴费（基本医疗保险）</t>
  </si>
  <si>
    <t>30110</t>
  </si>
  <si>
    <t>530300210000000025662</t>
  </si>
  <si>
    <t>社会保障缴费（工伤保险）</t>
  </si>
  <si>
    <t>30112</t>
  </si>
  <si>
    <t>530300210000000025665</t>
  </si>
  <si>
    <t>社会保障缴费（失业保险）</t>
  </si>
  <si>
    <t>530300210000000025661</t>
  </si>
  <si>
    <t>社会保障缴费（附加商业险）</t>
  </si>
  <si>
    <t>530300210000000025669</t>
  </si>
  <si>
    <t>社会保障缴费（住房公积金）</t>
  </si>
  <si>
    <t>30113</t>
  </si>
  <si>
    <t>530300221100000587545</t>
  </si>
  <si>
    <t>30231</t>
  </si>
  <si>
    <t>530300210000000025682</t>
  </si>
  <si>
    <t>一般公用经费</t>
  </si>
  <si>
    <t>30211</t>
  </si>
  <si>
    <t>30201</t>
  </si>
  <si>
    <t>530300210000000025681</t>
  </si>
  <si>
    <t>退休公用经费</t>
  </si>
  <si>
    <t>530300210000000025680</t>
  </si>
  <si>
    <t>30216</t>
  </si>
  <si>
    <t>530300210000000025676</t>
  </si>
  <si>
    <t>30228</t>
  </si>
  <si>
    <t>530300210000000025677</t>
  </si>
  <si>
    <t>30229</t>
  </si>
  <si>
    <t>530300210000000025659</t>
  </si>
  <si>
    <r>
      <rPr>
        <sz val="10"/>
        <color theme="1"/>
        <rFont val="宋体"/>
        <charset val="134"/>
      </rPr>
      <t>离休人员医疗统筹费</t>
    </r>
    <r>
      <rPr>
        <sz val="10"/>
        <color theme="1"/>
        <rFont val="Times New Roman"/>
        <charset val="134"/>
      </rPr>
      <t>(</t>
    </r>
    <r>
      <rPr>
        <sz val="10"/>
        <color theme="1"/>
        <rFont val="宋体"/>
        <charset val="134"/>
      </rPr>
      <t>行政</t>
    </r>
    <r>
      <rPr>
        <sz val="10"/>
        <color theme="1"/>
        <rFont val="Times New Roman"/>
        <charset val="134"/>
      </rPr>
      <t>)</t>
    </r>
  </si>
  <si>
    <t>30307</t>
  </si>
  <si>
    <t>530300210000000025326</t>
  </si>
  <si>
    <t>行政人员支出工资</t>
  </si>
  <si>
    <t>530300231100001499590</t>
  </si>
  <si>
    <t>公务员基础绩效奖</t>
  </si>
  <si>
    <t>30103</t>
  </si>
  <si>
    <t>530300210000000025337</t>
  </si>
  <si>
    <t>530300210000000025334</t>
  </si>
  <si>
    <t>530300210000000025333</t>
  </si>
  <si>
    <t>530300210000000025335</t>
  </si>
  <si>
    <t>社会保障缴费（生育保险）</t>
  </si>
  <si>
    <t>530300210000000025332</t>
  </si>
  <si>
    <t>530300210000000025340</t>
  </si>
  <si>
    <t>530300221100000690015</t>
  </si>
  <si>
    <t>30217</t>
  </si>
  <si>
    <t>530300210000000025399</t>
  </si>
  <si>
    <t>530300221100000716126</t>
  </si>
  <si>
    <t>530300210000000025348</t>
  </si>
  <si>
    <t>30215</t>
  </si>
  <si>
    <t>530300210000000025349</t>
  </si>
  <si>
    <t>530300210000000025345</t>
  </si>
  <si>
    <t>530300210000000025346</t>
  </si>
  <si>
    <t>530300210000000025347</t>
  </si>
  <si>
    <t>公务出行租车经费</t>
  </si>
  <si>
    <t>30239</t>
  </si>
  <si>
    <t>530300210000000025343</t>
  </si>
  <si>
    <t>行政人员公务交通补贴</t>
  </si>
  <si>
    <t>530300210000000025328</t>
  </si>
  <si>
    <t>公务员医疗费</t>
  </si>
  <si>
    <t>30111</t>
  </si>
  <si>
    <t>530300210000000025339</t>
  </si>
  <si>
    <t>退休公务员医疗费</t>
  </si>
  <si>
    <t>曲靖市园林绿化局</t>
  </si>
  <si>
    <t>530300210000000024873</t>
  </si>
  <si>
    <t>530300231100001527293</t>
  </si>
  <si>
    <t>530300210000000024883</t>
  </si>
  <si>
    <t>530300210000000024880</t>
  </si>
  <si>
    <t>530300210000000024879</t>
  </si>
  <si>
    <t>530300210000000024882</t>
  </si>
  <si>
    <t>530300210000000024878</t>
  </si>
  <si>
    <t>530300210000000024886</t>
  </si>
  <si>
    <t>530300210000000024897</t>
  </si>
  <si>
    <t>30207</t>
  </si>
  <si>
    <t>30205</t>
  </si>
  <si>
    <t>530300210000000024896</t>
  </si>
  <si>
    <t>530300210000000024895</t>
  </si>
  <si>
    <t>530300210000000024891</t>
  </si>
  <si>
    <t>530300210000000024892</t>
  </si>
  <si>
    <r>
      <rPr>
        <sz val="9"/>
        <color rgb="FF000000"/>
        <rFont val="宋体"/>
        <charset val="134"/>
      </rPr>
      <t>预算</t>
    </r>
    <r>
      <rPr>
        <sz val="9"/>
        <color rgb="FF000000"/>
        <rFont val="Times New Roman"/>
        <charset val="134"/>
      </rPr>
      <t>05-1</t>
    </r>
    <r>
      <rPr>
        <sz val="9"/>
        <color rgb="FF000000"/>
        <rFont val="宋体"/>
        <charset val="134"/>
      </rPr>
      <t>表</t>
    </r>
  </si>
  <si>
    <r>
      <rPr>
        <b/>
        <sz val="23"/>
        <color rgb="FF000000"/>
        <rFont val="宋体"/>
        <charset val="134"/>
      </rPr>
      <t>项目支出预算表（其他运转类</t>
    </r>
    <r>
      <rPr>
        <b/>
        <sz val="23"/>
        <color rgb="FF000000"/>
        <rFont val="Times New Roman"/>
        <charset val="134"/>
      </rPr>
      <t>.</t>
    </r>
    <r>
      <rPr>
        <b/>
        <sz val="23"/>
        <color rgb="FF000000"/>
        <rFont val="宋体"/>
        <charset val="134"/>
      </rPr>
      <t>特定目标类项目）</t>
    </r>
  </si>
  <si>
    <r>
      <rPr>
        <sz val="11"/>
        <color rgb="FF000000"/>
        <rFont val="宋体"/>
        <charset val="134"/>
      </rPr>
      <t>项目分类</t>
    </r>
  </si>
  <si>
    <r>
      <rPr>
        <sz val="11"/>
        <color rgb="FF000000"/>
        <rFont val="宋体"/>
        <charset val="134"/>
      </rPr>
      <t>项目代码</t>
    </r>
  </si>
  <si>
    <r>
      <rPr>
        <sz val="11"/>
        <color rgb="FF000000"/>
        <rFont val="宋体"/>
        <charset val="134"/>
      </rPr>
      <t>项目名称</t>
    </r>
  </si>
  <si>
    <r>
      <rPr>
        <sz val="11"/>
        <color rgb="FF000000"/>
        <rFont val="宋体"/>
        <charset val="134"/>
      </rPr>
      <t>项目单位</t>
    </r>
  </si>
  <si>
    <r>
      <rPr>
        <sz val="11"/>
        <color rgb="FF000000"/>
        <rFont val="宋体"/>
        <charset val="134"/>
      </rPr>
      <t>功能科目编码</t>
    </r>
  </si>
  <si>
    <r>
      <rPr>
        <sz val="11"/>
        <color rgb="FF000000"/>
        <rFont val="宋体"/>
        <charset val="134"/>
      </rPr>
      <t>功能科目名称</t>
    </r>
  </si>
  <si>
    <r>
      <rPr>
        <sz val="11"/>
        <color rgb="FF000000"/>
        <rFont val="宋体"/>
        <charset val="134"/>
      </rPr>
      <t>经济科目编码</t>
    </r>
  </si>
  <si>
    <r>
      <rPr>
        <sz val="11"/>
        <color rgb="FF000000"/>
        <rFont val="宋体"/>
        <charset val="134"/>
      </rPr>
      <t>经济科目名称</t>
    </r>
  </si>
  <si>
    <r>
      <rPr>
        <sz val="11"/>
        <color rgb="FF000000"/>
        <rFont val="宋体"/>
        <charset val="134"/>
      </rPr>
      <t>本年拨款</t>
    </r>
  </si>
  <si>
    <r>
      <rPr>
        <sz val="11"/>
        <color rgb="FF000000"/>
        <rFont val="宋体"/>
        <charset val="134"/>
      </rPr>
      <t>财政拨款结转结余</t>
    </r>
  </si>
  <si>
    <r>
      <rPr>
        <sz val="11"/>
        <color rgb="FF000000"/>
        <rFont val="宋体"/>
        <charset val="134"/>
      </rPr>
      <t>财政专户管理资金</t>
    </r>
  </si>
  <si>
    <r>
      <rPr>
        <sz val="11"/>
        <color rgb="FF000000"/>
        <rFont val="宋体"/>
        <charset val="134"/>
      </rPr>
      <t>一般公共预算</t>
    </r>
  </si>
  <si>
    <r>
      <rPr>
        <sz val="11"/>
        <color rgb="FF000000"/>
        <rFont val="宋体"/>
        <charset val="134"/>
      </rPr>
      <t>政府性基金预算</t>
    </r>
  </si>
  <si>
    <r>
      <rPr>
        <sz val="11"/>
        <color rgb="FF000000"/>
        <rFont val="宋体"/>
        <charset val="134"/>
      </rPr>
      <t>事业收入</t>
    </r>
  </si>
  <si>
    <r>
      <rPr>
        <sz val="11"/>
        <color rgb="FF000000"/>
        <rFont val="宋体"/>
        <charset val="134"/>
      </rPr>
      <t>事业单位</t>
    </r>
    <r>
      <rPr>
        <sz val="11"/>
        <color rgb="FF000000"/>
        <rFont val="Times New Roman"/>
        <charset val="134"/>
      </rPr>
      <t xml:space="preserve">
</t>
    </r>
    <r>
      <rPr>
        <sz val="11"/>
        <color rgb="FF000000"/>
        <rFont val="宋体"/>
        <charset val="134"/>
      </rPr>
      <t>经营收入</t>
    </r>
  </si>
  <si>
    <r>
      <rPr>
        <sz val="11"/>
        <color rgb="FF000000"/>
        <rFont val="宋体"/>
        <charset val="134"/>
      </rPr>
      <t>上级补助收入</t>
    </r>
  </si>
  <si>
    <r>
      <rPr>
        <sz val="11"/>
        <color rgb="FF000000"/>
        <rFont val="宋体"/>
        <charset val="134"/>
      </rPr>
      <t>附属单位上缴收入</t>
    </r>
  </si>
  <si>
    <r>
      <rPr>
        <sz val="11"/>
        <color rgb="FF000000"/>
        <rFont val="宋体"/>
        <charset val="134"/>
      </rPr>
      <t>其他收入</t>
    </r>
  </si>
  <si>
    <r>
      <rPr>
        <sz val="11"/>
        <color rgb="FF000000"/>
        <rFont val="宋体"/>
        <charset val="134"/>
      </rPr>
      <t>其中：本次下达</t>
    </r>
  </si>
  <si>
    <r>
      <rPr>
        <sz val="9"/>
        <color theme="1"/>
        <rFont val="宋体"/>
        <charset val="134"/>
      </rPr>
      <t>城市管理工作业务经费</t>
    </r>
  </si>
  <si>
    <r>
      <rPr>
        <sz val="9"/>
        <color theme="1"/>
        <rFont val="宋体"/>
        <charset val="134"/>
      </rPr>
      <t>专项业务类</t>
    </r>
  </si>
  <si>
    <t>530300200000000001798</t>
  </si>
  <si>
    <r>
      <rPr>
        <sz val="9"/>
        <color theme="1"/>
        <rFont val="宋体"/>
        <charset val="134"/>
      </rPr>
      <t>曲靖市城市综合管理局</t>
    </r>
  </si>
  <si>
    <r>
      <rPr>
        <sz val="9"/>
        <color theme="1"/>
        <rFont val="宋体"/>
        <charset val="134"/>
      </rPr>
      <t>办公费</t>
    </r>
  </si>
  <si>
    <t>30209</t>
  </si>
  <si>
    <r>
      <rPr>
        <sz val="9"/>
        <color theme="1"/>
        <rFont val="宋体"/>
        <charset val="134"/>
      </rPr>
      <t>物业管理费</t>
    </r>
  </si>
  <si>
    <r>
      <rPr>
        <sz val="9"/>
        <color theme="1"/>
        <rFont val="宋体"/>
        <charset val="134"/>
      </rPr>
      <t>曲靖市城市综合管理局单位专项资金</t>
    </r>
  </si>
  <si>
    <r>
      <rPr>
        <sz val="9"/>
        <color theme="1"/>
        <rFont val="宋体"/>
        <charset val="134"/>
      </rPr>
      <t>事业发展类</t>
    </r>
  </si>
  <si>
    <t>530300221100000665017</t>
  </si>
  <si>
    <r>
      <rPr>
        <sz val="9"/>
        <color theme="1"/>
        <rFont val="宋体"/>
        <charset val="134"/>
      </rPr>
      <t>曲靖市中心城市互联网租赁自行车特许经营项目补助资金</t>
    </r>
  </si>
  <si>
    <t>530300221100001010821</t>
  </si>
  <si>
    <r>
      <rPr>
        <sz val="9"/>
        <color theme="1"/>
        <rFont val="宋体"/>
        <charset val="134"/>
      </rPr>
      <t>差旅费</t>
    </r>
  </si>
  <si>
    <r>
      <rPr>
        <sz val="9"/>
        <color theme="1"/>
        <rFont val="宋体"/>
        <charset val="134"/>
      </rPr>
      <t>会议费</t>
    </r>
  </si>
  <si>
    <r>
      <rPr>
        <sz val="9"/>
        <color theme="1"/>
        <rFont val="宋体"/>
        <charset val="134"/>
      </rPr>
      <t>培训费</t>
    </r>
  </si>
  <si>
    <t>30226</t>
  </si>
  <si>
    <r>
      <rPr>
        <sz val="9"/>
        <color theme="1"/>
        <rFont val="宋体"/>
        <charset val="134"/>
      </rPr>
      <t>劳务费</t>
    </r>
  </si>
  <si>
    <t>30227</t>
  </si>
  <si>
    <r>
      <rPr>
        <sz val="9"/>
        <color theme="1"/>
        <rFont val="宋体"/>
        <charset val="134"/>
      </rPr>
      <t>委托业务费</t>
    </r>
  </si>
  <si>
    <r>
      <rPr>
        <sz val="9"/>
        <color theme="1"/>
        <rFont val="宋体"/>
        <charset val="134"/>
      </rPr>
      <t>其他交通费用</t>
    </r>
  </si>
  <si>
    <t>31002</t>
  </si>
  <si>
    <r>
      <rPr>
        <sz val="9"/>
        <color theme="1"/>
        <rFont val="宋体"/>
        <charset val="134"/>
      </rPr>
      <t>办公设备购置</t>
    </r>
  </si>
  <si>
    <r>
      <rPr>
        <sz val="9"/>
        <color theme="1"/>
        <rFont val="宋体"/>
        <charset val="134"/>
      </rPr>
      <t>曲靖市中心城市互联网租赁自行车特许经营项目专项资金</t>
    </r>
  </si>
  <si>
    <t>530300221100000618930</t>
  </si>
  <si>
    <t>39999</t>
  </si>
  <si>
    <r>
      <rPr>
        <sz val="9"/>
        <color theme="1"/>
        <rFont val="宋体"/>
        <charset val="134"/>
      </rPr>
      <t>其他支出</t>
    </r>
  </si>
  <si>
    <r>
      <rPr>
        <sz val="9"/>
        <color theme="1"/>
        <rFont val="宋体"/>
        <charset val="134"/>
      </rPr>
      <t>城市管理（罚没收入）业务执法经费</t>
    </r>
  </si>
  <si>
    <t>530300210000000017384</t>
  </si>
  <si>
    <r>
      <rPr>
        <sz val="9"/>
        <color theme="1"/>
        <rFont val="宋体"/>
        <charset val="134"/>
      </rPr>
      <t>曲靖市城市管理综合行政执法支队</t>
    </r>
  </si>
  <si>
    <t>30202</t>
  </si>
  <si>
    <r>
      <rPr>
        <sz val="9"/>
        <color theme="1"/>
        <rFont val="宋体"/>
        <charset val="134"/>
      </rPr>
      <t>印刷费</t>
    </r>
  </si>
  <si>
    <t>30213</t>
  </si>
  <si>
    <r>
      <rPr>
        <sz val="9"/>
        <color theme="1"/>
        <rFont val="宋体"/>
        <charset val="134"/>
      </rPr>
      <t>维修（护）费</t>
    </r>
  </si>
  <si>
    <t>30224</t>
  </si>
  <si>
    <r>
      <rPr>
        <sz val="9"/>
        <color theme="1"/>
        <rFont val="宋体"/>
        <charset val="134"/>
      </rPr>
      <t>被装购置费</t>
    </r>
  </si>
  <si>
    <t>30299</t>
  </si>
  <si>
    <r>
      <rPr>
        <sz val="9"/>
        <color theme="1"/>
        <rFont val="宋体"/>
        <charset val="134"/>
      </rPr>
      <t>其他商品和服务支出</t>
    </r>
  </si>
  <si>
    <r>
      <rPr>
        <sz val="9"/>
        <color theme="1"/>
        <rFont val="宋体"/>
        <charset val="134"/>
      </rPr>
      <t>单位自有资金专项经费</t>
    </r>
  </si>
  <si>
    <t>530300221100000668101</t>
  </si>
  <si>
    <r>
      <rPr>
        <sz val="9"/>
        <color theme="1"/>
        <rFont val="宋体"/>
        <charset val="134"/>
      </rPr>
      <t>中心城市互联网租赁自行车特许经营项目专项经费</t>
    </r>
  </si>
  <si>
    <t>530300221100001011128</t>
  </si>
  <si>
    <r>
      <rPr>
        <sz val="9"/>
        <color theme="1"/>
        <rFont val="Times New Roman"/>
        <charset val="134"/>
      </rPr>
      <t>2023</t>
    </r>
    <r>
      <rPr>
        <sz val="9"/>
        <color theme="1"/>
        <rFont val="宋体"/>
        <charset val="134"/>
      </rPr>
      <t>年国家园林城市迎检复查专项经费</t>
    </r>
  </si>
  <si>
    <t>530300231100001926508</t>
  </si>
  <si>
    <r>
      <rPr>
        <sz val="9"/>
        <color theme="1"/>
        <rFont val="宋体"/>
        <charset val="134"/>
      </rPr>
      <t>曲靖市园林绿化局</t>
    </r>
  </si>
  <si>
    <t>530300241100002285167</t>
  </si>
  <si>
    <r>
      <rPr>
        <sz val="9"/>
        <color theme="1"/>
        <rFont val="宋体"/>
        <charset val="134"/>
      </rPr>
      <t>园林绿化及创园复检专项经费</t>
    </r>
  </si>
  <si>
    <t>530300210000000017305</t>
  </si>
  <si>
    <r>
      <rPr>
        <sz val="9"/>
        <color rgb="FF000000"/>
        <rFont val="宋体"/>
        <charset val="134"/>
      </rPr>
      <t>预算</t>
    </r>
    <r>
      <rPr>
        <sz val="9"/>
        <color rgb="FF000000"/>
        <rFont val="Times New Roman"/>
        <charset val="134"/>
      </rPr>
      <t>05-2</t>
    </r>
    <r>
      <rPr>
        <sz val="9"/>
        <color rgb="FF000000"/>
        <rFont val="宋体"/>
        <charset val="134"/>
      </rPr>
      <t>表</t>
    </r>
  </si>
  <si>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</si>
  <si>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</si>
  <si>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</si>
  <si>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</si>
  <si>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</si>
  <si>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</si>
  <si>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</si>
  <si>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</si>
  <si>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</si>
  <si>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</si>
  <si>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</si>
  <si>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中心城市互联网租赁自行车特许经营项目专项经费</t>
  </si>
  <si>
    <r>
      <rPr>
        <sz val="10"/>
        <color theme="1"/>
        <rFont val="Times New Roman"/>
        <charset val="134"/>
      </rPr>
      <t>2018</t>
    </r>
    <r>
      <rPr>
        <sz val="10"/>
        <color theme="1"/>
        <rFont val="宋体"/>
        <charset val="134"/>
      </rPr>
      <t>年以来，哈罗、青桔两个品牌未经批准在曲靖市场陆续投放共享单车。经过</t>
    </r>
    <r>
      <rPr>
        <sz val="10"/>
        <color theme="1"/>
        <rFont val="Times New Roman"/>
        <charset val="134"/>
      </rPr>
      <t>3</t>
    </r>
    <r>
      <rPr>
        <sz val="10"/>
        <color theme="1"/>
        <rFont val="宋体"/>
        <charset val="134"/>
      </rPr>
      <t>年的运行，暴露出车辆投放规模过大、公共停车泊位占用过多、扰乱市容秩序、安全隐患突出等社会问题，对市民日常生活带来了便利的同时也带来了大量负面影响，成为市民心中的</t>
    </r>
    <r>
      <rPr>
        <sz val="10"/>
        <color theme="1"/>
        <rFont val="Times New Roman"/>
        <charset val="134"/>
      </rPr>
      <t>“</t>
    </r>
    <r>
      <rPr>
        <sz val="10"/>
        <color theme="1"/>
        <rFont val="宋体"/>
        <charset val="134"/>
      </rPr>
      <t>堵点</t>
    </r>
    <r>
      <rPr>
        <sz val="10"/>
        <color theme="1"/>
        <rFont val="Times New Roman"/>
        <charset val="134"/>
      </rPr>
      <t>”</t>
    </r>
    <r>
      <rPr>
        <sz val="10"/>
        <color theme="1"/>
        <rFont val="宋体"/>
        <charset val="134"/>
      </rPr>
      <t>问题，也成为扰乱城市秩序、不能根治的难点问题，给曲靖开展创建文明城市、推进爱国卫生</t>
    </r>
    <r>
      <rPr>
        <sz val="10"/>
        <color theme="1"/>
        <rFont val="Times New Roman"/>
        <charset val="134"/>
      </rPr>
      <t>“7</t>
    </r>
    <r>
      <rPr>
        <sz val="10"/>
        <color theme="1"/>
        <rFont val="宋体"/>
        <charset val="134"/>
      </rPr>
      <t>个专项行动</t>
    </r>
    <r>
      <rPr>
        <sz val="10"/>
        <color theme="1"/>
        <rFont val="Times New Roman"/>
        <charset val="134"/>
      </rPr>
      <t>”</t>
    </r>
    <r>
      <rPr>
        <sz val="10"/>
        <color theme="1"/>
        <rFont val="宋体"/>
        <charset val="134"/>
      </rPr>
      <t>等工作带来了严重的困扰，迫切需要政府解决监管职能模糊、行业准入机制不健全、车辆维护管理不规范、企业竞争无序、主体责任不落实、安全隐患突出、用户资金和信息安全风险大、投诉服务不到位等社会问题。曲靖市城市综合管理局及时介入，秉承为民、惠民、利民的工作原则，有序推进互联网租赁自行车特许经营项目，具体情况如下：</t>
    </r>
    <r>
      <rPr>
        <sz val="10"/>
        <color theme="1"/>
        <rFont val="Times New Roman"/>
        <charset val="134"/>
      </rPr>
      <t>1</t>
    </r>
    <r>
      <rPr>
        <sz val="10"/>
        <color theme="1"/>
        <rFont val="宋体"/>
        <charset val="134"/>
      </rPr>
      <t>、不惧乱象，主动担当；</t>
    </r>
    <r>
      <rPr>
        <sz val="10"/>
        <color theme="1"/>
        <rFont val="Times New Roman"/>
        <charset val="134"/>
      </rPr>
      <t>2</t>
    </r>
    <r>
      <rPr>
        <sz val="10"/>
        <color theme="1"/>
        <rFont val="宋体"/>
        <charset val="134"/>
      </rPr>
      <t>、认真研究，找准方向；</t>
    </r>
    <r>
      <rPr>
        <sz val="10"/>
        <color theme="1"/>
        <rFont val="Times New Roman"/>
        <charset val="134"/>
      </rPr>
      <t>3</t>
    </r>
    <r>
      <rPr>
        <sz val="10"/>
        <color theme="1"/>
        <rFont val="宋体"/>
        <charset val="134"/>
      </rPr>
      <t>、全面调研，明确招标；</t>
    </r>
    <r>
      <rPr>
        <sz val="10"/>
        <color theme="1"/>
        <rFont val="Times New Roman"/>
        <charset val="134"/>
      </rPr>
      <t>4</t>
    </r>
    <r>
      <rPr>
        <sz val="10"/>
        <color theme="1"/>
        <rFont val="宋体"/>
        <charset val="134"/>
      </rPr>
      <t>、签订协议，步入正轨；</t>
    </r>
    <r>
      <rPr>
        <sz val="10"/>
        <color theme="1"/>
        <rFont val="Times New Roman"/>
        <charset val="134"/>
      </rPr>
      <t>5</t>
    </r>
    <r>
      <rPr>
        <sz val="10"/>
        <color theme="1"/>
        <rFont val="宋体"/>
        <charset val="134"/>
      </rPr>
      <t>、以人为本，规范管理；下一步，市城市综合管理局将进一步总结经验，提升互联网租赁自行车管理服务水平，引导和规范互联网租赁自行车行业有序发展，继续秉承为民、惠民、利民的工作原则，为市民出行带来最大便捷，为企业经营创造最优营商环境，为</t>
    </r>
    <r>
      <rPr>
        <sz val="10"/>
        <color theme="1"/>
        <rFont val="Times New Roman"/>
        <charset val="134"/>
      </rPr>
      <t>“</t>
    </r>
    <r>
      <rPr>
        <sz val="10"/>
        <color theme="1"/>
        <rFont val="宋体"/>
        <charset val="134"/>
      </rPr>
      <t>美丽曲靖</t>
    </r>
    <r>
      <rPr>
        <sz val="10"/>
        <color theme="1"/>
        <rFont val="Times New Roman"/>
        <charset val="134"/>
      </rPr>
      <t>”</t>
    </r>
    <r>
      <rPr>
        <sz val="10"/>
        <color theme="1"/>
        <rFont val="宋体"/>
        <charset val="134"/>
      </rPr>
      <t>建设贡献城管人的力量。</t>
    </r>
  </si>
  <si>
    <t>产出指标</t>
  </si>
  <si>
    <t>数量指标</t>
  </si>
  <si>
    <t>车辆投入市场运营</t>
  </si>
  <si>
    <t>&gt;=</t>
  </si>
  <si>
    <t>20000</t>
  </si>
  <si>
    <t>辆</t>
  </si>
  <si>
    <t>定量指标</t>
  </si>
  <si>
    <r>
      <rPr>
        <sz val="10"/>
        <color theme="1"/>
        <rFont val="宋体"/>
        <charset val="134"/>
      </rPr>
      <t>互联网租赁自行车投放量按照《关于曲靖中心城市互联网租赁自行车投放规模（</t>
    </r>
    <r>
      <rPr>
        <sz val="10"/>
        <color theme="1"/>
        <rFont val="Times New Roman"/>
        <charset val="134"/>
      </rPr>
      <t>2021—2023</t>
    </r>
    <r>
      <rPr>
        <sz val="10"/>
        <color theme="1"/>
        <rFont val="宋体"/>
        <charset val="134"/>
      </rPr>
      <t>年）的通知》（曲交运输﹝</t>
    </r>
    <r>
      <rPr>
        <sz val="10"/>
        <color theme="1"/>
        <rFont val="Times New Roman"/>
        <charset val="134"/>
      </rPr>
      <t>2021</t>
    </r>
    <r>
      <rPr>
        <sz val="10"/>
        <color theme="1"/>
        <rFont val="宋体"/>
        <charset val="134"/>
      </rPr>
      <t>﹞</t>
    </r>
    <r>
      <rPr>
        <sz val="10"/>
        <color theme="1"/>
        <rFont val="Times New Roman"/>
        <charset val="134"/>
      </rPr>
      <t>24</t>
    </r>
    <r>
      <rPr>
        <sz val="10"/>
        <color theme="1"/>
        <rFont val="宋体"/>
        <charset val="134"/>
      </rPr>
      <t>号）执行，</t>
    </r>
    <r>
      <rPr>
        <sz val="10"/>
        <color theme="1"/>
        <rFont val="Times New Roman"/>
        <charset val="134"/>
      </rPr>
      <t>2022</t>
    </r>
    <r>
      <rPr>
        <sz val="10"/>
        <color theme="1"/>
        <rFont val="宋体"/>
        <charset val="134"/>
      </rPr>
      <t>年</t>
    </r>
    <r>
      <rPr>
        <sz val="10"/>
        <color theme="1"/>
        <rFont val="Times New Roman"/>
        <charset val="134"/>
      </rPr>
      <t>4</t>
    </r>
    <r>
      <rPr>
        <sz val="10"/>
        <color theme="1"/>
        <rFont val="宋体"/>
        <charset val="134"/>
      </rPr>
      <t>月</t>
    </r>
    <r>
      <rPr>
        <sz val="10"/>
        <color theme="1"/>
        <rFont val="Times New Roman"/>
        <charset val="134"/>
      </rPr>
      <t>30</t>
    </r>
    <r>
      <rPr>
        <sz val="10"/>
        <color theme="1"/>
        <rFont val="宋体"/>
        <charset val="134"/>
      </rPr>
      <t>日，车辆投入市场运营。</t>
    </r>
  </si>
  <si>
    <t>2018年以来，哈罗、青桔两个品牌未经批准在曲靖市场陆续投放共享单车。经过3年的运行，暴露出车辆投放规模过大、公共停车泊位占用过多、扰乱市容秩序、安全隐患突出等社会问题，对市民日常生活带来了便利的同时也带来了大量负面影响，成为市民心中的“堵点”问题，也成为扰乱城市秩序、不能根治的难点问题，给曲靖开展创建文明城市、推进爱国卫生“7个专项行动”等工作带来了严重的困扰，迫切需要政府解决监管职能模糊、行业准入机制不健全、车辆维护管理不规范、企业竞争无序、主体责任不落实、安全隐患突出、用户资金和信息安全风险大、投诉服务不到位等社会问题。曲靖市城市综合管理局及时介入，秉承为民、惠民、利民的工作原则，有序推进互联网租赁自行车特许经营项目，具体情况如下：1、不惧乱象，主动担当；2、认真研究，找准方向；3、全面调研，明确招标；4、签订协议，步入正轨；5、以人为本，规范管理；下一步，市城市综合管理局将进一步总结经验，提升互联网租赁自行车管理服务水平，引导和规范互联网租赁自行车行业有序发展，继续秉承为民、惠民、利民的工作原则，为市民出行带来最大便捷，为企业经营创造最优营商环境，为“美丽曲靖”建设贡献城管人的力量。</t>
  </si>
  <si>
    <r>
      <rPr>
        <sz val="10"/>
        <color theme="1"/>
        <rFont val="Times New Roman"/>
        <charset val="134"/>
      </rPr>
      <t>“</t>
    </r>
    <r>
      <rPr>
        <sz val="10"/>
        <color theme="1"/>
        <rFont val="宋体"/>
        <charset val="134"/>
      </rPr>
      <t>智慧城管</t>
    </r>
    <r>
      <rPr>
        <sz val="10"/>
        <color theme="1"/>
        <rFont val="Times New Roman"/>
        <charset val="134"/>
      </rPr>
      <t>”</t>
    </r>
    <r>
      <rPr>
        <sz val="10"/>
        <color theme="1"/>
        <rFont val="宋体"/>
        <charset val="134"/>
      </rPr>
      <t>平台服务</t>
    </r>
  </si>
  <si>
    <t>=</t>
  </si>
  <si>
    <t>项</t>
  </si>
  <si>
    <r>
      <rPr>
        <sz val="10"/>
        <color theme="1"/>
        <rFont val="Times New Roman"/>
        <charset val="134"/>
      </rPr>
      <t>2023</t>
    </r>
    <r>
      <rPr>
        <sz val="10"/>
        <color theme="1"/>
        <rFont val="宋体"/>
        <charset val="134"/>
      </rPr>
      <t>年底前以购买服务的方式完成</t>
    </r>
    <r>
      <rPr>
        <sz val="10"/>
        <color theme="1"/>
        <rFont val="Times New Roman"/>
        <charset val="134"/>
      </rPr>
      <t>“</t>
    </r>
    <r>
      <rPr>
        <sz val="10"/>
        <color theme="1"/>
        <rFont val="宋体"/>
        <charset val="134"/>
      </rPr>
      <t>智慧城管</t>
    </r>
    <r>
      <rPr>
        <sz val="10"/>
        <color theme="1"/>
        <rFont val="Times New Roman"/>
        <charset val="134"/>
      </rPr>
      <t>”</t>
    </r>
    <r>
      <rPr>
        <sz val="10"/>
        <color theme="1"/>
        <rFont val="宋体"/>
        <charset val="134"/>
      </rPr>
      <t>平台部署</t>
    </r>
  </si>
  <si>
    <t>质量指标</t>
  </si>
  <si>
    <t>车辆符合投放率</t>
  </si>
  <si>
    <t>90</t>
  </si>
  <si>
    <t>%</t>
  </si>
  <si>
    <t>车辆符合投放要求</t>
  </si>
  <si>
    <r>
      <rPr>
        <sz val="10"/>
        <color theme="1"/>
        <rFont val="Times New Roman"/>
        <charset val="134"/>
      </rPr>
      <t>“</t>
    </r>
    <r>
      <rPr>
        <sz val="10"/>
        <color theme="1"/>
        <rFont val="宋体"/>
        <charset val="134"/>
      </rPr>
      <t>智慧城管</t>
    </r>
    <r>
      <rPr>
        <sz val="10"/>
        <color theme="1"/>
        <rFont val="Times New Roman"/>
        <charset val="134"/>
      </rPr>
      <t>”</t>
    </r>
    <r>
      <rPr>
        <sz val="10"/>
        <color theme="1"/>
        <rFont val="宋体"/>
        <charset val="134"/>
      </rPr>
      <t>平台建设完成率</t>
    </r>
  </si>
  <si>
    <t>100</t>
  </si>
  <si>
    <r>
      <rPr>
        <sz val="10"/>
        <color theme="1"/>
        <rFont val="宋体"/>
        <charset val="134"/>
      </rPr>
      <t>符合国家住建部相关要求部署</t>
    </r>
    <r>
      <rPr>
        <sz val="10"/>
        <color theme="1"/>
        <rFont val="Times New Roman"/>
        <charset val="134"/>
      </rPr>
      <t>“</t>
    </r>
    <r>
      <rPr>
        <sz val="10"/>
        <color theme="1"/>
        <rFont val="宋体"/>
        <charset val="134"/>
      </rPr>
      <t>智慧城管</t>
    </r>
    <r>
      <rPr>
        <sz val="10"/>
        <color theme="1"/>
        <rFont val="Times New Roman"/>
        <charset val="134"/>
      </rPr>
      <t>”</t>
    </r>
    <r>
      <rPr>
        <sz val="10"/>
        <color theme="1"/>
        <rFont val="宋体"/>
        <charset val="134"/>
      </rPr>
      <t>平台</t>
    </r>
  </si>
  <si>
    <t>时效指标</t>
  </si>
  <si>
    <r>
      <rPr>
        <sz val="10"/>
        <color theme="1"/>
        <rFont val="Times New Roman"/>
        <charset val="134"/>
      </rPr>
      <t>“</t>
    </r>
    <r>
      <rPr>
        <sz val="10"/>
        <color theme="1"/>
        <rFont val="宋体"/>
        <charset val="134"/>
      </rPr>
      <t>平台处理及时率</t>
    </r>
    <r>
      <rPr>
        <sz val="10"/>
        <color theme="1"/>
        <rFont val="Times New Roman"/>
        <charset val="134"/>
      </rPr>
      <t>”“</t>
    </r>
    <r>
      <rPr>
        <sz val="10"/>
        <color theme="1"/>
        <rFont val="宋体"/>
        <charset val="134"/>
      </rPr>
      <t>系统响应时间</t>
    </r>
    <r>
      <rPr>
        <sz val="10"/>
        <color theme="1"/>
        <rFont val="Times New Roman"/>
        <charset val="134"/>
      </rPr>
      <t>”</t>
    </r>
  </si>
  <si>
    <t>&lt;=</t>
  </si>
  <si>
    <t>定性指标</t>
  </si>
  <si>
    <r>
      <rPr>
        <sz val="10"/>
        <color theme="1"/>
        <rFont val="宋体"/>
        <charset val="134"/>
      </rPr>
      <t>受市人民政府委托，曲靖市城市综合管理局于</t>
    </r>
    <r>
      <rPr>
        <sz val="10"/>
        <color theme="1"/>
        <rFont val="Times New Roman"/>
        <charset val="134"/>
      </rPr>
      <t>2022</t>
    </r>
    <r>
      <rPr>
        <sz val="10"/>
        <color theme="1"/>
        <rFont val="宋体"/>
        <charset val="134"/>
      </rPr>
      <t>年</t>
    </r>
    <r>
      <rPr>
        <sz val="10"/>
        <color theme="1"/>
        <rFont val="Times New Roman"/>
        <charset val="134"/>
      </rPr>
      <t>4</t>
    </r>
    <r>
      <rPr>
        <sz val="10"/>
        <color theme="1"/>
        <rFont val="宋体"/>
        <charset val="134"/>
      </rPr>
      <t>月</t>
    </r>
    <r>
      <rPr>
        <sz val="10"/>
        <color theme="1"/>
        <rFont val="Times New Roman"/>
        <charset val="134"/>
      </rPr>
      <t>7</t>
    </r>
    <r>
      <rPr>
        <sz val="10"/>
        <color theme="1"/>
        <rFont val="宋体"/>
        <charset val="134"/>
      </rPr>
      <t>日与北京阿帕科蓝科技有限公司、云南捷行汽车租赁有限公司签订了《曲靖中心城市互联网租赁自行车特许经营协议》，两家公司特许经营授权期限均为</t>
    </r>
    <r>
      <rPr>
        <sz val="10"/>
        <color theme="1"/>
        <rFont val="Times New Roman"/>
        <charset val="134"/>
      </rPr>
      <t>5</t>
    </r>
    <r>
      <rPr>
        <sz val="10"/>
        <color theme="1"/>
        <rFont val="宋体"/>
        <charset val="134"/>
      </rPr>
      <t>年，自</t>
    </r>
    <r>
      <rPr>
        <sz val="10"/>
        <color theme="1"/>
        <rFont val="Times New Roman"/>
        <charset val="134"/>
      </rPr>
      <t>2022</t>
    </r>
    <r>
      <rPr>
        <sz val="10"/>
        <color theme="1"/>
        <rFont val="宋体"/>
        <charset val="134"/>
      </rPr>
      <t>年</t>
    </r>
    <r>
      <rPr>
        <sz val="10"/>
        <color theme="1"/>
        <rFont val="Times New Roman"/>
        <charset val="134"/>
      </rPr>
      <t>5</t>
    </r>
    <r>
      <rPr>
        <sz val="10"/>
        <color theme="1"/>
        <rFont val="宋体"/>
        <charset val="134"/>
      </rPr>
      <t>月</t>
    </r>
    <r>
      <rPr>
        <sz val="10"/>
        <color theme="1"/>
        <rFont val="Times New Roman"/>
        <charset val="134"/>
      </rPr>
      <t>1</t>
    </r>
    <r>
      <rPr>
        <sz val="10"/>
        <color theme="1"/>
        <rFont val="宋体"/>
        <charset val="134"/>
      </rPr>
      <t>日至</t>
    </r>
    <r>
      <rPr>
        <sz val="10"/>
        <color theme="1"/>
        <rFont val="Times New Roman"/>
        <charset val="134"/>
      </rPr>
      <t>2027</t>
    </r>
    <r>
      <rPr>
        <sz val="10"/>
        <color theme="1"/>
        <rFont val="宋体"/>
        <charset val="134"/>
      </rPr>
      <t>年</t>
    </r>
    <r>
      <rPr>
        <sz val="10"/>
        <color theme="1"/>
        <rFont val="Times New Roman"/>
        <charset val="134"/>
      </rPr>
      <t>4</t>
    </r>
    <r>
      <rPr>
        <sz val="10"/>
        <color theme="1"/>
        <rFont val="宋体"/>
        <charset val="134"/>
      </rPr>
      <t>月</t>
    </r>
    <r>
      <rPr>
        <sz val="10"/>
        <color theme="1"/>
        <rFont val="Times New Roman"/>
        <charset val="134"/>
      </rPr>
      <t>30</t>
    </r>
    <r>
      <rPr>
        <sz val="10"/>
        <color theme="1"/>
        <rFont val="宋体"/>
        <charset val="134"/>
      </rPr>
      <t>日。</t>
    </r>
  </si>
  <si>
    <t>系统响应时间</t>
  </si>
  <si>
    <t>小时</t>
  </si>
  <si>
    <t>智慧城管以购买服务续签合同的方式，按规定完成相关手续</t>
  </si>
  <si>
    <t>成本指标</t>
  </si>
  <si>
    <r>
      <rPr>
        <sz val="10"/>
        <color theme="1"/>
        <rFont val="Times New Roman"/>
        <charset val="134"/>
      </rPr>
      <t>“</t>
    </r>
    <r>
      <rPr>
        <sz val="10"/>
        <color theme="1"/>
        <rFont val="宋体"/>
        <charset val="134"/>
      </rPr>
      <t>智慧城管</t>
    </r>
    <r>
      <rPr>
        <sz val="10"/>
        <color theme="1"/>
        <rFont val="Times New Roman"/>
        <charset val="134"/>
      </rPr>
      <t>”</t>
    </r>
    <r>
      <rPr>
        <sz val="10"/>
        <color theme="1"/>
        <rFont val="宋体"/>
        <charset val="134"/>
      </rPr>
      <t>服务平台建设完成投入使用</t>
    </r>
  </si>
  <si>
    <t>200</t>
  </si>
  <si>
    <t>万元</t>
  </si>
  <si>
    <t>智慧城管平台建设完成投入使用，结合视频分析、指挥调度、数据可视化等特色应用系统，实现城市管理工作的数字化应用。</t>
  </si>
  <si>
    <t>效益指标</t>
  </si>
  <si>
    <t>经济效益指标</t>
  </si>
  <si>
    <t>特许经营费缴纳额</t>
  </si>
  <si>
    <t>1950</t>
  </si>
  <si>
    <r>
      <rPr>
        <sz val="10"/>
        <color theme="1"/>
        <rFont val="宋体"/>
        <charset val="134"/>
      </rPr>
      <t>每年向财政缴纳特许经营费</t>
    </r>
    <r>
      <rPr>
        <sz val="10"/>
        <color theme="1"/>
        <rFont val="Times New Roman"/>
        <charset val="134"/>
      </rPr>
      <t>1950</t>
    </r>
    <r>
      <rPr>
        <sz val="10"/>
        <color theme="1"/>
        <rFont val="宋体"/>
        <charset val="134"/>
      </rPr>
      <t>万元人民币。</t>
    </r>
  </si>
  <si>
    <t>社会效益指标</t>
  </si>
  <si>
    <t>市民用车方便还车便捷</t>
  </si>
  <si>
    <r>
      <rPr>
        <sz val="10"/>
        <color theme="1"/>
        <rFont val="宋体"/>
        <charset val="134"/>
      </rPr>
      <t>为市民出行带来最大便捷，为企业经营创造最优营商环境，让城市市容环境更加干净整洁、卫生有序、文明宜居；车辆投放的使用</t>
    </r>
    <r>
      <rPr>
        <sz val="10"/>
        <color theme="1"/>
        <rFont val="Times New Roman"/>
        <charset val="134"/>
      </rPr>
      <t>20000</t>
    </r>
    <r>
      <rPr>
        <sz val="10"/>
        <color theme="1"/>
        <rFont val="宋体"/>
        <charset val="134"/>
      </rPr>
      <t>辆。</t>
    </r>
  </si>
  <si>
    <t>生态效益指标</t>
  </si>
  <si>
    <t>空气质量优良率</t>
  </si>
  <si>
    <t>95</t>
  </si>
  <si>
    <t>低碳环保，保护生态环境</t>
  </si>
  <si>
    <t>可持续影响指标</t>
  </si>
  <si>
    <r>
      <rPr>
        <sz val="10"/>
        <color theme="1"/>
        <rFont val="Times New Roman"/>
        <charset val="134"/>
      </rPr>
      <t>“</t>
    </r>
    <r>
      <rPr>
        <sz val="10"/>
        <color theme="1"/>
        <rFont val="宋体"/>
        <charset val="134"/>
      </rPr>
      <t>系统正常使用年限</t>
    </r>
    <r>
      <rPr>
        <sz val="10"/>
        <color theme="1"/>
        <rFont val="Times New Roman"/>
        <charset val="134"/>
      </rPr>
      <t>”</t>
    </r>
  </si>
  <si>
    <t>年</t>
  </si>
  <si>
    <r>
      <rPr>
        <sz val="10"/>
        <color theme="1"/>
        <rFont val="宋体"/>
        <charset val="134"/>
      </rPr>
      <t>系统正常使用期限</t>
    </r>
    <r>
      <rPr>
        <sz val="10"/>
        <color theme="1"/>
        <rFont val="Times New Roman"/>
        <charset val="134"/>
      </rPr>
      <t>1</t>
    </r>
    <r>
      <rPr>
        <sz val="10"/>
        <color theme="1"/>
        <rFont val="宋体"/>
        <charset val="134"/>
      </rPr>
      <t>年</t>
    </r>
  </si>
  <si>
    <t>形成城市管理长效机制</t>
  </si>
  <si>
    <t>形成符合曲靖城市管理实际的监督、处置、考核长效机制</t>
  </si>
  <si>
    <t>满意度指标</t>
  </si>
  <si>
    <t>服务对象满意度指标</t>
  </si>
  <si>
    <t>市民满意度</t>
  </si>
  <si>
    <t>城市管理（罚没收入）业务执法经费</t>
  </si>
  <si>
    <t>进一步加强城市管理综合执法队伍建设，全面提升城市管理综合行政执法形象，积极推进规范化建设，全面提升城市管理综合行政执法工作规范化水平；狠抓精细化管理，提升城市管理综合行政执法重点，进一步明确和规范城市管理综合行政执法工作的目标、任务以及措施方法，强化规划、房管、建管、质监、招投标等行政执法工作，通过依法行政，违法行为明显减少，巡查预防管控能力明显增强，执法力度进一步强化，执法形象得到提升；缓解城市建设管理的矛盾，充分发挥城市管理综合执法在城市规划、建设和管理中的基础保障性作用，把城市建设成为环境优美、生活舒适的居住地，使人民群众的生活环境、生活质量、生活水平和幸福指数有较大的改善和提升，打造宜居宜业宜游的美丽及文明城市曲靖。</t>
  </si>
  <si>
    <t>执法人员培训人数</t>
  </si>
  <si>
    <t>66</t>
  </si>
  <si>
    <t>人</t>
  </si>
  <si>
    <r>
      <rPr>
        <sz val="10"/>
        <color theme="1"/>
        <rFont val="宋体"/>
        <charset val="134"/>
      </rPr>
      <t>每人每天</t>
    </r>
    <r>
      <rPr>
        <sz val="10"/>
        <color theme="1"/>
        <rFont val="Times New Roman"/>
        <charset val="134"/>
      </rPr>
      <t>300</t>
    </r>
    <r>
      <rPr>
        <sz val="10"/>
        <color theme="1"/>
        <rFont val="宋体"/>
        <charset val="134"/>
      </rPr>
      <t>元</t>
    </r>
  </si>
  <si>
    <t>进一步加强城市管理综合执法队伍建设，全面提升城市管理综合行政执法形象，积极推进规范化建设，全面提升城市管理综合行政执法工作规范化水平；狠抓业细化管理，提升城市管理综合行政法重点，进一步明确和规范城市管理综合行政执法工作的目标、任务以及措施方法，强化规划、房管、建管、质监、招投标等行政执法工作，通过依法行政，违法行为明显减少，巡查预防管控能力明显增强，执法力度进一步强化，执法形象得到提升；缓解城市建设管理的矛盾，充分发挥城市管理综合执法在城市规划、建设和和管理中的基础保障性作用，把城市建设成为环境优美、生活舒适的居住地，使人民群众的生活环境、生活质量、生活水平和幸福指数有较大的改善和提升，打造宜居宜业宜游的美丽及文明城市曲靖。</t>
  </si>
  <si>
    <t>督办通知的发放</t>
  </si>
  <si>
    <t>份</t>
  </si>
  <si>
    <t>预算年度内对违反城市规划的建设用地、建设活动方面的违法行为进行检查；对擅自损坏公共基础设施方面的违法行为进行检查；对违反城市房屋拆迁和预售商品房等城市房地产建设管理方面的违法行为进行检查；对乱堆放、泼洒施工渣土、建筑材料和建设施工扰民方面的违法行为进行检查；对其他涉及城市建设方面的违法行为进行检查。</t>
  </si>
  <si>
    <t>组织培训期数</t>
  </si>
  <si>
    <t>次</t>
  </si>
  <si>
    <t>培训参加人次</t>
  </si>
  <si>
    <t>330</t>
  </si>
  <si>
    <t>人次</t>
  </si>
  <si>
    <t>整改通知的发放</t>
  </si>
  <si>
    <t>40</t>
  </si>
  <si>
    <t>查处违法违章建筑案件数量</t>
  </si>
  <si>
    <t>60</t>
  </si>
  <si>
    <t>停工通知的发放</t>
  </si>
  <si>
    <t>行政处罚案件完结率</t>
  </si>
  <si>
    <r>
      <rPr>
        <sz val="10"/>
        <color theme="1"/>
        <rFont val="宋体"/>
        <charset val="134"/>
      </rPr>
      <t>《云南省城市建设管理条例》、《云南省曲靖城市管理条例》、《曲靖市建设工程施工现场管理条例》、《中共曲靖市委、曲靖市人民政府关于理顺曲靖中心城市规划建设管理体制机制的意见》（曲发【</t>
    </r>
    <r>
      <rPr>
        <sz val="10"/>
        <color theme="1"/>
        <rFont val="Times New Roman"/>
        <charset val="134"/>
      </rPr>
      <t>2019</t>
    </r>
    <r>
      <rPr>
        <sz val="10"/>
        <color theme="1"/>
        <rFont val="宋体"/>
        <charset val="134"/>
      </rPr>
      <t>】</t>
    </r>
    <r>
      <rPr>
        <sz val="10"/>
        <color theme="1"/>
        <rFont val="Times New Roman"/>
        <charset val="134"/>
      </rPr>
      <t>28</t>
    </r>
    <r>
      <rPr>
        <sz val="10"/>
        <color theme="1"/>
        <rFont val="宋体"/>
        <charset val="134"/>
      </rPr>
      <t>号）</t>
    </r>
  </si>
  <si>
    <t>培训人员合格率</t>
  </si>
  <si>
    <t>执法人员培训合格率</t>
  </si>
  <si>
    <t>培训出勤率</t>
  </si>
  <si>
    <t>参训率</t>
  </si>
  <si>
    <t>人均培训标准</t>
  </si>
  <si>
    <t>300</t>
  </si>
  <si>
    <r>
      <rPr>
        <sz val="10"/>
        <color theme="1"/>
        <rFont val="宋体"/>
        <charset val="134"/>
      </rPr>
      <t>元</t>
    </r>
    <r>
      <rPr>
        <sz val="10"/>
        <color theme="1"/>
        <rFont val="Times New Roman"/>
        <charset val="134"/>
      </rPr>
      <t>/</t>
    </r>
    <r>
      <rPr>
        <sz val="10"/>
        <color theme="1"/>
        <rFont val="宋体"/>
        <charset val="134"/>
      </rPr>
      <t>人</t>
    </r>
  </si>
  <si>
    <r>
      <rPr>
        <sz val="10"/>
        <color theme="1"/>
        <rFont val="Times New Roman"/>
        <charset val="134"/>
      </rPr>
      <t>300</t>
    </r>
    <r>
      <rPr>
        <sz val="10"/>
        <color theme="1"/>
        <rFont val="宋体"/>
        <charset val="134"/>
      </rPr>
      <t>元</t>
    </r>
    <r>
      <rPr>
        <sz val="10"/>
        <color theme="1"/>
        <rFont val="Times New Roman"/>
        <charset val="134"/>
      </rPr>
      <t>/</t>
    </r>
    <r>
      <rPr>
        <sz val="10"/>
        <color theme="1"/>
        <rFont val="宋体"/>
        <charset val="134"/>
      </rPr>
      <t>人</t>
    </r>
  </si>
  <si>
    <t>信息化系统建设</t>
  </si>
  <si>
    <t>定额标准支出</t>
  </si>
  <si>
    <t>元</t>
  </si>
  <si>
    <r>
      <rPr>
        <sz val="10"/>
        <color theme="1"/>
        <rFont val="宋体"/>
        <charset val="134"/>
      </rPr>
      <t>为健全执法体系，完善执法程序，规范办案流程，加强过程监管，明确办案时限，提高办案效率。全面推行行政执法公示制度、执法全过程记录制度，实行行政执法事前提醒预防、事中监督指导、事后严格管控，主动接受法律监督、行政监督、社会监督。</t>
    </r>
    <r>
      <rPr>
        <sz val="10"/>
        <color theme="1"/>
        <rFont val="Times New Roman"/>
        <charset val="134"/>
      </rPr>
      <t xml:space="preserve">
</t>
    </r>
    <r>
      <rPr>
        <sz val="10"/>
        <color theme="1"/>
        <rFont val="宋体"/>
        <charset val="134"/>
      </rPr>
      <t>构建便民服务平台，让市民及时了解城市管理情况和工作动态，共同参与城市管理。</t>
    </r>
  </si>
  <si>
    <t>城市管理执法体制改革交流学习差旅费</t>
  </si>
  <si>
    <t>通过集训、轮训、远程教育等方式加强执法人员的思想政治教育和业务培训，不断提升执法人员综合素质。</t>
  </si>
  <si>
    <t>执法服装的购置</t>
  </si>
  <si>
    <t>用于城管执法人员制服购置</t>
  </si>
  <si>
    <t>应急保障用车购置</t>
  </si>
  <si>
    <t>用于城管执法应急保障用车购置</t>
  </si>
  <si>
    <t>综合执法巡查工作成本</t>
  </si>
  <si>
    <t>反映城管执法成本支出情况</t>
  </si>
  <si>
    <t>有效控制违法违章建筑保障全市建筑施工规范化</t>
  </si>
  <si>
    <t>用于反映全市建筑市场监管成效情况及行政执法情况</t>
  </si>
  <si>
    <t>助推文明城市建设</t>
  </si>
  <si>
    <t>打造宜居宜业宜游的美丽文明城市曲靖</t>
  </si>
  <si>
    <t>单位自有资金专项经费</t>
  </si>
  <si>
    <t>经费保障人数</t>
  </si>
  <si>
    <t>34</t>
  </si>
  <si>
    <t>放映单位资金情况</t>
  </si>
  <si>
    <t>代扣代缴社会保险费</t>
  </si>
  <si>
    <t>正常运转</t>
  </si>
  <si>
    <t>单位人员满意度</t>
  </si>
  <si>
    <t>曲靖市中心城市互联网租赁自行车特许经营项目补助资金</t>
  </si>
  <si>
    <t>促进曲靖中心城市互联网租赁自行车规范有序发展，提升互联网租赁自行车服务水平，有序解决车辆运行维护不到位、企业主体责任不落实、用户资金和信息安全风险等问题，秉承为民、惠民、利民的工作原则，为市民出行带来最大便捷，为企业经营创造最优营商环境，让城市市容环境更加干净整洁、卫生有序、文明宜居，提升曲靖卫生城、文明城、宜居城的质量。</t>
  </si>
  <si>
    <t>自行车投放辆</t>
  </si>
  <si>
    <r>
      <rPr>
        <sz val="10"/>
        <color theme="1"/>
        <rFont val="宋体"/>
        <charset val="134"/>
      </rPr>
      <t>互联网租赁自行车投放量按照《关于曲靖中心城市互联网租赁自行车投放规模（</t>
    </r>
    <r>
      <rPr>
        <sz val="10"/>
        <color theme="1"/>
        <rFont val="Times New Roman"/>
        <charset val="134"/>
      </rPr>
      <t>2021—2023</t>
    </r>
    <r>
      <rPr>
        <sz val="10"/>
        <color theme="1"/>
        <rFont val="宋体"/>
        <charset val="134"/>
      </rPr>
      <t>年）的通知》（曲交运输﹝</t>
    </r>
    <r>
      <rPr>
        <sz val="10"/>
        <color theme="1"/>
        <rFont val="Times New Roman"/>
        <charset val="134"/>
      </rPr>
      <t>2021</t>
    </r>
    <r>
      <rPr>
        <sz val="10"/>
        <color theme="1"/>
        <rFont val="宋体"/>
        <charset val="134"/>
      </rPr>
      <t>﹞</t>
    </r>
    <r>
      <rPr>
        <sz val="10"/>
        <color theme="1"/>
        <rFont val="Times New Roman"/>
        <charset val="134"/>
      </rPr>
      <t>24</t>
    </r>
    <r>
      <rPr>
        <sz val="10"/>
        <color theme="1"/>
        <rFont val="宋体"/>
        <charset val="134"/>
      </rPr>
      <t>号）执行</t>
    </r>
  </si>
  <si>
    <r>
      <rPr>
        <sz val="10"/>
        <color theme="1"/>
        <rFont val="Times New Roman"/>
        <charset val="134"/>
      </rPr>
      <t>2022</t>
    </r>
    <r>
      <rPr>
        <sz val="10"/>
        <color theme="1"/>
        <rFont val="宋体"/>
        <charset val="134"/>
      </rPr>
      <t>年</t>
    </r>
    <r>
      <rPr>
        <sz val="10"/>
        <color theme="1"/>
        <rFont val="Times New Roman"/>
        <charset val="134"/>
      </rPr>
      <t>4</t>
    </r>
    <r>
      <rPr>
        <sz val="10"/>
        <color theme="1"/>
        <rFont val="宋体"/>
        <charset val="134"/>
      </rPr>
      <t>月</t>
    </r>
    <r>
      <rPr>
        <sz val="10"/>
        <color theme="1"/>
        <rFont val="Times New Roman"/>
        <charset val="134"/>
      </rPr>
      <t>30</t>
    </r>
    <r>
      <rPr>
        <sz val="10"/>
        <color theme="1"/>
        <rFont val="宋体"/>
        <charset val="134"/>
      </rPr>
      <t>日，车辆投入市场运营。</t>
    </r>
  </si>
  <si>
    <r>
      <rPr>
        <sz val="10"/>
        <color theme="1"/>
        <rFont val="宋体"/>
        <charset val="134"/>
      </rPr>
      <t>按照相关住建部相关要求提供</t>
    </r>
    <r>
      <rPr>
        <sz val="10"/>
        <color theme="1"/>
        <rFont val="Times New Roman"/>
        <charset val="134"/>
      </rPr>
      <t>“</t>
    </r>
    <r>
      <rPr>
        <sz val="10"/>
        <color theme="1"/>
        <rFont val="宋体"/>
        <charset val="134"/>
      </rPr>
      <t>智慧城管</t>
    </r>
    <r>
      <rPr>
        <sz val="10"/>
        <color theme="1"/>
        <rFont val="Times New Roman"/>
        <charset val="134"/>
      </rPr>
      <t>”</t>
    </r>
    <r>
      <rPr>
        <sz val="10"/>
        <color theme="1"/>
        <rFont val="宋体"/>
        <charset val="134"/>
      </rPr>
      <t>平台服务</t>
    </r>
  </si>
  <si>
    <t>90%</t>
  </si>
  <si>
    <t>平台符合国家住建部城市综合服务管理平台要求</t>
  </si>
  <si>
    <r>
      <rPr>
        <sz val="10"/>
        <color theme="1"/>
        <rFont val="宋体"/>
        <charset val="134"/>
      </rPr>
      <t>符合国家住建部城市综合服务管理平台</t>
    </r>
    <r>
      <rPr>
        <sz val="10"/>
        <color theme="1"/>
        <rFont val="Times New Roman"/>
        <charset val="134"/>
      </rPr>
      <t>6+X</t>
    </r>
    <r>
      <rPr>
        <sz val="10"/>
        <color theme="1"/>
        <rFont val="宋体"/>
        <charset val="134"/>
      </rPr>
      <t>部署内容</t>
    </r>
  </si>
  <si>
    <t>智慧城管平台建设完成投入使用，实现智慧城管平台建设完成投入使用，实现车辆投放运营对市政公用设施占用，增加市容环境卫生秩序维护管理资金以及社会风险等成本。</t>
  </si>
  <si>
    <t>672</t>
  </si>
  <si>
    <t>智慧城管平台建设完成投入使用，实现车辆投放运营对市政公用设施占用，增加市容环境卫生秩序维护管理资金以及社会风险等成本。</t>
  </si>
  <si>
    <r>
      <rPr>
        <sz val="10"/>
        <color theme="1"/>
        <rFont val="Times New Roman"/>
        <charset val="134"/>
      </rPr>
      <t>2022</t>
    </r>
    <r>
      <rPr>
        <sz val="10"/>
        <color theme="1"/>
        <rFont val="宋体"/>
        <charset val="134"/>
      </rPr>
      <t>年</t>
    </r>
    <r>
      <rPr>
        <sz val="10"/>
        <color theme="1"/>
        <rFont val="Times New Roman"/>
        <charset val="134"/>
      </rPr>
      <t>4</t>
    </r>
    <r>
      <rPr>
        <sz val="10"/>
        <color theme="1"/>
        <rFont val="宋体"/>
        <charset val="134"/>
      </rPr>
      <t>月</t>
    </r>
    <r>
      <rPr>
        <sz val="10"/>
        <color theme="1"/>
        <rFont val="Times New Roman"/>
        <charset val="134"/>
      </rPr>
      <t>18</t>
    </r>
    <r>
      <rPr>
        <sz val="10"/>
        <color theme="1"/>
        <rFont val="宋体"/>
        <charset val="134"/>
      </rPr>
      <t>日，</t>
    </r>
    <r>
      <rPr>
        <sz val="10"/>
        <color theme="1"/>
        <rFont val="Times New Roman"/>
        <charset val="134"/>
      </rPr>
      <t>2022</t>
    </r>
    <r>
      <rPr>
        <sz val="10"/>
        <color theme="1"/>
        <rFont val="宋体"/>
        <charset val="134"/>
      </rPr>
      <t>年度特许经营费已全额转入财政指定账户，每年向财政缴纳特许经营费</t>
    </r>
    <r>
      <rPr>
        <sz val="10"/>
        <color theme="1"/>
        <rFont val="Times New Roman"/>
        <charset val="134"/>
      </rPr>
      <t>1950</t>
    </r>
    <r>
      <rPr>
        <sz val="10"/>
        <color theme="1"/>
        <rFont val="宋体"/>
        <charset val="134"/>
      </rPr>
      <t>万元人民币。</t>
    </r>
  </si>
  <si>
    <t>为市民出行带来最大便捷，为企业经营创造最优营商环境，让城市市容环境更加干净整洁、卫生有序、文明宜居。</t>
  </si>
  <si>
    <t>加强基础设施建设，完善补偿机制，提升运营水平</t>
  </si>
  <si>
    <t>形成指挥统一、监督有力、沟通快捷、分工明确、责任到位、反应快速、处置及时、运转高效的城市管理长效机制</t>
  </si>
  <si>
    <t>曲靖市城市综合管理局单位专项资金</t>
  </si>
  <si>
    <t>加强执法业务培训，不断提高管理水平和业务水平，建立健全市、区城市综合管理机构，完善城市综合管理标准体系，理顺执法体制、保障机制，加强机构和队伍建设，形成中心城市城管一体化工作格局，推进城市精细化管理，大幅提高城市管理效率，增强市民获得感、幸福感。</t>
  </si>
  <si>
    <t>社会保障</t>
  </si>
  <si>
    <t>反映单位自有资金、代扣代缴社保费</t>
  </si>
  <si>
    <t>单位自有资金</t>
  </si>
  <si>
    <t>职工满意度</t>
  </si>
  <si>
    <t>98</t>
  </si>
  <si>
    <t>城市管理工作业务经费</t>
  </si>
  <si>
    <r>
      <rPr>
        <sz val="10"/>
        <color theme="1"/>
        <rFont val="宋体"/>
        <charset val="134"/>
      </rPr>
      <t>一、推进城市精细化管理</t>
    </r>
    <r>
      <rPr>
        <sz val="10"/>
        <color theme="1"/>
        <rFont val="Times New Roman"/>
        <charset val="134"/>
      </rPr>
      <t xml:space="preserve">
1.</t>
    </r>
    <r>
      <rPr>
        <sz val="10"/>
        <color theme="1"/>
        <rFont val="宋体"/>
        <charset val="134"/>
      </rPr>
      <t>加强城市管理工作统筹，抓好中心城市管理一体化，形成全市城管</t>
    </r>
    <r>
      <rPr>
        <sz val="10"/>
        <color theme="1"/>
        <rFont val="Times New Roman"/>
        <charset val="134"/>
      </rPr>
      <t>“</t>
    </r>
    <r>
      <rPr>
        <sz val="10"/>
        <color theme="1"/>
        <rFont val="宋体"/>
        <charset val="134"/>
      </rPr>
      <t>一盘棋</t>
    </r>
    <r>
      <rPr>
        <sz val="10"/>
        <color theme="1"/>
        <rFont val="Times New Roman"/>
        <charset val="134"/>
      </rPr>
      <t>”</t>
    </r>
    <r>
      <rPr>
        <sz val="10"/>
        <color theme="1"/>
        <rFont val="宋体"/>
        <charset val="134"/>
      </rPr>
      <t>的工作合力；</t>
    </r>
    <r>
      <rPr>
        <sz val="10"/>
        <color theme="1"/>
        <rFont val="Times New Roman"/>
        <charset val="134"/>
      </rPr>
      <t xml:space="preserve">
2. </t>
    </r>
    <r>
      <rPr>
        <sz val="10"/>
        <color theme="1"/>
        <rFont val="宋体"/>
        <charset val="134"/>
      </rPr>
      <t>加快推进垃圾分类工作，建立垃圾分类管理联动机制和奖励约束机制；</t>
    </r>
    <r>
      <rPr>
        <sz val="10"/>
        <color theme="1"/>
        <rFont val="Times New Roman"/>
        <charset val="134"/>
      </rPr>
      <t xml:space="preserve">
3.</t>
    </r>
    <r>
      <rPr>
        <sz val="10"/>
        <color theme="1"/>
        <rFont val="宋体"/>
        <charset val="134"/>
      </rPr>
      <t>加快推进餐厨垃圾、建筑垃圾精细化处理；</t>
    </r>
    <r>
      <rPr>
        <sz val="10"/>
        <color theme="1"/>
        <rFont val="Times New Roman"/>
        <charset val="134"/>
      </rPr>
      <t xml:space="preserve">
4.</t>
    </r>
    <r>
      <rPr>
        <sz val="10"/>
        <color theme="1"/>
        <rFont val="宋体"/>
        <charset val="134"/>
      </rPr>
      <t>对全市停车资源进行智能化改造、建设和并网，建立全市统一的</t>
    </r>
    <r>
      <rPr>
        <sz val="10"/>
        <color theme="1"/>
        <rFont val="Times New Roman"/>
        <charset val="134"/>
      </rPr>
      <t>“</t>
    </r>
    <r>
      <rPr>
        <sz val="10"/>
        <color theme="1"/>
        <rFont val="宋体"/>
        <charset val="134"/>
      </rPr>
      <t>智慧停车</t>
    </r>
    <r>
      <rPr>
        <sz val="10"/>
        <color theme="1"/>
        <rFont val="Times New Roman"/>
        <charset val="134"/>
      </rPr>
      <t>”</t>
    </r>
    <r>
      <rPr>
        <sz val="10"/>
        <color theme="1"/>
        <rFont val="宋体"/>
        <charset val="134"/>
      </rPr>
      <t>管理服务体系；</t>
    </r>
    <r>
      <rPr>
        <sz val="10"/>
        <color theme="1"/>
        <rFont val="Times New Roman"/>
        <charset val="134"/>
      </rPr>
      <t xml:space="preserve">
</t>
    </r>
    <r>
      <rPr>
        <sz val="10"/>
        <color theme="1"/>
        <rFont val="宋体"/>
        <charset val="134"/>
      </rPr>
      <t>二、巩固提升市容秩序、环境卫生</t>
    </r>
    <r>
      <rPr>
        <sz val="10"/>
        <color theme="1"/>
        <rFont val="Times New Roman"/>
        <charset val="134"/>
      </rPr>
      <t xml:space="preserve">
1.</t>
    </r>
    <r>
      <rPr>
        <sz val="10"/>
        <color theme="1"/>
        <rFont val="宋体"/>
        <charset val="134"/>
      </rPr>
      <t>制定市容秩序、环境卫生提升计划；</t>
    </r>
    <r>
      <rPr>
        <sz val="10"/>
        <color theme="1"/>
        <rFont val="Times New Roman"/>
        <charset val="134"/>
      </rPr>
      <t xml:space="preserve">
2.</t>
    </r>
    <r>
      <rPr>
        <sz val="10"/>
        <color theme="1"/>
        <rFont val="宋体"/>
        <charset val="134"/>
      </rPr>
      <t>组织垃圾分类宣传志愿服务活动；</t>
    </r>
    <r>
      <rPr>
        <sz val="10"/>
        <color theme="1"/>
        <rFont val="Times New Roman"/>
        <charset val="134"/>
      </rPr>
      <t xml:space="preserve">
3.</t>
    </r>
    <r>
      <rPr>
        <sz val="10"/>
        <color theme="1"/>
        <rFont val="宋体"/>
        <charset val="134"/>
      </rPr>
      <t>开展拆临拆违、渣土运输、</t>
    </r>
    <r>
      <rPr>
        <sz val="10"/>
        <color theme="1"/>
        <rFont val="Times New Roman"/>
        <charset val="134"/>
      </rPr>
      <t>“</t>
    </r>
    <r>
      <rPr>
        <sz val="10"/>
        <color theme="1"/>
        <rFont val="宋体"/>
        <charset val="134"/>
      </rPr>
      <t>门前五包</t>
    </r>
    <r>
      <rPr>
        <sz val="10"/>
        <color theme="1"/>
        <rFont val="Times New Roman"/>
        <charset val="134"/>
      </rPr>
      <t>”</t>
    </r>
    <r>
      <rPr>
        <sz val="10"/>
        <color theme="1"/>
        <rFont val="宋体"/>
        <charset val="134"/>
      </rPr>
      <t>、拆墙透绿、住宅小区违法建设、城市屋顶、门头牌匾、占道</t>
    </r>
    <r>
      <rPr>
        <sz val="10"/>
        <color theme="1"/>
        <rFont val="Times New Roman"/>
        <charset val="134"/>
      </rPr>
      <t>“</t>
    </r>
    <r>
      <rPr>
        <sz val="10"/>
        <color theme="1"/>
        <rFont val="宋体"/>
        <charset val="134"/>
      </rPr>
      <t>洗车、修车、售车</t>
    </r>
    <r>
      <rPr>
        <sz val="10"/>
        <color theme="1"/>
        <rFont val="Times New Roman"/>
        <charset val="134"/>
      </rPr>
      <t>”</t>
    </r>
    <r>
      <rPr>
        <sz val="10"/>
        <color theme="1"/>
        <rFont val="宋体"/>
        <charset val="134"/>
      </rPr>
      <t>、小散工程建设、互联网租赁自行车管理等专项整治；</t>
    </r>
    <r>
      <rPr>
        <sz val="10"/>
        <color theme="1"/>
        <rFont val="Times New Roman"/>
        <charset val="134"/>
      </rPr>
      <t xml:space="preserve">
</t>
    </r>
    <r>
      <rPr>
        <sz val="10"/>
        <color theme="1"/>
        <rFont val="宋体"/>
        <charset val="134"/>
      </rPr>
      <t>三、不断强化执法规范化建设</t>
    </r>
    <r>
      <rPr>
        <sz val="10"/>
        <color theme="1"/>
        <rFont val="Times New Roman"/>
        <charset val="134"/>
      </rPr>
      <t xml:space="preserve">
1.</t>
    </r>
    <r>
      <rPr>
        <sz val="10"/>
        <color theme="1"/>
        <rFont val="宋体"/>
        <charset val="134"/>
      </rPr>
      <t>牢固树立</t>
    </r>
    <r>
      <rPr>
        <sz val="10"/>
        <color theme="1"/>
        <rFont val="Times New Roman"/>
        <charset val="134"/>
      </rPr>
      <t>“</t>
    </r>
    <r>
      <rPr>
        <sz val="10"/>
        <color theme="1"/>
        <rFont val="宋体"/>
        <charset val="134"/>
      </rPr>
      <t>为民管城</t>
    </r>
    <r>
      <rPr>
        <sz val="10"/>
        <color theme="1"/>
        <rFont val="Times New Roman"/>
        <charset val="134"/>
      </rPr>
      <t>”</t>
    </r>
    <r>
      <rPr>
        <sz val="10"/>
        <color theme="1"/>
        <rFont val="宋体"/>
        <charset val="134"/>
      </rPr>
      <t>的理念，强化队伍建设，加大执法人员素质、能力培训力度；</t>
    </r>
    <r>
      <rPr>
        <sz val="10"/>
        <color theme="1"/>
        <rFont val="Times New Roman"/>
        <charset val="134"/>
      </rPr>
      <t xml:space="preserve">
2.</t>
    </r>
    <r>
      <rPr>
        <sz val="10"/>
        <color theme="1"/>
        <rFont val="宋体"/>
        <charset val="134"/>
      </rPr>
      <t>制定相关培训计划及实施方案；</t>
    </r>
    <r>
      <rPr>
        <sz val="10"/>
        <color theme="1"/>
        <rFont val="Times New Roman"/>
        <charset val="134"/>
      </rPr>
      <t xml:space="preserve">
3.</t>
    </r>
    <r>
      <rPr>
        <sz val="10"/>
        <color theme="1"/>
        <rFont val="宋体"/>
        <charset val="134"/>
      </rPr>
      <t>规范、标准、智能化管理建筑垃圾运输环节；</t>
    </r>
    <r>
      <rPr>
        <sz val="10"/>
        <color theme="1"/>
        <rFont val="Times New Roman"/>
        <charset val="134"/>
      </rPr>
      <t xml:space="preserve">
4.</t>
    </r>
    <r>
      <rPr>
        <sz val="10"/>
        <color theme="1"/>
        <rFont val="宋体"/>
        <charset val="134"/>
      </rPr>
      <t>牵头起草城市管理综合行政执法配套制度；</t>
    </r>
    <r>
      <rPr>
        <sz val="10"/>
        <color theme="1"/>
        <rFont val="Times New Roman"/>
        <charset val="134"/>
      </rPr>
      <t xml:space="preserve">
</t>
    </r>
    <r>
      <rPr>
        <sz val="10"/>
        <color theme="1"/>
        <rFont val="宋体"/>
        <charset val="134"/>
      </rPr>
      <t>四、提升人居环境建设</t>
    </r>
    <r>
      <rPr>
        <sz val="10"/>
        <color theme="1"/>
        <rFont val="Times New Roman"/>
        <charset val="134"/>
      </rPr>
      <t xml:space="preserve">
1.</t>
    </r>
    <r>
      <rPr>
        <sz val="10"/>
        <color theme="1"/>
        <rFont val="宋体"/>
        <charset val="134"/>
      </rPr>
      <t>加快推进中心城市生活垃圾、餐厨垃圾和建筑垃圾处置项目建设；</t>
    </r>
    <r>
      <rPr>
        <sz val="10"/>
        <color theme="1"/>
        <rFont val="Times New Roman"/>
        <charset val="134"/>
      </rPr>
      <t xml:space="preserve">
2.</t>
    </r>
    <r>
      <rPr>
        <sz val="10"/>
        <color theme="1"/>
        <rFont val="宋体"/>
        <charset val="134"/>
      </rPr>
      <t>进一步完成生活垃圾焚烧发电项目建设。</t>
    </r>
  </si>
  <si>
    <t>完成行政处罚案件数量</t>
  </si>
  <si>
    <t>50</t>
  </si>
  <si>
    <t>件</t>
  </si>
  <si>
    <t>反映行政处罚案件数量</t>
  </si>
  <si>
    <t>一、推进城市精细化管理
1.加强城市管理工作统筹，抓好中心城市管理一体化，形成全市城管“一盘棋”的工作合力；
2. 加快推进垃圾分类工作，建立垃圾分类管理联动管理机制和奖励约束机制；
3.加快推进餐厨垃圾、建筑垃圾精细化处理；
4.对全市停车资源进行智能化改造、建设和并网，建立全市统一的“智慧停车”管理服务体系；
二、巩固提升市容秩序、环境卫生
1.制定市容秩序、环境卫生提升计划；
2.组织垃圾分类宣传志愿服务活动；
3.开展拆临拆违、渣土运输、“门前五包”、拆墙透绿、住宅小区违法建设、城市屋顶、门头牌匾、占道“洗车、修车、售车”、小散工程建设、互联网租赁自行车管理等专项整治；
三、不断强化执法规范化建设
1.牢固树立“为民管城”的理念，强化队伍建设，加大执法人员素质、能力培训力度；
2.制定相关培训计划及实施方案；
3.规范、标准、智能化管理建筑垃圾运输环节；
4.牵头起草城市管理综合行政执法配套制度；
四、提升人居环境建设
1.加快推进中心城市生活垃圾、餐厨垃圾和建筑垃圾处置项目建设；
2.进一步完成生活垃圾焚烧发电项目建设。</t>
  </si>
  <si>
    <t>培训职工人数</t>
  </si>
  <si>
    <t>反映城管系统执法人员业务培训及其他专项培训</t>
  </si>
  <si>
    <t>办公设备、车辆购置验收合格率</t>
  </si>
  <si>
    <t>反映购置设备验收合格情况</t>
  </si>
  <si>
    <t>培训时间达标率</t>
  </si>
  <si>
    <t>反映参与业务培训时间情况。</t>
  </si>
  <si>
    <t>反映培训人员出勤情况。</t>
  </si>
  <si>
    <t>培训费支出标准</t>
  </si>
  <si>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天</t>
    </r>
  </si>
  <si>
    <t>反应按不高于综合定额标准的费用组织培训。</t>
  </si>
  <si>
    <t>执法案件办结率</t>
  </si>
  <si>
    <t>反映执法案件办结情况。</t>
  </si>
  <si>
    <t>中心城市生活垃圾无害化处理率</t>
  </si>
  <si>
    <t>反映中心城市建成区生活垃圾无害化处理情况。</t>
  </si>
  <si>
    <t>反映考核执法对象对市城管执法局队伍满意度，通过执法队伍投诉案件数量反应执法对象满意度情况。</t>
  </si>
  <si>
    <t>曲靖市中心城市互联网租赁自行车特许经营项目专项资金</t>
  </si>
  <si>
    <r>
      <rPr>
        <sz val="10"/>
        <color theme="1"/>
        <rFont val="Times New Roman"/>
        <charset val="134"/>
      </rPr>
      <t xml:space="preserve">    </t>
    </r>
    <r>
      <rPr>
        <sz val="10"/>
        <color theme="1"/>
        <rFont val="宋体"/>
        <charset val="134"/>
      </rPr>
      <t>全年完成营造林</t>
    </r>
    <r>
      <rPr>
        <sz val="10"/>
        <color theme="1"/>
        <rFont val="Times New Roman"/>
        <charset val="134"/>
      </rPr>
      <t>14</t>
    </r>
    <r>
      <rPr>
        <sz val="10"/>
        <color theme="1"/>
        <rFont val="宋体"/>
        <charset val="134"/>
      </rPr>
      <t>万亩、义务植树</t>
    </r>
    <r>
      <rPr>
        <sz val="10"/>
        <color theme="1"/>
        <rFont val="Times New Roman"/>
        <charset val="134"/>
      </rPr>
      <t>1700</t>
    </r>
    <r>
      <rPr>
        <sz val="10"/>
        <color theme="1"/>
        <rFont val="宋体"/>
        <charset val="134"/>
      </rPr>
      <t>万株，完成草原修复治理</t>
    </r>
    <r>
      <rPr>
        <sz val="10"/>
        <color theme="1"/>
        <rFont val="Times New Roman"/>
        <charset val="134"/>
      </rPr>
      <t>14</t>
    </r>
    <r>
      <rPr>
        <sz val="10"/>
        <color theme="1"/>
        <rFont val="宋体"/>
        <charset val="134"/>
      </rPr>
      <t>万亩，全市森林覆盖率达</t>
    </r>
    <r>
      <rPr>
        <sz val="10"/>
        <color theme="1"/>
        <rFont val="Times New Roman"/>
        <charset val="134"/>
      </rPr>
      <t>52%</t>
    </r>
    <r>
      <rPr>
        <sz val="10"/>
        <color theme="1"/>
        <rFont val="宋体"/>
        <charset val="134"/>
      </rPr>
      <t>，草原综合植被盖度达</t>
    </r>
    <r>
      <rPr>
        <sz val="10"/>
        <color theme="1"/>
        <rFont val="Times New Roman"/>
        <charset val="134"/>
      </rPr>
      <t>87%</t>
    </r>
    <r>
      <rPr>
        <sz val="10"/>
        <color theme="1"/>
        <rFont val="宋体"/>
        <charset val="134"/>
      </rPr>
      <t>；建设美丽村庄</t>
    </r>
    <r>
      <rPr>
        <sz val="10"/>
        <color theme="1"/>
        <rFont val="Times New Roman"/>
        <charset val="134"/>
      </rPr>
      <t>200</t>
    </r>
    <r>
      <rPr>
        <sz val="10"/>
        <color theme="1"/>
        <rFont val="宋体"/>
        <charset val="134"/>
      </rPr>
      <t>个、绿美移民新村</t>
    </r>
    <r>
      <rPr>
        <sz val="10"/>
        <color theme="1"/>
        <rFont val="Times New Roman"/>
        <charset val="134"/>
      </rPr>
      <t>8</t>
    </r>
    <r>
      <rPr>
        <sz val="10"/>
        <color theme="1"/>
        <rFont val="宋体"/>
        <charset val="134"/>
      </rPr>
      <t>个；完成水土流失治理面积</t>
    </r>
    <r>
      <rPr>
        <sz val="10"/>
        <color theme="1"/>
        <rFont val="Times New Roman"/>
        <charset val="134"/>
      </rPr>
      <t>400</t>
    </r>
    <r>
      <rPr>
        <sz val="10"/>
        <color theme="1"/>
        <rFont val="宋体"/>
        <charset val="134"/>
      </rPr>
      <t>平方公里，治理河道长度</t>
    </r>
    <r>
      <rPr>
        <sz val="10"/>
        <color theme="1"/>
        <rFont val="Times New Roman"/>
        <charset val="134"/>
      </rPr>
      <t>48.5</t>
    </r>
    <r>
      <rPr>
        <sz val="10"/>
        <color theme="1"/>
        <rFont val="宋体"/>
        <charset val="134"/>
      </rPr>
      <t>公里，对适宜绿化的河道、水库岸线，全市径流面积</t>
    </r>
    <r>
      <rPr>
        <sz val="10"/>
        <color theme="1"/>
        <rFont val="Times New Roman"/>
        <charset val="134"/>
      </rPr>
      <t>50</t>
    </r>
    <r>
      <rPr>
        <sz val="10"/>
        <color theme="1"/>
        <rFont val="宋体"/>
        <charset val="134"/>
      </rPr>
      <t>平方公里以上河流河道绿化率达</t>
    </r>
    <r>
      <rPr>
        <sz val="10"/>
        <color theme="1"/>
        <rFont val="Times New Roman"/>
        <charset val="134"/>
      </rPr>
      <t>100%</t>
    </r>
    <r>
      <rPr>
        <sz val="10"/>
        <color theme="1"/>
        <rFont val="宋体"/>
        <charset val="134"/>
      </rPr>
      <t>，小（二）型水库岸线绿化率达</t>
    </r>
    <r>
      <rPr>
        <sz val="10"/>
        <color theme="1"/>
        <rFont val="Times New Roman"/>
        <charset val="134"/>
      </rPr>
      <t>100%</t>
    </r>
    <r>
      <rPr>
        <sz val="10"/>
        <color theme="1"/>
        <rFont val="宋体"/>
        <charset val="134"/>
      </rPr>
      <t>，完成白浪、汤皮亮</t>
    </r>
    <r>
      <rPr>
        <sz val="10"/>
        <color theme="1"/>
        <rFont val="Times New Roman"/>
        <charset val="134"/>
      </rPr>
      <t>2</t>
    </r>
    <r>
      <rPr>
        <sz val="10"/>
        <color theme="1"/>
        <rFont val="宋体"/>
        <charset val="134"/>
      </rPr>
      <t>件市管水库岸线植绿补绿；高速、一级公路可绿化路段绿化率达</t>
    </r>
    <r>
      <rPr>
        <sz val="10"/>
        <color theme="1"/>
        <rFont val="Times New Roman"/>
        <charset val="134"/>
      </rPr>
      <t>100%</t>
    </r>
    <r>
      <rPr>
        <sz val="10"/>
        <color theme="1"/>
        <rFont val="宋体"/>
        <charset val="134"/>
      </rPr>
      <t>，省管国省干线公路绿化率达</t>
    </r>
    <r>
      <rPr>
        <sz val="10"/>
        <color theme="1"/>
        <rFont val="Times New Roman"/>
        <charset val="134"/>
      </rPr>
      <t>85%</t>
    </r>
    <r>
      <rPr>
        <sz val="10"/>
        <color theme="1"/>
        <rFont val="宋体"/>
        <charset val="134"/>
      </rPr>
      <t>，地方管省道、县道、乡道和村道可绿化路段绿化率分别达</t>
    </r>
    <r>
      <rPr>
        <sz val="10"/>
        <color theme="1"/>
        <rFont val="Times New Roman"/>
        <charset val="134"/>
      </rPr>
      <t>100%</t>
    </r>
    <r>
      <rPr>
        <sz val="10"/>
        <color theme="1"/>
        <rFont val="宋体"/>
        <charset val="134"/>
      </rPr>
      <t>、</t>
    </r>
    <r>
      <rPr>
        <sz val="10"/>
        <color theme="1"/>
        <rFont val="Times New Roman"/>
        <charset val="134"/>
      </rPr>
      <t>90%</t>
    </r>
    <r>
      <rPr>
        <sz val="10"/>
        <color theme="1"/>
        <rFont val="宋体"/>
        <charset val="134"/>
      </rPr>
      <t>、</t>
    </r>
    <r>
      <rPr>
        <sz val="10"/>
        <color theme="1"/>
        <rFont val="Times New Roman"/>
        <charset val="134"/>
      </rPr>
      <t>85%</t>
    </r>
    <r>
      <rPr>
        <sz val="10"/>
        <color theme="1"/>
        <rFont val="宋体"/>
        <charset val="134"/>
      </rPr>
      <t>和</t>
    </r>
    <r>
      <rPr>
        <sz val="10"/>
        <color theme="1"/>
        <rFont val="Times New Roman"/>
        <charset val="134"/>
      </rPr>
      <t>80%</t>
    </r>
    <r>
      <rPr>
        <sz val="10"/>
        <color theme="1"/>
        <rFont val="宋体"/>
        <charset val="134"/>
      </rPr>
      <t>。</t>
    </r>
  </si>
  <si>
    <t>工程验收通过率</t>
  </si>
  <si>
    <t>完成小坡收费站高速匝道口绿化提升改造工程的土壤改良、苗木增补、灌溉系统铺设。</t>
  </si>
  <si>
    <t xml:space="preserve">    全年完成营造林14万亩、义务植树1700万株，完成草原修复治理14万亩，全市森林覆盖率达52%，草原综合植被盖度达87%；建设美丽村庄200个、绿美移民新村8个；完成水土流失治理面积400平方公里，治理河道长度48.5公里，对适宜绿化的河道、水库岸线，全市径流面积50平方公里以上河流河道绿化率达100%，小（二）型水库岸线绿化率达100%，完成白浪、汤皮亮2件市管水库岸线植绿补绿；高速、一级公路可绿化路段绿化率达100%，省管国省干线公路绿化率达85%，地方管省道、县道、乡道和村道可绿化路段绿化率分别达100%、90%、85%和80%。</t>
  </si>
  <si>
    <r>
      <rPr>
        <sz val="10"/>
        <color theme="1"/>
        <rFont val="Times New Roman"/>
        <charset val="134"/>
      </rPr>
      <t>2024</t>
    </r>
    <r>
      <rPr>
        <sz val="10"/>
        <color theme="1"/>
        <rFont val="宋体"/>
        <charset val="134"/>
      </rPr>
      <t>年完成率</t>
    </r>
  </si>
  <si>
    <t>绿化景观提升效果</t>
  </si>
  <si>
    <t>成果满意度</t>
  </si>
  <si>
    <t>园林绿化及创园复检专项经费</t>
  </si>
  <si>
    <t>争取满足《国家生态园林城市标准及申报评审办法》中绿地率、绿化覆盖率、人均公园绿地面积、公园服务半径覆盖率等指标要求，按照市政府增绿补绿的方案内容，建设一批游园，加快曲靖园林绿化发展。</t>
  </si>
  <si>
    <t>增绿补绿新建游园</t>
  </si>
  <si>
    <t>个</t>
  </si>
  <si>
    <t>麒麟区、沾益区、曲靖经开区为满足城市生态环境要求，确保全国文明城市达标，不断增强绿地指标，提升人居环境、生态文明建设</t>
  </si>
  <si>
    <t>保质保量、规范建设游园</t>
  </si>
  <si>
    <t>2000</t>
  </si>
  <si>
    <t>平方米</t>
  </si>
  <si>
    <r>
      <rPr>
        <sz val="10"/>
        <color theme="1"/>
        <rFont val="宋体"/>
        <charset val="134"/>
      </rPr>
      <t>按照游园不低于</t>
    </r>
    <r>
      <rPr>
        <sz val="10"/>
        <color theme="1"/>
        <rFont val="Times New Roman"/>
        <charset val="134"/>
      </rPr>
      <t>2000</t>
    </r>
    <r>
      <rPr>
        <sz val="10"/>
        <color theme="1"/>
        <rFont val="宋体"/>
        <charset val="134"/>
      </rPr>
      <t>平方米规模新建一批游园</t>
    </r>
  </si>
  <si>
    <t>改善生态环境，加强人居环境</t>
  </si>
  <si>
    <t>&gt;</t>
  </si>
  <si>
    <t>35</t>
  </si>
  <si>
    <r>
      <rPr>
        <sz val="10"/>
        <color theme="1"/>
        <rFont val="宋体"/>
        <charset val="134"/>
      </rPr>
      <t>麒麟区、沾益区、曲靖经开区为满足城市生态环境要求，确保全国文明城市达标，满足文明城市指标要求的＞</t>
    </r>
    <r>
      <rPr>
        <sz val="10"/>
        <color theme="1"/>
        <rFont val="Times New Roman"/>
        <charset val="134"/>
      </rPr>
      <t>35%</t>
    </r>
    <r>
      <rPr>
        <sz val="10"/>
        <color theme="1"/>
        <rFont val="宋体"/>
        <charset val="134"/>
      </rPr>
      <t>的城市绿地率</t>
    </r>
  </si>
  <si>
    <t>绿地建设服务百姓，改善城市环境</t>
  </si>
  <si>
    <t>≥80%</t>
  </si>
  <si>
    <t>满足创文增绿补绿要求的新建游园，建成后辐射附近居住区、改善周边生态环境，提升城市总体生态环境，提高服务对象对城市满意度</t>
  </si>
  <si>
    <r>
      <rPr>
        <sz val="10"/>
        <color theme="1"/>
        <rFont val="Times New Roman"/>
        <charset val="134"/>
      </rPr>
      <t>2023</t>
    </r>
    <r>
      <rPr>
        <sz val="10"/>
        <color theme="1"/>
        <rFont val="宋体"/>
        <charset val="134"/>
      </rPr>
      <t>年国家园林城市迎检复查专项经费</t>
    </r>
  </si>
  <si>
    <r>
      <rPr>
        <sz val="10"/>
        <color theme="1"/>
        <rFont val="宋体"/>
        <charset val="134"/>
      </rPr>
      <t>根据《住建部关于印发国家园林申报和评选管理办法的通知》（建城〔</t>
    </r>
    <r>
      <rPr>
        <sz val="10"/>
        <color theme="1"/>
        <rFont val="Times New Roman"/>
        <charset val="134"/>
      </rPr>
      <t>2022</t>
    </r>
    <r>
      <rPr>
        <sz val="10"/>
        <color theme="1"/>
        <rFont val="宋体"/>
        <charset val="134"/>
      </rPr>
      <t>〕</t>
    </r>
    <r>
      <rPr>
        <sz val="10"/>
        <color theme="1"/>
        <rFont val="Times New Roman"/>
        <charset val="134"/>
      </rPr>
      <t>2</t>
    </r>
    <r>
      <rPr>
        <sz val="10"/>
        <color theme="1"/>
        <rFont val="宋体"/>
        <charset val="134"/>
      </rPr>
      <t>号）</t>
    </r>
  </si>
  <si>
    <t>新建游园绿地</t>
  </si>
  <si>
    <t>麒麟区、沾益区、马龙区、曲靖经开区为满足国家园林城市考核指标要求，确保国家园林城市迎检复查考核达标，加强提升绿化指标，推进人居环境、生态文明建设</t>
  </si>
  <si>
    <t>2023年国家园林城市迎检复查专项经费</t>
  </si>
  <si>
    <t>根据《住建部关于印发国家园林申报和评选管理办法的通知》（建城〔2022〕2号）</t>
  </si>
  <si>
    <r>
      <rPr>
        <sz val="10"/>
        <color theme="1"/>
        <rFont val="宋体"/>
        <charset val="134"/>
      </rPr>
      <t>曲靖中心城区通过</t>
    </r>
    <r>
      <rPr>
        <sz val="10"/>
        <color theme="1"/>
        <rFont val="Times New Roman"/>
        <charset val="134"/>
      </rPr>
      <t>2023</t>
    </r>
    <r>
      <rPr>
        <sz val="10"/>
        <color theme="1"/>
        <rFont val="宋体"/>
        <charset val="134"/>
      </rPr>
      <t>年国家园林城市省级、国家复检</t>
    </r>
  </si>
  <si>
    <r>
      <rPr>
        <sz val="10"/>
        <color theme="1"/>
        <rFont val="宋体"/>
        <charset val="134"/>
      </rPr>
      <t>按照国家园林城市迎检复查要求。确保曲靖中心城区通过</t>
    </r>
    <r>
      <rPr>
        <sz val="10"/>
        <color theme="1"/>
        <rFont val="Times New Roman"/>
        <charset val="134"/>
      </rPr>
      <t>2023</t>
    </r>
    <r>
      <rPr>
        <sz val="10"/>
        <color theme="1"/>
        <rFont val="宋体"/>
        <charset val="134"/>
      </rPr>
      <t>年国家园林城市省级、国家复检</t>
    </r>
  </si>
  <si>
    <r>
      <rPr>
        <sz val="10"/>
        <color theme="1"/>
        <rFont val="Times New Roman"/>
        <charset val="134"/>
      </rPr>
      <t>12</t>
    </r>
    <r>
      <rPr>
        <sz val="10"/>
        <color theme="1"/>
        <rFont val="宋体"/>
        <charset val="134"/>
      </rPr>
      <t>㎡</t>
    </r>
    <r>
      <rPr>
        <sz val="10"/>
        <color theme="1"/>
        <rFont val="Times New Roman"/>
        <charset val="134"/>
      </rPr>
      <t>/</t>
    </r>
    <r>
      <rPr>
        <sz val="10"/>
        <color theme="1"/>
        <rFont val="宋体"/>
        <charset val="134"/>
      </rPr>
      <t>人</t>
    </r>
  </si>
  <si>
    <r>
      <rPr>
        <sz val="10"/>
        <color theme="1"/>
        <rFont val="宋体"/>
        <charset val="134"/>
      </rPr>
      <t>平方米</t>
    </r>
    <r>
      <rPr>
        <sz val="10"/>
        <color theme="1"/>
        <rFont val="Times New Roman"/>
        <charset val="134"/>
      </rPr>
      <t>/</t>
    </r>
    <r>
      <rPr>
        <sz val="10"/>
        <color theme="1"/>
        <rFont val="宋体"/>
        <charset val="134"/>
      </rPr>
      <t>人</t>
    </r>
  </si>
  <si>
    <r>
      <rPr>
        <sz val="10"/>
        <color theme="1"/>
        <rFont val="宋体"/>
        <charset val="134"/>
      </rPr>
      <t>麒麟区、沾益区、马龙区、曲靖经开区为满足国家园林城市标准要求，确保国家园林城市通过考核，满足国家园林城市指标要求的人均公园绿地面积（㎡</t>
    </r>
    <r>
      <rPr>
        <sz val="10"/>
        <color theme="1"/>
        <rFont val="Times New Roman"/>
        <charset val="134"/>
      </rPr>
      <t>/</t>
    </r>
    <r>
      <rPr>
        <sz val="10"/>
        <color theme="1"/>
        <rFont val="宋体"/>
        <charset val="134"/>
      </rPr>
      <t>人）</t>
    </r>
    <r>
      <rPr>
        <sz val="10"/>
        <color theme="1"/>
        <rFont val="Times New Roman"/>
        <charset val="134"/>
      </rPr>
      <t>≥12</t>
    </r>
    <r>
      <rPr>
        <sz val="10"/>
        <color theme="1"/>
        <rFont val="宋体"/>
        <charset val="134"/>
      </rPr>
      <t>㎡</t>
    </r>
    <r>
      <rPr>
        <sz val="10"/>
        <color theme="1"/>
        <rFont val="Times New Roman"/>
        <charset val="134"/>
      </rPr>
      <t>/</t>
    </r>
    <r>
      <rPr>
        <sz val="10"/>
        <color theme="1"/>
        <rFont val="宋体"/>
        <charset val="134"/>
      </rPr>
      <t>人；城市各城区最低值不低于</t>
    </r>
    <r>
      <rPr>
        <sz val="10"/>
        <color theme="1"/>
        <rFont val="Times New Roman"/>
        <charset val="134"/>
      </rPr>
      <t>5.0</t>
    </r>
    <r>
      <rPr>
        <sz val="10"/>
        <color theme="1"/>
        <rFont val="宋体"/>
        <charset val="134"/>
      </rPr>
      <t>㎡</t>
    </r>
    <r>
      <rPr>
        <sz val="10"/>
        <color theme="1"/>
        <rFont val="Times New Roman"/>
        <charset val="134"/>
      </rPr>
      <t>/</t>
    </r>
    <r>
      <rPr>
        <sz val="10"/>
        <color theme="1"/>
        <rFont val="宋体"/>
        <charset val="134"/>
      </rPr>
      <t>人。</t>
    </r>
  </si>
  <si>
    <t>公园、游园、绿地绿化改造建设服务百姓，改善城市环境</t>
  </si>
  <si>
    <t>≥90%</t>
  </si>
  <si>
    <t>满足国家园林城市申报、评选体系标准，要求增绿补绿的新建游园绿地，建成后辐射附近居住区、改善周边生态环境，提升城市总体生态环境，提高服务对象对城市满意度</t>
  </si>
  <si>
    <r>
      <rPr>
        <sz val="9"/>
        <color rgb="FF000000"/>
        <rFont val="宋体"/>
        <charset val="134"/>
      </rPr>
      <t>预算</t>
    </r>
    <r>
      <rPr>
        <sz val="9"/>
        <color rgb="FF000000"/>
        <rFont val="Times New Roman"/>
        <charset val="134"/>
      </rPr>
      <t>05-3</t>
    </r>
    <r>
      <rPr>
        <sz val="9"/>
        <color rgb="FF000000"/>
        <rFont val="宋体"/>
        <charset val="134"/>
      </rPr>
      <t>表</t>
    </r>
  </si>
  <si>
    <r>
      <rPr>
        <b/>
        <sz val="22"/>
        <color rgb="FF000000"/>
        <rFont val="宋体"/>
        <charset val="134"/>
      </rPr>
      <t>项目支出绩效目标表（另文下达）</t>
    </r>
  </si>
  <si>
    <r>
      <rPr>
        <sz val="11"/>
        <color rgb="FF000000"/>
        <rFont val="宋体"/>
        <charset val="134"/>
      </rPr>
      <t>单位名称、项目名称</t>
    </r>
  </si>
  <si>
    <r>
      <rPr>
        <sz val="11"/>
        <color rgb="FF000000"/>
        <rFont val="宋体"/>
        <charset val="134"/>
      </rPr>
      <t>项目年度绩效目标</t>
    </r>
  </si>
  <si>
    <r>
      <rPr>
        <sz val="11"/>
        <color rgb="FF000000"/>
        <rFont val="宋体"/>
        <charset val="134"/>
      </rPr>
      <t>一级指标</t>
    </r>
  </si>
  <si>
    <r>
      <rPr>
        <sz val="11"/>
        <color rgb="FF000000"/>
        <rFont val="宋体"/>
        <charset val="134"/>
      </rPr>
      <t>二级指标</t>
    </r>
  </si>
  <si>
    <r>
      <rPr>
        <sz val="11"/>
        <color rgb="FF000000"/>
        <rFont val="宋体"/>
        <charset val="134"/>
      </rPr>
      <t>三级指标</t>
    </r>
  </si>
  <si>
    <r>
      <rPr>
        <sz val="11"/>
        <color rgb="FF000000"/>
        <rFont val="宋体"/>
        <charset val="134"/>
      </rPr>
      <t>指标性质</t>
    </r>
  </si>
  <si>
    <r>
      <rPr>
        <sz val="11"/>
        <color rgb="FF000000"/>
        <rFont val="宋体"/>
        <charset val="134"/>
      </rPr>
      <t>指标值</t>
    </r>
  </si>
  <si>
    <r>
      <rPr>
        <sz val="11"/>
        <color rgb="FF000000"/>
        <rFont val="宋体"/>
        <charset val="134"/>
      </rPr>
      <t>度量单位</t>
    </r>
  </si>
  <si>
    <r>
      <rPr>
        <sz val="11"/>
        <color rgb="FF000000"/>
        <rFont val="宋体"/>
        <charset val="134"/>
      </rPr>
      <t>指标属性</t>
    </r>
  </si>
  <si>
    <r>
      <rPr>
        <sz val="11"/>
        <color rgb="FF000000"/>
        <rFont val="宋体"/>
        <charset val="134"/>
      </rPr>
      <t>指标内容</t>
    </r>
  </si>
  <si>
    <t>说明：曲靖市城市综合管理局2024年无另文下达的项目支出，故此表为空。</t>
  </si>
  <si>
    <r>
      <rPr>
        <sz val="9"/>
        <color rgb="FF000000"/>
        <rFont val="宋体"/>
        <charset val="134"/>
      </rPr>
      <t>预算</t>
    </r>
    <r>
      <rPr>
        <sz val="9"/>
        <color rgb="FF000000"/>
        <rFont val="Times New Roman"/>
        <charset val="134"/>
      </rPr>
      <t>06</t>
    </r>
    <r>
      <rPr>
        <sz val="9"/>
        <color rgb="FF000000"/>
        <rFont val="宋体"/>
        <charset val="134"/>
      </rPr>
      <t>表</t>
    </r>
  </si>
  <si>
    <r>
      <rPr>
        <b/>
        <sz val="21"/>
        <color rgb="FF000000"/>
        <rFont val="宋体"/>
        <charset val="134"/>
      </rPr>
      <t>政府性基金预算支出预算表</t>
    </r>
  </si>
  <si>
    <t>政府性基金预算支出预算表</t>
  </si>
  <si>
    <t>单位名称：预算科</t>
  </si>
  <si>
    <r>
      <rPr>
        <sz val="11"/>
        <color rgb="FF000000"/>
        <rFont val="宋体"/>
        <charset val="134"/>
      </rPr>
      <t>单位名称</t>
    </r>
  </si>
  <si>
    <r>
      <rPr>
        <sz val="11"/>
        <color rgb="FF000000"/>
        <rFont val="宋体"/>
        <charset val="134"/>
      </rPr>
      <t>本年政府性基金预算支出</t>
    </r>
  </si>
  <si>
    <t>说明：曲靖市城市综合管理局2024年无政府性基金预算，故此表为空。</t>
  </si>
  <si>
    <r>
      <rPr>
        <b/>
        <sz val="21"/>
        <color rgb="FF000000"/>
        <rFont val="宋体"/>
        <charset val="134"/>
      </rPr>
      <t>国有资本经营预算支出预算表</t>
    </r>
  </si>
  <si>
    <r>
      <rPr>
        <sz val="11"/>
        <color rgb="FF000000"/>
        <rFont val="宋体"/>
        <charset val="134"/>
      </rPr>
      <t>本年国有资本经营预算支出</t>
    </r>
  </si>
  <si>
    <t>说明：曲靖市城市综合管理局2024年无国有资本经营预算，故此表为空。</t>
  </si>
  <si>
    <r>
      <rPr>
        <sz val="9"/>
        <color rgb="FF000000"/>
        <rFont val="宋体"/>
        <charset val="134"/>
      </rPr>
      <t>预算</t>
    </r>
    <r>
      <rPr>
        <sz val="9"/>
        <color rgb="FF000000"/>
        <rFont val="Times New Roman"/>
        <charset val="134"/>
      </rPr>
      <t>08</t>
    </r>
    <r>
      <rPr>
        <sz val="9"/>
        <color rgb="FF000000"/>
        <rFont val="宋体"/>
        <charset val="134"/>
      </rPr>
      <t>表</t>
    </r>
  </si>
  <si>
    <r>
      <rPr>
        <b/>
        <sz val="22"/>
        <color rgb="FF000000"/>
        <rFont val="宋体"/>
        <charset val="134"/>
      </rPr>
      <t>部门政府采购预算表</t>
    </r>
  </si>
  <si>
    <r>
      <rPr>
        <sz val="11"/>
        <color rgb="FF000000"/>
        <rFont val="宋体"/>
        <charset val="134"/>
      </rPr>
      <t>预算项目</t>
    </r>
  </si>
  <si>
    <r>
      <rPr>
        <sz val="11"/>
        <color rgb="FF000000"/>
        <rFont val="宋体"/>
        <charset val="134"/>
      </rPr>
      <t>采购项目</t>
    </r>
  </si>
  <si>
    <r>
      <rPr>
        <sz val="11"/>
        <color rgb="FF000000"/>
        <rFont val="宋体"/>
        <charset val="134"/>
      </rPr>
      <t>采购目录</t>
    </r>
  </si>
  <si>
    <r>
      <rPr>
        <sz val="11"/>
        <color rgb="FF000000"/>
        <rFont val="宋体"/>
        <charset val="134"/>
      </rPr>
      <t>计量</t>
    </r>
    <r>
      <rPr>
        <sz val="11"/>
        <color rgb="FF000000"/>
        <rFont val="Times New Roman"/>
        <charset val="134"/>
      </rPr>
      <t xml:space="preserve">
</t>
    </r>
    <r>
      <rPr>
        <sz val="11"/>
        <color rgb="FF000000"/>
        <rFont val="宋体"/>
        <charset val="134"/>
      </rPr>
      <t>单位</t>
    </r>
  </si>
  <si>
    <r>
      <rPr>
        <sz val="11"/>
        <color rgb="FF000000"/>
        <rFont val="宋体"/>
        <charset val="134"/>
      </rPr>
      <t>数量</t>
    </r>
  </si>
  <si>
    <r>
      <rPr>
        <sz val="11"/>
        <color rgb="FF000000"/>
        <rFont val="宋体"/>
        <charset val="134"/>
      </rPr>
      <t>面向中小企业预留资金</t>
    </r>
  </si>
  <si>
    <r>
      <rPr>
        <sz val="11"/>
        <color rgb="FF000000"/>
        <rFont val="宋体"/>
        <charset val="134"/>
      </rPr>
      <t>资金来源</t>
    </r>
  </si>
  <si>
    <r>
      <rPr>
        <sz val="11"/>
        <color rgb="FF000000"/>
        <rFont val="宋体"/>
        <charset val="134"/>
      </rPr>
      <t>政府性</t>
    </r>
    <r>
      <rPr>
        <sz val="11"/>
        <color rgb="FF000000"/>
        <rFont val="Times New Roman"/>
        <charset val="134"/>
      </rPr>
      <t xml:space="preserve">
</t>
    </r>
    <r>
      <rPr>
        <sz val="11"/>
        <color rgb="FF000000"/>
        <rFont val="宋体"/>
        <charset val="134"/>
      </rPr>
      <t>基金</t>
    </r>
  </si>
  <si>
    <r>
      <rPr>
        <sz val="11"/>
        <color rgb="FF000000"/>
        <rFont val="宋体"/>
        <charset val="134"/>
      </rPr>
      <t>国有资本经营收益</t>
    </r>
  </si>
  <si>
    <r>
      <rPr>
        <sz val="11"/>
        <color rgb="FF000000"/>
        <rFont val="宋体"/>
        <charset val="134"/>
      </rPr>
      <t>财政专户管理的收入</t>
    </r>
  </si>
  <si>
    <t>80400083</t>
  </si>
  <si>
    <r>
      <rPr>
        <sz val="9"/>
        <color theme="1"/>
        <rFont val="宋体"/>
        <charset val="134"/>
      </rPr>
      <t>办公设备</t>
    </r>
  </si>
  <si>
    <r>
      <rPr>
        <sz val="9"/>
        <color theme="1"/>
        <rFont val="Times New Roman"/>
        <charset val="134"/>
      </rPr>
      <t xml:space="preserve">A02010105 </t>
    </r>
    <r>
      <rPr>
        <sz val="9"/>
        <color theme="1"/>
        <rFont val="宋体"/>
        <charset val="134"/>
      </rPr>
      <t>台式计算机</t>
    </r>
  </si>
  <si>
    <t>台</t>
  </si>
  <si>
    <r>
      <rPr>
        <sz val="9"/>
        <color theme="1"/>
        <rFont val="Times New Roman"/>
        <charset val="134"/>
      </rPr>
      <t xml:space="preserve">A02010108 </t>
    </r>
    <r>
      <rPr>
        <sz val="9"/>
        <color theme="1"/>
        <rFont val="宋体"/>
        <charset val="134"/>
      </rPr>
      <t>便携式计算机</t>
    </r>
  </si>
  <si>
    <r>
      <rPr>
        <sz val="9"/>
        <color theme="1"/>
        <rFont val="宋体"/>
        <charset val="134"/>
      </rPr>
      <t>局域网</t>
    </r>
    <r>
      <rPr>
        <sz val="9"/>
        <color theme="1"/>
        <rFont val="Times New Roman"/>
        <charset val="134"/>
      </rPr>
      <t>NAS</t>
    </r>
    <r>
      <rPr>
        <sz val="9"/>
        <color theme="1"/>
        <rFont val="宋体"/>
        <charset val="134"/>
      </rPr>
      <t>网络存储器主机</t>
    </r>
  </si>
  <si>
    <r>
      <rPr>
        <sz val="9"/>
        <color theme="1"/>
        <rFont val="Times New Roman"/>
        <charset val="134"/>
      </rPr>
      <t xml:space="preserve">A02010507 </t>
    </r>
    <r>
      <rPr>
        <sz val="9"/>
        <color theme="1"/>
        <rFont val="宋体"/>
        <charset val="134"/>
      </rPr>
      <t>网络存储设备</t>
    </r>
  </si>
  <si>
    <r>
      <rPr>
        <sz val="9"/>
        <color theme="1"/>
        <rFont val="宋体"/>
        <charset val="134"/>
      </rPr>
      <t>打印复印一体机</t>
    </r>
  </si>
  <si>
    <r>
      <rPr>
        <sz val="9"/>
        <color theme="1"/>
        <rFont val="Times New Roman"/>
        <charset val="134"/>
      </rPr>
      <t>A02021002 A3</t>
    </r>
    <r>
      <rPr>
        <sz val="9"/>
        <color theme="1"/>
        <rFont val="宋体"/>
        <charset val="134"/>
      </rPr>
      <t>彩色打印机</t>
    </r>
  </si>
  <si>
    <r>
      <rPr>
        <sz val="9"/>
        <color theme="1"/>
        <rFont val="宋体"/>
        <charset val="134"/>
      </rPr>
      <t>大班桌</t>
    </r>
  </si>
  <si>
    <r>
      <rPr>
        <sz val="9"/>
        <color theme="1"/>
        <rFont val="Times New Roman"/>
        <charset val="134"/>
      </rPr>
      <t xml:space="preserve">A05010201 </t>
    </r>
    <r>
      <rPr>
        <sz val="9"/>
        <color theme="1"/>
        <rFont val="宋体"/>
        <charset val="134"/>
      </rPr>
      <t>办公桌</t>
    </r>
  </si>
  <si>
    <t>套</t>
  </si>
  <si>
    <r>
      <rPr>
        <sz val="9"/>
        <color theme="1"/>
        <rFont val="宋体"/>
        <charset val="134"/>
      </rPr>
      <t>单人办公桌</t>
    </r>
  </si>
  <si>
    <r>
      <rPr>
        <sz val="9"/>
        <color theme="1"/>
        <rFont val="宋体"/>
        <charset val="134"/>
      </rPr>
      <t>长茶几</t>
    </r>
  </si>
  <si>
    <r>
      <rPr>
        <sz val="9"/>
        <color theme="1"/>
        <rFont val="Times New Roman"/>
        <charset val="134"/>
      </rPr>
      <t xml:space="preserve">A05010204 </t>
    </r>
    <r>
      <rPr>
        <sz val="9"/>
        <color theme="1"/>
        <rFont val="宋体"/>
        <charset val="134"/>
      </rPr>
      <t>茶几</t>
    </r>
  </si>
  <si>
    <t>张</t>
  </si>
  <si>
    <r>
      <rPr>
        <sz val="9"/>
        <color theme="1"/>
        <rFont val="宋体"/>
        <charset val="134"/>
      </rPr>
      <t>大班椅</t>
    </r>
  </si>
  <si>
    <r>
      <rPr>
        <sz val="9"/>
        <color theme="1"/>
        <rFont val="Times New Roman"/>
        <charset val="134"/>
      </rPr>
      <t xml:space="preserve">A05010301 </t>
    </r>
    <r>
      <rPr>
        <sz val="9"/>
        <color theme="1"/>
        <rFont val="宋体"/>
        <charset val="134"/>
      </rPr>
      <t>办公椅</t>
    </r>
  </si>
  <si>
    <t>把</t>
  </si>
  <si>
    <r>
      <rPr>
        <sz val="9"/>
        <color theme="1"/>
        <rFont val="宋体"/>
        <charset val="134"/>
      </rPr>
      <t>职工椅</t>
    </r>
  </si>
  <si>
    <t>30</t>
  </si>
  <si>
    <r>
      <rPr>
        <sz val="9"/>
        <color theme="1"/>
        <rFont val="宋体"/>
        <charset val="134"/>
      </rPr>
      <t>三人沙发</t>
    </r>
  </si>
  <si>
    <r>
      <rPr>
        <sz val="9"/>
        <color theme="1"/>
        <rFont val="Times New Roman"/>
        <charset val="134"/>
      </rPr>
      <t xml:space="preserve">A05010401 </t>
    </r>
    <r>
      <rPr>
        <sz val="9"/>
        <color theme="1"/>
        <rFont val="宋体"/>
        <charset val="134"/>
      </rPr>
      <t>三人沙发</t>
    </r>
  </si>
  <si>
    <t>组</t>
  </si>
  <si>
    <r>
      <rPr>
        <sz val="9"/>
        <color theme="1"/>
        <rFont val="宋体"/>
        <charset val="134"/>
      </rPr>
      <t>接待沙发</t>
    </r>
  </si>
  <si>
    <r>
      <rPr>
        <sz val="9"/>
        <color theme="1"/>
        <rFont val="Times New Roman"/>
        <charset val="134"/>
      </rPr>
      <t xml:space="preserve">A05010499 </t>
    </r>
    <r>
      <rPr>
        <sz val="9"/>
        <color theme="1"/>
        <rFont val="宋体"/>
        <charset val="134"/>
      </rPr>
      <t>其他沙发类</t>
    </r>
  </si>
  <si>
    <r>
      <rPr>
        <sz val="9"/>
        <color theme="1"/>
        <rFont val="宋体"/>
        <charset val="134"/>
      </rPr>
      <t>两门文件柜</t>
    </r>
  </si>
  <si>
    <r>
      <rPr>
        <sz val="9"/>
        <color theme="1"/>
        <rFont val="Times New Roman"/>
        <charset val="134"/>
      </rPr>
      <t xml:space="preserve">A05010502 </t>
    </r>
    <r>
      <rPr>
        <sz val="9"/>
        <color theme="1"/>
        <rFont val="宋体"/>
        <charset val="134"/>
      </rPr>
      <t>文件柜</t>
    </r>
  </si>
  <si>
    <r>
      <rPr>
        <sz val="9"/>
        <color theme="1"/>
        <rFont val="宋体"/>
        <charset val="134"/>
      </rPr>
      <t>三门文件柜</t>
    </r>
  </si>
  <si>
    <r>
      <rPr>
        <sz val="9"/>
        <color theme="1"/>
        <rFont val="宋体"/>
        <charset val="134"/>
      </rPr>
      <t>文件柜</t>
    </r>
  </si>
  <si>
    <r>
      <rPr>
        <sz val="9"/>
        <color theme="1"/>
        <rFont val="宋体"/>
        <charset val="134"/>
      </rPr>
      <t>茶水柜</t>
    </r>
  </si>
  <si>
    <r>
      <rPr>
        <sz val="9"/>
        <color theme="1"/>
        <rFont val="Times New Roman"/>
        <charset val="134"/>
      </rPr>
      <t xml:space="preserve">A05010505 </t>
    </r>
    <r>
      <rPr>
        <sz val="9"/>
        <color theme="1"/>
        <rFont val="宋体"/>
        <charset val="134"/>
      </rPr>
      <t>茶水柜</t>
    </r>
  </si>
  <si>
    <r>
      <rPr>
        <sz val="9"/>
        <color theme="1"/>
        <rFont val="宋体"/>
        <charset val="134"/>
      </rPr>
      <t>复印纸</t>
    </r>
  </si>
  <si>
    <r>
      <rPr>
        <sz val="9"/>
        <color theme="1"/>
        <rFont val="Times New Roman"/>
        <charset val="134"/>
      </rPr>
      <t xml:space="preserve">A05040101 </t>
    </r>
    <r>
      <rPr>
        <sz val="9"/>
        <color theme="1"/>
        <rFont val="宋体"/>
        <charset val="134"/>
      </rPr>
      <t>复印纸</t>
    </r>
  </si>
  <si>
    <t>批</t>
  </si>
  <si>
    <t>80400087</t>
  </si>
  <si>
    <r>
      <rPr>
        <sz val="9"/>
        <color theme="1"/>
        <rFont val="宋体"/>
        <charset val="134"/>
      </rPr>
      <t>批</t>
    </r>
  </si>
  <si>
    <r>
      <rPr>
        <sz val="9"/>
        <color theme="1"/>
        <rFont val="宋体"/>
        <charset val="134"/>
      </rPr>
      <t>公务用车运行维护费</t>
    </r>
  </si>
  <si>
    <r>
      <rPr>
        <sz val="9"/>
        <color theme="1"/>
        <rFont val="宋体"/>
        <charset val="134"/>
      </rPr>
      <t>公务用车保险费</t>
    </r>
  </si>
  <si>
    <r>
      <rPr>
        <sz val="9"/>
        <color theme="1"/>
        <rFont val="Times New Roman"/>
        <charset val="134"/>
      </rPr>
      <t xml:space="preserve">C1804010201 </t>
    </r>
    <r>
      <rPr>
        <sz val="9"/>
        <color theme="1"/>
        <rFont val="宋体"/>
        <charset val="134"/>
      </rPr>
      <t>机动车保险服务</t>
    </r>
  </si>
  <si>
    <r>
      <rPr>
        <sz val="9"/>
        <color theme="1"/>
        <rFont val="宋体"/>
        <charset val="134"/>
      </rPr>
      <t>公务用车维修和保养</t>
    </r>
  </si>
  <si>
    <r>
      <rPr>
        <sz val="9"/>
        <color theme="1"/>
        <rFont val="Times New Roman"/>
        <charset val="134"/>
      </rPr>
      <t xml:space="preserve">C23120301 </t>
    </r>
    <r>
      <rPr>
        <sz val="9"/>
        <color theme="1"/>
        <rFont val="宋体"/>
        <charset val="134"/>
      </rPr>
      <t>车辆维修和保养服务</t>
    </r>
  </si>
  <si>
    <r>
      <rPr>
        <sz val="9"/>
        <color theme="1"/>
        <rFont val="宋体"/>
        <charset val="134"/>
      </rPr>
      <t>公务用车车辆加油</t>
    </r>
  </si>
  <si>
    <r>
      <rPr>
        <sz val="9"/>
        <color theme="1"/>
        <rFont val="Times New Roman"/>
        <charset val="134"/>
      </rPr>
      <t xml:space="preserve">C23120302 </t>
    </r>
    <r>
      <rPr>
        <sz val="9"/>
        <color theme="1"/>
        <rFont val="宋体"/>
        <charset val="134"/>
      </rPr>
      <t>车辆加油、添加燃料服务</t>
    </r>
  </si>
  <si>
    <r>
      <rPr>
        <sz val="9"/>
        <color theme="1"/>
        <rFont val="Times New Roman"/>
        <charset val="134"/>
      </rPr>
      <t xml:space="preserve">A02020000 </t>
    </r>
    <r>
      <rPr>
        <sz val="9"/>
        <color theme="1"/>
        <rFont val="宋体"/>
        <charset val="134"/>
      </rPr>
      <t>办公设备</t>
    </r>
  </si>
  <si>
    <r>
      <rPr>
        <sz val="9"/>
        <color theme="1"/>
        <rFont val="Times New Roman"/>
        <charset val="134"/>
      </rPr>
      <t>“</t>
    </r>
    <r>
      <rPr>
        <sz val="9"/>
        <color theme="1"/>
        <rFont val="宋体"/>
        <charset val="134"/>
      </rPr>
      <t>智慧城管</t>
    </r>
    <r>
      <rPr>
        <sz val="9"/>
        <color theme="1"/>
        <rFont val="Times New Roman"/>
        <charset val="134"/>
      </rPr>
      <t>”</t>
    </r>
  </si>
  <si>
    <r>
      <rPr>
        <sz val="9"/>
        <color theme="1"/>
        <rFont val="Times New Roman"/>
        <charset val="134"/>
      </rPr>
      <t xml:space="preserve">C16000000 </t>
    </r>
    <r>
      <rPr>
        <sz val="9"/>
        <color theme="1"/>
        <rFont val="宋体"/>
        <charset val="134"/>
      </rPr>
      <t>信息技术服务</t>
    </r>
  </si>
  <si>
    <t>80400318</t>
  </si>
  <si>
    <t>C21040000</t>
  </si>
  <si>
    <r>
      <rPr>
        <sz val="9"/>
        <color theme="1"/>
        <rFont val="Times New Roman"/>
        <charset val="134"/>
      </rPr>
      <t xml:space="preserve">C21040001 </t>
    </r>
    <r>
      <rPr>
        <sz val="9"/>
        <color theme="1"/>
        <rFont val="宋体"/>
        <charset val="134"/>
      </rPr>
      <t>物业管理服务</t>
    </r>
  </si>
  <si>
    <r>
      <rPr>
        <sz val="9"/>
        <color theme="1"/>
        <rFont val="宋体"/>
        <charset val="134"/>
      </rPr>
      <t>购买办公设备</t>
    </r>
  </si>
  <si>
    <r>
      <rPr>
        <sz val="9"/>
        <color theme="1"/>
        <rFont val="Times New Roman"/>
        <charset val="134"/>
      </rPr>
      <t xml:space="preserve">A02020100 </t>
    </r>
    <r>
      <rPr>
        <sz val="9"/>
        <color theme="1"/>
        <rFont val="宋体"/>
        <charset val="134"/>
      </rPr>
      <t>复印机</t>
    </r>
  </si>
  <si>
    <r>
      <rPr>
        <sz val="9"/>
        <color theme="1"/>
        <rFont val="宋体"/>
        <charset val="134"/>
      </rPr>
      <t>购买</t>
    </r>
    <r>
      <rPr>
        <sz val="9"/>
        <color theme="1"/>
        <rFont val="Times New Roman"/>
        <charset val="134"/>
      </rPr>
      <t>A3</t>
    </r>
    <r>
      <rPr>
        <sz val="9"/>
        <color theme="1"/>
        <rFont val="宋体"/>
        <charset val="134"/>
      </rPr>
      <t>复印纸</t>
    </r>
  </si>
  <si>
    <r>
      <rPr>
        <sz val="9"/>
        <color theme="1"/>
        <rFont val="宋体"/>
        <charset val="134"/>
      </rPr>
      <t>购买</t>
    </r>
    <r>
      <rPr>
        <sz val="9"/>
        <color theme="1"/>
        <rFont val="Times New Roman"/>
        <charset val="134"/>
      </rPr>
      <t>A4</t>
    </r>
    <r>
      <rPr>
        <sz val="9"/>
        <color theme="1"/>
        <rFont val="宋体"/>
        <charset val="134"/>
      </rPr>
      <t>复印纸</t>
    </r>
  </si>
  <si>
    <r>
      <rPr>
        <sz val="9"/>
        <color rgb="FF000000"/>
        <rFont val="宋体"/>
        <charset val="134"/>
      </rPr>
      <t>合</t>
    </r>
    <r>
      <rPr>
        <sz val="9"/>
        <color rgb="FF000000"/>
        <rFont val="Times New Roman"/>
        <charset val="134"/>
      </rPr>
      <t xml:space="preserve">  </t>
    </r>
    <r>
      <rPr>
        <sz val="9"/>
        <color rgb="FF000000"/>
        <rFont val="宋体"/>
        <charset val="134"/>
      </rPr>
      <t>计</t>
    </r>
  </si>
  <si>
    <r>
      <rPr>
        <sz val="9"/>
        <color rgb="FF000000"/>
        <rFont val="宋体"/>
        <charset val="134"/>
      </rPr>
      <t>预算</t>
    </r>
    <r>
      <rPr>
        <sz val="9"/>
        <color rgb="FF000000"/>
        <rFont val="Times New Roman"/>
        <charset val="134"/>
      </rPr>
      <t>09</t>
    </r>
    <r>
      <rPr>
        <sz val="9"/>
        <color rgb="FF000000"/>
        <rFont val="宋体"/>
        <charset val="134"/>
      </rPr>
      <t>表</t>
    </r>
  </si>
  <si>
    <r>
      <rPr>
        <b/>
        <sz val="22"/>
        <color rgb="FF000000"/>
        <rFont val="宋体"/>
        <charset val="134"/>
      </rPr>
      <t>政府购买服务预算表</t>
    </r>
  </si>
  <si>
    <r>
      <rPr>
        <sz val="11"/>
        <color rgb="FF000000"/>
        <rFont val="宋体"/>
        <charset val="134"/>
      </rPr>
      <t>政府购买服务项目</t>
    </r>
  </si>
  <si>
    <r>
      <rPr>
        <sz val="11"/>
        <color rgb="FF000000"/>
        <rFont val="宋体"/>
        <charset val="134"/>
      </rPr>
      <t>政府购买服务指导性目录代码</t>
    </r>
  </si>
  <si>
    <r>
      <rPr>
        <sz val="11"/>
        <color rgb="FF000000"/>
        <rFont val="宋体"/>
        <charset val="134"/>
      </rPr>
      <t>基本支出</t>
    </r>
    <r>
      <rPr>
        <sz val="11"/>
        <color rgb="FF000000"/>
        <rFont val="Times New Roman"/>
        <charset val="134"/>
      </rPr>
      <t>/</t>
    </r>
    <r>
      <rPr>
        <sz val="11"/>
        <color rgb="FF000000"/>
        <rFont val="宋体"/>
        <charset val="134"/>
      </rPr>
      <t>项目支出</t>
    </r>
  </si>
  <si>
    <r>
      <rPr>
        <sz val="11"/>
        <color rgb="FF000000"/>
        <rFont val="宋体"/>
        <charset val="134"/>
      </rPr>
      <t>所属服务类别</t>
    </r>
  </si>
  <si>
    <r>
      <rPr>
        <sz val="11"/>
        <color rgb="FF000000"/>
        <rFont val="宋体"/>
        <charset val="134"/>
      </rPr>
      <t>所属服务领域</t>
    </r>
  </si>
  <si>
    <r>
      <rPr>
        <sz val="11"/>
        <color rgb="FF000000"/>
        <rFont val="宋体"/>
        <charset val="134"/>
      </rPr>
      <t>购买内容简述</t>
    </r>
  </si>
  <si>
    <r>
      <rPr>
        <sz val="11"/>
        <color rgb="FF000000"/>
        <rFont val="宋体"/>
        <charset val="134"/>
      </rPr>
      <t>单位自筹</t>
    </r>
  </si>
  <si>
    <r>
      <rPr>
        <sz val="9"/>
        <color rgb="FF000000"/>
        <rFont val="宋体"/>
        <charset val="134"/>
      </rPr>
      <t>合</t>
    </r>
    <r>
      <rPr>
        <sz val="9"/>
        <color rgb="FF000000"/>
        <rFont val="Times New Roman"/>
        <charset val="134"/>
      </rPr>
      <t xml:space="preserve">    </t>
    </r>
    <r>
      <rPr>
        <sz val="9"/>
        <color rgb="FF000000"/>
        <rFont val="宋体"/>
        <charset val="134"/>
      </rPr>
      <t>计</t>
    </r>
  </si>
  <si>
    <t>说明：曲靖市城市综合管理局2024年无政府购买服务，故此表为空。</t>
  </si>
  <si>
    <r>
      <rPr>
        <sz val="9"/>
        <color rgb="FF000000"/>
        <rFont val="宋体"/>
        <charset val="134"/>
      </rPr>
      <t>预算</t>
    </r>
    <r>
      <rPr>
        <sz val="9"/>
        <color rgb="FF000000"/>
        <rFont val="Times New Roman"/>
        <charset val="134"/>
      </rPr>
      <t>10-1</t>
    </r>
    <r>
      <rPr>
        <sz val="9"/>
        <color rgb="FF000000"/>
        <rFont val="宋体"/>
        <charset val="134"/>
      </rPr>
      <t>表</t>
    </r>
  </si>
  <si>
    <t>市对下转移支付预算表</t>
  </si>
  <si>
    <r>
      <rPr>
        <sz val="11"/>
        <color rgb="FF000000"/>
        <rFont val="宋体"/>
        <charset val="134"/>
      </rPr>
      <t>单位：万元</t>
    </r>
  </si>
  <si>
    <r>
      <rPr>
        <sz val="11"/>
        <color rgb="FF000000"/>
        <rFont val="宋体"/>
        <charset val="134"/>
      </rPr>
      <t>单位名称（项目）</t>
    </r>
  </si>
  <si>
    <r>
      <rPr>
        <sz val="11"/>
        <color rgb="FF000000"/>
        <rFont val="宋体"/>
        <charset val="134"/>
      </rPr>
      <t>地区</t>
    </r>
  </si>
  <si>
    <r>
      <rPr>
        <sz val="11"/>
        <color rgb="FF000000"/>
        <rFont val="宋体"/>
        <charset val="134"/>
      </rPr>
      <t>政府性基金</t>
    </r>
  </si>
  <si>
    <r>
      <rPr>
        <sz val="11"/>
        <color rgb="FF000000"/>
        <rFont val="宋体"/>
        <charset val="134"/>
      </rPr>
      <t>开发区</t>
    </r>
  </si>
  <si>
    <r>
      <rPr>
        <sz val="11"/>
        <color rgb="FF000000"/>
        <rFont val="宋体"/>
        <charset val="134"/>
      </rPr>
      <t>麒麟区</t>
    </r>
  </si>
  <si>
    <r>
      <rPr>
        <sz val="11"/>
        <color rgb="FF000000"/>
        <rFont val="宋体"/>
        <charset val="134"/>
      </rPr>
      <t>沾益区</t>
    </r>
  </si>
  <si>
    <r>
      <rPr>
        <sz val="11"/>
        <color rgb="FF000000"/>
        <rFont val="宋体"/>
        <charset val="134"/>
      </rPr>
      <t>马龙区</t>
    </r>
  </si>
  <si>
    <r>
      <rPr>
        <sz val="11"/>
        <color rgb="FF000000"/>
        <rFont val="宋体"/>
        <charset val="134"/>
      </rPr>
      <t>宣威市</t>
    </r>
  </si>
  <si>
    <r>
      <rPr>
        <sz val="11"/>
        <color rgb="FF000000"/>
        <rFont val="宋体"/>
        <charset val="134"/>
      </rPr>
      <t>富源县</t>
    </r>
  </si>
  <si>
    <r>
      <rPr>
        <sz val="11"/>
        <color rgb="FF000000"/>
        <rFont val="宋体"/>
        <charset val="134"/>
      </rPr>
      <t>罗平县</t>
    </r>
  </si>
  <si>
    <r>
      <rPr>
        <sz val="11"/>
        <color rgb="FF000000"/>
        <rFont val="宋体"/>
        <charset val="134"/>
      </rPr>
      <t>师宗县</t>
    </r>
  </si>
  <si>
    <r>
      <rPr>
        <sz val="11"/>
        <color rgb="FF000000"/>
        <rFont val="宋体"/>
        <charset val="134"/>
      </rPr>
      <t>陆良县</t>
    </r>
  </si>
  <si>
    <r>
      <rPr>
        <sz val="11"/>
        <color rgb="FF000000"/>
        <rFont val="宋体"/>
        <charset val="134"/>
      </rPr>
      <t>会泽县</t>
    </r>
  </si>
  <si>
    <r>
      <rPr>
        <sz val="11"/>
        <color rgb="FF000000"/>
        <rFont val="宋体"/>
        <charset val="134"/>
      </rPr>
      <t>曲靖市城市综合管理局</t>
    </r>
  </si>
  <si>
    <r>
      <rPr>
        <sz val="11"/>
        <color rgb="FF000000"/>
        <rFont val="宋体"/>
        <charset val="134"/>
      </rPr>
      <t>曲靖市中心城市互联网租赁自行车特许经营项目专项资金</t>
    </r>
  </si>
  <si>
    <r>
      <rPr>
        <sz val="9"/>
        <color rgb="FF000000"/>
        <rFont val="宋体"/>
        <charset val="134"/>
      </rPr>
      <t>预算</t>
    </r>
    <r>
      <rPr>
        <sz val="9"/>
        <color rgb="FF000000"/>
        <rFont val="Times New Roman"/>
        <charset val="134"/>
      </rPr>
      <t>10-2</t>
    </r>
    <r>
      <rPr>
        <sz val="9"/>
        <color rgb="FF000000"/>
        <rFont val="宋体"/>
        <charset val="134"/>
      </rPr>
      <t>表</t>
    </r>
  </si>
  <si>
    <r>
      <rPr>
        <b/>
        <sz val="22"/>
        <color rgb="FF000000"/>
        <rFont val="宋体"/>
        <charset val="134"/>
      </rPr>
      <t>市对下转移支付绩效目标表</t>
    </r>
  </si>
  <si>
    <r>
      <rPr>
        <sz val="10"/>
        <color theme="1"/>
        <rFont val="宋体"/>
        <charset val="134"/>
      </rPr>
      <t>计划</t>
    </r>
    <r>
      <rPr>
        <sz val="10"/>
        <color theme="1"/>
        <rFont val="Times New Roman"/>
        <charset val="134"/>
      </rPr>
      <t>2022</t>
    </r>
    <r>
      <rPr>
        <sz val="10"/>
        <color theme="1"/>
        <rFont val="宋体"/>
        <charset val="134"/>
      </rPr>
      <t>年</t>
    </r>
    <r>
      <rPr>
        <sz val="10"/>
        <color theme="1"/>
        <rFont val="Times New Roman"/>
        <charset val="134"/>
      </rPr>
      <t>-2023</t>
    </r>
    <r>
      <rPr>
        <sz val="10"/>
        <color theme="1"/>
        <rFont val="宋体"/>
        <charset val="134"/>
      </rPr>
      <t>年中心城市投入</t>
    </r>
    <r>
      <rPr>
        <sz val="10"/>
        <color theme="1"/>
        <rFont val="Times New Roman"/>
        <charset val="134"/>
      </rPr>
      <t>2</t>
    </r>
    <r>
      <rPr>
        <sz val="10"/>
        <color theme="1"/>
        <rFont val="宋体"/>
        <charset val="134"/>
      </rPr>
      <t>万辆共享自行车。促进互联网租赁自行车行业健康发展，切实满足群众绿色出行需求。</t>
    </r>
  </si>
  <si>
    <t>反映自行车投放的数量情况。</t>
  </si>
  <si>
    <t>反映自行车的投放覆盖情况</t>
  </si>
  <si>
    <t>反映自行车投放验收情况。</t>
  </si>
  <si>
    <t>2.5</t>
  </si>
  <si>
    <r>
      <rPr>
        <sz val="10"/>
        <color theme="1"/>
        <rFont val="宋体"/>
        <charset val="134"/>
      </rPr>
      <t>元</t>
    </r>
    <r>
      <rPr>
        <sz val="10"/>
        <color theme="1"/>
        <rFont val="Times New Roman"/>
        <charset val="134"/>
      </rPr>
      <t>/</t>
    </r>
    <r>
      <rPr>
        <sz val="10"/>
        <color theme="1"/>
        <rFont val="宋体"/>
        <charset val="134"/>
      </rPr>
      <t>辆</t>
    </r>
    <r>
      <rPr>
        <sz val="10"/>
        <color theme="1"/>
        <rFont val="Times New Roman"/>
        <charset val="134"/>
      </rPr>
      <t>/</t>
    </r>
    <r>
      <rPr>
        <sz val="10"/>
        <color theme="1"/>
        <rFont val="宋体"/>
        <charset val="134"/>
      </rPr>
      <t>分钟</t>
    </r>
  </si>
  <si>
    <t>反映自行车的租赁成本</t>
  </si>
  <si>
    <t>85</t>
  </si>
  <si>
    <t>反映自行车的利用程度</t>
  </si>
  <si>
    <t>反映自行车投放期限的情况。</t>
  </si>
  <si>
    <t>反映市民满意度情况</t>
  </si>
  <si>
    <r>
      <rPr>
        <sz val="10"/>
        <color rgb="FF000000"/>
        <rFont val="宋体"/>
        <charset val="134"/>
      </rPr>
      <t>预算</t>
    </r>
    <r>
      <rPr>
        <sz val="10"/>
        <color rgb="FF000000"/>
        <rFont val="Times New Roman"/>
        <charset val="134"/>
      </rPr>
      <t>11</t>
    </r>
    <r>
      <rPr>
        <sz val="10"/>
        <color rgb="FF000000"/>
        <rFont val="宋体"/>
        <charset val="134"/>
      </rPr>
      <t>表</t>
    </r>
  </si>
  <si>
    <r>
      <rPr>
        <b/>
        <sz val="22"/>
        <color rgb="FF000000"/>
        <rFont val="宋体"/>
        <charset val="134"/>
      </rPr>
      <t>新增资产配置表</t>
    </r>
  </si>
  <si>
    <t>单位名称</t>
  </si>
  <si>
    <t>资产类别</t>
  </si>
  <si>
    <r>
      <rPr>
        <sz val="10"/>
        <color rgb="FF000000"/>
        <rFont val="宋体"/>
        <charset val="134"/>
      </rPr>
      <t>资产分类代码</t>
    </r>
    <r>
      <rPr>
        <sz val="10"/>
        <color rgb="FF000000"/>
        <rFont val="Times New Roman"/>
        <charset val="134"/>
      </rPr>
      <t>.</t>
    </r>
    <r>
      <rPr>
        <sz val="10"/>
        <color rgb="FF000000"/>
        <rFont val="宋体"/>
        <charset val="134"/>
      </rPr>
      <t>名称</t>
    </r>
  </si>
  <si>
    <t>资产名称</t>
  </si>
  <si>
    <t>计量单位</t>
  </si>
  <si>
    <t>财政部门批复数（万元）</t>
  </si>
  <si>
    <t>数量</t>
  </si>
  <si>
    <t>单价</t>
  </si>
  <si>
    <t>金额</t>
  </si>
  <si>
    <t>台式机</t>
  </si>
  <si>
    <r>
      <rPr>
        <sz val="10"/>
        <color rgb="FF000000"/>
        <rFont val="Times New Roman"/>
        <charset val="134"/>
      </rPr>
      <t xml:space="preserve">A02010105 </t>
    </r>
    <r>
      <rPr>
        <sz val="10"/>
        <color rgb="FF000000"/>
        <rFont val="宋体"/>
        <charset val="134"/>
      </rPr>
      <t>台式计算机</t>
    </r>
  </si>
  <si>
    <t>台式计算机</t>
  </si>
  <si>
    <t>便携式计算机</t>
  </si>
  <si>
    <r>
      <rPr>
        <sz val="10"/>
        <color rgb="FF000000"/>
        <rFont val="Times New Roman"/>
        <charset val="134"/>
      </rPr>
      <t xml:space="preserve">A02010108 </t>
    </r>
    <r>
      <rPr>
        <sz val="10"/>
        <color rgb="FF000000"/>
        <rFont val="宋体"/>
        <charset val="134"/>
      </rPr>
      <t>便携式计算机</t>
    </r>
  </si>
  <si>
    <t>笔记本电脑</t>
  </si>
  <si>
    <t>存储设备</t>
  </si>
  <si>
    <r>
      <rPr>
        <sz val="10"/>
        <color rgb="FF000000"/>
        <rFont val="Times New Roman"/>
        <charset val="134"/>
      </rPr>
      <t xml:space="preserve">A02010507 </t>
    </r>
    <r>
      <rPr>
        <sz val="10"/>
        <color rgb="FF000000"/>
        <rFont val="宋体"/>
        <charset val="134"/>
      </rPr>
      <t>网络存储设备</t>
    </r>
  </si>
  <si>
    <t>网络存储设备</t>
  </si>
  <si>
    <t>打印设备</t>
  </si>
  <si>
    <r>
      <rPr>
        <sz val="10"/>
        <color rgb="FF000000"/>
        <rFont val="Times New Roman"/>
        <charset val="134"/>
      </rPr>
      <t>A02021002 A3</t>
    </r>
    <r>
      <rPr>
        <sz val="10"/>
        <color rgb="FF000000"/>
        <rFont val="宋体"/>
        <charset val="134"/>
      </rPr>
      <t>彩色打印机</t>
    </r>
  </si>
  <si>
    <t>打印机</t>
  </si>
  <si>
    <t>台、桌类</t>
  </si>
  <si>
    <r>
      <rPr>
        <sz val="10"/>
        <color rgb="FF000000"/>
        <rFont val="Times New Roman"/>
        <charset val="134"/>
      </rPr>
      <t xml:space="preserve">A05010201 </t>
    </r>
    <r>
      <rPr>
        <sz val="10"/>
        <color rgb="FF000000"/>
        <rFont val="宋体"/>
        <charset val="134"/>
      </rPr>
      <t>办公桌</t>
    </r>
  </si>
  <si>
    <t>办公桌</t>
  </si>
  <si>
    <r>
      <rPr>
        <sz val="10"/>
        <color rgb="FF000000"/>
        <rFont val="Times New Roman"/>
        <charset val="134"/>
      </rPr>
      <t xml:space="preserve">A05010204 </t>
    </r>
    <r>
      <rPr>
        <sz val="10"/>
        <color rgb="FF000000"/>
        <rFont val="宋体"/>
        <charset val="134"/>
      </rPr>
      <t>茶几</t>
    </r>
  </si>
  <si>
    <t>茶几</t>
  </si>
  <si>
    <t>椅凳类</t>
  </si>
  <si>
    <r>
      <rPr>
        <sz val="10"/>
        <color rgb="FF000000"/>
        <rFont val="Times New Roman"/>
        <charset val="134"/>
      </rPr>
      <t xml:space="preserve">A05010301 </t>
    </r>
    <r>
      <rPr>
        <sz val="10"/>
        <color rgb="FF000000"/>
        <rFont val="宋体"/>
        <charset val="134"/>
      </rPr>
      <t>办公椅</t>
    </r>
  </si>
  <si>
    <t>办公椅</t>
  </si>
  <si>
    <t>沙发类</t>
  </si>
  <si>
    <r>
      <rPr>
        <sz val="10"/>
        <color rgb="FF000000"/>
        <rFont val="Times New Roman"/>
        <charset val="134"/>
      </rPr>
      <t xml:space="preserve">A05010401 </t>
    </r>
    <r>
      <rPr>
        <sz val="10"/>
        <color rgb="FF000000"/>
        <rFont val="宋体"/>
        <charset val="134"/>
      </rPr>
      <t>三人沙发</t>
    </r>
  </si>
  <si>
    <t>三人沙发</t>
  </si>
  <si>
    <r>
      <rPr>
        <sz val="10"/>
        <color rgb="FF000000"/>
        <rFont val="Times New Roman"/>
        <charset val="134"/>
      </rPr>
      <t xml:space="preserve">A05010499 </t>
    </r>
    <r>
      <rPr>
        <sz val="10"/>
        <color rgb="FF000000"/>
        <rFont val="宋体"/>
        <charset val="134"/>
      </rPr>
      <t>其他沙发类</t>
    </r>
  </si>
  <si>
    <t>其他沙发类</t>
  </si>
  <si>
    <t>文件柜</t>
  </si>
  <si>
    <r>
      <rPr>
        <sz val="10"/>
        <color rgb="FF000000"/>
        <rFont val="Times New Roman"/>
        <charset val="134"/>
      </rPr>
      <t xml:space="preserve">A05010502 </t>
    </r>
    <r>
      <rPr>
        <sz val="10"/>
        <color rgb="FF000000"/>
        <rFont val="宋体"/>
        <charset val="134"/>
      </rPr>
      <t>文件柜</t>
    </r>
  </si>
  <si>
    <t>其他柜</t>
  </si>
  <si>
    <r>
      <rPr>
        <sz val="10"/>
        <color rgb="FF000000"/>
        <rFont val="Times New Roman"/>
        <charset val="134"/>
      </rPr>
      <t xml:space="preserve">A05010505 </t>
    </r>
    <r>
      <rPr>
        <sz val="10"/>
        <color rgb="FF000000"/>
        <rFont val="宋体"/>
        <charset val="134"/>
      </rPr>
      <t>茶水柜</t>
    </r>
  </si>
  <si>
    <t>茶水柜</t>
  </si>
  <si>
    <t>复印机</t>
  </si>
  <si>
    <r>
      <rPr>
        <sz val="10"/>
        <color rgb="FF000000"/>
        <rFont val="Times New Roman"/>
        <charset val="134"/>
      </rPr>
      <t xml:space="preserve">A02020100 </t>
    </r>
    <r>
      <rPr>
        <sz val="10"/>
        <color rgb="FF000000"/>
        <rFont val="宋体"/>
        <charset val="134"/>
      </rPr>
      <t>复印机</t>
    </r>
  </si>
  <si>
    <r>
      <rPr>
        <sz val="10"/>
        <color rgb="FF000000"/>
        <rFont val="宋体"/>
        <charset val="134"/>
      </rPr>
      <t>预算</t>
    </r>
    <r>
      <rPr>
        <sz val="10"/>
        <color rgb="FF000000"/>
        <rFont val="Times New Roman"/>
        <charset val="134"/>
      </rPr>
      <t>12</t>
    </r>
    <r>
      <rPr>
        <sz val="10"/>
        <color rgb="FF000000"/>
        <rFont val="宋体"/>
        <charset val="134"/>
      </rPr>
      <t>表</t>
    </r>
  </si>
  <si>
    <r>
      <rPr>
        <b/>
        <sz val="23"/>
        <color rgb="FF000000"/>
        <rFont val="宋体"/>
        <charset val="134"/>
      </rPr>
      <t>上级补助项目支出预算表</t>
    </r>
  </si>
  <si>
    <r>
      <rPr>
        <sz val="11"/>
        <color rgb="FF000000"/>
        <rFont val="宋体"/>
        <charset val="134"/>
      </rPr>
      <t>上级补助</t>
    </r>
  </si>
  <si>
    <t>说明：曲靖市城市综合管理局2024年无上级补助项目，故此表为空。</t>
  </si>
  <si>
    <r>
      <rPr>
        <sz val="10"/>
        <color rgb="FF000000"/>
        <rFont val="宋体"/>
        <charset val="134"/>
      </rPr>
      <t>预算</t>
    </r>
    <r>
      <rPr>
        <sz val="10"/>
        <color rgb="FF000000"/>
        <rFont val="Times New Roman"/>
        <charset val="134"/>
      </rPr>
      <t>13</t>
    </r>
    <r>
      <rPr>
        <sz val="10"/>
        <color rgb="FF000000"/>
        <rFont val="宋体"/>
        <charset val="134"/>
      </rPr>
      <t>表</t>
    </r>
  </si>
  <si>
    <r>
      <rPr>
        <b/>
        <sz val="23"/>
        <color rgb="FF000000"/>
        <rFont val="宋体"/>
        <charset val="134"/>
      </rPr>
      <t>部门项目中期规划预算表</t>
    </r>
  </si>
  <si>
    <r>
      <rPr>
        <sz val="11"/>
        <color rgb="FF000000"/>
        <rFont val="宋体"/>
        <charset val="134"/>
      </rPr>
      <t>项目级次</t>
    </r>
  </si>
  <si>
    <r>
      <rPr>
        <sz val="11"/>
        <color rgb="FF000000"/>
        <rFont val="Times New Roman"/>
        <charset val="134"/>
      </rPr>
      <t>2024</t>
    </r>
    <r>
      <rPr>
        <sz val="11"/>
        <color rgb="FF000000"/>
        <rFont val="宋体"/>
        <charset val="134"/>
      </rPr>
      <t>年</t>
    </r>
  </si>
  <si>
    <r>
      <rPr>
        <sz val="11"/>
        <color rgb="FF000000"/>
        <rFont val="Times New Roman"/>
        <charset val="134"/>
      </rPr>
      <t>2025</t>
    </r>
    <r>
      <rPr>
        <sz val="11"/>
        <color rgb="FF000000"/>
        <rFont val="宋体"/>
        <charset val="134"/>
      </rPr>
      <t>年</t>
    </r>
  </si>
  <si>
    <r>
      <t>2026</t>
    </r>
    <r>
      <rPr>
        <sz val="11"/>
        <color rgb="FF000000"/>
        <rFont val="宋体"/>
        <charset val="134"/>
      </rPr>
      <t>年</t>
    </r>
  </si>
  <si>
    <r>
      <rPr>
        <sz val="9"/>
        <color theme="1"/>
        <rFont val="Times New Roman"/>
        <charset val="134"/>
      </rPr>
      <t xml:space="preserve">311 </t>
    </r>
    <r>
      <rPr>
        <sz val="9"/>
        <color theme="1"/>
        <rFont val="宋体"/>
        <charset val="134"/>
      </rPr>
      <t>专项业务类</t>
    </r>
  </si>
  <si>
    <r>
      <rPr>
        <sz val="9"/>
        <color theme="1"/>
        <rFont val="宋体"/>
        <charset val="134"/>
      </rPr>
      <t>本级</t>
    </r>
  </si>
  <si>
    <r>
      <rPr>
        <sz val="9"/>
        <color theme="1"/>
        <rFont val="Times New Roman"/>
        <charset val="134"/>
      </rPr>
      <t xml:space="preserve">313 </t>
    </r>
    <r>
      <rPr>
        <sz val="9"/>
        <color theme="1"/>
        <rFont val="宋体"/>
        <charset val="134"/>
      </rPr>
      <t>事业发展类</t>
    </r>
  </si>
  <si>
    <r>
      <rPr>
        <sz val="9"/>
        <color theme="1"/>
        <rFont val="Times New Roman"/>
        <charset val="134"/>
      </rPr>
      <t xml:space="preserve">323 </t>
    </r>
    <r>
      <rPr>
        <sz val="9"/>
        <color theme="1"/>
        <rFont val="宋体"/>
        <charset val="134"/>
      </rPr>
      <t>事业发展类</t>
    </r>
  </si>
  <si>
    <r>
      <rPr>
        <sz val="9"/>
        <color theme="1"/>
        <rFont val="宋体"/>
        <charset val="134"/>
      </rPr>
      <t>对下</t>
    </r>
  </si>
  <si>
    <r>
      <rPr>
        <sz val="9"/>
        <color rgb="FF000000"/>
        <rFont val="宋体"/>
        <charset val="134"/>
      </rPr>
      <t>合计</t>
    </r>
  </si>
  <si>
    <t/>
  </si>
</sst>
</file>

<file path=xl/styles.xml><?xml version="1.0" encoding="utf-8"?>
<styleSheet xmlns="http://schemas.openxmlformats.org/spreadsheetml/2006/main">
  <numFmts count="11">
    <numFmt numFmtId="176" formatCode="#,##0;\-#,##0;;@"/>
    <numFmt numFmtId="42" formatCode="_ &quot;￥&quot;* #,##0_ ;_ &quot;￥&quot;* \-#,##0_ ;_ &quot;￥&quot;* &quot;-&quot;_ ;_ @_ "/>
    <numFmt numFmtId="177" formatCode="yyyy/mm/dd\ hh:mm:ss"/>
    <numFmt numFmtId="178" formatCode="yyyy/mm/dd"/>
    <numFmt numFmtId="44" formatCode="_ &quot;￥&quot;* #,##0.00_ ;_ &quot;￥&quot;* \-#,##0.00_ ;_ &quot;￥&quot;* &quot;-&quot;??_ ;_ @_ "/>
    <numFmt numFmtId="179" formatCode="0.00_);[Red]\-0.00\ "/>
    <numFmt numFmtId="41" formatCode="_ * #,##0_ ;_ * \-#,##0_ ;_ * &quot;-&quot;_ ;_ @_ "/>
    <numFmt numFmtId="43" formatCode="_ * #,##0.00_ ;_ * \-#,##0.00_ ;_ * &quot;-&quot;??_ ;_ @_ "/>
    <numFmt numFmtId="180" formatCode="#,##0.00;\-#,##0.00;;@"/>
    <numFmt numFmtId="181" formatCode="hh:mm:ss"/>
    <numFmt numFmtId="182" formatCode="#,##0.00_ "/>
  </numFmts>
  <fonts count="60">
    <font>
      <sz val="11"/>
      <color theme="1"/>
      <name val="宋体"/>
      <charset val="134"/>
      <scheme val="minor"/>
    </font>
    <font>
      <sz val="11"/>
      <color theme="1"/>
      <name val="Times New Roman"/>
      <charset val="134"/>
    </font>
    <font>
      <sz val="10"/>
      <color rgb="FF000000"/>
      <name val="Times New Roman"/>
      <charset val="134"/>
    </font>
    <font>
      <b/>
      <sz val="23"/>
      <color rgb="FF000000"/>
      <name val="Times New Roman"/>
      <charset val="134"/>
    </font>
    <font>
      <sz val="9"/>
      <color rgb="FF000000"/>
      <name val="Times New Roman"/>
      <charset val="134"/>
    </font>
    <font>
      <sz val="11"/>
      <color rgb="FF000000"/>
      <name val="Times New Roman"/>
      <charset val="134"/>
    </font>
    <font>
      <sz val="9"/>
      <color theme="1"/>
      <name val="宋体"/>
      <charset val="134"/>
    </font>
    <font>
      <sz val="9"/>
      <color theme="1"/>
      <name val="Times New Roman"/>
      <charset val="134"/>
    </font>
    <font>
      <sz val="10"/>
      <color theme="1"/>
      <name val="Times New Roman"/>
      <charset val="134"/>
    </font>
    <font>
      <sz val="10"/>
      <color rgb="FF000000"/>
      <name val="宋体"/>
      <charset val="134"/>
    </font>
    <font>
      <b/>
      <sz val="22"/>
      <color rgb="FF000000"/>
      <name val="Times New Roman"/>
      <charset val="134"/>
    </font>
    <font>
      <sz val="10"/>
      <color theme="1"/>
      <name val="宋体"/>
      <charset val="134"/>
    </font>
    <font>
      <sz val="22"/>
      <color rgb="FF000000"/>
      <name val="宋体"/>
      <charset val="134"/>
    </font>
    <font>
      <sz val="22"/>
      <color rgb="FF000000"/>
      <name val="Times New Roman"/>
      <charset val="134"/>
    </font>
    <font>
      <sz val="10"/>
      <color rgb="FFFFFFFF"/>
      <name val="Times New Roman"/>
      <charset val="134"/>
    </font>
    <font>
      <b/>
      <sz val="21"/>
      <color rgb="FF000000"/>
      <name val="Times New Roman"/>
      <charset val="134"/>
    </font>
    <font>
      <b/>
      <sz val="22"/>
      <color rgb="FF000000"/>
      <name val="宋体"/>
      <charset val="134"/>
    </font>
    <font>
      <sz val="18"/>
      <color rgb="FF000000"/>
      <name val="Times New Roman"/>
      <charset val="134"/>
    </font>
    <font>
      <b/>
      <sz val="9"/>
      <color theme="1"/>
      <name val="Times New Roman"/>
      <charset val="134"/>
    </font>
    <font>
      <sz val="20"/>
      <color rgb="FF000000"/>
      <name val="Times New Roman"/>
      <charset val="134"/>
    </font>
    <font>
      <b/>
      <sz val="20"/>
      <color rgb="FF000000"/>
      <name val="Times New Roman"/>
      <charset val="134"/>
    </font>
    <font>
      <b/>
      <sz val="10"/>
      <color rgb="FF000000"/>
      <name val="Times New Roman"/>
      <charset val="134"/>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9"/>
      <color rgb="FF000000"/>
      <name val="宋体"/>
      <charset val="134"/>
    </font>
    <font>
      <sz val="11"/>
      <color rgb="FF000000"/>
      <name val="宋体"/>
      <charset val="134"/>
    </font>
    <font>
      <sz val="11"/>
      <color rgb="FF3F3F76"/>
      <name val="宋体"/>
      <charset val="0"/>
      <scheme val="minor"/>
    </font>
    <font>
      <sz val="11"/>
      <color theme="0"/>
      <name val="宋体"/>
      <charset val="0"/>
      <scheme val="minor"/>
    </font>
    <font>
      <b/>
      <sz val="9"/>
      <color rgb="FF000000"/>
      <name val="宋体"/>
      <charset val="134"/>
    </font>
    <font>
      <sz val="11"/>
      <color rgb="FF9C6500"/>
      <name val="宋体"/>
      <charset val="0"/>
      <scheme val="minor"/>
    </font>
    <font>
      <sz val="11"/>
      <color theme="1"/>
      <name val="宋体"/>
      <charset val="0"/>
      <scheme val="minor"/>
    </font>
    <font>
      <b/>
      <sz val="11"/>
      <color rgb="FF000000"/>
      <name val="宋体"/>
      <charset val="134"/>
    </font>
    <font>
      <sz val="11"/>
      <color rgb="FF9C0006"/>
      <name val="宋体"/>
      <charset val="0"/>
      <scheme val="minor"/>
    </font>
    <font>
      <sz val="10"/>
      <color rgb="FF000000"/>
      <name val="Arial"/>
      <charset val="134"/>
    </font>
    <font>
      <b/>
      <sz val="23"/>
      <color rgb="FF000000"/>
      <name val="宋体"/>
      <charset val="134"/>
    </font>
    <font>
      <b/>
      <sz val="11"/>
      <color theme="1"/>
      <name val="宋体"/>
      <charset val="0"/>
      <scheme val="minor"/>
    </font>
    <font>
      <sz val="11"/>
      <color rgb="FF006100"/>
      <name val="宋体"/>
      <charset val="0"/>
      <scheme val="minor"/>
    </font>
    <font>
      <sz val="10"/>
      <color rgb="FFFFFFFF"/>
      <name val="宋体"/>
      <charset val="134"/>
    </font>
    <font>
      <b/>
      <sz val="11"/>
      <color rgb="FF3F3F3F"/>
      <name val="宋体"/>
      <charset val="0"/>
      <scheme val="minor"/>
    </font>
    <font>
      <sz val="9"/>
      <name val="宋体"/>
      <charset val="134"/>
    </font>
    <font>
      <b/>
      <sz val="11"/>
      <color rgb="FFFA7D00"/>
      <name val="宋体"/>
      <charset val="0"/>
      <scheme val="minor"/>
    </font>
    <font>
      <sz val="9"/>
      <color rgb="FF000000"/>
      <name val="Microsoft YaHei UI"/>
      <charset val="134"/>
    </font>
    <font>
      <b/>
      <sz val="11"/>
      <color rgb="FFFFFFFF"/>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b/>
      <sz val="10"/>
      <color rgb="FF000000"/>
      <name val="宋体"/>
      <charset val="134"/>
    </font>
    <font>
      <sz val="20"/>
      <color rgb="FF000000"/>
      <name val="Microsoft Sans Serif"/>
      <charset val="134"/>
    </font>
    <font>
      <sz val="12"/>
      <color rgb="FF000000"/>
      <name val="宋体"/>
      <charset val="134"/>
    </font>
    <font>
      <b/>
      <sz val="20"/>
      <color rgb="FF000000"/>
      <name val="宋体"/>
      <charset val="134"/>
    </font>
    <font>
      <sz val="18"/>
      <color rgb="FF000000"/>
      <name val="Microsoft Sans Serif"/>
      <charset val="134"/>
    </font>
    <font>
      <b/>
      <sz val="21"/>
      <color rgb="FF000000"/>
      <name val="宋体"/>
      <charset val="134"/>
    </font>
    <font>
      <sz val="32"/>
      <color rgb="FF000000"/>
      <name val="宋体"/>
      <charset val="134"/>
    </font>
    <font>
      <sz val="10"/>
      <name val="宋体"/>
      <charset val="134"/>
    </font>
    <font>
      <sz val="18"/>
      <color rgb="FF000000"/>
      <name val="宋体"/>
      <charset val="134"/>
    </font>
    <font>
      <sz val="20"/>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000000"/>
      </left>
      <right/>
      <top style="thin">
        <color rgb="FF000000"/>
      </top>
      <bottom/>
      <diagonal/>
    </border>
  </borders>
  <cellStyleXfs count="667">
    <xf numFmtId="0" fontId="0" fillId="0" borderId="0"/>
    <xf numFmtId="42" fontId="0" fillId="0" borderId="0" applyFont="0" applyFill="0" applyBorder="0" applyAlignment="0" applyProtection="0">
      <alignment vertical="center"/>
    </xf>
    <xf numFmtId="0" fontId="9" fillId="0" borderId="0">
      <alignment horizontal="right"/>
    </xf>
    <xf numFmtId="0" fontId="28" fillId="0" borderId="5">
      <alignment horizontal="center" vertical="center"/>
      <protection locked="0"/>
    </xf>
    <xf numFmtId="0" fontId="28" fillId="0" borderId="3">
      <alignment horizontal="center" vertical="center"/>
      <protection locked="0"/>
    </xf>
    <xf numFmtId="0" fontId="9" fillId="0" borderId="0">
      <alignment horizontal="right" vertical="center"/>
      <protection locked="0"/>
    </xf>
    <xf numFmtId="44" fontId="0" fillId="0" borderId="0" applyFont="0" applyFill="0" applyBorder="0" applyAlignment="0" applyProtection="0">
      <alignment vertical="center"/>
    </xf>
    <xf numFmtId="0" fontId="34" fillId="0" borderId="0">
      <alignment horizontal="center" vertical="center"/>
    </xf>
    <xf numFmtId="0" fontId="28" fillId="0" borderId="8">
      <alignment horizontal="center" vertical="center" wrapText="1"/>
    </xf>
    <xf numFmtId="0" fontId="29" fillId="2" borderId="15" applyNumberFormat="0" applyAlignment="0" applyProtection="0">
      <alignment vertical="center"/>
    </xf>
    <xf numFmtId="49" fontId="28" fillId="0" borderId="5">
      <alignment horizontal="center" vertical="center" wrapText="1"/>
    </xf>
    <xf numFmtId="0" fontId="9" fillId="0" borderId="2">
      <alignment horizontal="center" vertical="center" wrapText="1"/>
      <protection locked="0"/>
    </xf>
    <xf numFmtId="0" fontId="33" fillId="22" borderId="0" applyNumberFormat="0" applyBorder="0" applyAlignment="0" applyProtection="0">
      <alignment vertical="center"/>
    </xf>
    <xf numFmtId="0" fontId="28" fillId="0" borderId="1">
      <alignment horizontal="center" vertical="center"/>
    </xf>
    <xf numFmtId="0" fontId="9" fillId="0" borderId="7">
      <alignment horizontal="center" vertical="center"/>
      <protection locked="0"/>
    </xf>
    <xf numFmtId="41" fontId="0" fillId="0" borderId="0" applyFont="0" applyFill="0" applyBorder="0" applyAlignment="0" applyProtection="0">
      <alignment vertical="center"/>
    </xf>
    <xf numFmtId="177" fontId="42" fillId="0" borderId="1">
      <alignment horizontal="right" vertical="center"/>
    </xf>
    <xf numFmtId="0" fontId="35" fillId="9" borderId="0" applyNumberFormat="0" applyBorder="0" applyAlignment="0" applyProtection="0">
      <alignment vertical="center"/>
    </xf>
    <xf numFmtId="0" fontId="28" fillId="0" borderId="0">
      <alignment horizontal="left" vertical="center"/>
      <protection locked="0"/>
    </xf>
    <xf numFmtId="4" fontId="27" fillId="0" borderId="10">
      <alignment horizontal="right" vertical="center"/>
      <protection locked="0"/>
    </xf>
    <xf numFmtId="0" fontId="28" fillId="0" borderId="0"/>
    <xf numFmtId="0" fontId="33" fillId="25" borderId="0" applyNumberFormat="0" applyBorder="0" applyAlignment="0" applyProtection="0">
      <alignment vertical="center"/>
    </xf>
    <xf numFmtId="43" fontId="0" fillId="0" borderId="0" applyFont="0" applyFill="0" applyBorder="0" applyAlignment="0" applyProtection="0">
      <alignment vertical="center"/>
    </xf>
    <xf numFmtId="0" fontId="9" fillId="0" borderId="5">
      <alignment horizontal="center" vertical="center" wrapText="1"/>
      <protection locked="0"/>
    </xf>
    <xf numFmtId="0" fontId="24" fillId="0" borderId="0" applyNumberFormat="0" applyFill="0" applyBorder="0" applyAlignment="0" applyProtection="0">
      <alignment vertical="center"/>
    </xf>
    <xf numFmtId="0" fontId="30" fillId="31" borderId="0" applyNumberFormat="0" applyBorder="0" applyAlignment="0" applyProtection="0">
      <alignment vertical="center"/>
    </xf>
    <xf numFmtId="0" fontId="28" fillId="0" borderId="10">
      <alignment horizontal="center" vertical="center"/>
    </xf>
    <xf numFmtId="0" fontId="9" fillId="0" borderId="1">
      <alignment horizontal="center" vertical="center"/>
      <protection locked="0"/>
    </xf>
    <xf numFmtId="0" fontId="27" fillId="0" borderId="1">
      <alignment horizontal="right" vertical="center" wrapText="1"/>
    </xf>
    <xf numFmtId="0" fontId="27" fillId="0" borderId="10">
      <alignment horizontal="left" vertical="center"/>
    </xf>
    <xf numFmtId="0" fontId="28" fillId="0" borderId="9">
      <alignment horizontal="center" vertical="center" wrapText="1"/>
      <protection locked="0"/>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27" fillId="0" borderId="0">
      <alignment vertical="top"/>
      <protection locked="0"/>
    </xf>
    <xf numFmtId="0" fontId="28" fillId="0" borderId="6">
      <alignment horizontal="center" vertical="center"/>
    </xf>
    <xf numFmtId="0" fontId="44" fillId="0" borderId="0">
      <alignment vertical="top"/>
      <protection locked="0"/>
    </xf>
    <xf numFmtId="0" fontId="28" fillId="0" borderId="8">
      <alignment horizontal="center" vertical="center" wrapText="1"/>
      <protection locked="0"/>
    </xf>
    <xf numFmtId="0" fontId="27" fillId="0" borderId="0">
      <alignment horizontal="right" vertical="center"/>
    </xf>
    <xf numFmtId="0" fontId="27" fillId="0" borderId="7">
      <alignment horizontal="left" vertical="center"/>
      <protection locked="0"/>
    </xf>
    <xf numFmtId="4" fontId="27" fillId="0" borderId="1">
      <alignment horizontal="right" vertical="center"/>
      <protection locked="0"/>
    </xf>
    <xf numFmtId="0" fontId="0" fillId="32" borderId="20" applyNumberFormat="0" applyFont="0" applyAlignment="0" applyProtection="0">
      <alignment vertical="center"/>
    </xf>
    <xf numFmtId="0" fontId="27" fillId="0" borderId="10">
      <alignment horizontal="left" vertical="center" wrapText="1"/>
    </xf>
    <xf numFmtId="0" fontId="28" fillId="0" borderId="10">
      <alignment horizontal="center" vertical="center"/>
      <protection locked="0"/>
    </xf>
    <xf numFmtId="0" fontId="30" fillId="4" borderId="0" applyNumberFormat="0" applyBorder="0" applyAlignment="0" applyProtection="0">
      <alignment vertical="center"/>
    </xf>
    <xf numFmtId="0" fontId="9" fillId="0" borderId="0"/>
    <xf numFmtId="49" fontId="9" fillId="0" borderId="1">
      <alignment horizont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0" borderId="14" applyNumberFormat="0" applyFill="0" applyAlignment="0" applyProtection="0">
      <alignment vertical="center"/>
    </xf>
    <xf numFmtId="0" fontId="9" fillId="0" borderId="0">
      <alignment vertical="top"/>
    </xf>
    <xf numFmtId="0" fontId="37" fillId="0" borderId="0">
      <alignment horizontal="center" vertical="center"/>
    </xf>
    <xf numFmtId="0" fontId="25" fillId="0" borderId="14" applyNumberFormat="0" applyFill="0" applyAlignment="0" applyProtection="0">
      <alignment vertical="center"/>
    </xf>
    <xf numFmtId="0" fontId="9" fillId="0" borderId="10">
      <alignment horizontal="center" vertical="center"/>
      <protection locked="0"/>
    </xf>
    <xf numFmtId="4" fontId="27" fillId="0" borderId="10">
      <alignment horizontal="right" vertical="center"/>
      <protection locked="0"/>
    </xf>
    <xf numFmtId="0" fontId="28" fillId="0" borderId="2">
      <alignment horizontal="center" vertical="center" wrapText="1"/>
      <protection locked="0"/>
    </xf>
    <xf numFmtId="0" fontId="30" fillId="29" borderId="0" applyNumberFormat="0" applyBorder="0" applyAlignment="0" applyProtection="0">
      <alignment vertical="center"/>
    </xf>
    <xf numFmtId="49" fontId="28" fillId="0" borderId="1">
      <alignment horizontal="center" vertical="center"/>
      <protection locked="0"/>
    </xf>
    <xf numFmtId="0" fontId="27" fillId="0" borderId="0">
      <alignment horizontal="right" vertical="center"/>
    </xf>
    <xf numFmtId="0" fontId="22" fillId="0" borderId="13" applyNumberFormat="0" applyFill="0" applyAlignment="0" applyProtection="0">
      <alignment vertical="center"/>
    </xf>
    <xf numFmtId="0" fontId="30" fillId="3" borderId="0" applyNumberFormat="0" applyBorder="0" applyAlignment="0" applyProtection="0">
      <alignment vertical="center"/>
    </xf>
    <xf numFmtId="0" fontId="27" fillId="0" borderId="1">
      <alignment horizontal="center" vertical="center"/>
      <protection locked="0"/>
    </xf>
    <xf numFmtId="4" fontId="27" fillId="0" borderId="1">
      <alignment horizontal="right" vertical="center" wrapText="1"/>
    </xf>
    <xf numFmtId="0" fontId="27" fillId="0" borderId="0">
      <alignment vertical="top"/>
      <protection locked="0"/>
    </xf>
    <xf numFmtId="0" fontId="41" fillId="21" borderId="17" applyNumberFormat="0" applyAlignment="0" applyProtection="0">
      <alignment vertical="center"/>
    </xf>
    <xf numFmtId="0" fontId="28" fillId="0" borderId="8">
      <alignment horizontal="center" vertical="center"/>
    </xf>
    <xf numFmtId="0" fontId="9" fillId="0" borderId="5">
      <alignment horizontal="center" vertical="center" wrapText="1"/>
      <protection locked="0"/>
    </xf>
    <xf numFmtId="0" fontId="43" fillId="21" borderId="15" applyNumberFormat="0" applyAlignment="0" applyProtection="0">
      <alignment vertical="center"/>
    </xf>
    <xf numFmtId="0" fontId="9" fillId="0" borderId="0">
      <alignment vertical="center"/>
    </xf>
    <xf numFmtId="0" fontId="9" fillId="0" borderId="0"/>
    <xf numFmtId="0" fontId="45" fillId="28" borderId="18" applyNumberFormat="0" applyAlignment="0" applyProtection="0">
      <alignment vertical="center"/>
    </xf>
    <xf numFmtId="0" fontId="33" fillId="16" borderId="0" applyNumberFormat="0" applyBorder="0" applyAlignment="0" applyProtection="0">
      <alignment vertical="center"/>
    </xf>
    <xf numFmtId="0" fontId="30" fillId="11" borderId="0" applyNumberFormat="0" applyBorder="0" applyAlignment="0" applyProtection="0">
      <alignment vertical="center"/>
    </xf>
    <xf numFmtId="0" fontId="46" fillId="0" borderId="19" applyNumberFormat="0" applyFill="0" applyAlignment="0" applyProtection="0">
      <alignment vertical="center"/>
    </xf>
    <xf numFmtId="0" fontId="28" fillId="0" borderId="2">
      <alignment horizontal="center" vertical="center" wrapText="1"/>
      <protection locked="0"/>
    </xf>
    <xf numFmtId="0" fontId="38" fillId="0" borderId="16" applyNumberFormat="0" applyFill="0" applyAlignment="0" applyProtection="0">
      <alignment vertical="center"/>
    </xf>
    <xf numFmtId="0" fontId="39" fillId="15" borderId="0" applyNumberFormat="0" applyBorder="0" applyAlignment="0" applyProtection="0">
      <alignment vertical="center"/>
    </xf>
    <xf numFmtId="0" fontId="44" fillId="0" borderId="0">
      <alignment vertical="top"/>
      <protection locked="0"/>
    </xf>
    <xf numFmtId="0" fontId="32" fillId="6" borderId="0" applyNumberFormat="0" applyBorder="0" applyAlignment="0" applyProtection="0">
      <alignment vertical="center"/>
    </xf>
    <xf numFmtId="0" fontId="33" fillId="24" borderId="0" applyNumberFormat="0" applyBorder="0" applyAlignment="0" applyProtection="0">
      <alignment vertical="center"/>
    </xf>
    <xf numFmtId="0" fontId="30" fillId="19" borderId="0" applyNumberFormat="0" applyBorder="0" applyAlignment="0" applyProtection="0">
      <alignment vertical="center"/>
    </xf>
    <xf numFmtId="0" fontId="37" fillId="0" borderId="0">
      <alignment horizontal="center" vertical="center"/>
    </xf>
    <xf numFmtId="0" fontId="33" fillId="23" borderId="0" applyNumberFormat="0" applyBorder="0" applyAlignment="0" applyProtection="0">
      <alignment vertical="center"/>
    </xf>
    <xf numFmtId="0" fontId="27" fillId="0" borderId="0">
      <alignment horizontal="left" vertical="center"/>
      <protection locked="0"/>
    </xf>
    <xf numFmtId="0" fontId="33" fillId="26" borderId="0" applyNumberFormat="0" applyBorder="0" applyAlignment="0" applyProtection="0">
      <alignment vertical="center"/>
    </xf>
    <xf numFmtId="0" fontId="33" fillId="14" borderId="0" applyNumberFormat="0" applyBorder="0" applyAlignment="0" applyProtection="0">
      <alignment vertical="center"/>
    </xf>
    <xf numFmtId="0" fontId="9" fillId="0" borderId="0"/>
    <xf numFmtId="0" fontId="28" fillId="0" borderId="5">
      <alignment horizontal="center" vertical="center"/>
    </xf>
    <xf numFmtId="0" fontId="28" fillId="0" borderId="6">
      <alignment horizontal="center" vertical="center"/>
    </xf>
    <xf numFmtId="0" fontId="33" fillId="7" borderId="0" applyNumberFormat="0" applyBorder="0" applyAlignment="0" applyProtection="0">
      <alignment vertical="center"/>
    </xf>
    <xf numFmtId="0" fontId="30" fillId="18" borderId="0" applyNumberFormat="0" applyBorder="0" applyAlignment="0" applyProtection="0">
      <alignment vertical="center"/>
    </xf>
    <xf numFmtId="0" fontId="27" fillId="0" borderId="1">
      <alignment horizontal="left" vertical="top" wrapText="1"/>
    </xf>
    <xf numFmtId="0" fontId="30" fillId="13" borderId="0" applyNumberFormat="0" applyBorder="0" applyAlignment="0" applyProtection="0">
      <alignment vertical="center"/>
    </xf>
    <xf numFmtId="0" fontId="33" fillId="17" borderId="0" applyNumberFormat="0" applyBorder="0" applyAlignment="0" applyProtection="0">
      <alignment vertical="center"/>
    </xf>
    <xf numFmtId="0" fontId="28" fillId="0" borderId="3">
      <alignment horizontal="center" vertical="center" wrapText="1"/>
    </xf>
    <xf numFmtId="0" fontId="33" fillId="10" borderId="0" applyNumberFormat="0" applyBorder="0" applyAlignment="0" applyProtection="0">
      <alignment vertical="center"/>
    </xf>
    <xf numFmtId="0" fontId="30" fillId="20" borderId="0" applyNumberFormat="0" applyBorder="0" applyAlignment="0" applyProtection="0">
      <alignment vertical="center"/>
    </xf>
    <xf numFmtId="0" fontId="33" fillId="27" borderId="0" applyNumberFormat="0" applyBorder="0" applyAlignment="0" applyProtection="0">
      <alignment vertical="center"/>
    </xf>
    <xf numFmtId="0" fontId="30" fillId="30" borderId="0" applyNumberFormat="0" applyBorder="0" applyAlignment="0" applyProtection="0">
      <alignment vertical="center"/>
    </xf>
    <xf numFmtId="0" fontId="9" fillId="0" borderId="0">
      <alignment vertical="top"/>
    </xf>
    <xf numFmtId="0" fontId="9" fillId="0" borderId="0">
      <alignment horizontal="right" vertical="center"/>
    </xf>
    <xf numFmtId="0" fontId="30" fillId="12" borderId="0" applyNumberFormat="0" applyBorder="0" applyAlignment="0" applyProtection="0">
      <alignment vertical="center"/>
    </xf>
    <xf numFmtId="0" fontId="33" fillId="8" borderId="0" applyNumberFormat="0" applyBorder="0" applyAlignment="0" applyProtection="0">
      <alignment vertical="center"/>
    </xf>
    <xf numFmtId="0" fontId="28" fillId="0" borderId="5">
      <alignment horizontal="center" vertical="center"/>
    </xf>
    <xf numFmtId="0" fontId="27" fillId="0" borderId="1">
      <alignment horizontal="left" vertical="center"/>
    </xf>
    <xf numFmtId="0" fontId="30" fillId="5" borderId="0" applyNumberFormat="0" applyBorder="0" applyAlignment="0" applyProtection="0">
      <alignment vertical="center"/>
    </xf>
    <xf numFmtId="178" fontId="42" fillId="0" borderId="1">
      <alignment horizontal="right" vertical="center"/>
    </xf>
    <xf numFmtId="4" fontId="31" fillId="0" borderId="11">
      <alignment horizontal="right" vertical="center"/>
    </xf>
    <xf numFmtId="0" fontId="27" fillId="0" borderId="1">
      <alignment horizontal="right" vertical="center"/>
    </xf>
    <xf numFmtId="0" fontId="28" fillId="0" borderId="4">
      <alignment horizontal="center" vertical="center"/>
    </xf>
    <xf numFmtId="0" fontId="9" fillId="0" borderId="8">
      <alignment horizontal="center" vertical="center" wrapText="1"/>
      <protection locked="0"/>
    </xf>
    <xf numFmtId="0" fontId="28" fillId="0" borderId="2">
      <alignment horizontal="center" vertical="center"/>
    </xf>
    <xf numFmtId="0" fontId="36" fillId="0" borderId="0">
      <alignment vertical="top"/>
    </xf>
    <xf numFmtId="0" fontId="36" fillId="0" borderId="0"/>
    <xf numFmtId="0" fontId="9" fillId="0" borderId="9">
      <alignment horizontal="center" vertical="center" wrapText="1"/>
    </xf>
    <xf numFmtId="0" fontId="28" fillId="0" borderId="4">
      <alignment horizontal="center" vertical="center"/>
    </xf>
    <xf numFmtId="0" fontId="28" fillId="0" borderId="2">
      <alignment horizontal="center" vertical="center"/>
    </xf>
    <xf numFmtId="0" fontId="9" fillId="0" borderId="0"/>
    <xf numFmtId="0" fontId="9" fillId="0" borderId="1">
      <alignment horizontal="center" vertical="center"/>
    </xf>
    <xf numFmtId="0" fontId="9" fillId="0" borderId="6">
      <alignment horizontal="center" vertical="center" wrapText="1"/>
    </xf>
    <xf numFmtId="0" fontId="27" fillId="0" borderId="4">
      <alignment horizontal="left" vertical="center"/>
    </xf>
    <xf numFmtId="49" fontId="28" fillId="0" borderId="1">
      <alignment horizontal="center" vertical="center"/>
      <protection locked="0"/>
    </xf>
    <xf numFmtId="0" fontId="28" fillId="0" borderId="7">
      <alignment horizontal="center" vertical="center"/>
      <protection locked="0"/>
    </xf>
    <xf numFmtId="10" fontId="42" fillId="0" borderId="1">
      <alignment horizontal="right" vertical="center"/>
    </xf>
    <xf numFmtId="49" fontId="40" fillId="0" borderId="0">
      <protection locked="0"/>
    </xf>
    <xf numFmtId="179" fontId="27" fillId="0" borderId="1">
      <alignment horizontal="right" vertical="center" wrapText="1"/>
      <protection locked="0"/>
    </xf>
    <xf numFmtId="0" fontId="9" fillId="0" borderId="10">
      <alignment horizontal="center" vertical="center"/>
    </xf>
    <xf numFmtId="0" fontId="27" fillId="0" borderId="1">
      <alignment horizontal="left" vertical="center"/>
    </xf>
    <xf numFmtId="0" fontId="28" fillId="0" borderId="4">
      <alignment horizontal="center" vertical="center"/>
    </xf>
    <xf numFmtId="0" fontId="28" fillId="0" borderId="1">
      <alignment horizontal="center" vertical="center"/>
    </xf>
    <xf numFmtId="0" fontId="37" fillId="0" borderId="0">
      <alignment horizontal="center" vertical="center"/>
    </xf>
    <xf numFmtId="0" fontId="27" fillId="0" borderId="0">
      <alignment horizontal="left" vertical="center"/>
    </xf>
    <xf numFmtId="49" fontId="28" fillId="0" borderId="7">
      <alignment horizontal="center" vertical="center" wrapText="1"/>
    </xf>
    <xf numFmtId="4" fontId="28" fillId="0" borderId="1">
      <alignment vertical="center"/>
    </xf>
    <xf numFmtId="0" fontId="16" fillId="0" borderId="0">
      <alignment horizontal="center" vertical="center"/>
    </xf>
    <xf numFmtId="0" fontId="50" fillId="0" borderId="6">
      <alignment horizontal="center" vertical="center"/>
    </xf>
    <xf numFmtId="0" fontId="28" fillId="0" borderId="5">
      <alignment horizontal="center" vertical="center"/>
    </xf>
    <xf numFmtId="0" fontId="28" fillId="0" borderId="8">
      <alignment horizontal="center" vertical="center"/>
    </xf>
    <xf numFmtId="180" fontId="42" fillId="0" borderId="1">
      <alignment horizontal="right" vertical="center"/>
    </xf>
    <xf numFmtId="0" fontId="27" fillId="0" borderId="10">
      <alignment horizontal="left" vertical="center" wrapText="1"/>
    </xf>
    <xf numFmtId="0" fontId="28" fillId="0" borderId="0">
      <protection locked="0"/>
    </xf>
    <xf numFmtId="49" fontId="42" fillId="0" borderId="1">
      <alignment horizontal="left" vertical="center" wrapText="1"/>
    </xf>
    <xf numFmtId="49" fontId="9" fillId="0" borderId="0"/>
    <xf numFmtId="0" fontId="28" fillId="0" borderId="5">
      <alignment horizontal="center" vertical="center"/>
    </xf>
    <xf numFmtId="0" fontId="44" fillId="0" borderId="0">
      <alignment vertical="top"/>
      <protection locked="0"/>
    </xf>
    <xf numFmtId="180" fontId="42" fillId="0" borderId="1">
      <alignment horizontal="right" vertical="center"/>
    </xf>
    <xf numFmtId="181" fontId="42" fillId="0" borderId="1">
      <alignment horizontal="right" vertical="center"/>
    </xf>
    <xf numFmtId="49" fontId="9" fillId="0" borderId="0"/>
    <xf numFmtId="176" fontId="42" fillId="0" borderId="1">
      <alignment horizontal="right" vertical="center"/>
    </xf>
    <xf numFmtId="0" fontId="28" fillId="0" borderId="0"/>
    <xf numFmtId="0" fontId="28" fillId="0" borderId="5">
      <alignment horizontal="center" vertical="center"/>
    </xf>
    <xf numFmtId="0" fontId="50" fillId="0" borderId="7">
      <alignment horizontal="center" vertical="center"/>
    </xf>
    <xf numFmtId="0" fontId="36" fillId="0" borderId="1"/>
    <xf numFmtId="0" fontId="31" fillId="0" borderId="4">
      <alignment horizontal="center" vertical="center"/>
    </xf>
    <xf numFmtId="0" fontId="27" fillId="0" borderId="7">
      <alignment horizontal="right" vertical="center"/>
      <protection locked="0"/>
    </xf>
    <xf numFmtId="3" fontId="9" fillId="0" borderId="5">
      <alignment horizontal="center" vertical="center"/>
    </xf>
    <xf numFmtId="0" fontId="9" fillId="0" borderId="1"/>
    <xf numFmtId="0" fontId="9" fillId="0" borderId="1"/>
    <xf numFmtId="0" fontId="9" fillId="0" borderId="0">
      <alignment horizontal="right" vertical="center"/>
    </xf>
    <xf numFmtId="0" fontId="31" fillId="0" borderId="4">
      <alignment horizontal="center" vertical="center"/>
      <protection locked="0"/>
    </xf>
    <xf numFmtId="4" fontId="27" fillId="0" borderId="1">
      <alignment horizontal="right" vertical="center"/>
    </xf>
    <xf numFmtId="3" fontId="9" fillId="0" borderId="1">
      <alignment horizontal="center" vertical="center"/>
    </xf>
    <xf numFmtId="0" fontId="28" fillId="0" borderId="7">
      <alignment horizontal="center" vertical="center"/>
    </xf>
    <xf numFmtId="0" fontId="9" fillId="0" borderId="0">
      <alignment horizontal="right"/>
    </xf>
    <xf numFmtId="0" fontId="37" fillId="0" borderId="0">
      <alignment horizontal="center" vertical="top"/>
    </xf>
    <xf numFmtId="0" fontId="28" fillId="0" borderId="5">
      <alignment horizontal="center" vertical="center"/>
      <protection locked="0"/>
    </xf>
    <xf numFmtId="0" fontId="36" fillId="0" borderId="1">
      <alignment horizontal="center" vertical="center"/>
    </xf>
    <xf numFmtId="4" fontId="27" fillId="0" borderId="1">
      <alignment horizontal="right" vertical="center"/>
      <protection locked="0"/>
    </xf>
    <xf numFmtId="0" fontId="9" fillId="0" borderId="0">
      <protection locked="0"/>
    </xf>
    <xf numFmtId="0" fontId="9" fillId="0" borderId="0"/>
    <xf numFmtId="0" fontId="34" fillId="0" borderId="0">
      <alignment horizontal="center" vertical="center"/>
    </xf>
    <xf numFmtId="0" fontId="28" fillId="0" borderId="6">
      <alignment horizontal="center" vertical="center"/>
      <protection locked="0"/>
    </xf>
    <xf numFmtId="0" fontId="27" fillId="0" borderId="0">
      <alignment horizontal="right" vertical="center"/>
      <protection locked="0"/>
    </xf>
    <xf numFmtId="0" fontId="9" fillId="0" borderId="6">
      <alignment horizontal="center" vertical="center" wrapText="1"/>
      <protection locked="0"/>
    </xf>
    <xf numFmtId="0" fontId="37" fillId="0" borderId="0">
      <alignment horizontal="center" vertical="center"/>
      <protection locked="0"/>
    </xf>
    <xf numFmtId="0" fontId="16" fillId="0" borderId="0">
      <alignment horizontal="center" vertical="center" wrapText="1"/>
    </xf>
    <xf numFmtId="0" fontId="28" fillId="0" borderId="7">
      <alignment horizontal="center" vertical="center"/>
    </xf>
    <xf numFmtId="0" fontId="28" fillId="0" borderId="1">
      <alignment horizontal="center" vertical="center"/>
      <protection locked="0"/>
    </xf>
    <xf numFmtId="0" fontId="28" fillId="0" borderId="0">
      <protection locked="0"/>
    </xf>
    <xf numFmtId="0" fontId="27" fillId="0" borderId="0">
      <alignment horizontal="left" vertical="center"/>
    </xf>
    <xf numFmtId="4" fontId="27" fillId="0" borderId="1">
      <alignment horizontal="right" vertical="center"/>
    </xf>
    <xf numFmtId="0" fontId="31" fillId="0" borderId="1">
      <alignment horizontal="center" vertical="center"/>
    </xf>
    <xf numFmtId="0" fontId="9" fillId="0" borderId="7">
      <alignment horizontal="center" vertical="center"/>
    </xf>
    <xf numFmtId="0" fontId="28" fillId="0" borderId="2">
      <alignment horizontal="center" vertical="center" wrapText="1"/>
    </xf>
    <xf numFmtId="4" fontId="27" fillId="0" borderId="1">
      <alignment horizontal="right" vertical="center"/>
      <protection locked="0"/>
    </xf>
    <xf numFmtId="0" fontId="27" fillId="0" borderId="0">
      <alignment horizontal="right"/>
    </xf>
    <xf numFmtId="4" fontId="28" fillId="0" borderId="1">
      <alignment vertical="center"/>
      <protection locked="0"/>
    </xf>
    <xf numFmtId="0" fontId="28" fillId="0" borderId="3">
      <alignment horizontal="center" vertical="center" wrapText="1"/>
    </xf>
    <xf numFmtId="4" fontId="27" fillId="0" borderId="11">
      <alignment horizontal="right" vertical="center"/>
      <protection locked="0"/>
    </xf>
    <xf numFmtId="4" fontId="31" fillId="0" borderId="1">
      <alignment horizontal="right" vertical="center"/>
    </xf>
    <xf numFmtId="0" fontId="44" fillId="0" borderId="0">
      <alignment vertical="top"/>
      <protection locked="0"/>
    </xf>
    <xf numFmtId="0" fontId="28" fillId="0" borderId="4">
      <alignment horizontal="center" vertical="center" wrapText="1"/>
    </xf>
    <xf numFmtId="4" fontId="27" fillId="0" borderId="11">
      <alignment horizontal="right" vertical="center"/>
    </xf>
    <xf numFmtId="4" fontId="31" fillId="0" borderId="1">
      <alignment horizontal="right" vertical="center"/>
      <protection locked="0"/>
    </xf>
    <xf numFmtId="0" fontId="27" fillId="0" borderId="4">
      <alignment horizontal="left" vertical="center" wrapText="1"/>
    </xf>
    <xf numFmtId="0" fontId="44" fillId="0" borderId="0">
      <alignment vertical="top"/>
      <protection locked="0"/>
    </xf>
    <xf numFmtId="0" fontId="9" fillId="0" borderId="12">
      <alignment horizontal="center" vertical="center" wrapText="1"/>
    </xf>
    <xf numFmtId="0" fontId="27" fillId="0" borderId="11">
      <alignment horizontal="center" vertical="center"/>
    </xf>
    <xf numFmtId="0" fontId="9" fillId="0" borderId="0"/>
    <xf numFmtId="0" fontId="51" fillId="0" borderId="0">
      <alignment horizontal="center" vertical="center"/>
    </xf>
    <xf numFmtId="0" fontId="16" fillId="0" borderId="0">
      <alignment horizontal="center" vertical="center"/>
      <protection locked="0"/>
    </xf>
    <xf numFmtId="0" fontId="28" fillId="0" borderId="0">
      <alignment horizontal="left" vertical="center"/>
    </xf>
    <xf numFmtId="0" fontId="27" fillId="0" borderId="0">
      <alignment horizontal="left" vertical="center"/>
    </xf>
    <xf numFmtId="0" fontId="28" fillId="0" borderId="5">
      <alignment horizontal="center" vertical="center"/>
    </xf>
    <xf numFmtId="0" fontId="9" fillId="0" borderId="3">
      <alignment horizontal="center" vertical="center" wrapText="1"/>
    </xf>
    <xf numFmtId="49" fontId="28" fillId="0" borderId="1">
      <alignment horizontal="center" vertical="center"/>
    </xf>
    <xf numFmtId="0" fontId="9" fillId="0" borderId="4">
      <alignment horizontal="center" vertical="center"/>
    </xf>
    <xf numFmtId="0" fontId="28" fillId="0" borderId="1">
      <alignment vertical="center" wrapText="1"/>
    </xf>
    <xf numFmtId="0" fontId="9" fillId="0" borderId="5">
      <alignment horizontal="center" vertical="center"/>
    </xf>
    <xf numFmtId="49" fontId="9" fillId="0" borderId="1"/>
    <xf numFmtId="0" fontId="27" fillId="0" borderId="1">
      <alignment horizontal="left" vertical="center" wrapText="1"/>
    </xf>
    <xf numFmtId="0" fontId="50" fillId="0" borderId="5">
      <alignment horizontal="center" vertical="center"/>
    </xf>
    <xf numFmtId="0" fontId="27" fillId="0" borderId="5">
      <alignment horizontal="center" vertical="center"/>
      <protection locked="0"/>
    </xf>
    <xf numFmtId="0" fontId="9" fillId="0" borderId="6">
      <alignment horizontal="center" vertical="center"/>
      <protection locked="0"/>
    </xf>
    <xf numFmtId="0" fontId="9" fillId="0" borderId="10">
      <alignment horizontal="center" vertical="center" wrapText="1"/>
      <protection locked="0"/>
    </xf>
    <xf numFmtId="0" fontId="9" fillId="0" borderId="12">
      <alignment horizontal="center" vertical="center"/>
      <protection locked="0"/>
    </xf>
    <xf numFmtId="0" fontId="9" fillId="0" borderId="7">
      <alignment horizontal="center" vertical="center" wrapText="1"/>
    </xf>
    <xf numFmtId="0" fontId="9" fillId="0" borderId="0"/>
    <xf numFmtId="0" fontId="9" fillId="0" borderId="1">
      <alignment horizontal="center" vertical="center"/>
      <protection locked="0"/>
    </xf>
    <xf numFmtId="0" fontId="9" fillId="0" borderId="10">
      <alignment horizontal="center" vertical="center" wrapText="1"/>
    </xf>
    <xf numFmtId="0" fontId="37" fillId="0" borderId="0">
      <alignment horizontal="center" vertical="center"/>
      <protection locked="0"/>
    </xf>
    <xf numFmtId="0" fontId="27" fillId="0" borderId="0">
      <alignment vertical="top"/>
      <protection locked="0"/>
    </xf>
    <xf numFmtId="0" fontId="9" fillId="0" borderId="9">
      <alignment horizontal="center" vertical="center" wrapText="1"/>
      <protection locked="0"/>
    </xf>
    <xf numFmtId="0" fontId="27" fillId="0" borderId="0">
      <alignment horizontal="left" vertical="center"/>
      <protection locked="0"/>
    </xf>
    <xf numFmtId="0" fontId="9" fillId="0" borderId="4">
      <alignment horizontal="center" vertical="center"/>
      <protection locked="0"/>
    </xf>
    <xf numFmtId="0" fontId="27" fillId="0" borderId="10">
      <alignment horizontal="right" vertical="center"/>
      <protection locked="0"/>
    </xf>
    <xf numFmtId="0" fontId="28" fillId="0" borderId="3">
      <alignment horizontal="center" vertical="center" wrapText="1"/>
      <protection locked="0"/>
    </xf>
    <xf numFmtId="3" fontId="9" fillId="0" borderId="4">
      <alignment horizontal="center" vertical="center"/>
    </xf>
    <xf numFmtId="0" fontId="27" fillId="0" borderId="0">
      <alignment horizontal="right" wrapText="1"/>
      <protection locked="0"/>
    </xf>
    <xf numFmtId="0" fontId="28" fillId="0" borderId="3">
      <alignment horizontal="center" vertical="center"/>
    </xf>
    <xf numFmtId="4" fontId="27" fillId="0" borderId="4">
      <alignment horizontal="right" vertical="center"/>
      <protection locked="0"/>
    </xf>
    <xf numFmtId="0" fontId="9" fillId="0" borderId="8">
      <alignment horizontal="center" vertical="center" wrapText="1"/>
    </xf>
    <xf numFmtId="0" fontId="28" fillId="0" borderId="4">
      <alignment horizontal="center" vertical="center"/>
      <protection locked="0"/>
    </xf>
    <xf numFmtId="3" fontId="9" fillId="0" borderId="10">
      <alignment horizontal="center" vertical="center"/>
    </xf>
    <xf numFmtId="0" fontId="27" fillId="0" borderId="10">
      <alignment horizontal="right" vertical="center"/>
    </xf>
    <xf numFmtId="0" fontId="9" fillId="0" borderId="1">
      <alignment horizontal="center" vertical="center"/>
      <protection locked="0"/>
    </xf>
    <xf numFmtId="0" fontId="9" fillId="0" borderId="1"/>
    <xf numFmtId="0" fontId="27" fillId="0" borderId="1">
      <alignment horizontal="left" vertical="center"/>
    </xf>
    <xf numFmtId="0" fontId="9" fillId="0" borderId="0">
      <alignment horizontal="right" vertical="center"/>
      <protection locked="0"/>
    </xf>
    <xf numFmtId="0" fontId="9" fillId="0" borderId="0">
      <alignment horizontal="right"/>
      <protection locked="0"/>
    </xf>
    <xf numFmtId="0" fontId="9" fillId="0" borderId="7">
      <alignment horizontal="center" vertical="center" wrapText="1"/>
      <protection locked="0"/>
    </xf>
    <xf numFmtId="0" fontId="9" fillId="0" borderId="0"/>
    <xf numFmtId="0" fontId="27" fillId="0" borderId="0">
      <alignment horizontal="left" vertical="center" wrapText="1"/>
      <protection locked="0"/>
    </xf>
    <xf numFmtId="0" fontId="28" fillId="0" borderId="2">
      <alignment horizontal="center" vertical="center" wrapText="1"/>
    </xf>
    <xf numFmtId="0" fontId="28" fillId="0" borderId="4">
      <alignment horizontal="center" vertical="center"/>
    </xf>
    <xf numFmtId="0" fontId="27" fillId="0" borderId="1">
      <alignment horizontal="right" vertical="center" wrapText="1"/>
      <protection locked="0"/>
    </xf>
    <xf numFmtId="0" fontId="28" fillId="0" borderId="0"/>
    <xf numFmtId="0" fontId="40" fillId="0" borderId="0">
      <alignment horizontal="right"/>
      <protection locked="0"/>
    </xf>
    <xf numFmtId="0" fontId="27" fillId="0" borderId="4">
      <alignment horizontal="left" vertical="center" wrapText="1"/>
    </xf>
    <xf numFmtId="0" fontId="31" fillId="0" borderId="1">
      <alignment horizontal="center" vertical="center"/>
    </xf>
    <xf numFmtId="0" fontId="28" fillId="0" borderId="5">
      <alignment horizontal="center" vertical="center"/>
    </xf>
    <xf numFmtId="0" fontId="28" fillId="0" borderId="2">
      <alignment horizontal="center" vertical="center"/>
    </xf>
    <xf numFmtId="0" fontId="55" fillId="0" borderId="0">
      <alignment horizontal="center" vertical="center" wrapText="1"/>
      <protection locked="0"/>
    </xf>
    <xf numFmtId="0" fontId="9" fillId="0" borderId="11">
      <alignment horizontal="center" vertical="center" wrapText="1"/>
      <protection locked="0"/>
    </xf>
    <xf numFmtId="0" fontId="31" fillId="0" borderId="1">
      <alignment horizontal="center" vertical="center"/>
      <protection locked="0"/>
    </xf>
    <xf numFmtId="0" fontId="44" fillId="0" borderId="0">
      <alignment vertical="top"/>
      <protection locked="0"/>
    </xf>
    <xf numFmtId="0" fontId="28" fillId="0" borderId="6">
      <alignment horizontal="center" vertical="center"/>
    </xf>
    <xf numFmtId="0" fontId="27" fillId="0" borderId="0">
      <alignment horizontal="left" vertical="center"/>
      <protection locked="0"/>
    </xf>
    <xf numFmtId="0" fontId="28" fillId="0" borderId="0">
      <alignment horizontal="left" vertical="center" wrapText="1"/>
    </xf>
    <xf numFmtId="0" fontId="53" fillId="0" borderId="0">
      <alignment horizontal="center" vertical="center"/>
    </xf>
    <xf numFmtId="0" fontId="9" fillId="0" borderId="1">
      <alignment horizontal="center" vertical="center"/>
      <protection locked="0"/>
    </xf>
    <xf numFmtId="0" fontId="28" fillId="0" borderId="2">
      <alignment horizontal="center" vertical="center"/>
      <protection locked="0"/>
    </xf>
    <xf numFmtId="0" fontId="27" fillId="0" borderId="10">
      <alignment horizontal="left" vertical="center" wrapText="1"/>
    </xf>
    <xf numFmtId="0" fontId="9" fillId="0" borderId="10">
      <alignment horizontal="center" vertical="center" wrapText="1"/>
    </xf>
    <xf numFmtId="0" fontId="28" fillId="0" borderId="0">
      <alignment wrapText="1"/>
    </xf>
    <xf numFmtId="0" fontId="27" fillId="0" borderId="1">
      <alignment horizontal="left" vertical="center" wrapText="1"/>
      <protection locked="0"/>
    </xf>
    <xf numFmtId="4" fontId="27" fillId="0" borderId="10">
      <alignment horizontal="right" vertical="center"/>
    </xf>
    <xf numFmtId="3" fontId="28" fillId="0" borderId="10">
      <alignment horizontal="center" vertical="center"/>
    </xf>
    <xf numFmtId="0" fontId="9" fillId="0" borderId="0">
      <alignment vertical="top"/>
      <protection locked="0"/>
    </xf>
    <xf numFmtId="0" fontId="28" fillId="0" borderId="6">
      <alignment horizontal="center" vertical="center"/>
    </xf>
    <xf numFmtId="0" fontId="28" fillId="0" borderId="10">
      <alignment horizontal="center" vertical="center"/>
      <protection locked="0"/>
    </xf>
    <xf numFmtId="0" fontId="28" fillId="0" borderId="3">
      <alignment horizontal="center" vertical="center"/>
      <protection locked="0"/>
    </xf>
    <xf numFmtId="0" fontId="28" fillId="0" borderId="7">
      <alignment horizontal="center" vertical="center"/>
    </xf>
    <xf numFmtId="0" fontId="9" fillId="0" borderId="8">
      <alignment horizontal="center" vertical="center"/>
    </xf>
    <xf numFmtId="0" fontId="27" fillId="0" borderId="6">
      <alignment horizontal="left" vertical="center"/>
      <protection locked="0"/>
    </xf>
    <xf numFmtId="0" fontId="28" fillId="0" borderId="5">
      <alignment horizontal="center" vertical="center"/>
      <protection locked="0"/>
    </xf>
    <xf numFmtId="3" fontId="28" fillId="0" borderId="10">
      <alignment horizontal="center" vertical="center"/>
      <protection locked="0"/>
    </xf>
    <xf numFmtId="0" fontId="9" fillId="0" borderId="8">
      <alignment horizontal="center" vertical="center" wrapText="1"/>
    </xf>
    <xf numFmtId="49" fontId="9" fillId="0" borderId="0">
      <protection locked="0"/>
    </xf>
    <xf numFmtId="0" fontId="28" fillId="0" borderId="2">
      <alignment horizontal="center" vertical="center"/>
      <protection locked="0"/>
    </xf>
    <xf numFmtId="0" fontId="28" fillId="0" borderId="6">
      <alignment horizontal="center" vertical="center" wrapText="1"/>
    </xf>
    <xf numFmtId="0" fontId="28" fillId="0" borderId="7">
      <alignment horizontal="center" vertical="center" wrapText="1"/>
    </xf>
    <xf numFmtId="0" fontId="9" fillId="0" borderId="0">
      <protection locked="0"/>
    </xf>
    <xf numFmtId="0" fontId="28" fillId="0" borderId="6">
      <alignment horizontal="center" vertical="center"/>
      <protection locked="0"/>
    </xf>
    <xf numFmtId="0" fontId="28" fillId="0" borderId="10">
      <alignment horizontal="center" vertical="center" wrapText="1"/>
      <protection locked="0"/>
    </xf>
    <xf numFmtId="0" fontId="44" fillId="0" borderId="0">
      <alignment vertical="top"/>
      <protection locked="0"/>
    </xf>
    <xf numFmtId="0" fontId="28" fillId="0" borderId="0">
      <protection locked="0"/>
    </xf>
    <xf numFmtId="0" fontId="28" fillId="0" borderId="5">
      <alignment horizontal="center" vertical="center" wrapText="1"/>
      <protection locked="0"/>
    </xf>
    <xf numFmtId="3" fontId="28" fillId="0" borderId="10">
      <alignment horizontal="center" vertical="top"/>
      <protection locked="0"/>
    </xf>
    <xf numFmtId="0" fontId="28" fillId="0" borderId="1">
      <alignment horizontal="center" vertical="center" wrapText="1"/>
      <protection locked="0"/>
    </xf>
    <xf numFmtId="0" fontId="28" fillId="0" borderId="4">
      <alignment horizontal="center" vertical="center" wrapText="1"/>
      <protection locked="0"/>
    </xf>
    <xf numFmtId="0" fontId="9" fillId="0" borderId="10">
      <alignment horizontal="center" vertical="top"/>
    </xf>
    <xf numFmtId="0" fontId="37" fillId="0" borderId="0">
      <alignment horizontal="center" vertical="center"/>
    </xf>
    <xf numFmtId="0" fontId="27" fillId="0" borderId="1">
      <alignment horizontal="right" vertical="center"/>
      <protection locked="0"/>
    </xf>
    <xf numFmtId="0" fontId="16" fillId="0" borderId="0">
      <alignment horizontal="center" vertical="center"/>
    </xf>
    <xf numFmtId="0" fontId="27" fillId="0" borderId="0">
      <alignment horizontal="left" vertical="center"/>
      <protection locked="0"/>
    </xf>
    <xf numFmtId="0" fontId="28" fillId="0" borderId="5">
      <alignment horizontal="center" vertical="center"/>
    </xf>
    <xf numFmtId="0" fontId="28" fillId="0" borderId="2">
      <alignment horizontal="center" vertical="center"/>
    </xf>
    <xf numFmtId="0" fontId="28" fillId="0" borderId="4">
      <alignment horizontal="center" vertical="center"/>
    </xf>
    <xf numFmtId="0" fontId="27" fillId="0" borderId="1">
      <alignment vertical="center"/>
    </xf>
    <xf numFmtId="0" fontId="27" fillId="0" borderId="1">
      <alignment vertical="center"/>
      <protection locked="0"/>
    </xf>
    <xf numFmtId="0" fontId="28" fillId="0" borderId="7">
      <alignment horizontal="center" vertical="center"/>
    </xf>
    <xf numFmtId="0" fontId="9" fillId="0" borderId="0">
      <alignment horizontal="right"/>
      <protection locked="0"/>
    </xf>
    <xf numFmtId="0" fontId="28" fillId="0" borderId="1">
      <alignment horizontal="center" vertical="center"/>
      <protection locked="0"/>
    </xf>
    <xf numFmtId="0" fontId="28" fillId="0" borderId="2">
      <alignment horizontal="center" vertical="center"/>
      <protection locked="0"/>
    </xf>
    <xf numFmtId="4" fontId="31" fillId="0" borderId="1">
      <alignment horizontal="right" vertical="center"/>
    </xf>
    <xf numFmtId="0" fontId="28" fillId="0" borderId="7">
      <alignment horizontal="center" vertical="center"/>
    </xf>
    <xf numFmtId="0" fontId="27" fillId="0" borderId="1">
      <alignment horizontal="left" vertical="center" wrapText="1"/>
      <protection locked="0"/>
    </xf>
    <xf numFmtId="0" fontId="28" fillId="0" borderId="4">
      <alignment horizontal="center" vertical="center" wrapText="1"/>
    </xf>
    <xf numFmtId="0" fontId="27" fillId="0" borderId="1">
      <alignment horizontal="left" vertical="center"/>
      <protection locked="0"/>
    </xf>
    <xf numFmtId="0" fontId="9" fillId="0" borderId="6">
      <alignment horizontal="center" vertical="center"/>
      <protection locked="0"/>
    </xf>
    <xf numFmtId="4" fontId="27" fillId="0" borderId="1">
      <alignment horizontal="right" vertical="center"/>
    </xf>
    <xf numFmtId="0" fontId="27" fillId="0" borderId="0">
      <alignment horizontal="right" vertical="center"/>
    </xf>
    <xf numFmtId="0" fontId="9" fillId="0" borderId="0"/>
    <xf numFmtId="4" fontId="27" fillId="0" borderId="1">
      <alignment horizontal="right" vertical="center"/>
      <protection locked="0"/>
    </xf>
    <xf numFmtId="0" fontId="27" fillId="0" borderId="0">
      <alignment horizontal="right"/>
    </xf>
    <xf numFmtId="0" fontId="31" fillId="0" borderId="1">
      <alignment horizontal="right" vertical="center"/>
    </xf>
    <xf numFmtId="0" fontId="44" fillId="0" borderId="0">
      <alignment vertical="top"/>
      <protection locked="0"/>
    </xf>
    <xf numFmtId="49" fontId="9" fillId="0" borderId="0"/>
    <xf numFmtId="0" fontId="55" fillId="0" borderId="0">
      <alignment horizontal="center" vertical="center"/>
    </xf>
    <xf numFmtId="49" fontId="28" fillId="0" borderId="5">
      <alignment horizontal="center" vertical="center" wrapText="1"/>
    </xf>
    <xf numFmtId="49" fontId="28" fillId="0" borderId="1">
      <alignment horizontal="center" vertical="center"/>
    </xf>
    <xf numFmtId="0" fontId="27" fillId="0" borderId="1">
      <alignment horizontal="left" vertical="center" wrapText="1"/>
    </xf>
    <xf numFmtId="0" fontId="9" fillId="0" borderId="5">
      <alignment horizontal="center" vertical="center"/>
    </xf>
    <xf numFmtId="49" fontId="28" fillId="0" borderId="7">
      <alignment horizontal="center" vertical="center" wrapText="1"/>
    </xf>
    <xf numFmtId="0" fontId="9" fillId="0" borderId="7">
      <alignment horizontal="center" vertical="center"/>
    </xf>
    <xf numFmtId="0" fontId="9" fillId="0" borderId="0"/>
    <xf numFmtId="0" fontId="28" fillId="0" borderId="2">
      <alignment horizontal="center" vertical="center"/>
      <protection locked="0"/>
    </xf>
    <xf numFmtId="0" fontId="28" fillId="0" borderId="4">
      <alignment horizontal="center" vertical="center"/>
    </xf>
    <xf numFmtId="4" fontId="27" fillId="0" borderId="1">
      <alignment horizontal="right" vertical="center" wrapText="1"/>
    </xf>
    <xf numFmtId="4" fontId="27" fillId="0" borderId="1">
      <alignment horizontal="right" vertical="center" wrapText="1"/>
      <protection locked="0"/>
    </xf>
    <xf numFmtId="0" fontId="28" fillId="0" borderId="1">
      <alignment horizontal="center" vertical="center"/>
    </xf>
    <xf numFmtId="0" fontId="28" fillId="0" borderId="7">
      <alignment horizontal="center" vertical="center"/>
    </xf>
    <xf numFmtId="0" fontId="28" fillId="0" borderId="6">
      <alignment horizontal="center" vertical="center"/>
    </xf>
    <xf numFmtId="0" fontId="27" fillId="0" borderId="0">
      <alignment horizontal="right"/>
    </xf>
    <xf numFmtId="0" fontId="28" fillId="0" borderId="8">
      <alignment horizontal="center" vertical="center"/>
    </xf>
    <xf numFmtId="0" fontId="28" fillId="0" borderId="10">
      <alignment horizontal="center" vertical="center"/>
    </xf>
    <xf numFmtId="0" fontId="9" fillId="0" borderId="1">
      <alignment horizontal="center"/>
    </xf>
    <xf numFmtId="0" fontId="44" fillId="0" borderId="0">
      <alignment vertical="top"/>
      <protection locked="0"/>
    </xf>
    <xf numFmtId="49" fontId="9" fillId="0" borderId="0">
      <alignment horizontal="center"/>
    </xf>
    <xf numFmtId="0" fontId="28" fillId="0" borderId="6">
      <alignment horizontal="center" vertical="center"/>
    </xf>
    <xf numFmtId="49" fontId="28" fillId="0" borderId="6">
      <alignment horizontal="center" vertical="center" wrapText="1"/>
    </xf>
    <xf numFmtId="0" fontId="9" fillId="0" borderId="0">
      <alignment horizontal="center" wrapText="1"/>
    </xf>
    <xf numFmtId="0" fontId="54" fillId="0" borderId="0">
      <alignment horizontal="center" vertical="center" wrapText="1"/>
    </xf>
    <xf numFmtId="0" fontId="27" fillId="0" borderId="0">
      <alignment horizontal="left" vertical="center"/>
      <protection locked="0"/>
    </xf>
    <xf numFmtId="0" fontId="28" fillId="0" borderId="2">
      <alignment horizontal="center" vertical="center" wrapText="1"/>
    </xf>
    <xf numFmtId="0" fontId="28" fillId="0" borderId="4">
      <alignment horizontal="center" vertical="center" wrapText="1"/>
    </xf>
    <xf numFmtId="0" fontId="52" fillId="0" borderId="1">
      <alignment horizontal="center" vertical="center" wrapText="1"/>
    </xf>
    <xf numFmtId="4" fontId="27" fillId="0" borderId="1">
      <alignment horizontal="right" vertical="center"/>
    </xf>
    <xf numFmtId="0" fontId="52" fillId="0" borderId="0">
      <alignment horizontal="center" wrapText="1"/>
    </xf>
    <xf numFmtId="0" fontId="28" fillId="0" borderId="2">
      <alignment horizontal="center" vertical="center"/>
    </xf>
    <xf numFmtId="0" fontId="28" fillId="0" borderId="4">
      <alignment horizontal="center" vertical="center"/>
    </xf>
    <xf numFmtId="0" fontId="9" fillId="0" borderId="0">
      <alignment wrapText="1"/>
    </xf>
    <xf numFmtId="0" fontId="28" fillId="0" borderId="5">
      <alignment horizontal="center" vertical="center"/>
    </xf>
    <xf numFmtId="0" fontId="28" fillId="0" borderId="1">
      <alignment horizontal="center" vertical="center"/>
    </xf>
    <xf numFmtId="0" fontId="52" fillId="0" borderId="5">
      <alignment horizontal="center" vertical="center" wrapText="1"/>
    </xf>
    <xf numFmtId="4" fontId="27" fillId="0" borderId="5">
      <alignment horizontal="right" vertical="center"/>
    </xf>
    <xf numFmtId="0" fontId="28" fillId="0" borderId="7">
      <alignment horizontal="center" vertical="center"/>
    </xf>
    <xf numFmtId="0" fontId="52" fillId="0" borderId="0">
      <alignment wrapText="1"/>
    </xf>
    <xf numFmtId="0" fontId="27" fillId="0" borderId="0">
      <alignment horizontal="right" wrapText="1"/>
    </xf>
    <xf numFmtId="0" fontId="9" fillId="0" borderId="0"/>
    <xf numFmtId="0" fontId="44" fillId="0" borderId="0">
      <alignment vertical="top"/>
      <protection locked="0"/>
    </xf>
    <xf numFmtId="0" fontId="28" fillId="0" borderId="6">
      <alignment horizontal="center" vertical="center"/>
    </xf>
    <xf numFmtId="0" fontId="52" fillId="0" borderId="0">
      <alignment horizontal="center"/>
    </xf>
    <xf numFmtId="0" fontId="52" fillId="0" borderId="0"/>
    <xf numFmtId="0" fontId="28" fillId="0" borderId="0"/>
    <xf numFmtId="0" fontId="9" fillId="0" borderId="1"/>
    <xf numFmtId="0" fontId="28" fillId="0" borderId="6">
      <alignment horizontal="center" vertical="center"/>
    </xf>
    <xf numFmtId="0" fontId="28" fillId="0" borderId="7">
      <alignment horizontal="center" vertical="center"/>
      <protection locked="0"/>
    </xf>
    <xf numFmtId="0" fontId="28" fillId="0" borderId="7">
      <alignment horizontal="center" vertical="center" wrapText="1"/>
      <protection locked="0"/>
    </xf>
    <xf numFmtId="0" fontId="28" fillId="0" borderId="5">
      <alignment horizontal="center" vertical="center"/>
    </xf>
    <xf numFmtId="0" fontId="28" fillId="0" borderId="7">
      <alignment horizontal="center" vertical="center"/>
    </xf>
    <xf numFmtId="0" fontId="9" fillId="0" borderId="7">
      <alignment horizontal="center"/>
    </xf>
    <xf numFmtId="0" fontId="28" fillId="0" borderId="6">
      <alignment horizontal="center" vertical="center" wrapText="1"/>
      <protection locked="0"/>
    </xf>
    <xf numFmtId="0" fontId="44" fillId="0" borderId="0">
      <alignment vertical="top"/>
      <protection locked="0"/>
    </xf>
    <xf numFmtId="0" fontId="9" fillId="0" borderId="1">
      <alignment horizontal="center"/>
    </xf>
    <xf numFmtId="49" fontId="40" fillId="0" borderId="0">
      <protection locked="0"/>
    </xf>
    <xf numFmtId="0" fontId="27" fillId="0" borderId="0">
      <alignment horizontal="right" vertical="center"/>
      <protection locked="0"/>
    </xf>
    <xf numFmtId="49" fontId="28" fillId="0" borderId="2">
      <alignment horizontal="center" vertical="center" wrapText="1"/>
      <protection locked="0"/>
    </xf>
    <xf numFmtId="0" fontId="27" fillId="0" borderId="0">
      <alignment horizontal="right"/>
      <protection locked="0"/>
    </xf>
    <xf numFmtId="49" fontId="28" fillId="0" borderId="3">
      <alignment horizontal="center" vertical="center" wrapText="1"/>
      <protection locked="0"/>
    </xf>
    <xf numFmtId="0" fontId="9" fillId="0" borderId="0"/>
    <xf numFmtId="0" fontId="37" fillId="0" borderId="0">
      <alignment horizontal="center" vertical="center"/>
    </xf>
    <xf numFmtId="0" fontId="27" fillId="0" borderId="0">
      <alignment horizontal="left" vertical="center"/>
      <protection locked="0"/>
    </xf>
    <xf numFmtId="0" fontId="28" fillId="0" borderId="2">
      <alignment horizontal="center" vertical="center" wrapText="1"/>
      <protection locked="0"/>
    </xf>
    <xf numFmtId="0" fontId="28" fillId="0" borderId="3">
      <alignment horizontal="center" vertical="center" wrapText="1"/>
      <protection locked="0"/>
    </xf>
    <xf numFmtId="0" fontId="28" fillId="0" borderId="3">
      <alignment horizontal="center" vertical="center"/>
    </xf>
    <xf numFmtId="0" fontId="28" fillId="0" borderId="4">
      <alignment horizontal="center" vertical="center" wrapText="1"/>
      <protection locked="0"/>
    </xf>
    <xf numFmtId="0" fontId="9" fillId="0" borderId="1">
      <alignment horizontal="center" vertical="center"/>
    </xf>
    <xf numFmtId="0" fontId="27" fillId="0" borderId="1">
      <alignment horizontal="left" vertical="top" wrapText="1"/>
      <protection locked="0"/>
    </xf>
    <xf numFmtId="0" fontId="9" fillId="0" borderId="1"/>
    <xf numFmtId="0" fontId="9" fillId="0" borderId="5">
      <alignment horizontal="center" vertical="center" wrapText="1"/>
      <protection locked="0"/>
    </xf>
    <xf numFmtId="0" fontId="28" fillId="0" borderId="0">
      <alignment horizontal="left" vertical="center"/>
    </xf>
    <xf numFmtId="0" fontId="28" fillId="0" borderId="2">
      <alignment horizontal="center" vertical="center" wrapText="1"/>
    </xf>
    <xf numFmtId="49" fontId="9" fillId="0" borderId="0"/>
    <xf numFmtId="0" fontId="28" fillId="0" borderId="4">
      <alignment horizontal="center" vertical="center"/>
    </xf>
    <xf numFmtId="0" fontId="28" fillId="0" borderId="3">
      <alignment horizontal="center" vertical="center" wrapText="1"/>
    </xf>
    <xf numFmtId="0" fontId="27" fillId="0" borderId="6">
      <alignment horizontal="left" vertical="center"/>
    </xf>
    <xf numFmtId="0" fontId="28" fillId="0" borderId="4">
      <alignment horizontal="center" vertical="center" wrapText="1"/>
    </xf>
    <xf numFmtId="0" fontId="27" fillId="0" borderId="1">
      <alignment horizontal="left" vertical="center" wrapText="1"/>
      <protection locked="0"/>
    </xf>
    <xf numFmtId="0" fontId="27" fillId="0" borderId="7">
      <alignment horizontal="left" vertical="center"/>
    </xf>
    <xf numFmtId="0" fontId="37" fillId="0" borderId="0">
      <alignment horizontal="center" vertical="center" wrapText="1"/>
    </xf>
    <xf numFmtId="0" fontId="27" fillId="0" borderId="1">
      <alignment horizontal="left" vertical="center" wrapText="1"/>
    </xf>
    <xf numFmtId="0" fontId="28" fillId="0" borderId="0"/>
    <xf numFmtId="0" fontId="28" fillId="0" borderId="0">
      <alignment wrapText="1"/>
    </xf>
    <xf numFmtId="0" fontId="28" fillId="0" borderId="2">
      <alignment horizontal="center" vertical="center"/>
    </xf>
    <xf numFmtId="0" fontId="28" fillId="0" borderId="11">
      <alignment horizontal="center" vertical="center" wrapText="1"/>
      <protection locked="0"/>
    </xf>
    <xf numFmtId="0" fontId="28" fillId="0" borderId="8">
      <alignment horizontal="center" vertical="center" wrapText="1"/>
    </xf>
    <xf numFmtId="4" fontId="27" fillId="0" borderId="1">
      <alignment horizontal="right" vertical="center" wrapText="1"/>
      <protection locked="0"/>
    </xf>
    <xf numFmtId="0" fontId="28" fillId="0" borderId="1">
      <alignment horizontal="center" vertical="center" wrapText="1"/>
    </xf>
    <xf numFmtId="0" fontId="28" fillId="0" borderId="9">
      <alignment horizontal="center" vertical="center" wrapText="1"/>
    </xf>
    <xf numFmtId="4" fontId="27" fillId="0" borderId="1">
      <alignment horizontal="right" vertical="center" wrapText="1"/>
    </xf>
    <xf numFmtId="0" fontId="28" fillId="0" borderId="6">
      <alignment horizontal="center" vertical="center"/>
    </xf>
    <xf numFmtId="0" fontId="28" fillId="0" borderId="10">
      <alignment horizontal="center" vertical="center" wrapText="1"/>
    </xf>
    <xf numFmtId="0" fontId="28" fillId="0" borderId="21">
      <alignment horizontal="center" vertical="center"/>
    </xf>
    <xf numFmtId="0" fontId="28" fillId="0" borderId="10">
      <alignment horizontal="center" vertical="center"/>
    </xf>
    <xf numFmtId="0" fontId="27" fillId="0" borderId="12">
      <alignment horizontal="left" vertical="center"/>
    </xf>
    <xf numFmtId="0" fontId="28" fillId="0" borderId="8">
      <alignment horizontal="center" vertical="center" wrapText="1"/>
      <protection locked="0"/>
    </xf>
    <xf numFmtId="0" fontId="28" fillId="0" borderId="7">
      <alignment horizontal="center" vertical="center"/>
    </xf>
    <xf numFmtId="0" fontId="27" fillId="0" borderId="0">
      <alignment horizontal="right" vertical="center"/>
    </xf>
    <xf numFmtId="0" fontId="28" fillId="0" borderId="10">
      <alignment horizontal="center" vertical="center" wrapText="1"/>
      <protection locked="0"/>
    </xf>
    <xf numFmtId="0" fontId="9" fillId="0" borderId="0">
      <protection locked="0"/>
    </xf>
    <xf numFmtId="4" fontId="27" fillId="0" borderId="1">
      <alignment horizontal="right" vertical="center"/>
      <protection locked="0"/>
    </xf>
    <xf numFmtId="0" fontId="27" fillId="0" borderId="0">
      <alignment horizontal="right"/>
    </xf>
    <xf numFmtId="0" fontId="27" fillId="0" borderId="10">
      <alignment horizontal="right" vertical="center"/>
      <protection locked="0"/>
    </xf>
    <xf numFmtId="0" fontId="37" fillId="0" borderId="0">
      <alignment horizontal="center" vertical="center"/>
      <protection locked="0"/>
    </xf>
    <xf numFmtId="4" fontId="27" fillId="0" borderId="1">
      <alignment horizontal="right" vertical="center"/>
    </xf>
    <xf numFmtId="0" fontId="44" fillId="0" borderId="0">
      <alignment vertical="top"/>
      <protection locked="0"/>
    </xf>
    <xf numFmtId="0" fontId="27" fillId="0" borderId="1">
      <alignment horizontal="right" vertical="center" wrapText="1"/>
      <protection locked="0"/>
    </xf>
    <xf numFmtId="0" fontId="9" fillId="0" borderId="0">
      <alignment vertical="center"/>
    </xf>
    <xf numFmtId="0" fontId="16" fillId="0" borderId="0">
      <alignment horizontal="center" vertical="center"/>
    </xf>
    <xf numFmtId="0" fontId="27" fillId="0" borderId="0">
      <alignment horizontal="left" vertical="center"/>
      <protection locked="0"/>
    </xf>
    <xf numFmtId="0" fontId="28" fillId="0" borderId="1">
      <alignment horizontal="center" vertical="center" wrapText="1"/>
    </xf>
    <xf numFmtId="0" fontId="27" fillId="0" borderId="1">
      <alignment horizontal="left" vertical="center" wrapText="1"/>
    </xf>
    <xf numFmtId="0" fontId="27" fillId="0" borderId="2">
      <alignment horizontal="left" vertical="center" wrapText="1"/>
      <protection locked="0"/>
    </xf>
    <xf numFmtId="0" fontId="9" fillId="0" borderId="3">
      <alignment vertical="center"/>
    </xf>
    <xf numFmtId="0" fontId="9" fillId="0" borderId="4">
      <alignment vertical="center"/>
    </xf>
    <xf numFmtId="0" fontId="27" fillId="0" borderId="1">
      <alignment vertical="center" wrapText="1"/>
    </xf>
    <xf numFmtId="0" fontId="27" fillId="0" borderId="1">
      <alignment horizontal="left" vertical="center" wrapText="1"/>
      <protection locked="0"/>
    </xf>
    <xf numFmtId="0" fontId="27" fillId="0" borderId="1">
      <alignment horizontal="center" vertical="center" wrapText="1"/>
    </xf>
    <xf numFmtId="0" fontId="37" fillId="0" borderId="0">
      <alignment horizontal="center" vertical="center"/>
      <protection locked="0"/>
    </xf>
    <xf numFmtId="0" fontId="28" fillId="0" borderId="1">
      <alignment horizontal="center" vertical="center"/>
      <protection locked="0"/>
    </xf>
    <xf numFmtId="0" fontId="27" fillId="0" borderId="1">
      <alignment horizontal="center" vertical="center"/>
      <protection locked="0"/>
    </xf>
    <xf numFmtId="0" fontId="27" fillId="0" borderId="0">
      <alignment horizontal="right" vertical="center"/>
      <protection locked="0"/>
    </xf>
    <xf numFmtId="0" fontId="44" fillId="0" borderId="0">
      <alignment vertical="top"/>
      <protection locked="0"/>
    </xf>
    <xf numFmtId="0" fontId="9" fillId="0" borderId="0">
      <alignment vertical="center"/>
    </xf>
    <xf numFmtId="0" fontId="16" fillId="0" borderId="0">
      <alignment horizontal="center" vertical="center"/>
    </xf>
    <xf numFmtId="0" fontId="27" fillId="0" borderId="0">
      <alignment horizontal="left" vertical="center"/>
      <protection locked="0"/>
    </xf>
    <xf numFmtId="0" fontId="28" fillId="0" borderId="1">
      <alignment horizontal="center" vertical="center" wrapText="1"/>
    </xf>
    <xf numFmtId="0" fontId="27" fillId="0" borderId="1">
      <alignment horizontal="left" vertical="center" wrapText="1"/>
    </xf>
    <xf numFmtId="0" fontId="27" fillId="0" borderId="1">
      <alignment horizontal="left" vertical="center" wrapText="1"/>
      <protection locked="0"/>
    </xf>
    <xf numFmtId="0" fontId="37" fillId="0" borderId="0">
      <alignment horizontal="center" vertical="center"/>
    </xf>
    <xf numFmtId="0" fontId="28" fillId="0" borderId="1">
      <alignment horizontal="center" vertical="center"/>
      <protection locked="0"/>
    </xf>
    <xf numFmtId="0" fontId="27" fillId="0" borderId="1">
      <alignment vertical="center" wrapText="1"/>
    </xf>
    <xf numFmtId="0" fontId="28" fillId="0" borderId="1">
      <alignment horizontal="center" vertical="center" wrapText="1"/>
      <protection locked="0"/>
    </xf>
    <xf numFmtId="0" fontId="9" fillId="0" borderId="0">
      <alignment horizontal="right"/>
    </xf>
    <xf numFmtId="4" fontId="27" fillId="0" borderId="1">
      <alignment horizontal="right" vertical="center"/>
      <protection locked="0"/>
    </xf>
    <xf numFmtId="0" fontId="27" fillId="0" borderId="1">
      <alignment horizontal="center" vertical="center" wrapText="1"/>
    </xf>
    <xf numFmtId="0" fontId="55" fillId="0" borderId="0">
      <alignment horizontal="center" vertical="center"/>
    </xf>
    <xf numFmtId="4" fontId="27" fillId="0" borderId="1">
      <alignment horizontal="right" vertical="center"/>
    </xf>
    <xf numFmtId="0" fontId="37" fillId="0" borderId="0">
      <alignment horizontal="center" vertical="center"/>
      <protection locked="0"/>
    </xf>
    <xf numFmtId="4" fontId="27" fillId="0" borderId="1">
      <alignment horizontal="right" vertical="center" wrapText="1"/>
      <protection locked="0"/>
    </xf>
    <xf numFmtId="0" fontId="27" fillId="0" borderId="0">
      <alignment horizontal="right" vertical="center"/>
      <protection locked="0"/>
    </xf>
    <xf numFmtId="0" fontId="27" fillId="0" borderId="0">
      <alignment horizontal="right"/>
    </xf>
    <xf numFmtId="0" fontId="44" fillId="0" borderId="0">
      <alignment vertical="top"/>
      <protection locked="0"/>
    </xf>
    <xf numFmtId="0" fontId="28" fillId="0" borderId="7">
      <alignment horizontal="center" vertical="center"/>
    </xf>
    <xf numFmtId="0" fontId="40" fillId="0" borderId="0">
      <alignment horizontal="right"/>
      <protection locked="0"/>
    </xf>
    <xf numFmtId="0" fontId="55" fillId="0" borderId="0">
      <alignment horizontal="center" vertical="center" wrapText="1"/>
      <protection locked="0"/>
    </xf>
    <xf numFmtId="0" fontId="27" fillId="0" borderId="0">
      <alignment horizontal="left" vertical="center"/>
      <protection locked="0"/>
    </xf>
    <xf numFmtId="0" fontId="28" fillId="0" borderId="2">
      <alignment horizontal="center" vertical="center"/>
      <protection locked="0"/>
    </xf>
    <xf numFmtId="0" fontId="28" fillId="0" borderId="3">
      <alignment horizontal="center" vertical="center"/>
      <protection locked="0"/>
    </xf>
    <xf numFmtId="0" fontId="28" fillId="0" borderId="1">
      <alignment horizontal="center" vertical="center"/>
      <protection locked="0"/>
    </xf>
    <xf numFmtId="0" fontId="27" fillId="0" borderId="1">
      <alignment horizontal="left" vertical="center" wrapText="1"/>
      <protection locked="0"/>
    </xf>
    <xf numFmtId="0" fontId="9" fillId="0" borderId="1"/>
    <xf numFmtId="0" fontId="9" fillId="0" borderId="6">
      <alignment horizontal="center" vertical="center"/>
      <protection locked="0"/>
    </xf>
    <xf numFmtId="49" fontId="28" fillId="0" borderId="2">
      <alignment horizontal="center" vertical="center" wrapText="1"/>
      <protection locked="0"/>
    </xf>
    <xf numFmtId="179" fontId="27" fillId="0" borderId="1">
      <alignment horizontal="right" vertical="center" wrapText="1"/>
    </xf>
    <xf numFmtId="49" fontId="28" fillId="0" borderId="3">
      <alignment horizontal="center" vertical="center" wrapText="1"/>
      <protection locked="0"/>
    </xf>
    <xf numFmtId="0" fontId="27" fillId="0" borderId="0">
      <alignment horizontal="right"/>
    </xf>
    <xf numFmtId="49" fontId="28" fillId="0" borderId="1">
      <alignment horizontal="center" vertical="center"/>
      <protection locked="0"/>
    </xf>
    <xf numFmtId="0" fontId="28" fillId="0" borderId="7">
      <alignment horizontal="center" vertical="center"/>
    </xf>
    <xf numFmtId="0" fontId="55" fillId="0" borderId="0">
      <alignment horizontal="center" vertical="center"/>
      <protection locked="0"/>
    </xf>
    <xf numFmtId="0" fontId="28" fillId="0" borderId="2">
      <alignment horizontal="center" vertical="center"/>
    </xf>
    <xf numFmtId="49" fontId="28" fillId="0" borderId="1">
      <alignment horizontal="center" vertical="center"/>
      <protection locked="0"/>
    </xf>
    <xf numFmtId="49" fontId="9" fillId="0" borderId="0"/>
    <xf numFmtId="0" fontId="55" fillId="0" borderId="0">
      <alignment horizontal="center" vertical="center"/>
      <protection locked="0"/>
    </xf>
    <xf numFmtId="0" fontId="28" fillId="0" borderId="2">
      <alignment horizontal="center" vertical="center"/>
    </xf>
    <xf numFmtId="0" fontId="9" fillId="0" borderId="7">
      <alignment horizontal="center" vertical="center"/>
      <protection locked="0"/>
    </xf>
    <xf numFmtId="0" fontId="28" fillId="0" borderId="1">
      <alignment horizontal="center" vertical="center"/>
    </xf>
    <xf numFmtId="0" fontId="9" fillId="0" borderId="0">
      <alignment horizontal="right"/>
    </xf>
    <xf numFmtId="179" fontId="27" fillId="0" borderId="1">
      <alignment horizontal="right" vertical="center"/>
      <protection locked="0"/>
    </xf>
    <xf numFmtId="0" fontId="55" fillId="0" borderId="0">
      <alignment horizontal="center" vertical="center"/>
    </xf>
    <xf numFmtId="179" fontId="27" fillId="0" borderId="1">
      <alignment horizontal="right" vertical="center"/>
    </xf>
    <xf numFmtId="0" fontId="37" fillId="0" borderId="0">
      <alignment horizontal="center" vertical="center"/>
    </xf>
    <xf numFmtId="0" fontId="28" fillId="0" borderId="0"/>
    <xf numFmtId="0" fontId="28" fillId="0" borderId="8">
      <alignment horizontal="center" vertical="center" wrapText="1"/>
    </xf>
    <xf numFmtId="0" fontId="28" fillId="0" borderId="9">
      <alignment horizontal="center" vertical="center" wrapText="1"/>
    </xf>
    <xf numFmtId="0" fontId="28" fillId="0" borderId="10">
      <alignment horizontal="center" vertical="center" wrapText="1"/>
    </xf>
    <xf numFmtId="0" fontId="28" fillId="0" borderId="10">
      <alignment horizontal="center" vertical="center"/>
    </xf>
    <xf numFmtId="0" fontId="28" fillId="0" borderId="6">
      <alignment horizontal="center" vertical="center" wrapText="1"/>
    </xf>
    <xf numFmtId="0" fontId="27" fillId="0" borderId="12">
      <alignment horizontal="left" vertical="center"/>
    </xf>
    <xf numFmtId="0" fontId="27" fillId="0" borderId="0">
      <alignment vertical="top"/>
      <protection locked="0"/>
    </xf>
    <xf numFmtId="0" fontId="27" fillId="0" borderId="10">
      <alignment horizontal="right" vertical="center"/>
    </xf>
    <xf numFmtId="0" fontId="37" fillId="0" borderId="0">
      <alignment horizontal="center" vertical="center"/>
      <protection locked="0"/>
    </xf>
    <xf numFmtId="0" fontId="27" fillId="0" borderId="10">
      <alignment horizontal="right" vertical="center"/>
      <protection locked="0"/>
    </xf>
    <xf numFmtId="0" fontId="28" fillId="0" borderId="6">
      <alignment horizontal="center" vertical="center" wrapText="1"/>
      <protection locked="0"/>
    </xf>
    <xf numFmtId="0" fontId="28" fillId="0" borderId="9">
      <alignment horizontal="center" vertical="center" wrapText="1"/>
      <protection locked="0"/>
    </xf>
    <xf numFmtId="0" fontId="28" fillId="0" borderId="6">
      <alignment horizontal="center" vertical="center"/>
      <protection locked="0"/>
    </xf>
    <xf numFmtId="0" fontId="28" fillId="0" borderId="10">
      <alignment horizontal="center" vertical="center" wrapText="1"/>
      <protection locked="0"/>
    </xf>
    <xf numFmtId="0" fontId="28" fillId="0" borderId="12">
      <alignment horizontal="center" vertical="center"/>
      <protection locked="0"/>
    </xf>
    <xf numFmtId="0" fontId="28" fillId="0" borderId="12">
      <alignment horizontal="center" vertical="center" wrapText="1"/>
    </xf>
    <xf numFmtId="0" fontId="28" fillId="0" borderId="1">
      <alignment horizontal="center" vertical="center" wrapText="1"/>
      <protection locked="0"/>
    </xf>
    <xf numFmtId="0" fontId="27" fillId="0" borderId="1">
      <alignment horizontal="right" vertical="center"/>
      <protection locked="0"/>
    </xf>
    <xf numFmtId="0" fontId="27" fillId="0" borderId="0">
      <alignment horizontal="right" vertical="center"/>
      <protection locked="0"/>
    </xf>
    <xf numFmtId="0" fontId="28" fillId="0" borderId="12">
      <alignment horizontal="center" vertical="center" wrapText="1"/>
      <protection locked="0"/>
    </xf>
    <xf numFmtId="0" fontId="27" fillId="0" borderId="0">
      <alignment horizontal="right"/>
      <protection locked="0"/>
    </xf>
    <xf numFmtId="0" fontId="27" fillId="0" borderId="0">
      <alignment horizontal="right" vertical="center"/>
    </xf>
    <xf numFmtId="0" fontId="27" fillId="0" borderId="0">
      <alignment horizontal="right"/>
    </xf>
    <xf numFmtId="0" fontId="28" fillId="0" borderId="7">
      <alignment horizontal="center" vertical="center" wrapText="1"/>
    </xf>
    <xf numFmtId="0" fontId="44" fillId="0" borderId="0">
      <alignment vertical="top"/>
      <protection locked="0"/>
    </xf>
    <xf numFmtId="0" fontId="27" fillId="0" borderId="5">
      <alignment horizontal="center" vertical="center" wrapText="1"/>
      <protection locked="0"/>
    </xf>
    <xf numFmtId="0" fontId="9" fillId="0" borderId="0">
      <alignment wrapText="1"/>
    </xf>
    <xf numFmtId="0" fontId="16" fillId="0" borderId="0">
      <alignment horizontal="center" vertical="center" wrapText="1"/>
    </xf>
    <xf numFmtId="0" fontId="27" fillId="0" borderId="0">
      <alignment horizontal="left" vertical="center" wrapText="1"/>
    </xf>
    <xf numFmtId="0" fontId="28" fillId="0" borderId="2">
      <alignment horizontal="center" vertical="center" wrapText="1"/>
    </xf>
    <xf numFmtId="0" fontId="28" fillId="0" borderId="4">
      <alignment horizontal="center" vertical="center" wrapText="1"/>
    </xf>
    <xf numFmtId="0" fontId="27" fillId="0" borderId="4">
      <alignment horizontal="left" vertical="center" wrapText="1"/>
    </xf>
    <xf numFmtId="0" fontId="27" fillId="0" borderId="11">
      <alignment horizontal="center" vertical="center"/>
    </xf>
    <xf numFmtId="0" fontId="27" fillId="0" borderId="10">
      <alignment horizontal="left" vertical="center" wrapText="1"/>
      <protection locked="0"/>
    </xf>
    <xf numFmtId="0" fontId="37" fillId="0" borderId="0">
      <alignment horizontal="center" vertical="center" wrapText="1"/>
      <protection locked="0"/>
    </xf>
    <xf numFmtId="0" fontId="27" fillId="0" borderId="0">
      <alignment vertical="top"/>
      <protection locked="0"/>
    </xf>
    <xf numFmtId="0" fontId="28" fillId="0" borderId="6">
      <alignment horizontal="center" vertical="center" wrapText="1"/>
      <protection locked="0"/>
    </xf>
    <xf numFmtId="0" fontId="28" fillId="0" borderId="6">
      <alignment horizontal="center" vertical="center" wrapText="1"/>
    </xf>
    <xf numFmtId="0" fontId="28" fillId="0" borderId="12">
      <alignment horizontal="center" vertical="center" wrapText="1"/>
    </xf>
    <xf numFmtId="0" fontId="9" fillId="0" borderId="0">
      <alignment vertical="center"/>
    </xf>
    <xf numFmtId="0" fontId="27" fillId="0" borderId="10">
      <alignment horizontal="right" vertical="center"/>
    </xf>
    <xf numFmtId="0" fontId="27" fillId="0" borderId="0">
      <alignment horizontal="right" vertical="center"/>
      <protection locked="0"/>
    </xf>
    <xf numFmtId="0" fontId="16" fillId="0" borderId="0">
      <alignment horizontal="center" vertical="center"/>
    </xf>
    <xf numFmtId="0" fontId="27" fillId="0" borderId="0">
      <alignment vertical="top" wrapText="1"/>
      <protection locked="0"/>
    </xf>
    <xf numFmtId="0" fontId="27" fillId="0" borderId="0">
      <alignment horizontal="right"/>
      <protection locked="0"/>
    </xf>
    <xf numFmtId="0" fontId="27" fillId="0" borderId="0">
      <alignment horizontal="left" vertical="center"/>
      <protection locked="0"/>
    </xf>
    <xf numFmtId="0" fontId="28" fillId="0" borderId="6">
      <alignment horizontal="center" vertical="center"/>
      <protection locked="0"/>
    </xf>
    <xf numFmtId="0" fontId="27" fillId="0" borderId="0">
      <alignment horizontal="right" wrapText="1"/>
      <protection locked="0"/>
    </xf>
    <xf numFmtId="0" fontId="28" fillId="0" borderId="1">
      <alignment horizontal="center" vertical="center" wrapText="1"/>
    </xf>
    <xf numFmtId="0" fontId="28" fillId="0" borderId="12">
      <alignment horizontal="center" vertical="center"/>
      <protection locked="0"/>
    </xf>
    <xf numFmtId="0" fontId="28" fillId="0" borderId="12">
      <alignment horizontal="center" vertical="center" wrapText="1"/>
      <protection locked="0"/>
    </xf>
    <xf numFmtId="0" fontId="27" fillId="0" borderId="1">
      <alignment horizontal="left" vertical="center" wrapText="1"/>
    </xf>
    <xf numFmtId="0" fontId="28" fillId="0" borderId="1">
      <alignment horizontal="center" vertical="center" wrapText="1"/>
      <protection locked="0"/>
    </xf>
    <xf numFmtId="0" fontId="27" fillId="0" borderId="0">
      <alignment horizontal="right" vertical="center" wrapText="1"/>
    </xf>
    <xf numFmtId="0" fontId="27" fillId="0" borderId="2">
      <alignment horizontal="left" vertical="center" wrapText="1"/>
      <protection locked="0"/>
    </xf>
    <xf numFmtId="0" fontId="27" fillId="0" borderId="1">
      <alignment horizontal="right" vertical="center"/>
      <protection locked="0"/>
    </xf>
    <xf numFmtId="0" fontId="27" fillId="0" borderId="0">
      <alignment horizontal="right" wrapText="1"/>
    </xf>
    <xf numFmtId="0" fontId="9" fillId="0" borderId="3">
      <alignment vertical="center"/>
    </xf>
    <xf numFmtId="0" fontId="27" fillId="0" borderId="0">
      <alignment horizontal="right" vertical="center" wrapText="1"/>
      <protection locked="0"/>
    </xf>
    <xf numFmtId="0" fontId="28" fillId="0" borderId="7">
      <alignment horizontal="center" vertical="center" wrapText="1"/>
    </xf>
    <xf numFmtId="0" fontId="9" fillId="0" borderId="4">
      <alignment vertical="center"/>
    </xf>
    <xf numFmtId="0" fontId="44" fillId="0" borderId="0">
      <alignment vertical="top"/>
      <protection locked="0"/>
    </xf>
    <xf numFmtId="0" fontId="37" fillId="0" borderId="0">
      <alignment horizontal="center" vertical="center"/>
    </xf>
    <xf numFmtId="0" fontId="9" fillId="0" borderId="0"/>
    <xf numFmtId="0" fontId="56" fillId="0" borderId="0">
      <alignment horizontal="center" vertical="center" wrapText="1"/>
    </xf>
    <xf numFmtId="0" fontId="28" fillId="0" borderId="0">
      <alignment horizontal="left" vertical="center" wrapText="1"/>
    </xf>
    <xf numFmtId="0" fontId="28" fillId="0" borderId="2">
      <alignment horizontal="center" vertical="center"/>
    </xf>
    <xf numFmtId="0" fontId="28" fillId="0" borderId="4">
      <alignment horizontal="center" vertical="center"/>
    </xf>
    <xf numFmtId="0" fontId="28" fillId="0" borderId="1">
      <alignment horizontal="center" vertical="center"/>
    </xf>
    <xf numFmtId="0" fontId="28" fillId="0" borderId="1">
      <alignment vertical="center" wrapText="1"/>
    </xf>
    <xf numFmtId="0" fontId="56" fillId="0" borderId="0">
      <alignment horizontal="center" vertical="center"/>
    </xf>
    <xf numFmtId="0" fontId="28" fillId="0" borderId="0">
      <alignment wrapText="1"/>
    </xf>
    <xf numFmtId="0" fontId="28" fillId="0" borderId="3">
      <alignment horizontal="center" vertical="center"/>
    </xf>
    <xf numFmtId="4" fontId="28" fillId="0" borderId="1">
      <alignment vertical="center"/>
    </xf>
    <xf numFmtId="4" fontId="28" fillId="0" borderId="1">
      <alignment vertical="center"/>
      <protection locked="0"/>
    </xf>
    <xf numFmtId="0" fontId="28" fillId="0" borderId="6">
      <alignment horizontal="center" vertical="center"/>
    </xf>
    <xf numFmtId="0" fontId="28" fillId="0" borderId="2">
      <alignment horizontal="center" vertical="center" wrapText="1"/>
    </xf>
    <xf numFmtId="4" fontId="28" fillId="0" borderId="5">
      <alignment vertical="center"/>
      <protection locked="0"/>
    </xf>
    <xf numFmtId="0" fontId="9" fillId="0" borderId="0">
      <alignment horizontal="right" vertical="center"/>
    </xf>
    <xf numFmtId="0" fontId="28" fillId="0" borderId="1">
      <alignment horizontal="center" vertical="center"/>
      <protection locked="0"/>
    </xf>
    <xf numFmtId="0" fontId="28" fillId="0" borderId="0">
      <alignment horizontal="right" wrapText="1"/>
    </xf>
    <xf numFmtId="0" fontId="36" fillId="0" borderId="0">
      <alignment vertical="top"/>
    </xf>
    <xf numFmtId="0" fontId="28" fillId="0" borderId="21">
      <alignment horizontal="center" vertical="center" wrapText="1"/>
    </xf>
    <xf numFmtId="0" fontId="28" fillId="0" borderId="0">
      <protection locked="0"/>
    </xf>
    <xf numFmtId="4" fontId="28" fillId="0" borderId="5">
      <alignment vertical="center"/>
    </xf>
    <xf numFmtId="0" fontId="36" fillId="0" borderId="0"/>
    <xf numFmtId="0" fontId="28" fillId="0" borderId="5">
      <alignment horizontal="center" vertical="center"/>
      <protection locked="0"/>
    </xf>
    <xf numFmtId="0" fontId="9" fillId="0" borderId="1">
      <alignment horizontal="center"/>
    </xf>
    <xf numFmtId="0" fontId="28" fillId="0" borderId="0"/>
    <xf numFmtId="0" fontId="44" fillId="0" borderId="0">
      <alignment vertical="top"/>
      <protection locked="0"/>
    </xf>
    <xf numFmtId="0" fontId="28" fillId="0" borderId="0">
      <alignment horizontal="right" vertical="center"/>
      <protection locked="0"/>
    </xf>
    <xf numFmtId="0" fontId="27" fillId="0" borderId="0">
      <alignment horizontal="right" vertical="center"/>
      <protection locked="0"/>
    </xf>
    <xf numFmtId="0" fontId="28" fillId="0" borderId="0">
      <alignment vertical="top"/>
      <protection locked="0"/>
    </xf>
    <xf numFmtId="0" fontId="28" fillId="0" borderId="1">
      <alignment horizontal="center" vertical="center"/>
      <protection locked="0"/>
    </xf>
    <xf numFmtId="0" fontId="27" fillId="0" borderId="1">
      <alignment vertical="center" wrapText="1"/>
    </xf>
    <xf numFmtId="0" fontId="27" fillId="0" borderId="1">
      <alignment horizontal="left" vertical="center" wrapText="1"/>
      <protection locked="0"/>
    </xf>
    <xf numFmtId="0" fontId="28" fillId="0" borderId="1">
      <alignment horizontal="center" vertical="center" wrapText="1"/>
      <protection locked="0"/>
    </xf>
    <xf numFmtId="0" fontId="27" fillId="0" borderId="1">
      <alignment horizontal="center" vertical="center" wrapText="1"/>
    </xf>
    <xf numFmtId="0" fontId="27" fillId="0" borderId="0">
      <alignment vertical="top"/>
      <protection locked="0"/>
    </xf>
    <xf numFmtId="0" fontId="37" fillId="0" borderId="0">
      <alignment horizontal="center" vertical="center"/>
      <protection locked="0"/>
    </xf>
    <xf numFmtId="0" fontId="27" fillId="0" borderId="1">
      <alignment horizontal="center" vertical="center"/>
      <protection locked="0"/>
    </xf>
    <xf numFmtId="0" fontId="27" fillId="0" borderId="0">
      <alignment horizontal="right" vertical="center"/>
      <protection locked="0"/>
    </xf>
    <xf numFmtId="0" fontId="44" fillId="0" borderId="0">
      <alignment vertical="top"/>
      <protection locked="0"/>
    </xf>
    <xf numFmtId="0" fontId="9" fillId="0" borderId="0">
      <alignment vertical="center"/>
    </xf>
    <xf numFmtId="0" fontId="16" fillId="0" borderId="0">
      <alignment horizontal="center" vertical="center" wrapText="1"/>
    </xf>
    <xf numFmtId="0" fontId="27" fillId="0" borderId="0">
      <alignment horizontal="left" vertical="center"/>
    </xf>
    <xf numFmtId="0" fontId="28" fillId="0" borderId="2">
      <alignment horizontal="center" vertical="center" wrapText="1"/>
    </xf>
    <xf numFmtId="0" fontId="28" fillId="0" borderId="4">
      <alignment horizontal="center" vertical="center" wrapText="1"/>
    </xf>
    <xf numFmtId="0" fontId="28" fillId="0" borderId="1">
      <alignment horizontal="center" vertical="center" wrapText="1"/>
    </xf>
    <xf numFmtId="0" fontId="27" fillId="0" borderId="1">
      <alignment vertical="center" wrapText="1"/>
    </xf>
    <xf numFmtId="0" fontId="27" fillId="0" borderId="1">
      <alignment horizontal="center" vertical="center" wrapText="1"/>
      <protection locked="0"/>
    </xf>
    <xf numFmtId="0" fontId="37" fillId="0" borderId="0">
      <alignment horizontal="center" vertical="center"/>
    </xf>
    <xf numFmtId="0" fontId="28" fillId="0" borderId="0">
      <alignment horizontal="left" vertical="center"/>
    </xf>
    <xf numFmtId="0" fontId="27" fillId="0" borderId="7">
      <alignment vertical="center" wrapText="1"/>
      <protection locked="0"/>
    </xf>
    <xf numFmtId="0" fontId="28" fillId="0" borderId="5">
      <alignment horizontal="center" vertical="center" wrapText="1"/>
    </xf>
    <xf numFmtId="0" fontId="27" fillId="0" borderId="1">
      <alignment horizontal="right" vertical="center" wrapText="1"/>
    </xf>
    <xf numFmtId="0" fontId="27" fillId="0" borderId="1">
      <alignment horizontal="right" vertical="center" wrapText="1"/>
      <protection locked="0"/>
    </xf>
    <xf numFmtId="0" fontId="28" fillId="0" borderId="6">
      <alignment horizontal="center" vertical="center" wrapText="1"/>
    </xf>
    <xf numFmtId="0" fontId="44" fillId="0" borderId="0">
      <alignment vertical="top"/>
      <protection locked="0"/>
    </xf>
    <xf numFmtId="0" fontId="27" fillId="0" borderId="1">
      <alignment horizontal="right" vertical="center"/>
    </xf>
    <xf numFmtId="0" fontId="27" fillId="0" borderId="1">
      <alignment horizontal="right" vertical="center"/>
      <protection locked="0"/>
    </xf>
    <xf numFmtId="0" fontId="27" fillId="0" borderId="0">
      <alignment horizontal="right" vertical="center"/>
    </xf>
    <xf numFmtId="0" fontId="28" fillId="0" borderId="7">
      <alignment horizontal="center" vertical="center" wrapText="1"/>
    </xf>
    <xf numFmtId="0" fontId="9" fillId="0" borderId="0"/>
    <xf numFmtId="0" fontId="37" fillId="0" borderId="0">
      <alignment horizontal="center" vertical="center"/>
    </xf>
    <xf numFmtId="0" fontId="27" fillId="0" borderId="0">
      <alignment horizontal="left" vertical="center"/>
      <protection locked="0"/>
    </xf>
    <xf numFmtId="0" fontId="28" fillId="0" borderId="3">
      <alignment horizontal="center" vertical="center" wrapText="1"/>
      <protection locked="0"/>
    </xf>
    <xf numFmtId="0" fontId="28" fillId="0" borderId="4">
      <alignment horizontal="center" vertical="center" wrapText="1"/>
      <protection locked="0"/>
    </xf>
    <xf numFmtId="0" fontId="9" fillId="0" borderId="1">
      <alignment horizontal="center" vertical="center"/>
    </xf>
    <xf numFmtId="0" fontId="27" fillId="0" borderId="1">
      <alignment horizontal="left" vertical="center" wrapText="1"/>
    </xf>
    <xf numFmtId="0" fontId="27" fillId="0" borderId="1">
      <alignment horizontal="left" vertical="center" wrapText="1"/>
      <protection locked="0"/>
    </xf>
    <xf numFmtId="0" fontId="28" fillId="0" borderId="0">
      <alignment horizontal="left" vertical="center"/>
    </xf>
    <xf numFmtId="0" fontId="27" fillId="0" borderId="6">
      <alignment horizontal="left" vertical="center"/>
    </xf>
    <xf numFmtId="49" fontId="9" fillId="0" borderId="0"/>
    <xf numFmtId="0" fontId="28" fillId="0" borderId="2">
      <alignment horizontal="center" vertical="center" wrapText="1"/>
    </xf>
    <xf numFmtId="0" fontId="28" fillId="0" borderId="3">
      <alignment horizontal="center" vertical="center" wrapText="1"/>
    </xf>
    <xf numFmtId="0" fontId="28" fillId="0" borderId="3">
      <alignment horizontal="center" vertical="center"/>
    </xf>
    <xf numFmtId="0" fontId="28" fillId="0" borderId="4">
      <alignment horizontal="center" vertical="center" wrapText="1"/>
    </xf>
    <xf numFmtId="0" fontId="28" fillId="0" borderId="4">
      <alignment horizontal="center" vertical="center"/>
    </xf>
    <xf numFmtId="0" fontId="27" fillId="0" borderId="7">
      <alignment horizontal="left" vertical="center"/>
    </xf>
    <xf numFmtId="0" fontId="27" fillId="0" borderId="1">
      <alignment horizontal="right" vertical="center" wrapText="1"/>
    </xf>
    <xf numFmtId="0" fontId="9" fillId="0" borderId="0"/>
    <xf numFmtId="0" fontId="37" fillId="0" borderId="0">
      <alignment horizontal="center" vertical="center"/>
    </xf>
    <xf numFmtId="0" fontId="27" fillId="0" borderId="0">
      <alignment horizontal="left" vertical="center"/>
      <protection locked="0"/>
    </xf>
    <xf numFmtId="0" fontId="28" fillId="0" borderId="2">
      <alignment horizontal="center" vertical="center" wrapText="1"/>
      <protection locked="0"/>
    </xf>
    <xf numFmtId="0" fontId="28" fillId="0" borderId="3">
      <alignment horizontal="center" vertical="center" wrapText="1"/>
      <protection locked="0"/>
    </xf>
    <xf numFmtId="0" fontId="28" fillId="0" borderId="4">
      <alignment horizontal="center" vertical="center" wrapText="1"/>
      <protection locked="0"/>
    </xf>
    <xf numFmtId="0" fontId="9" fillId="0" borderId="1">
      <alignment horizontal="center" vertical="center"/>
    </xf>
    <xf numFmtId="0" fontId="27" fillId="0" borderId="1">
      <alignment horizontal="left" vertical="center" wrapText="1"/>
      <protection locked="0"/>
    </xf>
    <xf numFmtId="0" fontId="9" fillId="0" borderId="1"/>
    <xf numFmtId="0" fontId="28" fillId="0" borderId="0">
      <alignment horizontal="left" vertical="center"/>
    </xf>
    <xf numFmtId="0" fontId="27" fillId="0" borderId="1">
      <alignment horizontal="left" vertical="center"/>
      <protection locked="0"/>
    </xf>
    <xf numFmtId="0" fontId="27" fillId="0" borderId="6">
      <alignment horizontal="left" vertical="center" wrapText="1"/>
      <protection locked="0"/>
    </xf>
    <xf numFmtId="49" fontId="9" fillId="0" borderId="0"/>
    <xf numFmtId="0" fontId="28" fillId="0" borderId="2">
      <alignment horizontal="center" vertical="center" wrapText="1"/>
    </xf>
    <xf numFmtId="0" fontId="28" fillId="0" borderId="5">
      <alignment horizontal="center" vertical="center"/>
    </xf>
    <xf numFmtId="0" fontId="28" fillId="0" borderId="3">
      <alignment horizontal="center" vertical="center" wrapText="1"/>
    </xf>
    <xf numFmtId="0" fontId="28" fillId="0" borderId="2">
      <alignment horizontal="center" vertical="center"/>
    </xf>
    <xf numFmtId="0" fontId="28" fillId="0" borderId="4">
      <alignment horizontal="center" vertical="center" wrapText="1"/>
    </xf>
    <xf numFmtId="0" fontId="28" fillId="0" borderId="4">
      <alignment horizontal="center" vertical="center"/>
    </xf>
    <xf numFmtId="0" fontId="27" fillId="0" borderId="7">
      <alignment horizontal="left" vertical="center" wrapText="1"/>
      <protection locked="0"/>
    </xf>
    <xf numFmtId="4" fontId="27" fillId="0" borderId="1">
      <alignment horizontal="right" vertical="center" wrapText="1"/>
      <protection locked="0"/>
    </xf>
    <xf numFmtId="0" fontId="28" fillId="0" borderId="0"/>
    <xf numFmtId="0" fontId="28" fillId="0" borderId="6">
      <alignment horizontal="center" vertical="center"/>
    </xf>
    <xf numFmtId="0" fontId="9" fillId="0" borderId="0">
      <alignment horizontal="right" vertical="center"/>
      <protection locked="0"/>
    </xf>
    <xf numFmtId="0" fontId="9" fillId="0" borderId="0">
      <alignment horizontal="right"/>
      <protection locked="0"/>
    </xf>
    <xf numFmtId="0" fontId="28" fillId="0" borderId="7">
      <alignment horizontal="center" vertical="center"/>
    </xf>
    <xf numFmtId="0" fontId="9" fillId="0" borderId="1">
      <alignment horizontal="center" vertical="center"/>
      <protection locked="0"/>
    </xf>
    <xf numFmtId="0" fontId="44" fillId="0" borderId="0">
      <alignment vertical="top"/>
      <protection locked="0"/>
    </xf>
    <xf numFmtId="0" fontId="42" fillId="0" borderId="0">
      <alignment vertical="top"/>
      <protection locked="0"/>
    </xf>
    <xf numFmtId="0" fontId="57" fillId="0" borderId="0"/>
  </cellStyleXfs>
  <cellXfs count="351">
    <xf numFmtId="0" fontId="0" fillId="0" borderId="0" xfId="0" applyFont="1" applyBorder="1"/>
    <xf numFmtId="0" fontId="1" fillId="0" borderId="0" xfId="0" applyFont="1" applyBorder="1"/>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1" xfId="643" applyFont="1" applyBorder="1">
      <alignment horizontal="center" vertical="center"/>
    </xf>
    <xf numFmtId="0" fontId="2" fillId="0" borderId="1" xfId="663" applyFont="1" applyBorder="1">
      <alignment horizontal="center" vertical="center"/>
      <protection locked="0"/>
    </xf>
    <xf numFmtId="49" fontId="6" fillId="0" borderId="1" xfId="142" applyNumberFormat="1" applyFont="1" applyBorder="1">
      <alignment horizontal="left" vertical="center" wrapText="1"/>
    </xf>
    <xf numFmtId="0" fontId="1" fillId="0" borderId="1" xfId="0" applyFont="1" applyBorder="1"/>
    <xf numFmtId="180" fontId="7" fillId="0" borderId="1" xfId="0" applyNumberFormat="1" applyFont="1" applyBorder="1" applyAlignment="1">
      <alignment horizontal="right" vertical="center"/>
    </xf>
    <xf numFmtId="49" fontId="7" fillId="0" borderId="1" xfId="142" applyNumberFormat="1" applyFont="1" applyBorder="1">
      <alignment horizontal="left" vertical="center" wrapText="1"/>
    </xf>
    <xf numFmtId="49" fontId="7" fillId="0" borderId="1" xfId="142" applyNumberFormat="1" applyFont="1" applyBorder="1" applyAlignment="1">
      <alignment horizontal="center" vertical="center" wrapText="1"/>
    </xf>
    <xf numFmtId="0" fontId="4" fillId="0" borderId="1" xfId="521" applyFont="1" applyBorder="1">
      <alignment horizontal="center" vertical="center" wrapText="1"/>
      <protection locked="0"/>
    </xf>
    <xf numFmtId="0" fontId="4" fillId="0" borderId="1" xfId="648" applyFont="1" applyBorder="1">
      <alignment horizontal="left" vertical="center" wrapText="1"/>
      <protection locked="0"/>
    </xf>
    <xf numFmtId="0" fontId="4" fillId="0" borderId="1" xfId="656" applyFont="1" applyBorder="1">
      <alignment horizontal="left" vertical="center" wrapText="1"/>
      <protection locked="0"/>
    </xf>
    <xf numFmtId="182" fontId="1" fillId="0" borderId="0" xfId="0" applyNumberFormat="1" applyFont="1" applyBorder="1"/>
    <xf numFmtId="49" fontId="2" fillId="0" borderId="0" xfId="649" applyNumberFormat="1" applyFont="1" applyBorder="1"/>
    <xf numFmtId="0" fontId="3" fillId="0" borderId="0" xfId="638" applyFont="1" applyBorder="1">
      <alignment horizontal="center" vertical="center"/>
    </xf>
    <xf numFmtId="0" fontId="5" fillId="0" borderId="0" xfId="646" applyFont="1" applyBorder="1">
      <alignment horizontal="left" vertical="center"/>
    </xf>
    <xf numFmtId="0" fontId="5" fillId="0" borderId="0" xfId="658" applyFont="1" applyBorder="1"/>
    <xf numFmtId="0" fontId="5" fillId="0" borderId="2" xfId="640" applyFont="1" applyBorder="1">
      <alignment horizontal="center" vertical="center" wrapText="1"/>
      <protection locked="0"/>
    </xf>
    <xf numFmtId="0" fontId="5" fillId="0" borderId="2" xfId="650" applyFont="1" applyBorder="1">
      <alignment horizontal="center" vertical="center" wrapText="1"/>
    </xf>
    <xf numFmtId="0" fontId="5" fillId="0" borderId="2" xfId="653" applyFont="1" applyBorder="1">
      <alignment horizontal="center" vertical="center"/>
    </xf>
    <xf numFmtId="0" fontId="5" fillId="0" borderId="3" xfId="641" applyFont="1" applyBorder="1">
      <alignment horizontal="center" vertical="center" wrapText="1"/>
      <protection locked="0"/>
    </xf>
    <xf numFmtId="0" fontId="5" fillId="0" borderId="3" xfId="652" applyFont="1" applyBorder="1">
      <alignment horizontal="center" vertical="center" wrapText="1"/>
    </xf>
    <xf numFmtId="0" fontId="5" fillId="0" borderId="3" xfId="632" applyFont="1" applyBorder="1">
      <alignment horizontal="center" vertical="center"/>
    </xf>
    <xf numFmtId="0" fontId="5" fillId="0" borderId="4" xfId="642" applyFont="1" applyBorder="1">
      <alignment horizontal="center" vertical="center" wrapText="1"/>
      <protection locked="0"/>
    </xf>
    <xf numFmtId="0" fontId="5" fillId="0" borderId="4" xfId="654" applyFont="1" applyBorder="1">
      <alignment horizontal="center" vertical="center" wrapText="1"/>
    </xf>
    <xf numFmtId="0" fontId="5" fillId="0" borderId="4" xfId="655" applyFont="1" applyBorder="1">
      <alignment horizontal="center" vertical="center"/>
    </xf>
    <xf numFmtId="0" fontId="4" fillId="0" borderId="1" xfId="625" applyFont="1" applyBorder="1">
      <alignment horizontal="left" vertical="center" wrapText="1"/>
    </xf>
    <xf numFmtId="0" fontId="2" fillId="0" borderId="5" xfId="23" applyFont="1" applyBorder="1">
      <alignment horizontal="center" vertical="center" wrapText="1"/>
      <protection locked="0"/>
    </xf>
    <xf numFmtId="0" fontId="4" fillId="0" borderId="6" xfId="628" applyFont="1" applyBorder="1">
      <alignment horizontal="left" vertical="center"/>
    </xf>
    <xf numFmtId="0" fontId="4" fillId="0" borderId="7" xfId="635" applyFont="1" applyBorder="1">
      <alignment horizontal="left" vertical="center"/>
    </xf>
    <xf numFmtId="0" fontId="2" fillId="0" borderId="0" xfId="660" applyFont="1" applyBorder="1">
      <alignment horizontal="right" vertical="center"/>
      <protection locked="0"/>
    </xf>
    <xf numFmtId="0" fontId="5" fillId="0" borderId="5" xfId="651" applyFont="1" applyBorder="1">
      <alignment horizontal="center" vertical="center"/>
    </xf>
    <xf numFmtId="0" fontId="5" fillId="0" borderId="6" xfId="659" applyFont="1" applyBorder="1">
      <alignment horizontal="center" vertical="center"/>
    </xf>
    <xf numFmtId="0" fontId="5" fillId="0" borderId="7" xfId="662" applyFont="1" applyBorder="1">
      <alignment horizontal="center" vertical="center"/>
    </xf>
    <xf numFmtId="0" fontId="8" fillId="0" borderId="0" xfId="0" applyFont="1" applyBorder="1"/>
    <xf numFmtId="0" fontId="9" fillId="0" borderId="0" xfId="617" applyFont="1" applyBorder="1">
      <alignment horizontal="right" vertical="center"/>
    </xf>
    <xf numFmtId="0" fontId="10" fillId="0" borderId="0" xfId="600" applyFont="1" applyFill="1" applyBorder="1">
      <alignment horizontal="center" vertical="center" wrapText="1"/>
    </xf>
    <xf numFmtId="0" fontId="3" fillId="0" borderId="0" xfId="638" applyFont="1" applyFill="1" applyBorder="1">
      <alignment horizontal="center" vertical="center"/>
    </xf>
    <xf numFmtId="0" fontId="9" fillId="0" borderId="0" xfId="0" applyFont="1" applyBorder="1" applyAlignment="1">
      <alignment horizontal="left" vertical="center"/>
    </xf>
    <xf numFmtId="0" fontId="2" fillId="0" borderId="0" xfId="646" applyFont="1" applyBorder="1">
      <alignment horizontal="left" vertical="center"/>
    </xf>
    <xf numFmtId="0" fontId="9" fillId="0" borderId="2" xfId="650" applyFont="1" applyBorder="1">
      <alignment horizontal="center" vertical="center" wrapText="1"/>
    </xf>
    <xf numFmtId="0" fontId="9" fillId="0" borderId="5" xfId="610" applyFont="1" applyBorder="1">
      <alignment horizontal="center" vertical="center" wrapText="1"/>
    </xf>
    <xf numFmtId="0" fontId="2" fillId="0" borderId="6" xfId="613" applyFont="1" applyBorder="1">
      <alignment horizontal="center" vertical="center" wrapText="1"/>
    </xf>
    <xf numFmtId="0" fontId="2" fillId="0" borderId="7" xfId="618" applyFont="1" applyBorder="1">
      <alignment horizontal="center" vertical="center" wrapText="1"/>
    </xf>
    <xf numFmtId="0" fontId="2" fillId="0" borderId="4" xfId="654" applyFont="1" applyBorder="1">
      <alignment horizontal="center" vertical="center" wrapText="1"/>
    </xf>
    <xf numFmtId="0" fontId="9" fillId="0" borderId="1" xfId="604" applyFont="1" applyBorder="1">
      <alignment horizontal="center" vertical="center" wrapText="1"/>
    </xf>
    <xf numFmtId="0" fontId="2" fillId="0" borderId="1" xfId="604" applyFont="1" applyBorder="1">
      <alignment horizontal="center" vertical="center" wrapText="1"/>
    </xf>
    <xf numFmtId="0" fontId="9" fillId="0" borderId="1" xfId="604" applyFont="1" applyBorder="1" applyAlignment="1">
      <alignment horizontal="left" vertical="center" wrapText="1"/>
    </xf>
    <xf numFmtId="0" fontId="2" fillId="0" borderId="1" xfId="604" applyFont="1" applyBorder="1" applyAlignment="1">
      <alignment horizontal="left" vertical="center" wrapText="1"/>
    </xf>
    <xf numFmtId="182" fontId="2" fillId="0" borderId="1" xfId="604" applyNumberFormat="1" applyFont="1" applyBorder="1" applyAlignment="1">
      <alignment horizontal="right" vertical="center" wrapText="1"/>
    </xf>
    <xf numFmtId="0" fontId="2" fillId="0" borderId="7" xfId="604" applyFont="1" applyBorder="1" applyAlignment="1">
      <alignment horizontal="left" vertical="center" wrapText="1"/>
    </xf>
    <xf numFmtId="0" fontId="9" fillId="0" borderId="7" xfId="604" applyFont="1" applyBorder="1" applyAlignment="1">
      <alignment horizontal="left" vertical="center" wrapText="1"/>
    </xf>
    <xf numFmtId="0" fontId="9" fillId="0" borderId="7" xfId="604" applyFont="1" applyBorder="1">
      <alignment horizontal="center" vertical="center" wrapText="1"/>
    </xf>
    <xf numFmtId="0" fontId="2" fillId="0" borderId="7" xfId="604" applyFont="1" applyBorder="1">
      <alignment horizontal="center" vertical="center" wrapText="1"/>
    </xf>
    <xf numFmtId="0" fontId="9" fillId="0" borderId="1" xfId="606" applyFont="1" applyBorder="1">
      <alignment horizontal="center" vertical="center" wrapText="1"/>
      <protection locked="0"/>
    </xf>
    <xf numFmtId="0" fontId="2" fillId="0" borderId="7" xfId="609" applyFont="1" applyBorder="1">
      <alignment vertical="center" wrapText="1"/>
      <protection locked="0"/>
    </xf>
    <xf numFmtId="49" fontId="8" fillId="0" borderId="1" xfId="142" applyNumberFormat="1" applyFont="1" applyBorder="1">
      <alignment horizontal="left" vertical="center" wrapText="1"/>
    </xf>
    <xf numFmtId="180" fontId="8" fillId="0" borderId="1" xfId="0" applyNumberFormat="1" applyFont="1" applyBorder="1" applyAlignment="1">
      <alignment horizontal="right" vertical="center"/>
    </xf>
    <xf numFmtId="0" fontId="1" fillId="0" borderId="0" xfId="0" applyFont="1" applyBorder="1" applyAlignment="1">
      <alignment horizontal="center"/>
    </xf>
    <xf numFmtId="0" fontId="10"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8" fillId="0" borderId="0" xfId="0" applyFont="1" applyBorder="1" applyAlignment="1">
      <alignment horizontal="center"/>
    </xf>
    <xf numFmtId="0" fontId="9" fillId="0" borderId="1" xfId="604" applyFont="1" applyBorder="1" applyAlignment="1">
      <alignment horizontal="center" vertical="center" wrapText="1"/>
    </xf>
    <xf numFmtId="0" fontId="9" fillId="0" borderId="1" xfId="589" applyFont="1" applyBorder="1" applyAlignment="1">
      <alignment horizontal="center" vertical="center"/>
      <protection locked="0"/>
    </xf>
    <xf numFmtId="0" fontId="2" fillId="0" borderId="1" xfId="589" applyFont="1" applyBorder="1">
      <alignment horizontal="center" vertical="center"/>
      <protection locked="0"/>
    </xf>
    <xf numFmtId="0" fontId="2" fillId="0" borderId="1" xfId="592" applyFont="1" applyBorder="1">
      <alignment horizontal="center" vertical="center" wrapText="1"/>
      <protection locked="0"/>
    </xf>
    <xf numFmtId="0" fontId="2" fillId="0" borderId="1" xfId="592" applyFont="1" applyBorder="1" applyAlignment="1">
      <alignment horizontal="center" vertical="center" wrapText="1"/>
      <protection locked="0"/>
    </xf>
    <xf numFmtId="0" fontId="2" fillId="0" borderId="1" xfId="589" applyFont="1" applyBorder="1" applyAlignment="1">
      <alignment horizontal="center" vertical="center"/>
      <protection locked="0"/>
    </xf>
    <xf numFmtId="49" fontId="11" fillId="0" borderId="1" xfId="142" applyNumberFormat="1" applyFont="1" applyBorder="1">
      <alignment horizontal="left" vertical="center" wrapText="1"/>
    </xf>
    <xf numFmtId="0" fontId="8" fillId="0" borderId="1" xfId="0" applyFont="1" applyBorder="1"/>
    <xf numFmtId="0" fontId="8" fillId="0" borderId="1" xfId="0" applyFont="1" applyBorder="1" applyAlignment="1">
      <alignment horizontal="center"/>
    </xf>
    <xf numFmtId="49" fontId="11" fillId="0" borderId="1" xfId="142" applyNumberFormat="1" applyFont="1" applyBorder="1" applyAlignment="1">
      <alignment horizontal="left" vertical="center" wrapText="1" indent="1"/>
    </xf>
    <xf numFmtId="49" fontId="8" fillId="0" borderId="1" xfId="142" applyNumberFormat="1" applyFont="1" applyBorder="1" applyAlignment="1">
      <alignment horizontal="center" vertical="center" wrapText="1"/>
    </xf>
    <xf numFmtId="49" fontId="11" fillId="0" borderId="1" xfId="142" applyNumberFormat="1" applyFont="1" applyBorder="1" applyAlignment="1">
      <alignment horizontal="center" vertical="center" wrapText="1"/>
    </xf>
    <xf numFmtId="0" fontId="4" fillId="0" borderId="0" xfId="0" applyFont="1" applyBorder="1" applyAlignment="1" applyProtection="1">
      <alignment horizontal="right" vertical="center"/>
      <protection locked="0"/>
    </xf>
    <xf numFmtId="0" fontId="2" fillId="0" borderId="0" xfId="574" applyFont="1" applyBorder="1">
      <alignment horizontal="right" vertical="center"/>
    </xf>
    <xf numFmtId="0" fontId="2" fillId="0" borderId="0" xfId="577" applyFont="1" applyBorder="1">
      <alignment vertical="top"/>
    </xf>
    <xf numFmtId="0" fontId="12" fillId="0" borderId="0" xfId="560" applyFont="1" applyBorder="1">
      <alignment horizontal="center" vertical="center" wrapText="1"/>
    </xf>
    <xf numFmtId="0" fontId="13" fillId="0" borderId="0" xfId="566" applyFont="1" applyBorder="1">
      <alignment horizontal="center" vertical="center"/>
    </xf>
    <xf numFmtId="0" fontId="5" fillId="0" borderId="0" xfId="0" applyFont="1" applyBorder="1" applyAlignment="1">
      <alignment horizontal="left" vertical="center" wrapText="1"/>
    </xf>
    <xf numFmtId="0" fontId="5" fillId="0" borderId="0" xfId="567" applyFont="1" applyBorder="1">
      <alignment wrapText="1"/>
    </xf>
    <xf numFmtId="0" fontId="5" fillId="0" borderId="0" xfId="576" applyFont="1" applyBorder="1">
      <alignment horizontal="right" wrapText="1"/>
    </xf>
    <xf numFmtId="0" fontId="5" fillId="0" borderId="0" xfId="579" applyFont="1" applyBorder="1">
      <protection locked="0"/>
    </xf>
    <xf numFmtId="0" fontId="5" fillId="0" borderId="1" xfId="578" applyFont="1" applyBorder="1">
      <alignment horizontal="center" vertical="center" wrapText="1"/>
    </xf>
    <xf numFmtId="0" fontId="5" fillId="0" borderId="1" xfId="589" applyFont="1" applyBorder="1">
      <alignment horizontal="center" vertical="center"/>
      <protection locked="0"/>
    </xf>
    <xf numFmtId="0" fontId="5" fillId="0" borderId="1" xfId="564" applyFont="1" applyBorder="1">
      <alignment horizontal="center" vertical="center"/>
    </xf>
    <xf numFmtId="0" fontId="5" fillId="0" borderId="1" xfId="0" applyFont="1" applyBorder="1" applyAlignment="1" applyProtection="1">
      <alignment horizontal="center" vertical="center"/>
      <protection locked="0"/>
    </xf>
    <xf numFmtId="0" fontId="5" fillId="0" borderId="1" xfId="565" applyFont="1" applyBorder="1">
      <alignment vertical="center" wrapText="1"/>
    </xf>
    <xf numFmtId="0" fontId="5" fillId="0" borderId="1" xfId="0" applyFont="1" applyBorder="1" applyAlignment="1">
      <alignment horizontal="left" vertical="center" wrapText="1" indent="1"/>
    </xf>
    <xf numFmtId="0" fontId="4" fillId="0" borderId="0" xfId="597" applyFont="1" applyBorder="1">
      <alignment horizontal="right" vertical="center"/>
      <protection locked="0"/>
    </xf>
    <xf numFmtId="0" fontId="5" fillId="0" borderId="0" xfId="586" applyFont="1" applyBorder="1">
      <alignment horizontal="right" vertical="center"/>
      <protection locked="0"/>
    </xf>
    <xf numFmtId="0" fontId="2" fillId="0" borderId="1" xfId="583" applyFont="1" applyBorder="1">
      <alignment horizontal="center"/>
    </xf>
    <xf numFmtId="0" fontId="2" fillId="0" borderId="0" xfId="522" applyFont="1" applyBorder="1">
      <alignment wrapText="1"/>
    </xf>
    <xf numFmtId="0" fontId="2" fillId="0" borderId="0" xfId="422" applyFont="1" applyBorder="1">
      <protection locked="0"/>
    </xf>
    <xf numFmtId="0" fontId="10" fillId="0" borderId="0" xfId="600" applyFont="1" applyBorder="1">
      <alignment horizontal="center" vertical="center" wrapText="1"/>
    </xf>
    <xf numFmtId="0" fontId="3" fillId="0" borderId="0" xfId="402" applyFont="1" applyBorder="1">
      <alignment horizontal="center" vertical="center" wrapText="1"/>
    </xf>
    <xf numFmtId="0" fontId="3" fillId="0" borderId="0" xfId="595" applyFont="1" applyBorder="1">
      <alignment horizontal="center" vertical="center"/>
      <protection locked="0"/>
    </xf>
    <xf numFmtId="0" fontId="4" fillId="0" borderId="0" xfId="524" applyFont="1" applyBorder="1">
      <alignment horizontal="left" vertical="center" wrapText="1"/>
    </xf>
    <xf numFmtId="0" fontId="5" fillId="0" borderId="8" xfId="408" applyFont="1" applyBorder="1">
      <alignment horizontal="center" vertical="center" wrapText="1"/>
    </xf>
    <xf numFmtId="0" fontId="5" fillId="0" borderId="8" xfId="418" applyFont="1" applyBorder="1">
      <alignment horizontal="center" vertical="center" wrapText="1"/>
      <protection locked="0"/>
    </xf>
    <xf numFmtId="0" fontId="5" fillId="0" borderId="6" xfId="613" applyFont="1" applyBorder="1">
      <alignment horizontal="center" vertical="center" wrapText="1"/>
    </xf>
    <xf numFmtId="0" fontId="5" fillId="0" borderId="9" xfId="411" applyFont="1" applyBorder="1">
      <alignment horizontal="center" vertical="center" wrapText="1"/>
    </xf>
    <xf numFmtId="0" fontId="5" fillId="0" borderId="9" xfId="30" applyFont="1" applyBorder="1">
      <alignment horizontal="center" vertical="center" wrapText="1"/>
      <protection locked="0"/>
    </xf>
    <xf numFmtId="0" fontId="5" fillId="0" borderId="10" xfId="414" applyFont="1" applyBorder="1">
      <alignment horizontal="center" vertical="center" wrapText="1"/>
    </xf>
    <xf numFmtId="0" fontId="5" fillId="0" borderId="10" xfId="421" applyFont="1" applyBorder="1">
      <alignment horizontal="center" vertical="center" wrapText="1"/>
      <protection locked="0"/>
    </xf>
    <xf numFmtId="0" fontId="4" fillId="0" borderId="10" xfId="140" applyFont="1" applyBorder="1">
      <alignment horizontal="left" vertical="center" wrapText="1"/>
    </xf>
    <xf numFmtId="0" fontId="4" fillId="0" borderId="10" xfId="425" applyFont="1" applyBorder="1">
      <alignment horizontal="right" vertical="center"/>
      <protection locked="0"/>
    </xf>
    <xf numFmtId="0" fontId="4" fillId="0" borderId="11" xfId="528" applyFont="1" applyBorder="1">
      <alignment horizontal="center" vertical="center"/>
    </xf>
    <xf numFmtId="0" fontId="4" fillId="0" borderId="12" xfId="417" applyFont="1" applyBorder="1">
      <alignment horizontal="left" vertical="center"/>
    </xf>
    <xf numFmtId="0" fontId="4" fillId="0" borderId="10" xfId="29" applyFont="1" applyBorder="1">
      <alignment horizontal="left" vertical="center"/>
    </xf>
    <xf numFmtId="0" fontId="4" fillId="0" borderId="0" xfId="539" applyFont="1" applyBorder="1">
      <alignment vertical="top" wrapText="1"/>
      <protection locked="0"/>
    </xf>
    <xf numFmtId="0" fontId="3" fillId="0" borderId="0" xfId="530" applyFont="1" applyBorder="1">
      <alignment horizontal="center" vertical="center" wrapText="1"/>
      <protection locked="0"/>
    </xf>
    <xf numFmtId="0" fontId="4" fillId="0" borderId="0" xfId="540" applyFont="1" applyBorder="1">
      <alignment horizontal="right"/>
      <protection locked="0"/>
    </xf>
    <xf numFmtId="0" fontId="5" fillId="0" borderId="6" xfId="532" applyFont="1" applyBorder="1">
      <alignment horizontal="center" vertical="center" wrapText="1"/>
      <protection locked="0"/>
    </xf>
    <xf numFmtId="0" fontId="5" fillId="0" borderId="6" xfId="542" applyFont="1" applyBorder="1">
      <alignment horizontal="center" vertical="center"/>
      <protection locked="0"/>
    </xf>
    <xf numFmtId="0" fontId="5" fillId="0" borderId="12" xfId="534" applyFont="1" applyBorder="1">
      <alignment horizontal="center" vertical="center" wrapText="1"/>
    </xf>
    <xf numFmtId="0" fontId="5" fillId="0" borderId="12" xfId="545" applyFont="1" applyBorder="1">
      <alignment horizontal="center" vertical="center"/>
      <protection locked="0"/>
    </xf>
    <xf numFmtId="0" fontId="5" fillId="0" borderId="1" xfId="592" applyFont="1" applyBorder="1">
      <alignment horizontal="center" vertical="center" wrapText="1"/>
      <protection locked="0"/>
    </xf>
    <xf numFmtId="0" fontId="4" fillId="0" borderId="0" xfId="554" applyFont="1" applyBorder="1">
      <alignment horizontal="right" vertical="center" wrapText="1"/>
      <protection locked="0"/>
    </xf>
    <xf numFmtId="0" fontId="4" fillId="0" borderId="0" xfId="549" applyFont="1" applyBorder="1">
      <alignment horizontal="right" vertical="center" wrapText="1"/>
    </xf>
    <xf numFmtId="0" fontId="4" fillId="0" borderId="0" xfId="543" applyFont="1" applyBorder="1">
      <alignment horizontal="right" wrapText="1"/>
      <protection locked="0"/>
    </xf>
    <xf numFmtId="0" fontId="4" fillId="0" borderId="0" xfId="0" applyFont="1" applyBorder="1" applyAlignment="1">
      <alignment horizontal="right" wrapText="1"/>
    </xf>
    <xf numFmtId="0" fontId="5" fillId="0" borderId="7" xfId="618" applyFont="1" applyBorder="1">
      <alignment horizontal="center" vertical="center" wrapText="1"/>
    </xf>
    <xf numFmtId="0" fontId="5" fillId="0" borderId="12" xfId="546" applyFont="1" applyBorder="1">
      <alignment horizontal="center" vertical="center" wrapText="1"/>
      <protection locked="0"/>
    </xf>
    <xf numFmtId="0" fontId="3" fillId="0" borderId="0" xfId="638" applyFont="1" applyBorder="1" applyAlignment="1">
      <alignment horizontal="center" vertical="center"/>
    </xf>
    <xf numFmtId="0" fontId="4" fillId="0" borderId="0" xfId="0" applyFont="1" applyBorder="1" applyAlignment="1">
      <alignment horizontal="left" vertical="center"/>
    </xf>
    <xf numFmtId="0" fontId="5" fillId="0" borderId="0" xfId="658" applyFont="1" applyBorder="1" applyAlignment="1">
      <alignment horizontal="center"/>
    </xf>
    <xf numFmtId="0" fontId="5" fillId="0" borderId="8" xfId="408" applyFont="1" applyBorder="1" applyAlignment="1">
      <alignment horizontal="center" vertical="center" wrapText="1"/>
    </xf>
    <xf numFmtId="0" fontId="5" fillId="0" borderId="9" xfId="411" applyFont="1" applyBorder="1" applyAlignment="1">
      <alignment horizontal="center" vertical="center" wrapText="1"/>
    </xf>
    <xf numFmtId="0" fontId="5" fillId="0" borderId="10" xfId="414" applyFont="1" applyBorder="1" applyAlignment="1">
      <alignment horizontal="center" vertical="center" wrapText="1"/>
    </xf>
    <xf numFmtId="0" fontId="5" fillId="0" borderId="10" xfId="499" applyFont="1" applyBorder="1">
      <alignment horizontal="center" vertical="center"/>
    </xf>
    <xf numFmtId="0" fontId="5" fillId="0" borderId="10" xfId="499" applyFont="1" applyBorder="1" applyAlignment="1">
      <alignment horizontal="center" vertical="center"/>
    </xf>
    <xf numFmtId="0" fontId="5" fillId="0" borderId="10" xfId="42" applyFont="1" applyBorder="1">
      <alignment horizontal="center" vertical="center"/>
      <protection locked="0"/>
    </xf>
    <xf numFmtId="0" fontId="4" fillId="0" borderId="10" xfId="140" applyFont="1" applyBorder="1" applyAlignment="1">
      <alignment horizontal="center" vertical="center" wrapText="1"/>
    </xf>
    <xf numFmtId="0" fontId="4" fillId="0" borderId="10" xfId="536" applyFont="1" applyBorder="1" applyAlignment="1">
      <alignment horizontal="center" vertical="center"/>
    </xf>
    <xf numFmtId="49" fontId="7" fillId="0" borderId="1" xfId="142" applyNumberFormat="1" applyFont="1" applyFill="1" applyBorder="1">
      <alignment horizontal="left" vertical="center" wrapText="1"/>
    </xf>
    <xf numFmtId="49" fontId="6" fillId="0" borderId="1" xfId="142" applyNumberFormat="1" applyFont="1" applyBorder="1" applyAlignment="1">
      <alignment horizontal="center" vertical="center" wrapText="1"/>
    </xf>
    <xf numFmtId="0" fontId="4" fillId="0" borderId="12" xfId="417" applyFont="1" applyBorder="1" applyAlignment="1">
      <alignment horizontal="center" vertical="center"/>
    </xf>
    <xf numFmtId="0" fontId="4" fillId="0" borderId="0" xfId="617" applyFont="1" applyBorder="1">
      <alignment horizontal="right" vertical="center"/>
    </xf>
    <xf numFmtId="0" fontId="4" fillId="0" borderId="0" xfId="0" applyFont="1" applyBorder="1" applyAlignment="1">
      <alignment horizontal="right"/>
    </xf>
    <xf numFmtId="0" fontId="14" fillId="0" borderId="0" xfId="248" applyFont="1" applyBorder="1">
      <alignment horizontal="right"/>
      <protection locked="0"/>
    </xf>
    <xf numFmtId="49" fontId="14" fillId="0" borderId="0" xfId="377" applyNumberFormat="1" applyFont="1" applyBorder="1">
      <protection locked="0"/>
    </xf>
    <xf numFmtId="0" fontId="2" fillId="0" borderId="0" xfId="490" applyFont="1" applyBorder="1">
      <alignment horizontal="right"/>
    </xf>
    <xf numFmtId="0" fontId="4" fillId="0" borderId="0" xfId="518" applyFont="1" applyBorder="1">
      <alignment horizontal="right"/>
    </xf>
    <xf numFmtId="0" fontId="15" fillId="0" borderId="0" xfId="253" applyFont="1" applyBorder="1">
      <alignment horizontal="center" vertical="center" wrapText="1"/>
      <protection locked="0"/>
    </xf>
    <xf numFmtId="0" fontId="15" fillId="0" borderId="0" xfId="486" applyFont="1" applyBorder="1">
      <alignment horizontal="center" vertical="center"/>
      <protection locked="0"/>
    </xf>
    <xf numFmtId="0" fontId="15" fillId="0" borderId="0" xfId="492" applyFont="1" applyBorder="1">
      <alignment horizontal="center" vertical="center"/>
    </xf>
    <xf numFmtId="0" fontId="4" fillId="0" borderId="0" xfId="639" applyFont="1" applyBorder="1">
      <alignment horizontal="left" vertical="center"/>
      <protection locked="0"/>
    </xf>
    <xf numFmtId="0" fontId="5" fillId="0" borderId="2" xfId="262" applyFont="1" applyBorder="1">
      <alignment horizontal="center" vertical="center"/>
      <protection locked="0"/>
    </xf>
    <xf numFmtId="49" fontId="5" fillId="0" borderId="2" xfId="379" applyNumberFormat="1" applyFont="1" applyBorder="1">
      <alignment horizontal="center" vertical="center" wrapText="1"/>
      <protection locked="0"/>
    </xf>
    <xf numFmtId="0" fontId="5" fillId="0" borderId="3" xfId="4" applyFont="1" applyBorder="1">
      <alignment horizontal="center" vertical="center"/>
      <protection locked="0"/>
    </xf>
    <xf numFmtId="49" fontId="5" fillId="0" borderId="3" xfId="381" applyNumberFormat="1" applyFont="1" applyBorder="1">
      <alignment horizontal="center" vertical="center" wrapText="1"/>
      <protection locked="0"/>
    </xf>
    <xf numFmtId="49" fontId="5" fillId="0" borderId="1" xfId="484" applyNumberFormat="1" applyFont="1" applyBorder="1">
      <alignment horizontal="center" vertical="center"/>
      <protection locked="0"/>
    </xf>
    <xf numFmtId="0" fontId="4" fillId="0" borderId="1" xfId="644" applyFont="1" applyBorder="1">
      <alignment horizontal="left" vertical="center" wrapText="1"/>
      <protection locked="0"/>
    </xf>
    <xf numFmtId="0" fontId="2" fillId="0" borderId="6" xfId="311" applyFont="1" applyBorder="1">
      <alignment horizontal="center" vertical="center"/>
      <protection locked="0"/>
    </xf>
    <xf numFmtId="0" fontId="2" fillId="0" borderId="7" xfId="488" applyFont="1" applyBorder="1">
      <alignment horizontal="center" vertical="center"/>
      <protection locked="0"/>
    </xf>
    <xf numFmtId="0" fontId="2" fillId="0" borderId="0" xfId="0" applyFont="1" applyBorder="1" applyAlignment="1">
      <alignment horizontal="right"/>
    </xf>
    <xf numFmtId="0" fontId="15" fillId="0" borderId="0" xfId="0" applyFont="1" applyBorder="1" applyAlignment="1">
      <alignment horizontal="center" vertical="center"/>
    </xf>
    <xf numFmtId="49" fontId="5" fillId="0" borderId="1" xfId="379" applyNumberFormat="1" applyFont="1" applyBorder="1">
      <alignment horizontal="center" vertical="center" wrapText="1"/>
      <protection locked="0"/>
    </xf>
    <xf numFmtId="49" fontId="5" fillId="0" borderId="1" xfId="381" applyNumberFormat="1" applyFont="1" applyBorder="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488" applyFont="1" applyBorder="1">
      <alignment horizontal="center" vertical="center"/>
      <protection locked="0"/>
    </xf>
    <xf numFmtId="0" fontId="1" fillId="0" borderId="0" xfId="0" applyFont="1" applyBorder="1" applyAlignment="1">
      <alignment vertical="center"/>
    </xf>
    <xf numFmtId="0" fontId="10" fillId="0" borderId="0" xfId="538" applyFont="1" applyBorder="1" applyAlignment="1">
      <alignment horizontal="center" vertical="center"/>
    </xf>
    <xf numFmtId="0" fontId="3" fillId="0" borderId="0" xfId="595" applyFont="1" applyBorder="1" applyAlignment="1">
      <alignment horizontal="center" vertical="center"/>
      <protection locked="0"/>
    </xf>
    <xf numFmtId="0" fontId="5" fillId="0" borderId="1" xfId="604" applyFont="1" applyBorder="1" applyAlignment="1">
      <alignment horizontal="center" vertical="center" wrapText="1"/>
    </xf>
    <xf numFmtId="0" fontId="5" fillId="0" borderId="1" xfId="589" applyFont="1" applyBorder="1" applyAlignment="1">
      <alignment horizontal="center" vertical="center"/>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1" fillId="0" borderId="1" xfId="0" applyFont="1" applyBorder="1" applyAlignment="1">
      <alignment vertical="center"/>
    </xf>
    <xf numFmtId="49" fontId="7" fillId="0" borderId="1" xfId="142" applyNumberFormat="1" applyFont="1" applyBorder="1" applyAlignment="1">
      <alignment horizontal="left" vertical="center" wrapText="1"/>
    </xf>
    <xf numFmtId="0" fontId="4" fillId="0" borderId="1" xfId="605" applyFont="1" applyBorder="1" applyAlignment="1">
      <alignment vertical="center" wrapText="1"/>
    </xf>
    <xf numFmtId="0" fontId="4" fillId="0" borderId="1" xfId="593" applyFont="1" applyBorder="1" applyAlignment="1">
      <alignment horizontal="center" vertical="center" wrapText="1"/>
    </xf>
    <xf numFmtId="0" fontId="4" fillId="0" borderId="1" xfId="596" applyFont="1" applyBorder="1" applyAlignment="1">
      <alignment horizontal="center" vertical="center"/>
      <protection locked="0"/>
    </xf>
    <xf numFmtId="0" fontId="4" fillId="0" borderId="0" xfId="597" applyFont="1" applyBorder="1" applyAlignment="1">
      <alignment horizontal="right" vertical="center"/>
      <protection locked="0"/>
    </xf>
    <xf numFmtId="0" fontId="4" fillId="0" borderId="1" xfId="625" applyFont="1" applyBorder="1" applyAlignment="1">
      <alignment horizontal="left" vertical="center" wrapText="1"/>
    </xf>
    <xf numFmtId="0" fontId="16" fillId="0" borderId="0"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xf>
    <xf numFmtId="49" fontId="11" fillId="0" borderId="1" xfId="142" applyNumberFormat="1" applyFont="1" applyBorder="1" applyAlignment="1">
      <alignment horizontal="left" vertical="center" wrapText="1"/>
    </xf>
    <xf numFmtId="0" fontId="2" fillId="0" borderId="0" xfId="0" applyFont="1" applyBorder="1" applyAlignment="1">
      <alignment vertical="top"/>
    </xf>
    <xf numFmtId="0" fontId="5" fillId="0" borderId="1" xfId="652" applyFont="1" applyBorder="1">
      <alignment horizontal="center" vertical="center" wrapText="1"/>
    </xf>
    <xf numFmtId="0" fontId="5" fillId="0" borderId="1" xfId="415" applyFont="1" applyBorder="1">
      <alignment horizontal="center" vertical="center"/>
    </xf>
    <xf numFmtId="0" fontId="5" fillId="0" borderId="1" xfId="407" applyFont="1" applyBorder="1">
      <alignment horizontal="center" vertical="center" wrapText="1"/>
      <protection locked="0"/>
    </xf>
    <xf numFmtId="0" fontId="5" fillId="0" borderId="1" xfId="604" applyFont="1" applyBorder="1">
      <alignment horizontal="center" vertical="center" wrapText="1"/>
    </xf>
    <xf numFmtId="0" fontId="4" fillId="0" borderId="0" xfId="0" applyFont="1" applyBorder="1" applyAlignment="1">
      <alignment horizontal="right" vertical="center"/>
    </xf>
    <xf numFmtId="0" fontId="2" fillId="0" borderId="1" xfId="0" applyFont="1" applyBorder="1" applyAlignment="1" applyProtection="1">
      <alignment horizontal="center" vertical="center" wrapText="1"/>
      <protection locked="0"/>
    </xf>
    <xf numFmtId="0" fontId="4" fillId="0" borderId="1" xfId="628" applyFont="1" applyBorder="1">
      <alignment horizontal="left" vertical="center"/>
    </xf>
    <xf numFmtId="0" fontId="4" fillId="0" borderId="1" xfId="635" applyFont="1" applyBorder="1">
      <alignment horizontal="left" vertical="center"/>
    </xf>
    <xf numFmtId="0" fontId="2" fillId="0" borderId="0" xfId="269" applyFont="1" applyBorder="1">
      <alignment vertical="top"/>
      <protection locked="0"/>
    </xf>
    <xf numFmtId="49" fontId="2" fillId="0" borderId="0" xfId="279" applyNumberFormat="1" applyFont="1" applyBorder="1">
      <protection locked="0"/>
    </xf>
    <xf numFmtId="0" fontId="2" fillId="0" borderId="0" xfId="0" applyFont="1" applyBorder="1" applyProtection="1">
      <protection locked="0"/>
    </xf>
    <xf numFmtId="0" fontId="2" fillId="0" borderId="0" xfId="18" applyFont="1" applyBorder="1">
      <alignment horizontal="left" vertical="center"/>
      <protection locked="0"/>
    </xf>
    <xf numFmtId="0" fontId="9" fillId="0" borderId="1" xfId="640" applyFont="1" applyBorder="1">
      <alignment horizontal="center" vertical="center" wrapText="1"/>
      <protection locked="0"/>
    </xf>
    <xf numFmtId="0" fontId="9" fillId="0" borderId="1" xfId="0" applyFont="1" applyBorder="1" applyAlignment="1" applyProtection="1">
      <alignment horizontal="center" vertical="center"/>
      <protection locked="0"/>
    </xf>
    <xf numFmtId="0" fontId="2" fillId="0" borderId="1" xfId="641" applyFont="1" applyBorder="1">
      <alignment horizontal="center" vertical="center" wrapText="1"/>
      <protection locked="0"/>
    </xf>
    <xf numFmtId="0" fontId="2" fillId="0" borderId="1" xfId="4" applyFont="1" applyBorder="1">
      <alignment horizontal="center" vertical="center"/>
      <protection locked="0"/>
    </xf>
    <xf numFmtId="0" fontId="2" fillId="0" borderId="1" xfId="632" applyFont="1" applyBorder="1">
      <alignment horizontal="center" vertical="center"/>
    </xf>
    <xf numFmtId="0" fontId="2" fillId="0" borderId="1" xfId="233" applyFont="1" applyBorder="1">
      <alignment horizontal="center" vertical="center"/>
      <protection locked="0"/>
    </xf>
    <xf numFmtId="0" fontId="2" fillId="0" borderId="1" xfId="238" applyFont="1" applyBorder="1">
      <alignment horizontal="left" vertical="center"/>
    </xf>
    <xf numFmtId="49" fontId="11" fillId="0" borderId="1" xfId="142" applyNumberFormat="1" applyFont="1" applyBorder="1" applyAlignment="1">
      <alignment horizontal="left" vertical="center" wrapText="1" indent="2"/>
    </xf>
    <xf numFmtId="0" fontId="2" fillId="0" borderId="0" xfId="0" applyFont="1" applyBorder="1"/>
    <xf numFmtId="0" fontId="9" fillId="0" borderId="1" xfId="288" applyFont="1" applyBorder="1">
      <alignment horizontal="center" vertical="center" wrapText="1"/>
      <protection locked="0"/>
    </xf>
    <xf numFmtId="0" fontId="9" fillId="0" borderId="1" xfId="370" applyFont="1" applyBorder="1">
      <alignment horizontal="center" vertical="center" wrapText="1"/>
      <protection locked="0"/>
    </xf>
    <xf numFmtId="0" fontId="9" fillId="0" borderId="1" xfId="592" applyFont="1" applyBorder="1">
      <alignment horizontal="center" vertical="center" wrapText="1"/>
      <protection locked="0"/>
    </xf>
    <xf numFmtId="0" fontId="9" fillId="0" borderId="1" xfId="642" applyFont="1" applyBorder="1">
      <alignment horizontal="center" vertical="center" wrapText="1"/>
      <protection locked="0"/>
    </xf>
    <xf numFmtId="0" fontId="9" fillId="0" borderId="1" xfId="532" applyFont="1" applyBorder="1">
      <alignment horizontal="center" vertical="center" wrapText="1"/>
      <protection locked="0"/>
    </xf>
    <xf numFmtId="0" fontId="9" fillId="0" borderId="1" xfId="0" applyFont="1" applyBorder="1" applyAlignment="1">
      <alignment horizontal="center" vertical="center"/>
    </xf>
    <xf numFmtId="0" fontId="9" fillId="0" borderId="0" xfId="540" applyFont="1" applyBorder="1">
      <alignment horizontal="right"/>
      <protection locked="0"/>
    </xf>
    <xf numFmtId="0" fontId="2" fillId="0" borderId="1" xfId="373" applyFont="1" applyBorder="1">
      <alignment horizontal="center"/>
    </xf>
    <xf numFmtId="0" fontId="9" fillId="0" borderId="1" xfId="23" applyFont="1" applyBorder="1">
      <alignment horizontal="center" vertical="center" wrapText="1"/>
      <protection locked="0"/>
    </xf>
    <xf numFmtId="0" fontId="2" fillId="0" borderId="1" xfId="275" applyFont="1" applyBorder="1">
      <alignment horizontal="left" vertical="center"/>
      <protection locked="0"/>
    </xf>
    <xf numFmtId="0" fontId="2" fillId="0" borderId="1" xfId="38" applyFont="1" applyBorder="1">
      <alignment horizontal="left" vertical="center"/>
      <protection locked="0"/>
    </xf>
    <xf numFmtId="0" fontId="2" fillId="0" borderId="0" xfId="343" applyFont="1" applyBorder="1">
      <alignment horizontal="center" wrapText="1"/>
    </xf>
    <xf numFmtId="0" fontId="9" fillId="0" borderId="0" xfId="552" applyFont="1" applyBorder="1">
      <alignment horizontal="right" wrapText="1"/>
    </xf>
    <xf numFmtId="0" fontId="17" fillId="0" borderId="0" xfId="344" applyFont="1" applyBorder="1">
      <alignment horizontal="center" vertical="center" wrapText="1"/>
    </xf>
    <xf numFmtId="0" fontId="9" fillId="0" borderId="1" xfId="564" applyFont="1" applyBorder="1">
      <alignment horizontal="center" vertical="center"/>
    </xf>
    <xf numFmtId="0" fontId="2" fillId="0" borderId="1" xfId="348" applyFont="1" applyBorder="1">
      <alignment horizontal="center" vertical="center" wrapText="1"/>
    </xf>
    <xf numFmtId="0" fontId="2" fillId="0" borderId="1" xfId="356" applyFont="1" applyBorder="1">
      <alignment horizontal="center" vertical="center" wrapText="1"/>
    </xf>
    <xf numFmtId="10" fontId="1" fillId="0" borderId="0" xfId="0" applyNumberFormat="1" applyFont="1" applyBorder="1"/>
    <xf numFmtId="4" fontId="1" fillId="0" borderId="0" xfId="0" applyNumberFormat="1" applyFont="1" applyBorder="1"/>
    <xf numFmtId="180" fontId="18" fillId="0" borderId="0" xfId="0" applyNumberFormat="1" applyFont="1" applyBorder="1" applyAlignment="1">
      <alignment horizontal="center" vertical="center"/>
    </xf>
    <xf numFmtId="0" fontId="19" fillId="0" borderId="0" xfId="200" applyFont="1" applyBorder="1" applyAlignment="1">
      <alignment horizontal="center" vertical="center"/>
    </xf>
    <xf numFmtId="0" fontId="19" fillId="0" borderId="0" xfId="200" applyFont="1" applyBorder="1">
      <alignment horizontal="center" vertical="center"/>
    </xf>
    <xf numFmtId="0" fontId="9" fillId="0" borderId="0" xfId="646" applyFont="1" applyBorder="1" applyAlignment="1">
      <alignment horizontal="left" vertical="center"/>
    </xf>
    <xf numFmtId="0" fontId="8" fillId="0" borderId="0" xfId="0" applyFont="1" applyBorder="1" applyAlignment="1">
      <alignment horizontal="left"/>
    </xf>
    <xf numFmtId="49" fontId="9" fillId="0" borderId="1" xfId="0" applyNumberFormat="1" applyFont="1" applyBorder="1" applyAlignment="1">
      <alignment horizontal="center" vertical="center" wrapText="1"/>
    </xf>
    <xf numFmtId="49" fontId="2" fillId="0" borderId="1" xfId="342"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pplyProtection="1">
      <alignment horizontal="center" vertical="center"/>
      <protection locked="0"/>
    </xf>
    <xf numFmtId="0" fontId="2" fillId="0" borderId="1" xfId="0" applyFont="1" applyBorder="1" applyAlignment="1">
      <alignment horizontal="center"/>
    </xf>
    <xf numFmtId="0" fontId="9" fillId="0" borderId="1" xfId="0" applyFont="1" applyBorder="1"/>
    <xf numFmtId="0" fontId="9" fillId="0" borderId="1" xfId="0" applyFont="1" applyBorder="1" applyAlignment="1">
      <alignment horizontal="left" indent="1"/>
    </xf>
    <xf numFmtId="0" fontId="9" fillId="0" borderId="1" xfId="212" applyFont="1" applyBorder="1" applyAlignment="1">
      <alignment horizontal="center" vertical="center"/>
    </xf>
    <xf numFmtId="0" fontId="2" fillId="0" borderId="1" xfId="136" applyFont="1" applyBorder="1" applyAlignment="1">
      <alignment horizontal="center" vertical="center"/>
    </xf>
    <xf numFmtId="0" fontId="2" fillId="0" borderId="1" xfId="152" applyFont="1" applyBorder="1">
      <alignment horizontal="center" vertical="center"/>
    </xf>
    <xf numFmtId="180" fontId="9" fillId="0" borderId="1" xfId="0" applyNumberFormat="1" applyFont="1" applyBorder="1" applyAlignment="1">
      <alignment horizontal="left" vertical="center"/>
    </xf>
    <xf numFmtId="180" fontId="9" fillId="0" borderId="1" xfId="0" applyNumberFormat="1" applyFont="1" applyBorder="1" applyAlignment="1">
      <alignment horizontal="left" vertical="center" indent="1"/>
    </xf>
    <xf numFmtId="180" fontId="9" fillId="0" borderId="1" xfId="0" applyNumberFormat="1" applyFont="1" applyBorder="1" applyAlignment="1">
      <alignment horizontal="center" vertical="center"/>
    </xf>
    <xf numFmtId="180" fontId="2" fillId="0" borderId="1" xfId="0" applyNumberFormat="1" applyFont="1" applyBorder="1" applyAlignment="1">
      <alignment horizontal="center" vertical="center"/>
    </xf>
    <xf numFmtId="0" fontId="2" fillId="0" borderId="1" xfId="542" applyFont="1" applyBorder="1">
      <alignment horizontal="center" vertical="center"/>
      <protection locked="0"/>
    </xf>
    <xf numFmtId="0" fontId="2" fillId="0" borderId="1" xfId="369" applyFont="1" applyBorder="1">
      <alignment horizontal="center" vertical="center"/>
      <protection locked="0"/>
    </xf>
    <xf numFmtId="0" fontId="9" fillId="0" borderId="0" xfId="0" applyFont="1" applyBorder="1" applyAlignment="1" applyProtection="1">
      <alignment horizontal="right" vertical="center"/>
      <protection locked="0"/>
    </xf>
    <xf numFmtId="0" fontId="1" fillId="0" borderId="0" xfId="0" applyFont="1" applyBorder="1" applyAlignment="1">
      <alignment horizontal="center" vertical="center"/>
    </xf>
    <xf numFmtId="0" fontId="9" fillId="0" borderId="0" xfId="490" applyFont="1" applyBorder="1">
      <alignment horizontal="right"/>
    </xf>
    <xf numFmtId="0" fontId="9" fillId="0" borderId="1" xfId="589" applyFont="1" applyBorder="1">
      <alignment horizontal="center" vertical="center"/>
      <protection locked="0"/>
    </xf>
    <xf numFmtId="0" fontId="2" fillId="0" borderId="1" xfId="167" applyFont="1" applyBorder="1">
      <alignment horizontal="center" vertical="center"/>
    </xf>
    <xf numFmtId="0" fontId="2" fillId="0" borderId="0" xfId="51" applyFont="1" applyBorder="1">
      <alignment vertical="top"/>
    </xf>
    <xf numFmtId="0" fontId="9" fillId="0" borderId="0" xfId="0" applyFont="1" applyBorder="1" applyAlignment="1">
      <alignment horizontal="right"/>
    </xf>
    <xf numFmtId="49" fontId="9" fillId="0" borderId="1" xfId="10" applyNumberFormat="1" applyFont="1" applyBorder="1">
      <alignment horizontal="center" vertical="center" wrapText="1"/>
    </xf>
    <xf numFmtId="49" fontId="2" fillId="0" borderId="1" xfId="133" applyNumberFormat="1" applyFont="1" applyBorder="1">
      <alignment horizontal="center" vertical="center" wrapText="1"/>
    </xf>
    <xf numFmtId="0" fontId="9" fillId="0" borderId="1" xfId="582" applyFont="1" applyBorder="1">
      <alignment horizontal="center" vertical="center"/>
      <protection locked="0"/>
    </xf>
    <xf numFmtId="49" fontId="9" fillId="0" borderId="1" xfId="206" applyNumberFormat="1" applyFont="1" applyBorder="1">
      <alignment horizontal="center" vertical="center"/>
    </xf>
    <xf numFmtId="49" fontId="2" fillId="0" borderId="1" xfId="206" applyNumberFormat="1" applyFont="1" applyBorder="1">
      <alignment horizontal="center" vertical="center"/>
    </xf>
    <xf numFmtId="49" fontId="2" fillId="0" borderId="1" xfId="484" applyNumberFormat="1" applyFont="1" applyBorder="1">
      <alignment horizontal="center" vertical="center"/>
      <protection locked="0"/>
    </xf>
    <xf numFmtId="49" fontId="8" fillId="0" borderId="1" xfId="142" applyNumberFormat="1" applyFont="1" applyBorder="1" applyAlignment="1">
      <alignment horizontal="left" vertical="center" wrapText="1" indent="1"/>
    </xf>
    <xf numFmtId="49" fontId="8" fillId="0" borderId="1" xfId="142" applyNumberFormat="1" applyFont="1" applyBorder="1" applyAlignment="1">
      <alignment horizontal="left" vertical="center" wrapText="1" indent="2"/>
    </xf>
    <xf numFmtId="0" fontId="9" fillId="0" borderId="1" xfId="183" applyFont="1" applyBorder="1">
      <alignment horizontal="center" vertical="center"/>
    </xf>
    <xf numFmtId="180" fontId="8" fillId="0" borderId="1" xfId="0" applyNumberFormat="1" applyFont="1" applyFill="1" applyBorder="1" applyAlignment="1">
      <alignment horizontal="right" vertical="center"/>
    </xf>
    <xf numFmtId="49" fontId="7" fillId="0" borderId="0" xfId="142" applyNumberFormat="1" applyFont="1" applyBorder="1">
      <alignment horizontal="left" vertical="center" wrapText="1"/>
    </xf>
    <xf numFmtId="0" fontId="9" fillId="0" borderId="0" xfId="0" applyFont="1" applyBorder="1" applyAlignment="1">
      <alignment horizontal="right" vertical="center"/>
    </xf>
    <xf numFmtId="0" fontId="20" fillId="0" borderId="0" xfId="260" applyFont="1" applyBorder="1">
      <alignment horizontal="center" vertical="center"/>
    </xf>
    <xf numFmtId="0" fontId="9" fillId="0" borderId="0" xfId="639" applyFont="1" applyBorder="1">
      <alignment horizontal="left" vertical="center"/>
      <protection locked="0"/>
    </xf>
    <xf numFmtId="0" fontId="21" fillId="0" borderId="0" xfId="0" applyFont="1" applyBorder="1" applyAlignment="1">
      <alignment horizontal="center" vertical="center"/>
    </xf>
    <xf numFmtId="49" fontId="8" fillId="0" borderId="0" xfId="142" applyNumberFormat="1" applyFont="1" applyBorder="1">
      <alignment horizontal="left" vertical="center" wrapText="1"/>
    </xf>
    <xf numFmtId="0" fontId="2" fillId="0" borderId="1" xfId="262" applyFont="1" applyBorder="1">
      <alignment horizontal="center" vertical="center"/>
      <protection locked="0"/>
    </xf>
    <xf numFmtId="0" fontId="2" fillId="0" borderId="1" xfId="654" applyFont="1" applyBorder="1">
      <alignment horizontal="center" vertical="center" wrapText="1"/>
    </xf>
    <xf numFmtId="182" fontId="8" fillId="0" borderId="0" xfId="0" applyNumberFormat="1" applyFont="1" applyBorder="1"/>
    <xf numFmtId="0" fontId="4" fillId="0" borderId="0" xfId="243" applyFont="1" applyBorder="1">
      <alignment horizontal="left" vertical="center" wrapText="1"/>
      <protection locked="0"/>
    </xf>
    <xf numFmtId="0" fontId="5" fillId="0" borderId="0" xfId="561" applyFont="1" applyBorder="1">
      <alignment horizontal="left" vertical="center" wrapText="1"/>
    </xf>
    <xf numFmtId="0" fontId="5" fillId="0" borderId="1" xfId="650" applyFont="1" applyBorder="1">
      <alignment horizontal="center" vertical="center" wrapText="1"/>
    </xf>
    <xf numFmtId="0" fontId="5" fillId="0" borderId="1" xfId="408" applyFont="1" applyBorder="1">
      <alignment horizontal="center" vertical="center" wrapText="1"/>
    </xf>
    <xf numFmtId="0" fontId="5" fillId="0" borderId="1" xfId="138" applyFont="1" applyBorder="1">
      <alignment horizontal="center" vertical="center"/>
    </xf>
    <xf numFmtId="0" fontId="5" fillId="0" borderId="1" xfId="659" applyFont="1" applyBorder="1" applyAlignment="1">
      <alignment horizontal="center" vertical="center" wrapText="1"/>
    </xf>
    <xf numFmtId="0" fontId="2" fillId="0" borderId="1" xfId="274" applyFont="1" applyBorder="1" applyAlignment="1">
      <alignment horizontal="center" vertical="center" wrapText="1"/>
    </xf>
    <xf numFmtId="0" fontId="5" fillId="0" borderId="1" xfId="499" applyFont="1" applyBorder="1">
      <alignment horizontal="center" vertical="center"/>
    </xf>
    <xf numFmtId="0" fontId="5" fillId="0" borderId="1" xfId="499" applyFont="1" applyBorder="1" applyAlignment="1">
      <alignment horizontal="center" vertical="center" wrapText="1"/>
    </xf>
    <xf numFmtId="0" fontId="5" fillId="0" borderId="1" xfId="42" applyFont="1" applyBorder="1" applyAlignment="1">
      <alignment horizontal="center" vertical="center" wrapText="1"/>
      <protection locked="0"/>
    </xf>
    <xf numFmtId="3" fontId="5" fillId="0" borderId="1" xfId="277" applyNumberFormat="1" applyFont="1" applyBorder="1">
      <alignment horizontal="center" vertical="center"/>
      <protection locked="0"/>
    </xf>
    <xf numFmtId="3" fontId="5" fillId="0" borderId="1" xfId="268" applyNumberFormat="1" applyFont="1" applyBorder="1">
      <alignment horizontal="center" vertical="center"/>
    </xf>
    <xf numFmtId="49" fontId="7" fillId="0" borderId="1" xfId="142" applyNumberFormat="1" applyFont="1" applyBorder="1" applyAlignment="1">
      <alignment horizontal="left" vertical="center" wrapText="1" indent="1"/>
    </xf>
    <xf numFmtId="49" fontId="7" fillId="0" borderId="1" xfId="142" applyNumberFormat="1" applyFont="1" applyBorder="1" applyAlignment="1">
      <alignment horizontal="left" vertical="center" wrapText="1" indent="2"/>
    </xf>
    <xf numFmtId="0" fontId="2" fillId="0" borderId="1" xfId="254" applyFont="1" applyBorder="1">
      <alignment horizontal="center" vertical="center" wrapText="1"/>
      <protection locked="0"/>
    </xf>
    <xf numFmtId="0" fontId="5" fillId="0" borderId="1" xfId="408" applyFont="1" applyBorder="1" applyAlignment="1">
      <alignment horizontal="center" vertical="center" wrapText="1"/>
    </xf>
    <xf numFmtId="0" fontId="5" fillId="0" borderId="1" xfId="418" applyFont="1" applyBorder="1" applyAlignment="1">
      <alignment horizontal="center" vertical="center" wrapText="1"/>
      <protection locked="0"/>
    </xf>
    <xf numFmtId="0" fontId="5" fillId="0" borderId="1" xfId="613" applyFont="1" applyBorder="1" applyAlignment="1">
      <alignment horizontal="center" vertical="center" wrapText="1"/>
    </xf>
    <xf numFmtId="0" fontId="5" fillId="0" borderId="1" xfId="421" applyFont="1" applyBorder="1" applyAlignment="1">
      <alignment horizontal="center" vertical="center" wrapText="1"/>
      <protection locked="0"/>
    </xf>
    <xf numFmtId="3" fontId="5" fillId="0" borderId="1" xfId="289" applyNumberFormat="1" applyFont="1" applyBorder="1">
      <alignment horizontal="center" vertical="top"/>
      <protection locked="0"/>
    </xf>
    <xf numFmtId="0" fontId="2" fillId="0" borderId="1" xfId="292" applyFont="1" applyBorder="1">
      <alignment horizontal="center" vertical="top"/>
    </xf>
    <xf numFmtId="0" fontId="5" fillId="0" borderId="1" xfId="618" applyFont="1" applyBorder="1" applyAlignment="1">
      <alignment horizontal="center" vertical="center" wrapText="1"/>
    </xf>
    <xf numFmtId="0" fontId="10" fillId="0" borderId="0" xfId="201" applyFont="1" applyBorder="1">
      <alignment horizontal="center" vertical="center"/>
      <protection locked="0"/>
    </xf>
    <xf numFmtId="0" fontId="10" fillId="0" borderId="0" xfId="638" applyFont="1" applyBorder="1">
      <alignment horizontal="center" vertical="center"/>
    </xf>
    <xf numFmtId="0" fontId="2" fillId="0" borderId="0" xfId="0" applyFont="1" applyBorder="1" applyAlignment="1">
      <alignment horizontal="left" vertical="center"/>
    </xf>
    <xf numFmtId="0" fontId="2" fillId="0" borderId="0" xfId="658" applyFont="1" applyBorder="1"/>
    <xf numFmtId="0" fontId="2" fillId="0" borderId="1" xfId="11" applyFont="1" applyBorder="1">
      <alignment horizontal="center" vertical="center" wrapText="1"/>
      <protection locked="0"/>
    </xf>
    <xf numFmtId="0" fontId="2" fillId="0" borderId="1" xfId="111" applyFont="1" applyBorder="1">
      <alignment horizontal="center" vertical="center" wrapText="1"/>
      <protection locked="0"/>
    </xf>
    <xf numFmtId="0" fontId="2" fillId="0" borderId="1" xfId="174" applyFont="1" applyBorder="1">
      <alignment horizontal="center" vertical="center" wrapText="1"/>
      <protection locked="0"/>
    </xf>
    <xf numFmtId="0" fontId="2" fillId="0" borderId="1" xfId="120" applyFont="1" applyBorder="1">
      <alignment horizontal="center" vertical="center" wrapText="1"/>
    </xf>
    <xf numFmtId="0" fontId="2" fillId="0" borderId="1" xfId="205" applyFont="1" applyBorder="1">
      <alignment horizontal="center" vertical="center" wrapText="1"/>
    </xf>
    <xf numFmtId="0" fontId="2" fillId="0" borderId="1" xfId="115" applyFont="1" applyBorder="1">
      <alignment horizontal="center" vertical="center" wrapText="1"/>
    </xf>
    <xf numFmtId="0" fontId="2" fillId="0" borderId="1" xfId="207" applyFont="1" applyBorder="1">
      <alignment horizontal="center" vertical="center"/>
    </xf>
    <xf numFmtId="0" fontId="2" fillId="0" borderId="1" xfId="127" applyFont="1" applyBorder="1">
      <alignment horizontal="center" vertical="center"/>
    </xf>
    <xf numFmtId="0" fontId="2" fillId="0" borderId="1" xfId="324" applyFont="1" applyBorder="1">
      <alignment horizontal="center" vertical="center"/>
    </xf>
    <xf numFmtId="3" fontId="2" fillId="0" borderId="1" xfId="156" applyNumberFormat="1" applyFont="1" applyBorder="1">
      <alignment horizontal="center" vertical="center"/>
    </xf>
    <xf numFmtId="3" fontId="2" fillId="0" borderId="1" xfId="162" applyNumberFormat="1" applyFont="1" applyBorder="1">
      <alignment horizontal="center" vertical="center"/>
    </xf>
    <xf numFmtId="0" fontId="2" fillId="0" borderId="1" xfId="213" applyFont="1" applyBorder="1">
      <alignment horizontal="center" vertical="center"/>
      <protection locked="0"/>
    </xf>
    <xf numFmtId="0" fontId="2" fillId="0" borderId="1" xfId="155" applyFont="1" applyBorder="1">
      <alignment horizontal="right" vertical="center"/>
      <protection locked="0"/>
    </xf>
    <xf numFmtId="0" fontId="10" fillId="0" borderId="0" xfId="595" applyFont="1" applyBorder="1">
      <alignment horizontal="center" vertical="center"/>
      <protection locked="0"/>
    </xf>
    <xf numFmtId="0" fontId="2" fillId="0" borderId="0" xfId="579" applyFont="1" applyBorder="1">
      <protection locked="0"/>
    </xf>
    <xf numFmtId="0" fontId="2" fillId="0" borderId="1" xfId="311" applyFont="1" applyBorder="1">
      <alignment horizontal="center" vertical="center"/>
      <protection locked="0"/>
    </xf>
    <xf numFmtId="0" fontId="2" fillId="0" borderId="1" xfId="217" applyFont="1" applyBorder="1">
      <alignment horizontal="center" vertical="center" wrapText="1"/>
    </xf>
    <xf numFmtId="0" fontId="2" fillId="0" borderId="1" xfId="216" applyFont="1" applyBorder="1">
      <alignment horizontal="center" vertical="center"/>
      <protection locked="0"/>
    </xf>
    <xf numFmtId="0" fontId="2" fillId="0" borderId="1" xfId="197" applyFont="1" applyBorder="1">
      <alignment horizontal="center" vertical="center" wrapText="1"/>
    </xf>
    <xf numFmtId="0" fontId="2" fillId="0" borderId="1" xfId="264" applyFont="1" applyBorder="1">
      <alignment horizontal="center" vertical="center" wrapText="1"/>
    </xf>
    <xf numFmtId="0" fontId="2" fillId="0" borderId="1" xfId="223" applyFont="1" applyBorder="1">
      <alignment horizontal="center" vertical="center" wrapText="1"/>
      <protection locked="0"/>
    </xf>
    <xf numFmtId="0" fontId="2" fillId="0" borderId="1" xfId="215" applyFont="1" applyBorder="1">
      <alignment horizontal="center" vertical="center" wrapText="1"/>
      <protection locked="0"/>
    </xf>
    <xf numFmtId="0" fontId="2" fillId="0" borderId="1" xfId="54" applyFont="1" applyBorder="1">
      <alignment horizontal="center" vertical="center"/>
      <protection locked="0"/>
    </xf>
    <xf numFmtId="0" fontId="2" fillId="0" borderId="0" xfId="543" applyFont="1" applyBorder="1">
      <alignment horizontal="right" wrapText="1"/>
      <protection locked="0"/>
    </xf>
    <xf numFmtId="0" fontId="2" fillId="0" borderId="0" xfId="661" applyFont="1" applyBorder="1">
      <alignment horizontal="right"/>
      <protection locked="0"/>
    </xf>
    <xf numFmtId="0" fontId="2" fillId="0" borderId="1" xfId="241" applyFont="1" applyBorder="1">
      <alignment horizontal="center" vertical="center" wrapText="1"/>
      <protection locked="0"/>
    </xf>
    <xf numFmtId="0" fontId="2" fillId="0" borderId="1" xfId="278" applyFont="1" applyBorder="1">
      <alignment horizontal="center" vertical="center" wrapText="1"/>
    </xf>
    <xf numFmtId="0" fontId="2" fillId="0" borderId="1" xfId="225" applyFont="1" applyBorder="1">
      <alignment horizontal="center" vertical="center"/>
      <protection locked="0"/>
    </xf>
    <xf numFmtId="3" fontId="2" fillId="0" borderId="1" xfId="228" applyNumberFormat="1" applyFont="1" applyBorder="1">
      <alignment horizontal="center" vertical="center"/>
    </xf>
    <xf numFmtId="3" fontId="2" fillId="0" borderId="1" xfId="234" applyNumberFormat="1" applyFont="1" applyBorder="1">
      <alignment horizontal="center" vertical="center"/>
    </xf>
    <xf numFmtId="0" fontId="2" fillId="0" borderId="0" xfId="518" applyFont="1" applyBorder="1">
      <alignment horizontal="right"/>
    </xf>
    <xf numFmtId="0" fontId="10" fillId="0" borderId="0" xfId="538" applyFont="1" applyBorder="1">
      <alignment horizontal="center" vertical="center"/>
    </xf>
    <xf numFmtId="0" fontId="3" fillId="0" borderId="0" xfId="165" applyFont="1" applyBorder="1">
      <alignment horizontal="center" vertical="top"/>
    </xf>
    <xf numFmtId="0" fontId="2" fillId="0" borderId="0" xfId="601" applyFont="1" applyBorder="1">
      <alignment horizontal="left" vertical="center"/>
    </xf>
    <xf numFmtId="0" fontId="21" fillId="0" borderId="0" xfId="7" applyFont="1" applyBorder="1">
      <alignment horizontal="center" vertical="center"/>
    </xf>
    <xf numFmtId="0" fontId="2" fillId="0" borderId="1" xfId="651" applyFont="1" applyBorder="1">
      <alignment horizontal="center" vertical="center"/>
    </xf>
    <xf numFmtId="0" fontId="2" fillId="0" borderId="1" xfId="662" applyFont="1" applyBorder="1">
      <alignment horizontal="center" vertical="center"/>
    </xf>
    <xf numFmtId="0" fontId="2" fillId="0" borderId="1" xfId="653" applyFont="1" applyBorder="1">
      <alignment horizontal="center" vertical="center"/>
    </xf>
    <xf numFmtId="0" fontId="2" fillId="0" borderId="1" xfId="655" applyFont="1" applyBorder="1">
      <alignment horizontal="center" vertical="center"/>
    </xf>
    <xf numFmtId="0" fontId="8" fillId="0" borderId="1" xfId="0" applyFont="1" applyBorder="1" applyAlignment="1">
      <alignment horizontal="left" vertical="center" wrapText="1"/>
    </xf>
    <xf numFmtId="0" fontId="2" fillId="0" borderId="0" xfId="518" applyFont="1" applyBorder="1" quotePrefix="1">
      <alignment horizontal="right"/>
    </xf>
    <xf numFmtId="0" fontId="2" fillId="0" borderId="0" xfId="543" applyFont="1" applyBorder="1" quotePrefix="1">
      <alignment horizontal="right" wrapText="1"/>
      <protection locked="0"/>
    </xf>
    <xf numFmtId="0" fontId="4" fillId="0" borderId="0" xfId="617" applyFont="1" applyBorder="1" quotePrefix="1">
      <alignment horizontal="right" vertical="center"/>
    </xf>
    <xf numFmtId="0" fontId="9" fillId="0" borderId="0" xfId="0" applyFont="1" applyBorder="1" applyAlignment="1" quotePrefix="1">
      <alignment horizontal="right"/>
    </xf>
    <xf numFmtId="0" fontId="9" fillId="0" borderId="0" xfId="552" applyFont="1" applyBorder="1" quotePrefix="1">
      <alignment horizontal="right" wrapText="1"/>
    </xf>
    <xf numFmtId="0" fontId="9" fillId="0" borderId="0" xfId="540" applyFont="1" applyBorder="1" quotePrefix="1">
      <alignment horizontal="right"/>
      <protection locked="0"/>
    </xf>
    <xf numFmtId="0" fontId="4" fillId="0" borderId="0" xfId="0" applyFont="1" applyBorder="1" applyAlignment="1" quotePrefix="1">
      <alignment horizontal="right"/>
    </xf>
    <xf numFmtId="0" fontId="4" fillId="0" borderId="0" xfId="0" applyFont="1" applyBorder="1" applyAlignment="1" quotePrefix="1">
      <alignment horizontal="right" wrapText="1"/>
    </xf>
    <xf numFmtId="0" fontId="5" fillId="0" borderId="0" xfId="586" applyFont="1" applyBorder="1" quotePrefix="1">
      <alignment horizontal="right" vertical="center"/>
      <protection locked="0"/>
    </xf>
    <xf numFmtId="0" fontId="2" fillId="0" borderId="0" xfId="0" applyFont="1" applyBorder="1" applyAlignment="1" applyProtection="1" quotePrefix="1">
      <alignment horizontal="right"/>
      <protection locked="0"/>
    </xf>
  </cellXfs>
  <cellStyles count="667">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财政拨款收支预算总表02-1 __b-13-0" xfId="7"/>
    <cellStyle name="部门支出预算表01-03 __b-9-0" xfId="8"/>
    <cellStyle name="输入" xfId="9" builtinId="20"/>
    <cellStyle name="一般公共预算支出预算表（按经济科目分类）02-3 __b-5-0" xfId="10"/>
    <cellStyle name="部门收入预算表01-2 __b-4-0" xfId="11"/>
    <cellStyle name="20% - 强调文字颜色 3" xfId="12" builtinId="38"/>
    <cellStyle name="政府性基金预算支出预算表06 __b-22-0" xfId="13"/>
    <cellStyle name="政府性基金预算支出预算表06 __b-17-0" xfId="14"/>
    <cellStyle name="千位分隔[0]" xfId="15" builtinId="6"/>
    <cellStyle name="DateTimeStyle" xfId="16"/>
    <cellStyle name="差" xfId="17" builtinId="27"/>
    <cellStyle name="基本支出预算表（人员类.运转类公用经费项目）04 __b-13-0" xfId="18"/>
    <cellStyle name="部门支出预算表01-03 __b-21-0" xfId="19"/>
    <cellStyle name="部门支出预算表01-03 __b-16-0" xfId="20"/>
    <cellStyle name="40% - 强调文字颜色 3" xfId="21" builtinId="39"/>
    <cellStyle name="千位分隔" xfId="22" builtinId="3"/>
    <cellStyle name="上级补助项目支出预算表12 __b-10-0" xfId="23"/>
    <cellStyle name="超链接" xfId="24" builtinId="8"/>
    <cellStyle name="60% - 强调文字颜色 3" xfId="25" builtinId="40"/>
    <cellStyle name="部门支出预算表01-03 __b-10-0" xfId="26"/>
    <cellStyle name="项目支出预算表（其他运转类.特定目标类项目）05-1 __b-35-0" xfId="27"/>
    <cellStyle name="项目支出预算表（其他运转类.特定目标类项目）05-1 __b-40-0" xfId="28"/>
    <cellStyle name="政府购买服务预算表09 __b-17-0" xfId="29"/>
    <cellStyle name="政府购买服务预算表09 __b-22-0" xfId="30"/>
    <cellStyle name="百分比" xfId="31" builtinId="5"/>
    <cellStyle name="已访问的超链接" xfId="32" builtinId="9"/>
    <cellStyle name="项目支出绩效目标表（另文下达）05-3 __b-12-0" xfId="33"/>
    <cellStyle name="政府性基金预算支出预算表06 __b-25-0" xfId="34"/>
    <cellStyle name="政府性基金预算支出预算表06 __b-30-0" xfId="35"/>
    <cellStyle name="部门支出预算表01-03 __b-25-0" xfId="36"/>
    <cellStyle name="部门支出预算表01-03 __b-30-0" xfId="37"/>
    <cellStyle name="基本支出预算表（人员类.运转类公用经费项目）04 __b-17-0" xfId="38"/>
    <cellStyle name="基本支出预算表（人员类.运转类公用经费项目）04 __b-22-0" xfId="39"/>
    <cellStyle name="注释" xfId="40" builtinId="10"/>
    <cellStyle name="部门政府采购预算表08 __b-16-0" xfId="41"/>
    <cellStyle name="部门政府采购预算表08 __b-21-0" xfId="42"/>
    <cellStyle name="60% - 强调文字颜色 2" xfId="43" builtinId="36"/>
    <cellStyle name="__b-1-0" xfId="44"/>
    <cellStyle name="一般公共预算支出预算表（按经济科目分类）02-3 __b-13-0" xfId="45"/>
    <cellStyle name="标题 4" xfId="46" builtinId="19"/>
    <cellStyle name="警告文本" xfId="47" builtinId="11"/>
    <cellStyle name="标题" xfId="48" builtinId="15"/>
    <cellStyle name="解释性文本" xfId="49" builtinId="53"/>
    <cellStyle name="标题 1" xfId="50" builtinId="16"/>
    <cellStyle name="项目支出预算表（其他运转类.特定目标类项目）05-1 __b-13-0" xfId="51"/>
    <cellStyle name="部门支出预算表01-03 __b-2-0" xfId="52"/>
    <cellStyle name="标题 2" xfId="53" builtinId="17"/>
    <cellStyle name="__b-35-0" xfId="54"/>
    <cellStyle name="__b-40-0" xfId="55"/>
    <cellStyle name="基本支出预算表（人员类.运转类公用经费项目）04 __b-4-0" xfId="56"/>
    <cellStyle name="60% - 强调文字颜色 1" xfId="57" builtinId="32"/>
    <cellStyle name="一般公共预算支出预算表（按功能科目分类）02-2 __b-18-0" xfId="58"/>
    <cellStyle name="一般公共预算支出预算表（按功能科目分类）02-2 __b-23-0" xfId="59"/>
    <cellStyle name="标题 3" xfId="60" builtinId="18"/>
    <cellStyle name="60% - 强调文字颜色 4" xfId="61" builtinId="44"/>
    <cellStyle name="项目支出绩效目标表（另文下达）05-3 __b-14-0" xfId="62"/>
    <cellStyle name="政府性基金预算支出预算表06 __b-27-0" xfId="63"/>
    <cellStyle name="项目支出绩效目标表（本级下达）05-2 __b-13-0" xfId="64"/>
    <cellStyle name="输出" xfId="65" builtinId="21"/>
    <cellStyle name="部门支出预算表01-03 __b-14-0" xfId="66"/>
    <cellStyle name="基本支出预算表（人员类.运转类公用经费项目）04 __b-11-0" xfId="67"/>
    <cellStyle name="计算" xfId="68" builtinId="22"/>
    <cellStyle name="财政拨款收支预算总表02-1 __b-1-0" xfId="69"/>
    <cellStyle name="政府购买服务预算表09 __b-9-0" xfId="70"/>
    <cellStyle name="检查单元格" xfId="71" builtinId="23"/>
    <cellStyle name="20% - 强调文字颜色 6" xfId="72" builtinId="50"/>
    <cellStyle name="强调文字颜色 2" xfId="73" builtinId="33"/>
    <cellStyle name="链接单元格" xfId="74" builtinId="24"/>
    <cellStyle name="上级补助项目支出预算表12 __b-4-0" xfId="75"/>
    <cellStyle name="汇总" xfId="76" builtinId="25"/>
    <cellStyle name="好" xfId="77" builtinId="26"/>
    <cellStyle name="__b-49-0" xfId="78"/>
    <cellStyle name="适中" xfId="79" builtinId="28"/>
    <cellStyle name="20% - 强调文字颜色 5" xfId="80" builtinId="46"/>
    <cellStyle name="强调文字颜色 1" xfId="81" builtinId="29"/>
    <cellStyle name="项目支出绩效目标表（本级下达）05-2 __b-9-0" xfId="82"/>
    <cellStyle name="20% - 强调文字颜色 1" xfId="83" builtinId="30"/>
    <cellStyle name="一般公共预算支出预算表（按功能科目分类）02-2 __b-3-0" xfId="84"/>
    <cellStyle name="40% - 强调文字颜色 1" xfId="85" builtinId="31"/>
    <cellStyle name="20% - 强调文字颜色 2" xfId="86" builtinId="34"/>
    <cellStyle name="政府性基金预算支出预算表06 __b-10-0" xfId="87"/>
    <cellStyle name="国有资本经营预算支出表07 __b-19-0" xfId="88"/>
    <cellStyle name="国有资本经营预算支出表07 __b-24-0" xfId="89"/>
    <cellStyle name="40% - 强调文字颜色 2" xfId="90" builtinId="35"/>
    <cellStyle name="强调文字颜色 3" xfId="91" builtinId="37"/>
    <cellStyle name="项目支出预算表（其他运转类.特定目标类项目）05-1 __b-10-0" xfId="92"/>
    <cellStyle name="强调文字颜色 4" xfId="93" builtinId="41"/>
    <cellStyle name="20% - 强调文字颜色 4" xfId="94" builtinId="42"/>
    <cellStyle name="政府购买服务预算表09 __b-5-0" xfId="95"/>
    <cellStyle name="40% - 强调文字颜色 4" xfId="96" builtinId="43"/>
    <cellStyle name="强调文字颜色 5" xfId="97" builtinId="45"/>
    <cellStyle name="40% - 强调文字颜色 5" xfId="98" builtinId="47"/>
    <cellStyle name="60% - 强调文字颜色 5" xfId="99" builtinId="48"/>
    <cellStyle name="一般公共预算支出预算表（按功能科目分类）02-2 __b-15-0" xfId="100"/>
    <cellStyle name="一般公共预算支出预算表（按功能科目分类）02-2 __b-20-0" xfId="101"/>
    <cellStyle name="强调文字颜色 6" xfId="102" builtinId="49"/>
    <cellStyle name="40% - 强调文字颜色 6" xfId="103" builtinId="51"/>
    <cellStyle name="市对下转移支付预算表10-1 __b-10-0" xfId="104"/>
    <cellStyle name="财政拨款收支预算总表02-1 __b-9-0" xfId="105"/>
    <cellStyle name="60% - 强调文字颜色 6" xfId="106" builtinId="52"/>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40"/>
  <sheetViews>
    <sheetView zoomScale="110" zoomScaleNormal="110" topLeftCell="A14" workbookViewId="0">
      <selection activeCell="H14" sqref="H14"/>
    </sheetView>
  </sheetViews>
  <sheetFormatPr defaultColWidth="8" defaultRowHeight="14.25" customHeight="1" outlineLevelCol="3"/>
  <cols>
    <col min="1" max="1" width="44.0166666666667" style="1" customWidth="1"/>
    <col min="2" max="2" width="21.9666666666667" style="1" customWidth="1"/>
    <col min="3" max="3" width="44.0166666666667" style="1" customWidth="1"/>
    <col min="4" max="4" width="21.9666666666667" style="1" customWidth="1"/>
    <col min="5" max="16384" width="8" style="1"/>
  </cols>
  <sheetData>
    <row r="1" s="44" customFormat="1" ht="13.5" customHeight="1" spans="4:4">
      <c r="D1" s="341" t="s">
        <v>0</v>
      </c>
    </row>
    <row r="2" ht="36" customHeight="1" spans="1:4">
      <c r="A2" s="342" t="s">
        <v>1</v>
      </c>
      <c r="B2" s="343"/>
      <c r="C2" s="343"/>
      <c r="D2" s="343"/>
    </row>
    <row r="3" s="44" customFormat="1" ht="21" customHeight="1" spans="1:4">
      <c r="A3" s="344" t="str">
        <f>"单位名称："&amp;"曲靖市城市综合管理局"</f>
        <v>单位名称：曲靖市城市综合管理局</v>
      </c>
      <c r="B3" s="345"/>
      <c r="C3" s="345"/>
      <c r="D3" s="351" t="s">
        <v>2</v>
      </c>
    </row>
    <row r="4" s="44" customFormat="1" ht="19.5" customHeight="1" spans="1:4">
      <c r="A4" s="346" t="s">
        <v>3</v>
      </c>
      <c r="B4" s="347"/>
      <c r="C4" s="346" t="s">
        <v>4</v>
      </c>
      <c r="D4" s="347"/>
    </row>
    <row r="5" s="44" customFormat="1" ht="19.5" customHeight="1" spans="1:4">
      <c r="A5" s="348" t="s">
        <v>5</v>
      </c>
      <c r="B5" s="348" t="s">
        <v>6</v>
      </c>
      <c r="C5" s="348" t="s">
        <v>7</v>
      </c>
      <c r="D5" s="348" t="s">
        <v>6</v>
      </c>
    </row>
    <row r="6" s="44" customFormat="1" ht="19.5" customHeight="1" spans="1:4">
      <c r="A6" s="349"/>
      <c r="B6" s="349"/>
      <c r="C6" s="349"/>
      <c r="D6" s="349"/>
    </row>
    <row r="7" s="44" customFormat="1" ht="20.25" customHeight="1" spans="1:4">
      <c r="A7" s="66" t="s">
        <v>8</v>
      </c>
      <c r="B7" s="67">
        <v>3389.998742</v>
      </c>
      <c r="C7" s="350" t="str">
        <f>"一"&amp;"、"&amp;"一般公共服务支出"</f>
        <v>一、一般公共服务支出</v>
      </c>
      <c r="D7" s="67"/>
    </row>
    <row r="8" s="44" customFormat="1" ht="20.25" customHeight="1" spans="1:4">
      <c r="A8" s="66" t="s">
        <v>9</v>
      </c>
      <c r="B8" s="67"/>
      <c r="C8" s="350" t="str">
        <f>"二"&amp;"、"&amp;"外交支出"</f>
        <v>二、外交支出</v>
      </c>
      <c r="D8" s="67"/>
    </row>
    <row r="9" s="44" customFormat="1" ht="20.25" customHeight="1" spans="1:4">
      <c r="A9" s="66" t="s">
        <v>10</v>
      </c>
      <c r="B9" s="67"/>
      <c r="C9" s="350" t="str">
        <f>"三"&amp;"、"&amp;"国防支出"</f>
        <v>三、国防支出</v>
      </c>
      <c r="D9" s="67"/>
    </row>
    <row r="10" s="44" customFormat="1" ht="20.25" customHeight="1" spans="1:4">
      <c r="A10" s="66" t="s">
        <v>11</v>
      </c>
      <c r="B10" s="67"/>
      <c r="C10" s="350" t="str">
        <f>"四"&amp;"、"&amp;"公共安全支出"</f>
        <v>四、公共安全支出</v>
      </c>
      <c r="D10" s="67"/>
    </row>
    <row r="11" s="44" customFormat="1" ht="20.25" customHeight="1" spans="1:4">
      <c r="A11" s="66" t="s">
        <v>12</v>
      </c>
      <c r="B11" s="67">
        <v>40</v>
      </c>
      <c r="C11" s="350" t="str">
        <f>"五"&amp;"、"&amp;"教育支出"</f>
        <v>五、教育支出</v>
      </c>
      <c r="D11" s="67"/>
    </row>
    <row r="12" s="44" customFormat="1" ht="20.25" customHeight="1" spans="1:4">
      <c r="A12" s="66" t="s">
        <v>13</v>
      </c>
      <c r="B12" s="67"/>
      <c r="C12" s="350" t="str">
        <f>"六"&amp;"、"&amp;"科学技术支出"</f>
        <v>六、科学技术支出</v>
      </c>
      <c r="D12" s="67"/>
    </row>
    <row r="13" s="44" customFormat="1" ht="20.25" customHeight="1" spans="1:4">
      <c r="A13" s="66" t="s">
        <v>14</v>
      </c>
      <c r="B13" s="67"/>
      <c r="C13" s="350" t="str">
        <f>"七"&amp;"、"&amp;"文化旅游体育与传媒支出"</f>
        <v>七、文化旅游体育与传媒支出</v>
      </c>
      <c r="D13" s="67"/>
    </row>
    <row r="14" s="44" customFormat="1" ht="20.25" customHeight="1" spans="1:4">
      <c r="A14" s="66" t="s">
        <v>15</v>
      </c>
      <c r="B14" s="67"/>
      <c r="C14" s="350" t="str">
        <f>"八"&amp;"、"&amp;"社会保障和就业支出"</f>
        <v>八、社会保障和就业支出</v>
      </c>
      <c r="D14" s="67">
        <v>143.516091</v>
      </c>
    </row>
    <row r="15" s="44" customFormat="1" ht="20.25" customHeight="1" spans="1:4">
      <c r="A15" s="66" t="s">
        <v>16</v>
      </c>
      <c r="B15" s="67"/>
      <c r="C15" s="350" t="str">
        <f>"九"&amp;"、"&amp;"社会保险基金支出"</f>
        <v>九、社会保险基金支出</v>
      </c>
      <c r="D15" s="67"/>
    </row>
    <row r="16" s="44" customFormat="1" ht="20.25" customHeight="1" spans="1:4">
      <c r="A16" s="66" t="s">
        <v>17</v>
      </c>
      <c r="B16" s="67">
        <v>40</v>
      </c>
      <c r="C16" s="350" t="str">
        <f>"十"&amp;"、"&amp;"卫生健康支出"</f>
        <v>十、卫生健康支出</v>
      </c>
      <c r="D16" s="67">
        <v>69.476659</v>
      </c>
    </row>
    <row r="17" s="44" customFormat="1" ht="20.25" customHeight="1" spans="1:4">
      <c r="A17" s="66"/>
      <c r="B17" s="67"/>
      <c r="C17" s="350" t="str">
        <f>"十一"&amp;"、"&amp;"节能环保支出"</f>
        <v>十一、节能环保支出</v>
      </c>
      <c r="D17" s="67"/>
    </row>
    <row r="18" s="44" customFormat="1" ht="20.25" customHeight="1" spans="1:4">
      <c r="A18" s="66"/>
      <c r="B18" s="66"/>
      <c r="C18" s="350" t="str">
        <f>"十二"&amp;"、"&amp;"城乡社区支出"</f>
        <v>十二、城乡社区支出</v>
      </c>
      <c r="D18" s="67">
        <v>3106.737265</v>
      </c>
    </row>
    <row r="19" s="44" customFormat="1" ht="20.25" customHeight="1" spans="1:4">
      <c r="A19" s="66"/>
      <c r="B19" s="66"/>
      <c r="C19" s="350" t="str">
        <f>"十三"&amp;"、"&amp;"农林水支出"</f>
        <v>十三、农林水支出</v>
      </c>
      <c r="D19" s="67"/>
    </row>
    <row r="20" s="44" customFormat="1" ht="20.25" customHeight="1" spans="1:4">
      <c r="A20" s="66"/>
      <c r="B20" s="66"/>
      <c r="C20" s="350" t="str">
        <f>"十四"&amp;"、"&amp;"交通运输支出"</f>
        <v>十四、交通运输支出</v>
      </c>
      <c r="D20" s="67"/>
    </row>
    <row r="21" s="44" customFormat="1" ht="20.25" customHeight="1" spans="1:4">
      <c r="A21" s="66"/>
      <c r="B21" s="66"/>
      <c r="C21" s="350" t="str">
        <f>"十五"&amp;"、"&amp;"资源勘探工业信息等支出"</f>
        <v>十五、资源勘探工业信息等支出</v>
      </c>
      <c r="D21" s="67"/>
    </row>
    <row r="22" s="44" customFormat="1" ht="20.25" customHeight="1" spans="1:4">
      <c r="A22" s="66"/>
      <c r="B22" s="66"/>
      <c r="C22" s="350" t="str">
        <f>"十六"&amp;"、"&amp;"商业服务业等支出"</f>
        <v>十六、商业服务业等支出</v>
      </c>
      <c r="D22" s="67"/>
    </row>
    <row r="23" s="44" customFormat="1" ht="20.25" customHeight="1" spans="1:4">
      <c r="A23" s="66"/>
      <c r="B23" s="66"/>
      <c r="C23" s="350" t="str">
        <f>"十七"&amp;"、"&amp;"金融支出"</f>
        <v>十七、金融支出</v>
      </c>
      <c r="D23" s="67"/>
    </row>
    <row r="24" s="44" customFormat="1" ht="20.25" customHeight="1" spans="1:4">
      <c r="A24" s="66"/>
      <c r="B24" s="66"/>
      <c r="C24" s="350" t="str">
        <f>"十八"&amp;"、"&amp;"援助其他地区支出"</f>
        <v>十八、援助其他地区支出</v>
      </c>
      <c r="D24" s="67"/>
    </row>
    <row r="25" s="44" customFormat="1" ht="20.25" customHeight="1" spans="1:4">
      <c r="A25" s="66"/>
      <c r="B25" s="66"/>
      <c r="C25" s="350" t="str">
        <f>"十九"&amp;"、"&amp;"自然资源海洋气象等支出"</f>
        <v>十九、自然资源海洋气象等支出</v>
      </c>
      <c r="D25" s="67"/>
    </row>
    <row r="26" s="44" customFormat="1" ht="20.25" customHeight="1" spans="1:4">
      <c r="A26" s="66"/>
      <c r="B26" s="66"/>
      <c r="C26" s="350" t="str">
        <f>"二十"&amp;"、"&amp;"住房保障支出"</f>
        <v>二十、住房保障支出</v>
      </c>
      <c r="D26" s="67">
        <v>110.268727</v>
      </c>
    </row>
    <row r="27" s="44" customFormat="1" ht="20.25" customHeight="1" spans="1:4">
      <c r="A27" s="66"/>
      <c r="B27" s="66"/>
      <c r="C27" s="350" t="str">
        <f>"二十一"&amp;"、"&amp;"粮油物资储备支出"</f>
        <v>二十一、粮油物资储备支出</v>
      </c>
      <c r="D27" s="67"/>
    </row>
    <row r="28" s="44" customFormat="1" ht="20.25" customHeight="1" spans="1:4">
      <c r="A28" s="66"/>
      <c r="B28" s="66"/>
      <c r="C28" s="350" t="str">
        <f>"二十二"&amp;"、"&amp;"灾害防治及应急管理支出"</f>
        <v>二十二、灾害防治及应急管理支出</v>
      </c>
      <c r="D28" s="67"/>
    </row>
    <row r="29" s="44" customFormat="1" ht="20.25" customHeight="1" spans="1:4">
      <c r="A29" s="66"/>
      <c r="B29" s="66"/>
      <c r="C29" s="350" t="str">
        <f>"二十三"&amp;"、"&amp;"预备费"</f>
        <v>二十三、预备费</v>
      </c>
      <c r="D29" s="67"/>
    </row>
    <row r="30" s="44" customFormat="1" ht="20.25" customHeight="1" spans="1:4">
      <c r="A30" s="66"/>
      <c r="B30" s="66"/>
      <c r="C30" s="350" t="str">
        <f>"二十四"&amp;"、"&amp;"其他支出"</f>
        <v>二十四、其他支出</v>
      </c>
      <c r="D30" s="67"/>
    </row>
    <row r="31" s="44" customFormat="1" ht="20.25" customHeight="1" spans="1:4">
      <c r="A31" s="66"/>
      <c r="B31" s="66"/>
      <c r="C31" s="350" t="str">
        <f>"二十五"&amp;"、"&amp;"转移性支出"</f>
        <v>二十五、转移性支出</v>
      </c>
      <c r="D31" s="67"/>
    </row>
    <row r="32" s="44" customFormat="1" ht="20.25" customHeight="1" spans="1:4">
      <c r="A32" s="66"/>
      <c r="B32" s="66"/>
      <c r="C32" s="350" t="str">
        <f>"二十六"&amp;"、"&amp;"债务还本支出"</f>
        <v>二十六、债务还本支出</v>
      </c>
      <c r="D32" s="67"/>
    </row>
    <row r="33" s="44" customFormat="1" ht="20.25" customHeight="1" spans="1:4">
      <c r="A33" s="66"/>
      <c r="B33" s="66"/>
      <c r="C33" s="350" t="str">
        <f>"二十七"&amp;"、"&amp;"债务付息支出"</f>
        <v>二十七、债务付息支出</v>
      </c>
      <c r="D33" s="67"/>
    </row>
    <row r="34" s="44" customFormat="1" ht="20.25" customHeight="1" spans="1:4">
      <c r="A34" s="66"/>
      <c r="B34" s="66"/>
      <c r="C34" s="350" t="str">
        <f>"二十八"&amp;"、"&amp;"债务发行费用支出"</f>
        <v>二十八、债务发行费用支出</v>
      </c>
      <c r="D34" s="67"/>
    </row>
    <row r="35" s="44" customFormat="1" ht="20.25" customHeight="1" spans="1:4">
      <c r="A35" s="66"/>
      <c r="B35" s="66"/>
      <c r="C35" s="350" t="str">
        <f>"二十九"&amp;"、"&amp;"抗疫特别国债安排的支出"</f>
        <v>二十九、抗疫特别国债安排的支出</v>
      </c>
      <c r="D35" s="67"/>
    </row>
    <row r="36" s="44" customFormat="1" ht="20.25" customHeight="1" spans="1:4">
      <c r="A36" s="83" t="s">
        <v>18</v>
      </c>
      <c r="B36" s="67">
        <v>3429.998742</v>
      </c>
      <c r="C36" s="83" t="s">
        <v>19</v>
      </c>
      <c r="D36" s="67">
        <v>3429.998742</v>
      </c>
    </row>
    <row r="37" s="44" customFormat="1" ht="20.25" customHeight="1" spans="1:4">
      <c r="A37" s="66" t="s">
        <v>20</v>
      </c>
      <c r="B37" s="67"/>
      <c r="C37" s="66" t="s">
        <v>21</v>
      </c>
      <c r="D37" s="67"/>
    </row>
    <row r="38" s="44" customFormat="1" ht="20.25" customHeight="1" spans="1:4">
      <c r="A38" s="83" t="s">
        <v>22</v>
      </c>
      <c r="B38" s="67">
        <v>3429.998742</v>
      </c>
      <c r="C38" s="83" t="s">
        <v>23</v>
      </c>
      <c r="D38" s="67">
        <v>3429.998742</v>
      </c>
    </row>
    <row r="39" s="44" customFormat="1" customHeight="1"/>
    <row r="40" s="44" customFormat="1" customHeight="1"/>
  </sheetData>
  <mergeCells count="8">
    <mergeCell ref="A2:D2"/>
    <mergeCell ref="A3:B3"/>
    <mergeCell ref="A4:B4"/>
    <mergeCell ref="C4:D4"/>
    <mergeCell ref="A5:A6"/>
    <mergeCell ref="B5:B6"/>
    <mergeCell ref="C5:C6"/>
    <mergeCell ref="D5:D6"/>
  </mergeCells>
  <printOptions horizontalCentered="1"/>
  <pageMargins left="0.393055555555556" right="0.393055555555556" top="0.984027777777778" bottom="0.786805555555556" header="0.5" footer="0.5"/>
  <pageSetup paperSize="9" scale="70"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3"/>
  <sheetViews>
    <sheetView zoomScale="80" zoomScaleNormal="80" topLeftCell="A42" workbookViewId="0">
      <selection activeCell="K10" sqref="K10"/>
    </sheetView>
  </sheetViews>
  <sheetFormatPr defaultColWidth="9.15" defaultRowHeight="12" customHeight="1"/>
  <cols>
    <col min="1" max="1" width="27.2666666666667" style="1" customWidth="1"/>
    <col min="2" max="2" width="34.0833333333333" style="1" customWidth="1"/>
    <col min="3" max="3" width="56.3583333333333" style="1" customWidth="1"/>
    <col min="4" max="5" width="19.7" style="1" customWidth="1"/>
    <col min="6" max="6" width="38.1833333333333" style="1" customWidth="1"/>
    <col min="7" max="10" width="9.24166666666667" style="68" customWidth="1"/>
    <col min="11" max="11" width="92.4666666666667" style="1" customWidth="1"/>
    <col min="12" max="16384" width="9.15" style="1"/>
  </cols>
  <sheetData>
    <row r="1" customHeight="1" spans="11:11">
      <c r="K1" s="85" t="s">
        <v>486</v>
      </c>
    </row>
    <row r="2" ht="28.5" customHeight="1" spans="2:11">
      <c r="B2" s="189" t="s">
        <v>487</v>
      </c>
      <c r="C2" s="4"/>
      <c r="D2" s="4"/>
      <c r="E2" s="4"/>
      <c r="F2" s="4"/>
      <c r="G2" s="70"/>
      <c r="H2" s="4"/>
      <c r="I2" s="70"/>
      <c r="J2" s="70"/>
      <c r="K2" s="4"/>
    </row>
    <row r="3" ht="17.25" customHeight="1" spans="1:2">
      <c r="A3" s="1" t="str">
        <f>"单位名称："&amp;"曲靖市城市综合管理局"</f>
        <v>单位名称：曲靖市城市综合管理局</v>
      </c>
      <c r="B3" s="5"/>
    </row>
    <row r="4" s="44" customFormat="1" ht="44.25" customHeight="1" spans="1:11">
      <c r="A4" s="190" t="s">
        <v>305</v>
      </c>
      <c r="B4" s="55" t="s">
        <v>488</v>
      </c>
      <c r="C4" s="55" t="s">
        <v>489</v>
      </c>
      <c r="D4" s="55" t="s">
        <v>490</v>
      </c>
      <c r="E4" s="55" t="s">
        <v>491</v>
      </c>
      <c r="F4" s="55" t="s">
        <v>492</v>
      </c>
      <c r="G4" s="74" t="s">
        <v>493</v>
      </c>
      <c r="H4" s="73" t="s">
        <v>494</v>
      </c>
      <c r="I4" s="74" t="s">
        <v>495</v>
      </c>
      <c r="J4" s="74" t="s">
        <v>496</v>
      </c>
      <c r="K4" s="55" t="s">
        <v>497</v>
      </c>
    </row>
    <row r="5" s="44" customFormat="1" ht="18.75" customHeight="1" spans="1:11">
      <c r="A5" s="191">
        <v>1</v>
      </c>
      <c r="B5" s="192">
        <v>2</v>
      </c>
      <c r="C5" s="192">
        <v>3</v>
      </c>
      <c r="D5" s="192">
        <v>4</v>
      </c>
      <c r="E5" s="192">
        <v>5</v>
      </c>
      <c r="F5" s="192">
        <v>6</v>
      </c>
      <c r="G5" s="171">
        <v>7</v>
      </c>
      <c r="H5" s="192">
        <v>8</v>
      </c>
      <c r="I5" s="171">
        <v>9</v>
      </c>
      <c r="J5" s="171">
        <v>10</v>
      </c>
      <c r="K5" s="192">
        <v>11</v>
      </c>
    </row>
    <row r="6" s="44" customFormat="1" ht="21.75" customHeight="1" spans="1:11">
      <c r="A6" s="80"/>
      <c r="B6" s="79" t="s">
        <v>329</v>
      </c>
      <c r="C6" s="80"/>
      <c r="D6" s="80"/>
      <c r="E6" s="80"/>
      <c r="F6" s="80"/>
      <c r="G6" s="81"/>
      <c r="H6" s="81"/>
      <c r="I6" s="81"/>
      <c r="J6" s="81"/>
      <c r="K6" s="80"/>
    </row>
    <row r="7" s="44" customFormat="1" ht="19.5" customHeight="1" spans="1:11">
      <c r="A7" s="193"/>
      <c r="B7" s="82" t="s">
        <v>330</v>
      </c>
      <c r="C7" s="66"/>
      <c r="D7" s="66"/>
      <c r="E7" s="66"/>
      <c r="F7" s="66"/>
      <c r="G7" s="83"/>
      <c r="H7" s="83"/>
      <c r="I7" s="83"/>
      <c r="J7" s="83"/>
      <c r="K7" s="66"/>
    </row>
    <row r="8" s="44" customFormat="1" ht="30" customHeight="1" spans="1:11">
      <c r="A8" s="193" t="s">
        <v>479</v>
      </c>
      <c r="B8" s="79" t="s">
        <v>498</v>
      </c>
      <c r="C8" s="66" t="s">
        <v>499</v>
      </c>
      <c r="D8" s="79" t="s">
        <v>500</v>
      </c>
      <c r="E8" s="79" t="s">
        <v>501</v>
      </c>
      <c r="F8" s="79" t="s">
        <v>502</v>
      </c>
      <c r="G8" s="83" t="s">
        <v>503</v>
      </c>
      <c r="H8" s="83" t="s">
        <v>504</v>
      </c>
      <c r="I8" s="84" t="s">
        <v>505</v>
      </c>
      <c r="J8" s="84" t="s">
        <v>506</v>
      </c>
      <c r="K8" s="79" t="s">
        <v>507</v>
      </c>
    </row>
    <row r="9" s="44" customFormat="1" ht="19.5" customHeight="1" spans="1:11">
      <c r="A9" s="193" t="s">
        <v>479</v>
      </c>
      <c r="B9" s="79" t="s">
        <v>498</v>
      </c>
      <c r="C9" s="66" t="s">
        <v>508</v>
      </c>
      <c r="D9" s="79" t="s">
        <v>500</v>
      </c>
      <c r="E9" s="79" t="s">
        <v>501</v>
      </c>
      <c r="F9" s="66" t="s">
        <v>509</v>
      </c>
      <c r="G9" s="83" t="s">
        <v>510</v>
      </c>
      <c r="H9" s="83" t="s">
        <v>163</v>
      </c>
      <c r="I9" s="84" t="s">
        <v>511</v>
      </c>
      <c r="J9" s="84" t="s">
        <v>506</v>
      </c>
      <c r="K9" s="66" t="s">
        <v>512</v>
      </c>
    </row>
    <row r="10" s="44" customFormat="1" ht="19.5" customHeight="1" spans="1:11">
      <c r="A10" s="193" t="s">
        <v>479</v>
      </c>
      <c r="B10" s="79" t="s">
        <v>498</v>
      </c>
      <c r="C10" s="66" t="s">
        <v>508</v>
      </c>
      <c r="D10" s="79" t="s">
        <v>500</v>
      </c>
      <c r="E10" s="79" t="s">
        <v>513</v>
      </c>
      <c r="F10" s="79" t="s">
        <v>514</v>
      </c>
      <c r="G10" s="83" t="s">
        <v>503</v>
      </c>
      <c r="H10" s="83" t="s">
        <v>515</v>
      </c>
      <c r="I10" s="83" t="s">
        <v>516</v>
      </c>
      <c r="J10" s="84" t="s">
        <v>506</v>
      </c>
      <c r="K10" s="79" t="s">
        <v>517</v>
      </c>
    </row>
    <row r="11" s="44" customFormat="1" ht="19.5" customHeight="1" spans="1:11">
      <c r="A11" s="193" t="s">
        <v>479</v>
      </c>
      <c r="B11" s="79" t="s">
        <v>498</v>
      </c>
      <c r="C11" s="66" t="s">
        <v>508</v>
      </c>
      <c r="D11" s="79" t="s">
        <v>500</v>
      </c>
      <c r="E11" s="79" t="s">
        <v>513</v>
      </c>
      <c r="F11" s="66" t="s">
        <v>518</v>
      </c>
      <c r="G11" s="83" t="s">
        <v>510</v>
      </c>
      <c r="H11" s="83" t="s">
        <v>519</v>
      </c>
      <c r="I11" s="83" t="s">
        <v>516</v>
      </c>
      <c r="J11" s="84" t="s">
        <v>506</v>
      </c>
      <c r="K11" s="79" t="s">
        <v>520</v>
      </c>
    </row>
    <row r="12" s="44" customFormat="1" ht="40" customHeight="1" spans="1:11">
      <c r="A12" s="193" t="s">
        <v>479</v>
      </c>
      <c r="B12" s="79" t="s">
        <v>498</v>
      </c>
      <c r="C12" s="66" t="s">
        <v>508</v>
      </c>
      <c r="D12" s="79" t="s">
        <v>500</v>
      </c>
      <c r="E12" s="79" t="s">
        <v>521</v>
      </c>
      <c r="F12" s="66" t="s">
        <v>522</v>
      </c>
      <c r="G12" s="83" t="s">
        <v>523</v>
      </c>
      <c r="H12" s="83" t="s">
        <v>515</v>
      </c>
      <c r="I12" s="83" t="s">
        <v>516</v>
      </c>
      <c r="J12" s="84" t="s">
        <v>524</v>
      </c>
      <c r="K12" s="79" t="s">
        <v>525</v>
      </c>
    </row>
    <row r="13" s="44" customFormat="1" ht="19.5" customHeight="1" spans="1:11">
      <c r="A13" s="193" t="s">
        <v>479</v>
      </c>
      <c r="B13" s="79" t="s">
        <v>498</v>
      </c>
      <c r="C13" s="66" t="s">
        <v>508</v>
      </c>
      <c r="D13" s="79" t="s">
        <v>500</v>
      </c>
      <c r="E13" s="79" t="s">
        <v>521</v>
      </c>
      <c r="F13" s="79" t="s">
        <v>526</v>
      </c>
      <c r="G13" s="83" t="s">
        <v>523</v>
      </c>
      <c r="H13" s="83" t="s">
        <v>216</v>
      </c>
      <c r="I13" s="84" t="s">
        <v>527</v>
      </c>
      <c r="J13" s="84" t="s">
        <v>524</v>
      </c>
      <c r="K13" s="79" t="s">
        <v>528</v>
      </c>
    </row>
    <row r="14" s="44" customFormat="1" ht="19.5" customHeight="1" spans="1:11">
      <c r="A14" s="193" t="s">
        <v>479</v>
      </c>
      <c r="B14" s="79" t="s">
        <v>498</v>
      </c>
      <c r="C14" s="66" t="s">
        <v>508</v>
      </c>
      <c r="D14" s="79" t="s">
        <v>500</v>
      </c>
      <c r="E14" s="79" t="s">
        <v>529</v>
      </c>
      <c r="F14" s="66" t="s">
        <v>530</v>
      </c>
      <c r="G14" s="83" t="s">
        <v>523</v>
      </c>
      <c r="H14" s="83" t="s">
        <v>531</v>
      </c>
      <c r="I14" s="84" t="s">
        <v>532</v>
      </c>
      <c r="J14" s="84" t="s">
        <v>524</v>
      </c>
      <c r="K14" s="79" t="s">
        <v>533</v>
      </c>
    </row>
    <row r="15" s="44" customFormat="1" ht="19.5" customHeight="1" spans="1:11">
      <c r="A15" s="193" t="s">
        <v>479</v>
      </c>
      <c r="B15" s="79" t="s">
        <v>498</v>
      </c>
      <c r="C15" s="66" t="s">
        <v>508</v>
      </c>
      <c r="D15" s="79" t="s">
        <v>534</v>
      </c>
      <c r="E15" s="79" t="s">
        <v>535</v>
      </c>
      <c r="F15" s="79" t="s">
        <v>536</v>
      </c>
      <c r="G15" s="83" t="s">
        <v>503</v>
      </c>
      <c r="H15" s="83" t="s">
        <v>537</v>
      </c>
      <c r="I15" s="84" t="s">
        <v>532</v>
      </c>
      <c r="J15" s="84" t="s">
        <v>506</v>
      </c>
      <c r="K15" s="79" t="s">
        <v>538</v>
      </c>
    </row>
    <row r="16" s="44" customFormat="1" ht="32" customHeight="1" spans="1:11">
      <c r="A16" s="193" t="s">
        <v>479</v>
      </c>
      <c r="B16" s="79" t="s">
        <v>498</v>
      </c>
      <c r="C16" s="66" t="s">
        <v>508</v>
      </c>
      <c r="D16" s="79" t="s">
        <v>534</v>
      </c>
      <c r="E16" s="79" t="s">
        <v>539</v>
      </c>
      <c r="F16" s="79" t="s">
        <v>540</v>
      </c>
      <c r="G16" s="83" t="s">
        <v>503</v>
      </c>
      <c r="H16" s="83" t="s">
        <v>515</v>
      </c>
      <c r="I16" s="83" t="s">
        <v>516</v>
      </c>
      <c r="J16" s="84" t="s">
        <v>506</v>
      </c>
      <c r="K16" s="79" t="s">
        <v>541</v>
      </c>
    </row>
    <row r="17" s="44" customFormat="1" ht="19.5" customHeight="1" spans="1:11">
      <c r="A17" s="193" t="s">
        <v>479</v>
      </c>
      <c r="B17" s="79" t="s">
        <v>498</v>
      </c>
      <c r="C17" s="66" t="s">
        <v>508</v>
      </c>
      <c r="D17" s="79" t="s">
        <v>534</v>
      </c>
      <c r="E17" s="79" t="s">
        <v>542</v>
      </c>
      <c r="F17" s="79" t="s">
        <v>543</v>
      </c>
      <c r="G17" s="83" t="s">
        <v>503</v>
      </c>
      <c r="H17" s="83" t="s">
        <v>544</v>
      </c>
      <c r="I17" s="83" t="s">
        <v>516</v>
      </c>
      <c r="J17" s="84" t="s">
        <v>506</v>
      </c>
      <c r="K17" s="79" t="s">
        <v>545</v>
      </c>
    </row>
    <row r="18" s="44" customFormat="1" ht="19.5" customHeight="1" spans="1:11">
      <c r="A18" s="193" t="s">
        <v>479</v>
      </c>
      <c r="B18" s="79" t="s">
        <v>498</v>
      </c>
      <c r="C18" s="66" t="s">
        <v>508</v>
      </c>
      <c r="D18" s="79" t="s">
        <v>534</v>
      </c>
      <c r="E18" s="79" t="s">
        <v>546</v>
      </c>
      <c r="F18" s="66" t="s">
        <v>547</v>
      </c>
      <c r="G18" s="83" t="s">
        <v>510</v>
      </c>
      <c r="H18" s="83" t="s">
        <v>163</v>
      </c>
      <c r="I18" s="84" t="s">
        <v>548</v>
      </c>
      <c r="J18" s="84" t="s">
        <v>506</v>
      </c>
      <c r="K18" s="79" t="s">
        <v>549</v>
      </c>
    </row>
    <row r="19" s="44" customFormat="1" ht="19.5" customHeight="1" spans="1:11">
      <c r="A19" s="193" t="s">
        <v>479</v>
      </c>
      <c r="B19" s="79" t="s">
        <v>498</v>
      </c>
      <c r="C19" s="66" t="s">
        <v>508</v>
      </c>
      <c r="D19" s="79" t="s">
        <v>534</v>
      </c>
      <c r="E19" s="79" t="s">
        <v>546</v>
      </c>
      <c r="F19" s="79" t="s">
        <v>550</v>
      </c>
      <c r="G19" s="83" t="s">
        <v>510</v>
      </c>
      <c r="H19" s="83" t="s">
        <v>163</v>
      </c>
      <c r="I19" s="84" t="s">
        <v>548</v>
      </c>
      <c r="J19" s="84" t="s">
        <v>506</v>
      </c>
      <c r="K19" s="79" t="s">
        <v>551</v>
      </c>
    </row>
    <row r="20" s="44" customFormat="1" ht="19.5" customHeight="1" spans="1:11">
      <c r="A20" s="193" t="s">
        <v>479</v>
      </c>
      <c r="B20" s="79" t="s">
        <v>498</v>
      </c>
      <c r="C20" s="66" t="s">
        <v>508</v>
      </c>
      <c r="D20" s="79" t="s">
        <v>552</v>
      </c>
      <c r="E20" s="79" t="s">
        <v>553</v>
      </c>
      <c r="F20" s="79" t="s">
        <v>554</v>
      </c>
      <c r="G20" s="83" t="s">
        <v>503</v>
      </c>
      <c r="H20" s="83" t="s">
        <v>515</v>
      </c>
      <c r="I20" s="83" t="s">
        <v>516</v>
      </c>
      <c r="J20" s="84" t="s">
        <v>506</v>
      </c>
      <c r="K20" s="79" t="s">
        <v>554</v>
      </c>
    </row>
    <row r="21" s="44" customFormat="1" ht="45" customHeight="1" spans="1:11">
      <c r="A21" s="193" t="s">
        <v>466</v>
      </c>
      <c r="B21" s="79" t="s">
        <v>555</v>
      </c>
      <c r="C21" s="79" t="s">
        <v>556</v>
      </c>
      <c r="D21" s="79" t="s">
        <v>500</v>
      </c>
      <c r="E21" s="79" t="s">
        <v>501</v>
      </c>
      <c r="F21" s="79" t="s">
        <v>557</v>
      </c>
      <c r="G21" s="83" t="s">
        <v>503</v>
      </c>
      <c r="H21" s="83" t="s">
        <v>558</v>
      </c>
      <c r="I21" s="84" t="s">
        <v>559</v>
      </c>
      <c r="J21" s="84" t="s">
        <v>524</v>
      </c>
      <c r="K21" s="79" t="s">
        <v>560</v>
      </c>
    </row>
    <row r="22" s="44" customFormat="1" ht="45" customHeight="1" spans="1:11">
      <c r="A22" s="193" t="s">
        <v>466</v>
      </c>
      <c r="B22" s="79" t="s">
        <v>555</v>
      </c>
      <c r="C22" s="79" t="s">
        <v>561</v>
      </c>
      <c r="D22" s="79" t="s">
        <v>500</v>
      </c>
      <c r="E22" s="79" t="s">
        <v>501</v>
      </c>
      <c r="F22" s="79" t="s">
        <v>562</v>
      </c>
      <c r="G22" s="83" t="s">
        <v>510</v>
      </c>
      <c r="H22" s="83" t="s">
        <v>212</v>
      </c>
      <c r="I22" s="84" t="s">
        <v>563</v>
      </c>
      <c r="J22" s="84" t="s">
        <v>524</v>
      </c>
      <c r="K22" s="79" t="s">
        <v>564</v>
      </c>
    </row>
    <row r="23" s="44" customFormat="1" ht="45" customHeight="1" spans="1:11">
      <c r="A23" s="193" t="s">
        <v>466</v>
      </c>
      <c r="B23" s="79" t="s">
        <v>555</v>
      </c>
      <c r="C23" s="79" t="s">
        <v>561</v>
      </c>
      <c r="D23" s="79" t="s">
        <v>500</v>
      </c>
      <c r="E23" s="79" t="s">
        <v>501</v>
      </c>
      <c r="F23" s="79" t="s">
        <v>565</v>
      </c>
      <c r="G23" s="83" t="s">
        <v>503</v>
      </c>
      <c r="H23" s="83" t="s">
        <v>164</v>
      </c>
      <c r="I23" s="84" t="s">
        <v>566</v>
      </c>
      <c r="J23" s="84" t="s">
        <v>506</v>
      </c>
      <c r="K23" s="79" t="s">
        <v>564</v>
      </c>
    </row>
    <row r="24" s="44" customFormat="1" ht="45" customHeight="1" spans="1:11">
      <c r="A24" s="193" t="s">
        <v>466</v>
      </c>
      <c r="B24" s="79" t="s">
        <v>555</v>
      </c>
      <c r="C24" s="79" t="s">
        <v>561</v>
      </c>
      <c r="D24" s="79" t="s">
        <v>500</v>
      </c>
      <c r="E24" s="79" t="s">
        <v>501</v>
      </c>
      <c r="F24" s="79" t="s">
        <v>567</v>
      </c>
      <c r="G24" s="83" t="s">
        <v>503</v>
      </c>
      <c r="H24" s="83" t="s">
        <v>568</v>
      </c>
      <c r="I24" s="84" t="s">
        <v>569</v>
      </c>
      <c r="J24" s="84" t="s">
        <v>506</v>
      </c>
      <c r="K24" s="79" t="s">
        <v>564</v>
      </c>
    </row>
    <row r="25" s="44" customFormat="1" ht="45" customHeight="1" spans="1:11">
      <c r="A25" s="193" t="s">
        <v>466</v>
      </c>
      <c r="B25" s="79" t="s">
        <v>555</v>
      </c>
      <c r="C25" s="79" t="s">
        <v>561</v>
      </c>
      <c r="D25" s="79" t="s">
        <v>500</v>
      </c>
      <c r="E25" s="79" t="s">
        <v>501</v>
      </c>
      <c r="F25" s="79" t="s">
        <v>570</v>
      </c>
      <c r="G25" s="83" t="s">
        <v>503</v>
      </c>
      <c r="H25" s="83" t="s">
        <v>571</v>
      </c>
      <c r="I25" s="84" t="s">
        <v>563</v>
      </c>
      <c r="J25" s="84" t="s">
        <v>524</v>
      </c>
      <c r="K25" s="79" t="s">
        <v>564</v>
      </c>
    </row>
    <row r="26" s="44" customFormat="1" ht="45" customHeight="1" spans="1:11">
      <c r="A26" s="193" t="s">
        <v>466</v>
      </c>
      <c r="B26" s="79" t="s">
        <v>555</v>
      </c>
      <c r="C26" s="79" t="s">
        <v>561</v>
      </c>
      <c r="D26" s="79" t="s">
        <v>500</v>
      </c>
      <c r="E26" s="79" t="s">
        <v>501</v>
      </c>
      <c r="F26" s="79" t="s">
        <v>572</v>
      </c>
      <c r="G26" s="83" t="s">
        <v>503</v>
      </c>
      <c r="H26" s="83" t="s">
        <v>573</v>
      </c>
      <c r="I26" s="84" t="s">
        <v>566</v>
      </c>
      <c r="J26" s="84" t="s">
        <v>524</v>
      </c>
      <c r="K26" s="79" t="s">
        <v>564</v>
      </c>
    </row>
    <row r="27" s="44" customFormat="1" ht="45" customHeight="1" spans="1:11">
      <c r="A27" s="193" t="s">
        <v>466</v>
      </c>
      <c r="B27" s="79" t="s">
        <v>555</v>
      </c>
      <c r="C27" s="79" t="s">
        <v>561</v>
      </c>
      <c r="D27" s="79" t="s">
        <v>500</v>
      </c>
      <c r="E27" s="79" t="s">
        <v>501</v>
      </c>
      <c r="F27" s="79" t="s">
        <v>574</v>
      </c>
      <c r="G27" s="83" t="s">
        <v>503</v>
      </c>
      <c r="H27" s="83" t="s">
        <v>167</v>
      </c>
      <c r="I27" s="84" t="s">
        <v>563</v>
      </c>
      <c r="J27" s="84" t="s">
        <v>524</v>
      </c>
      <c r="K27" s="79" t="s">
        <v>564</v>
      </c>
    </row>
    <row r="28" s="44" customFormat="1" ht="45" customHeight="1" spans="1:11">
      <c r="A28" s="193" t="s">
        <v>466</v>
      </c>
      <c r="B28" s="79" t="s">
        <v>555</v>
      </c>
      <c r="C28" s="79" t="s">
        <v>561</v>
      </c>
      <c r="D28" s="79" t="s">
        <v>500</v>
      </c>
      <c r="E28" s="79" t="s">
        <v>513</v>
      </c>
      <c r="F28" s="79" t="s">
        <v>575</v>
      </c>
      <c r="G28" s="83" t="s">
        <v>503</v>
      </c>
      <c r="H28" s="83" t="s">
        <v>544</v>
      </c>
      <c r="I28" s="83" t="s">
        <v>516</v>
      </c>
      <c r="J28" s="84" t="s">
        <v>524</v>
      </c>
      <c r="K28" s="79" t="s">
        <v>576</v>
      </c>
    </row>
    <row r="29" s="44" customFormat="1" ht="45" customHeight="1" spans="1:11">
      <c r="A29" s="193" t="s">
        <v>466</v>
      </c>
      <c r="B29" s="79" t="s">
        <v>555</v>
      </c>
      <c r="C29" s="79" t="s">
        <v>561</v>
      </c>
      <c r="D29" s="79" t="s">
        <v>500</v>
      </c>
      <c r="E29" s="79" t="s">
        <v>513</v>
      </c>
      <c r="F29" s="79" t="s">
        <v>577</v>
      </c>
      <c r="G29" s="83" t="s">
        <v>510</v>
      </c>
      <c r="H29" s="83" t="s">
        <v>519</v>
      </c>
      <c r="I29" s="83" t="s">
        <v>516</v>
      </c>
      <c r="J29" s="84" t="s">
        <v>524</v>
      </c>
      <c r="K29" s="79" t="s">
        <v>576</v>
      </c>
    </row>
    <row r="30" s="44" customFormat="1" ht="45" customHeight="1" spans="1:11">
      <c r="A30" s="193" t="s">
        <v>466</v>
      </c>
      <c r="B30" s="79" t="s">
        <v>555</v>
      </c>
      <c r="C30" s="79" t="s">
        <v>561</v>
      </c>
      <c r="D30" s="79" t="s">
        <v>500</v>
      </c>
      <c r="E30" s="79" t="s">
        <v>513</v>
      </c>
      <c r="F30" s="79" t="s">
        <v>578</v>
      </c>
      <c r="G30" s="83" t="s">
        <v>510</v>
      </c>
      <c r="H30" s="83" t="s">
        <v>519</v>
      </c>
      <c r="I30" s="83" t="s">
        <v>516</v>
      </c>
      <c r="J30" s="84" t="s">
        <v>524</v>
      </c>
      <c r="K30" s="79" t="s">
        <v>576</v>
      </c>
    </row>
    <row r="31" s="44" customFormat="1" ht="45" customHeight="1" spans="1:11">
      <c r="A31" s="193" t="s">
        <v>466</v>
      </c>
      <c r="B31" s="79" t="s">
        <v>555</v>
      </c>
      <c r="C31" s="79" t="s">
        <v>561</v>
      </c>
      <c r="D31" s="79" t="s">
        <v>500</v>
      </c>
      <c r="E31" s="79" t="s">
        <v>513</v>
      </c>
      <c r="F31" s="79" t="s">
        <v>579</v>
      </c>
      <c r="G31" s="83" t="s">
        <v>510</v>
      </c>
      <c r="H31" s="83" t="s">
        <v>519</v>
      </c>
      <c r="I31" s="83" t="s">
        <v>516</v>
      </c>
      <c r="J31" s="84" t="s">
        <v>524</v>
      </c>
      <c r="K31" s="79" t="s">
        <v>576</v>
      </c>
    </row>
    <row r="32" s="44" customFormat="1" ht="45" customHeight="1" spans="1:11">
      <c r="A32" s="193" t="s">
        <v>466</v>
      </c>
      <c r="B32" s="79" t="s">
        <v>555</v>
      </c>
      <c r="C32" s="79" t="s">
        <v>561</v>
      </c>
      <c r="D32" s="79" t="s">
        <v>500</v>
      </c>
      <c r="E32" s="79" t="s">
        <v>513</v>
      </c>
      <c r="F32" s="79" t="s">
        <v>580</v>
      </c>
      <c r="G32" s="83" t="s">
        <v>510</v>
      </c>
      <c r="H32" s="83" t="s">
        <v>519</v>
      </c>
      <c r="I32" s="83" t="s">
        <v>516</v>
      </c>
      <c r="J32" s="84" t="s">
        <v>524</v>
      </c>
      <c r="K32" s="79" t="s">
        <v>576</v>
      </c>
    </row>
    <row r="33" s="44" customFormat="1" ht="45" customHeight="1" spans="1:11">
      <c r="A33" s="193" t="s">
        <v>466</v>
      </c>
      <c r="B33" s="79" t="s">
        <v>555</v>
      </c>
      <c r="C33" s="79" t="s">
        <v>561</v>
      </c>
      <c r="D33" s="79" t="s">
        <v>500</v>
      </c>
      <c r="E33" s="79" t="s">
        <v>529</v>
      </c>
      <c r="F33" s="79" t="s">
        <v>581</v>
      </c>
      <c r="G33" s="83" t="s">
        <v>510</v>
      </c>
      <c r="H33" s="83" t="s">
        <v>582</v>
      </c>
      <c r="I33" s="84" t="s">
        <v>583</v>
      </c>
      <c r="J33" s="84" t="s">
        <v>524</v>
      </c>
      <c r="K33" s="66" t="s">
        <v>584</v>
      </c>
    </row>
    <row r="34" s="44" customFormat="1" ht="39" customHeight="1" spans="1:11">
      <c r="A34" s="193" t="s">
        <v>466</v>
      </c>
      <c r="B34" s="79" t="s">
        <v>555</v>
      </c>
      <c r="C34" s="79" t="s">
        <v>561</v>
      </c>
      <c r="D34" s="79" t="s">
        <v>500</v>
      </c>
      <c r="E34" s="79" t="s">
        <v>529</v>
      </c>
      <c r="F34" s="79" t="s">
        <v>585</v>
      </c>
      <c r="G34" s="83" t="s">
        <v>510</v>
      </c>
      <c r="H34" s="84" t="s">
        <v>586</v>
      </c>
      <c r="I34" s="84" t="s">
        <v>587</v>
      </c>
      <c r="J34" s="84" t="s">
        <v>524</v>
      </c>
      <c r="K34" s="79" t="s">
        <v>588</v>
      </c>
    </row>
    <row r="35" s="44" customFormat="1" ht="19.5" customHeight="1" spans="1:11">
      <c r="A35" s="193" t="s">
        <v>466</v>
      </c>
      <c r="B35" s="79" t="s">
        <v>555</v>
      </c>
      <c r="C35" s="79" t="s">
        <v>561</v>
      </c>
      <c r="D35" s="79" t="s">
        <v>500</v>
      </c>
      <c r="E35" s="79" t="s">
        <v>529</v>
      </c>
      <c r="F35" s="79" t="s">
        <v>589</v>
      </c>
      <c r="G35" s="83" t="s">
        <v>510</v>
      </c>
      <c r="H35" s="84" t="s">
        <v>586</v>
      </c>
      <c r="I35" s="84" t="s">
        <v>587</v>
      </c>
      <c r="J35" s="84" t="s">
        <v>524</v>
      </c>
      <c r="K35" s="79" t="s">
        <v>590</v>
      </c>
    </row>
    <row r="36" s="44" customFormat="1" ht="19.5" customHeight="1" spans="1:11">
      <c r="A36" s="193" t="s">
        <v>466</v>
      </c>
      <c r="B36" s="79" t="s">
        <v>555</v>
      </c>
      <c r="C36" s="79" t="s">
        <v>561</v>
      </c>
      <c r="D36" s="79" t="s">
        <v>500</v>
      </c>
      <c r="E36" s="79" t="s">
        <v>529</v>
      </c>
      <c r="F36" s="79" t="s">
        <v>591</v>
      </c>
      <c r="G36" s="83" t="s">
        <v>510</v>
      </c>
      <c r="H36" s="84" t="s">
        <v>586</v>
      </c>
      <c r="I36" s="84" t="s">
        <v>587</v>
      </c>
      <c r="J36" s="84" t="s">
        <v>524</v>
      </c>
      <c r="K36" s="79" t="s">
        <v>592</v>
      </c>
    </row>
    <row r="37" s="44" customFormat="1" ht="19.5" customHeight="1" spans="1:11">
      <c r="A37" s="193" t="s">
        <v>466</v>
      </c>
      <c r="B37" s="79" t="s">
        <v>555</v>
      </c>
      <c r="C37" s="79" t="s">
        <v>561</v>
      </c>
      <c r="D37" s="79" t="s">
        <v>500</v>
      </c>
      <c r="E37" s="79" t="s">
        <v>529</v>
      </c>
      <c r="F37" s="79" t="s">
        <v>593</v>
      </c>
      <c r="G37" s="83" t="s">
        <v>510</v>
      </c>
      <c r="H37" s="84" t="s">
        <v>586</v>
      </c>
      <c r="I37" s="84" t="s">
        <v>587</v>
      </c>
      <c r="J37" s="84" t="s">
        <v>524</v>
      </c>
      <c r="K37" s="79" t="s">
        <v>594</v>
      </c>
    </row>
    <row r="38" s="44" customFormat="1" ht="19.5" customHeight="1" spans="1:11">
      <c r="A38" s="193" t="s">
        <v>466</v>
      </c>
      <c r="B38" s="79" t="s">
        <v>555</v>
      </c>
      <c r="C38" s="79" t="s">
        <v>561</v>
      </c>
      <c r="D38" s="79" t="s">
        <v>500</v>
      </c>
      <c r="E38" s="79" t="s">
        <v>529</v>
      </c>
      <c r="F38" s="79" t="s">
        <v>595</v>
      </c>
      <c r="G38" s="83" t="s">
        <v>510</v>
      </c>
      <c r="H38" s="84" t="s">
        <v>586</v>
      </c>
      <c r="I38" s="83" t="s">
        <v>516</v>
      </c>
      <c r="J38" s="84" t="s">
        <v>524</v>
      </c>
      <c r="K38" s="79" t="s">
        <v>596</v>
      </c>
    </row>
    <row r="39" s="44" customFormat="1" ht="19.5" customHeight="1" spans="1:11">
      <c r="A39" s="193" t="s">
        <v>466</v>
      </c>
      <c r="B39" s="79" t="s">
        <v>555</v>
      </c>
      <c r="C39" s="79" t="s">
        <v>561</v>
      </c>
      <c r="D39" s="79" t="s">
        <v>534</v>
      </c>
      <c r="E39" s="79" t="s">
        <v>542</v>
      </c>
      <c r="F39" s="79" t="s">
        <v>597</v>
      </c>
      <c r="G39" s="83" t="s">
        <v>503</v>
      </c>
      <c r="H39" s="83" t="s">
        <v>544</v>
      </c>
      <c r="I39" s="83" t="s">
        <v>516</v>
      </c>
      <c r="J39" s="84" t="s">
        <v>524</v>
      </c>
      <c r="K39" s="79" t="s">
        <v>598</v>
      </c>
    </row>
    <row r="40" s="44" customFormat="1" ht="19.5" customHeight="1" spans="1:11">
      <c r="A40" s="193" t="s">
        <v>466</v>
      </c>
      <c r="B40" s="79" t="s">
        <v>555</v>
      </c>
      <c r="C40" s="79" t="s">
        <v>561</v>
      </c>
      <c r="D40" s="79" t="s">
        <v>534</v>
      </c>
      <c r="E40" s="79" t="s">
        <v>542</v>
      </c>
      <c r="F40" s="79" t="s">
        <v>599</v>
      </c>
      <c r="G40" s="83" t="s">
        <v>503</v>
      </c>
      <c r="H40" s="83" t="s">
        <v>544</v>
      </c>
      <c r="I40" s="83" t="s">
        <v>516</v>
      </c>
      <c r="J40" s="84" t="s">
        <v>524</v>
      </c>
      <c r="K40" s="79" t="s">
        <v>600</v>
      </c>
    </row>
    <row r="41" s="44" customFormat="1" ht="19.5" customHeight="1" spans="1:11">
      <c r="A41" s="193" t="s">
        <v>466</v>
      </c>
      <c r="B41" s="79" t="s">
        <v>555</v>
      </c>
      <c r="C41" s="79" t="s">
        <v>561</v>
      </c>
      <c r="D41" s="79" t="s">
        <v>552</v>
      </c>
      <c r="E41" s="79" t="s">
        <v>553</v>
      </c>
      <c r="F41" s="79" t="s">
        <v>554</v>
      </c>
      <c r="G41" s="83" t="s">
        <v>503</v>
      </c>
      <c r="H41" s="83" t="s">
        <v>515</v>
      </c>
      <c r="I41" s="83" t="s">
        <v>516</v>
      </c>
      <c r="J41" s="84" t="s">
        <v>524</v>
      </c>
      <c r="K41" s="79" t="s">
        <v>600</v>
      </c>
    </row>
    <row r="42" s="44" customFormat="1" ht="56" customHeight="1" spans="1:11">
      <c r="A42" s="193" t="s">
        <v>477</v>
      </c>
      <c r="B42" s="79" t="s">
        <v>601</v>
      </c>
      <c r="C42" s="79" t="s">
        <v>561</v>
      </c>
      <c r="D42" s="79" t="s">
        <v>500</v>
      </c>
      <c r="E42" s="79" t="s">
        <v>501</v>
      </c>
      <c r="F42" s="79" t="s">
        <v>602</v>
      </c>
      <c r="G42" s="83" t="s">
        <v>510</v>
      </c>
      <c r="H42" s="83" t="s">
        <v>603</v>
      </c>
      <c r="I42" s="84" t="s">
        <v>559</v>
      </c>
      <c r="J42" s="84" t="s">
        <v>506</v>
      </c>
      <c r="K42" s="79" t="s">
        <v>604</v>
      </c>
    </row>
    <row r="43" s="44" customFormat="1" ht="56" customHeight="1" spans="1:11">
      <c r="A43" s="193" t="s">
        <v>477</v>
      </c>
      <c r="B43" s="79" t="s">
        <v>601</v>
      </c>
      <c r="C43" s="79" t="s">
        <v>561</v>
      </c>
      <c r="D43" s="79" t="s">
        <v>534</v>
      </c>
      <c r="E43" s="79" t="s">
        <v>539</v>
      </c>
      <c r="F43" s="79" t="s">
        <v>605</v>
      </c>
      <c r="G43" s="83" t="s">
        <v>510</v>
      </c>
      <c r="H43" s="84" t="s">
        <v>606</v>
      </c>
      <c r="I43" s="84" t="s">
        <v>559</v>
      </c>
      <c r="J43" s="84" t="s">
        <v>524</v>
      </c>
      <c r="K43" s="79" t="s">
        <v>604</v>
      </c>
    </row>
    <row r="44" s="44" customFormat="1" ht="56" customHeight="1" spans="1:11">
      <c r="A44" s="193" t="s">
        <v>477</v>
      </c>
      <c r="B44" s="79" t="s">
        <v>601</v>
      </c>
      <c r="C44" s="79" t="s">
        <v>561</v>
      </c>
      <c r="D44" s="79" t="s">
        <v>552</v>
      </c>
      <c r="E44" s="79" t="s">
        <v>553</v>
      </c>
      <c r="F44" s="79" t="s">
        <v>607</v>
      </c>
      <c r="G44" s="83" t="s">
        <v>510</v>
      </c>
      <c r="H44" s="83" t="s">
        <v>515</v>
      </c>
      <c r="I44" s="83" t="s">
        <v>516</v>
      </c>
      <c r="J44" s="84" t="s">
        <v>524</v>
      </c>
      <c r="K44" s="79" t="s">
        <v>604</v>
      </c>
    </row>
    <row r="45" s="44" customFormat="1" ht="19.5" customHeight="1" spans="1:11">
      <c r="A45" s="66"/>
      <c r="B45" s="82" t="s">
        <v>329</v>
      </c>
      <c r="C45" s="66"/>
      <c r="D45" s="66"/>
      <c r="E45" s="66"/>
      <c r="F45" s="66"/>
      <c r="G45" s="83"/>
      <c r="H45" s="83"/>
      <c r="I45" s="83"/>
      <c r="J45" s="83"/>
      <c r="K45" s="66"/>
    </row>
    <row r="46" s="44" customFormat="1" ht="30" customHeight="1" spans="1:11">
      <c r="A46" s="193" t="s">
        <v>450</v>
      </c>
      <c r="B46" s="79" t="s">
        <v>608</v>
      </c>
      <c r="C46" s="79" t="s">
        <v>609</v>
      </c>
      <c r="D46" s="79" t="s">
        <v>500</v>
      </c>
      <c r="E46" s="79" t="s">
        <v>501</v>
      </c>
      <c r="F46" s="79" t="s">
        <v>610</v>
      </c>
      <c r="G46" s="83" t="s">
        <v>503</v>
      </c>
      <c r="H46" s="83" t="s">
        <v>504</v>
      </c>
      <c r="I46" s="84" t="s">
        <v>505</v>
      </c>
      <c r="J46" s="84" t="s">
        <v>506</v>
      </c>
      <c r="K46" s="79" t="s">
        <v>611</v>
      </c>
    </row>
    <row r="47" s="44" customFormat="1" ht="19.5" customHeight="1" spans="1:11">
      <c r="A47" s="193" t="s">
        <v>450</v>
      </c>
      <c r="B47" s="79" t="s">
        <v>608</v>
      </c>
      <c r="C47" s="79" t="s">
        <v>609</v>
      </c>
      <c r="D47" s="79" t="s">
        <v>500</v>
      </c>
      <c r="E47" s="79" t="s">
        <v>501</v>
      </c>
      <c r="F47" s="79" t="s">
        <v>502</v>
      </c>
      <c r="G47" s="83" t="s">
        <v>503</v>
      </c>
      <c r="H47" s="83" t="s">
        <v>504</v>
      </c>
      <c r="I47" s="84" t="s">
        <v>505</v>
      </c>
      <c r="J47" s="84" t="s">
        <v>506</v>
      </c>
      <c r="K47" s="66" t="s">
        <v>612</v>
      </c>
    </row>
    <row r="48" s="44" customFormat="1" ht="19.5" customHeight="1" spans="1:11">
      <c r="A48" s="193" t="s">
        <v>450</v>
      </c>
      <c r="B48" s="79" t="s">
        <v>608</v>
      </c>
      <c r="C48" s="79" t="s">
        <v>609</v>
      </c>
      <c r="D48" s="79" t="s">
        <v>500</v>
      </c>
      <c r="E48" s="79" t="s">
        <v>501</v>
      </c>
      <c r="F48" s="66" t="s">
        <v>509</v>
      </c>
      <c r="G48" s="83" t="s">
        <v>510</v>
      </c>
      <c r="H48" s="83" t="s">
        <v>163</v>
      </c>
      <c r="I48" s="84" t="s">
        <v>511</v>
      </c>
      <c r="J48" s="84" t="s">
        <v>524</v>
      </c>
      <c r="K48" s="79" t="s">
        <v>613</v>
      </c>
    </row>
    <row r="49" s="44" customFormat="1" ht="19.5" customHeight="1" spans="1:11">
      <c r="A49" s="193" t="s">
        <v>450</v>
      </c>
      <c r="B49" s="79" t="s">
        <v>608</v>
      </c>
      <c r="C49" s="79" t="s">
        <v>609</v>
      </c>
      <c r="D49" s="79" t="s">
        <v>500</v>
      </c>
      <c r="E49" s="79" t="s">
        <v>513</v>
      </c>
      <c r="F49" s="79" t="s">
        <v>517</v>
      </c>
      <c r="G49" s="83" t="s">
        <v>503</v>
      </c>
      <c r="H49" s="83" t="s">
        <v>614</v>
      </c>
      <c r="I49" s="83" t="s">
        <v>516</v>
      </c>
      <c r="J49" s="84" t="s">
        <v>524</v>
      </c>
      <c r="K49" s="79" t="s">
        <v>517</v>
      </c>
    </row>
    <row r="50" s="44" customFormat="1" ht="19.5" customHeight="1" spans="1:11">
      <c r="A50" s="193" t="s">
        <v>450</v>
      </c>
      <c r="B50" s="79" t="s">
        <v>608</v>
      </c>
      <c r="C50" s="79" t="s">
        <v>609</v>
      </c>
      <c r="D50" s="79" t="s">
        <v>500</v>
      </c>
      <c r="E50" s="79" t="s">
        <v>513</v>
      </c>
      <c r="F50" s="79" t="s">
        <v>615</v>
      </c>
      <c r="G50" s="83" t="s">
        <v>510</v>
      </c>
      <c r="H50" s="83" t="s">
        <v>163</v>
      </c>
      <c r="I50" s="84" t="s">
        <v>511</v>
      </c>
      <c r="J50" s="84" t="s">
        <v>524</v>
      </c>
      <c r="K50" s="79" t="s">
        <v>616</v>
      </c>
    </row>
    <row r="51" s="44" customFormat="1" ht="39" customHeight="1" spans="1:11">
      <c r="A51" s="193" t="s">
        <v>450</v>
      </c>
      <c r="B51" s="79" t="s">
        <v>608</v>
      </c>
      <c r="C51" s="79" t="s">
        <v>609</v>
      </c>
      <c r="D51" s="79" t="s">
        <v>500</v>
      </c>
      <c r="E51" s="79" t="s">
        <v>521</v>
      </c>
      <c r="F51" s="79" t="s">
        <v>525</v>
      </c>
      <c r="G51" s="83" t="s">
        <v>510</v>
      </c>
      <c r="H51" s="83" t="s">
        <v>519</v>
      </c>
      <c r="I51" s="83" t="s">
        <v>516</v>
      </c>
      <c r="J51" s="84" t="s">
        <v>524</v>
      </c>
      <c r="K51" s="79" t="s">
        <v>525</v>
      </c>
    </row>
    <row r="52" s="44" customFormat="1" ht="39" customHeight="1" spans="1:11">
      <c r="A52" s="193" t="s">
        <v>450</v>
      </c>
      <c r="B52" s="79" t="s">
        <v>608</v>
      </c>
      <c r="C52" s="79" t="s">
        <v>609</v>
      </c>
      <c r="D52" s="79" t="s">
        <v>500</v>
      </c>
      <c r="E52" s="79" t="s">
        <v>529</v>
      </c>
      <c r="F52" s="79" t="s">
        <v>617</v>
      </c>
      <c r="G52" s="83" t="s">
        <v>523</v>
      </c>
      <c r="H52" s="83" t="s">
        <v>618</v>
      </c>
      <c r="I52" s="84" t="s">
        <v>532</v>
      </c>
      <c r="J52" s="84" t="s">
        <v>506</v>
      </c>
      <c r="K52" s="79" t="s">
        <v>619</v>
      </c>
    </row>
    <row r="53" s="44" customFormat="1" ht="19.5" customHeight="1" spans="1:11">
      <c r="A53" s="193" t="s">
        <v>450</v>
      </c>
      <c r="B53" s="79" t="s">
        <v>608</v>
      </c>
      <c r="C53" s="79" t="s">
        <v>609</v>
      </c>
      <c r="D53" s="79" t="s">
        <v>534</v>
      </c>
      <c r="E53" s="79" t="s">
        <v>535</v>
      </c>
      <c r="F53" s="66" t="s">
        <v>620</v>
      </c>
      <c r="G53" s="83" t="s">
        <v>503</v>
      </c>
      <c r="H53" s="83" t="s">
        <v>519</v>
      </c>
      <c r="I53" s="83" t="s">
        <v>516</v>
      </c>
      <c r="J53" s="84" t="s">
        <v>506</v>
      </c>
      <c r="K53" s="66" t="s">
        <v>620</v>
      </c>
    </row>
    <row r="54" s="44" customFormat="1" ht="19.5" customHeight="1" spans="1:11">
      <c r="A54" s="193" t="s">
        <v>450</v>
      </c>
      <c r="B54" s="79" t="s">
        <v>608</v>
      </c>
      <c r="C54" s="79" t="s">
        <v>609</v>
      </c>
      <c r="D54" s="79" t="s">
        <v>534</v>
      </c>
      <c r="E54" s="79" t="s">
        <v>539</v>
      </c>
      <c r="F54" s="79" t="s">
        <v>621</v>
      </c>
      <c r="G54" s="83" t="s">
        <v>510</v>
      </c>
      <c r="H54" s="83" t="s">
        <v>515</v>
      </c>
      <c r="I54" s="83" t="s">
        <v>516</v>
      </c>
      <c r="J54" s="84" t="s">
        <v>524</v>
      </c>
      <c r="K54" s="79" t="s">
        <v>621</v>
      </c>
    </row>
    <row r="55" s="44" customFormat="1" ht="19.5" customHeight="1" spans="1:11">
      <c r="A55" s="193" t="s">
        <v>450</v>
      </c>
      <c r="B55" s="79" t="s">
        <v>608</v>
      </c>
      <c r="C55" s="79" t="s">
        <v>609</v>
      </c>
      <c r="D55" s="79" t="s">
        <v>534</v>
      </c>
      <c r="E55" s="79" t="s">
        <v>542</v>
      </c>
      <c r="F55" s="79" t="s">
        <v>545</v>
      </c>
      <c r="G55" s="83" t="s">
        <v>510</v>
      </c>
      <c r="H55" s="83" t="s">
        <v>515</v>
      </c>
      <c r="I55" s="83" t="s">
        <v>516</v>
      </c>
      <c r="J55" s="84" t="s">
        <v>524</v>
      </c>
      <c r="K55" s="79" t="s">
        <v>545</v>
      </c>
    </row>
    <row r="56" s="44" customFormat="1" ht="19.5" customHeight="1" spans="1:11">
      <c r="A56" s="193" t="s">
        <v>450</v>
      </c>
      <c r="B56" s="79" t="s">
        <v>608</v>
      </c>
      <c r="C56" s="79" t="s">
        <v>609</v>
      </c>
      <c r="D56" s="79" t="s">
        <v>534</v>
      </c>
      <c r="E56" s="79" t="s">
        <v>546</v>
      </c>
      <c r="F56" s="79" t="s">
        <v>622</v>
      </c>
      <c r="G56" s="83" t="s">
        <v>510</v>
      </c>
      <c r="H56" s="83" t="s">
        <v>163</v>
      </c>
      <c r="I56" s="84" t="s">
        <v>511</v>
      </c>
      <c r="J56" s="84" t="s">
        <v>524</v>
      </c>
      <c r="K56" s="79" t="s">
        <v>622</v>
      </c>
    </row>
    <row r="57" s="44" customFormat="1" ht="19.5" customHeight="1" spans="1:11">
      <c r="A57" s="193" t="s">
        <v>450</v>
      </c>
      <c r="B57" s="79" t="s">
        <v>608</v>
      </c>
      <c r="C57" s="79" t="s">
        <v>609</v>
      </c>
      <c r="D57" s="79" t="s">
        <v>534</v>
      </c>
      <c r="E57" s="79" t="s">
        <v>546</v>
      </c>
      <c r="F57" s="79" t="s">
        <v>550</v>
      </c>
      <c r="G57" s="83" t="s">
        <v>510</v>
      </c>
      <c r="H57" s="83" t="s">
        <v>163</v>
      </c>
      <c r="I57" s="84" t="s">
        <v>511</v>
      </c>
      <c r="J57" s="84" t="s">
        <v>524</v>
      </c>
      <c r="K57" s="79" t="s">
        <v>623</v>
      </c>
    </row>
    <row r="58" s="44" customFormat="1" ht="19.5" customHeight="1" spans="1:11">
      <c r="A58" s="193" t="s">
        <v>450</v>
      </c>
      <c r="B58" s="79" t="s">
        <v>608</v>
      </c>
      <c r="C58" s="79" t="s">
        <v>609</v>
      </c>
      <c r="D58" s="79" t="s">
        <v>552</v>
      </c>
      <c r="E58" s="79" t="s">
        <v>553</v>
      </c>
      <c r="F58" s="79" t="s">
        <v>554</v>
      </c>
      <c r="G58" s="83" t="s">
        <v>503</v>
      </c>
      <c r="H58" s="83" t="s">
        <v>544</v>
      </c>
      <c r="I58" s="83" t="s">
        <v>516</v>
      </c>
      <c r="J58" s="84" t="s">
        <v>524</v>
      </c>
      <c r="K58" s="79" t="s">
        <v>554</v>
      </c>
    </row>
    <row r="59" s="44" customFormat="1" ht="24" customHeight="1" spans="1:11">
      <c r="A59" s="193" t="s">
        <v>448</v>
      </c>
      <c r="B59" s="79" t="s">
        <v>624</v>
      </c>
      <c r="C59" s="79" t="s">
        <v>625</v>
      </c>
      <c r="D59" s="79" t="s">
        <v>500</v>
      </c>
      <c r="E59" s="79" t="s">
        <v>501</v>
      </c>
      <c r="F59" s="79" t="s">
        <v>626</v>
      </c>
      <c r="G59" s="83" t="s">
        <v>510</v>
      </c>
      <c r="H59" s="83" t="s">
        <v>213</v>
      </c>
      <c r="I59" s="84" t="s">
        <v>583</v>
      </c>
      <c r="J59" s="84" t="s">
        <v>506</v>
      </c>
      <c r="K59" s="79" t="s">
        <v>627</v>
      </c>
    </row>
    <row r="60" s="44" customFormat="1" ht="24" customHeight="1" spans="1:11">
      <c r="A60" s="193" t="s">
        <v>448</v>
      </c>
      <c r="B60" s="79" t="s">
        <v>624</v>
      </c>
      <c r="C60" s="79" t="s">
        <v>625</v>
      </c>
      <c r="D60" s="79" t="s">
        <v>534</v>
      </c>
      <c r="E60" s="79" t="s">
        <v>546</v>
      </c>
      <c r="F60" s="79" t="s">
        <v>606</v>
      </c>
      <c r="G60" s="83" t="s">
        <v>510</v>
      </c>
      <c r="H60" s="83" t="s">
        <v>213</v>
      </c>
      <c r="I60" s="83" t="s">
        <v>516</v>
      </c>
      <c r="J60" s="84" t="s">
        <v>506</v>
      </c>
      <c r="K60" s="79" t="s">
        <v>628</v>
      </c>
    </row>
    <row r="61" s="44" customFormat="1" ht="24" customHeight="1" spans="1:11">
      <c r="A61" s="193" t="s">
        <v>448</v>
      </c>
      <c r="B61" s="79" t="s">
        <v>624</v>
      </c>
      <c r="C61" s="79" t="s">
        <v>625</v>
      </c>
      <c r="D61" s="79" t="s">
        <v>552</v>
      </c>
      <c r="E61" s="79" t="s">
        <v>553</v>
      </c>
      <c r="F61" s="79" t="s">
        <v>629</v>
      </c>
      <c r="G61" s="83" t="s">
        <v>503</v>
      </c>
      <c r="H61" s="83" t="s">
        <v>630</v>
      </c>
      <c r="I61" s="83" t="s">
        <v>516</v>
      </c>
      <c r="J61" s="84" t="s">
        <v>524</v>
      </c>
      <c r="K61" s="79" t="s">
        <v>629</v>
      </c>
    </row>
    <row r="62" s="44" customFormat="1" ht="28" customHeight="1" spans="1:11">
      <c r="A62" s="193" t="s">
        <v>441</v>
      </c>
      <c r="B62" s="79" t="s">
        <v>631</v>
      </c>
      <c r="C62" s="194" t="s">
        <v>632</v>
      </c>
      <c r="D62" s="79" t="s">
        <v>500</v>
      </c>
      <c r="E62" s="79" t="s">
        <v>501</v>
      </c>
      <c r="F62" s="79" t="s">
        <v>633</v>
      </c>
      <c r="G62" s="83" t="s">
        <v>503</v>
      </c>
      <c r="H62" s="83" t="s">
        <v>634</v>
      </c>
      <c r="I62" s="84" t="s">
        <v>635</v>
      </c>
      <c r="J62" s="84" t="s">
        <v>506</v>
      </c>
      <c r="K62" s="79" t="s">
        <v>636</v>
      </c>
    </row>
    <row r="63" s="44" customFormat="1" ht="28" customHeight="1" spans="1:11">
      <c r="A63" s="193" t="s">
        <v>441</v>
      </c>
      <c r="B63" s="79" t="s">
        <v>631</v>
      </c>
      <c r="C63" s="79" t="s">
        <v>637</v>
      </c>
      <c r="D63" s="79" t="s">
        <v>500</v>
      </c>
      <c r="E63" s="79" t="s">
        <v>501</v>
      </c>
      <c r="F63" s="79" t="s">
        <v>638</v>
      </c>
      <c r="G63" s="83" t="s">
        <v>510</v>
      </c>
      <c r="H63" s="83" t="s">
        <v>571</v>
      </c>
      <c r="I63" s="84" t="s">
        <v>559</v>
      </c>
      <c r="J63" s="84" t="s">
        <v>506</v>
      </c>
      <c r="K63" s="79" t="s">
        <v>639</v>
      </c>
    </row>
    <row r="64" s="44" customFormat="1" ht="28" customHeight="1" spans="1:11">
      <c r="A64" s="193" t="s">
        <v>441</v>
      </c>
      <c r="B64" s="79" t="s">
        <v>631</v>
      </c>
      <c r="C64" s="79" t="s">
        <v>637</v>
      </c>
      <c r="D64" s="79" t="s">
        <v>500</v>
      </c>
      <c r="E64" s="79" t="s">
        <v>513</v>
      </c>
      <c r="F64" s="79" t="s">
        <v>640</v>
      </c>
      <c r="G64" s="83" t="s">
        <v>510</v>
      </c>
      <c r="H64" s="83" t="s">
        <v>519</v>
      </c>
      <c r="I64" s="83" t="s">
        <v>516</v>
      </c>
      <c r="J64" s="84" t="s">
        <v>524</v>
      </c>
      <c r="K64" s="79" t="s">
        <v>641</v>
      </c>
    </row>
    <row r="65" s="44" customFormat="1" ht="28" customHeight="1" spans="1:11">
      <c r="A65" s="193" t="s">
        <v>441</v>
      </c>
      <c r="B65" s="79" t="s">
        <v>631</v>
      </c>
      <c r="C65" s="79" t="s">
        <v>637</v>
      </c>
      <c r="D65" s="79" t="s">
        <v>500</v>
      </c>
      <c r="E65" s="79" t="s">
        <v>513</v>
      </c>
      <c r="F65" s="79" t="s">
        <v>642</v>
      </c>
      <c r="G65" s="83" t="s">
        <v>510</v>
      </c>
      <c r="H65" s="83" t="s">
        <v>519</v>
      </c>
      <c r="I65" s="83" t="s">
        <v>516</v>
      </c>
      <c r="J65" s="84" t="s">
        <v>524</v>
      </c>
      <c r="K65" s="79" t="s">
        <v>643</v>
      </c>
    </row>
    <row r="66" s="44" customFormat="1" ht="28" customHeight="1" spans="1:11">
      <c r="A66" s="193" t="s">
        <v>441</v>
      </c>
      <c r="B66" s="79" t="s">
        <v>631</v>
      </c>
      <c r="C66" s="79" t="s">
        <v>637</v>
      </c>
      <c r="D66" s="79" t="s">
        <v>500</v>
      </c>
      <c r="E66" s="79" t="s">
        <v>513</v>
      </c>
      <c r="F66" s="79" t="s">
        <v>579</v>
      </c>
      <c r="G66" s="83" t="s">
        <v>510</v>
      </c>
      <c r="H66" s="83" t="s">
        <v>519</v>
      </c>
      <c r="I66" s="83" t="s">
        <v>516</v>
      </c>
      <c r="J66" s="84" t="s">
        <v>506</v>
      </c>
      <c r="K66" s="79" t="s">
        <v>644</v>
      </c>
    </row>
    <row r="67" s="44" customFormat="1" ht="28" customHeight="1" spans="1:11">
      <c r="A67" s="193" t="s">
        <v>441</v>
      </c>
      <c r="B67" s="79" t="s">
        <v>631</v>
      </c>
      <c r="C67" s="79" t="s">
        <v>637</v>
      </c>
      <c r="D67" s="79" t="s">
        <v>500</v>
      </c>
      <c r="E67" s="79" t="s">
        <v>529</v>
      </c>
      <c r="F67" s="79" t="s">
        <v>645</v>
      </c>
      <c r="G67" s="83" t="s">
        <v>523</v>
      </c>
      <c r="H67" s="83" t="s">
        <v>582</v>
      </c>
      <c r="I67" s="84" t="s">
        <v>646</v>
      </c>
      <c r="J67" s="84" t="s">
        <v>506</v>
      </c>
      <c r="K67" s="79" t="s">
        <v>647</v>
      </c>
    </row>
    <row r="68" s="44" customFormat="1" ht="28" customHeight="1" spans="1:11">
      <c r="A68" s="193" t="s">
        <v>441</v>
      </c>
      <c r="B68" s="79" t="s">
        <v>631</v>
      </c>
      <c r="C68" s="79" t="s">
        <v>637</v>
      </c>
      <c r="D68" s="79" t="s">
        <v>534</v>
      </c>
      <c r="E68" s="79" t="s">
        <v>539</v>
      </c>
      <c r="F68" s="79" t="s">
        <v>648</v>
      </c>
      <c r="G68" s="83" t="s">
        <v>503</v>
      </c>
      <c r="H68" s="83" t="s">
        <v>519</v>
      </c>
      <c r="I68" s="83" t="s">
        <v>516</v>
      </c>
      <c r="J68" s="84" t="s">
        <v>506</v>
      </c>
      <c r="K68" s="79" t="s">
        <v>649</v>
      </c>
    </row>
    <row r="69" s="44" customFormat="1" ht="28" customHeight="1" spans="1:11">
      <c r="A69" s="193" t="s">
        <v>441</v>
      </c>
      <c r="B69" s="79" t="s">
        <v>631</v>
      </c>
      <c r="C69" s="79" t="s">
        <v>637</v>
      </c>
      <c r="D69" s="79" t="s">
        <v>534</v>
      </c>
      <c r="E69" s="79" t="s">
        <v>542</v>
      </c>
      <c r="F69" s="79" t="s">
        <v>650</v>
      </c>
      <c r="G69" s="83" t="s">
        <v>503</v>
      </c>
      <c r="H69" s="83" t="s">
        <v>519</v>
      </c>
      <c r="I69" s="83" t="s">
        <v>516</v>
      </c>
      <c r="J69" s="84" t="s">
        <v>506</v>
      </c>
      <c r="K69" s="79" t="s">
        <v>651</v>
      </c>
    </row>
    <row r="70" s="44" customFormat="1" ht="28" customHeight="1" spans="1:11">
      <c r="A70" s="193" t="s">
        <v>441</v>
      </c>
      <c r="B70" s="79" t="s">
        <v>631</v>
      </c>
      <c r="C70" s="79" t="s">
        <v>637</v>
      </c>
      <c r="D70" s="79" t="s">
        <v>552</v>
      </c>
      <c r="E70" s="79" t="s">
        <v>553</v>
      </c>
      <c r="F70" s="79" t="s">
        <v>554</v>
      </c>
      <c r="G70" s="83" t="s">
        <v>503</v>
      </c>
      <c r="H70" s="83" t="s">
        <v>515</v>
      </c>
      <c r="I70" s="83" t="s">
        <v>516</v>
      </c>
      <c r="J70" s="84" t="s">
        <v>524</v>
      </c>
      <c r="K70" s="79" t="s">
        <v>652</v>
      </c>
    </row>
    <row r="71" s="44" customFormat="1" ht="19.5" customHeight="1" spans="1:11">
      <c r="A71" s="66"/>
      <c r="B71" s="82" t="s">
        <v>402</v>
      </c>
      <c r="C71" s="66"/>
      <c r="D71" s="66"/>
      <c r="E71" s="66"/>
      <c r="F71" s="66"/>
      <c r="G71" s="83"/>
      <c r="H71" s="83"/>
      <c r="I71" s="83"/>
      <c r="J71" s="83"/>
      <c r="K71" s="66"/>
    </row>
    <row r="72" s="44" customFormat="1" ht="19.5" customHeight="1" spans="1:11">
      <c r="A72" s="193" t="s">
        <v>483</v>
      </c>
      <c r="B72" s="79" t="s">
        <v>653</v>
      </c>
      <c r="C72" s="66" t="s">
        <v>654</v>
      </c>
      <c r="D72" s="79" t="s">
        <v>500</v>
      </c>
      <c r="E72" s="79" t="s">
        <v>513</v>
      </c>
      <c r="F72" s="79" t="s">
        <v>655</v>
      </c>
      <c r="G72" s="83" t="s">
        <v>510</v>
      </c>
      <c r="H72" s="83" t="s">
        <v>519</v>
      </c>
      <c r="I72" s="83" t="s">
        <v>516</v>
      </c>
      <c r="J72" s="84" t="s">
        <v>524</v>
      </c>
      <c r="K72" s="79" t="s">
        <v>656</v>
      </c>
    </row>
    <row r="73" s="44" customFormat="1" ht="19.5" customHeight="1" spans="1:11">
      <c r="A73" s="193" t="s">
        <v>483</v>
      </c>
      <c r="B73" s="79" t="s">
        <v>653</v>
      </c>
      <c r="C73" s="66" t="s">
        <v>657</v>
      </c>
      <c r="D73" s="79" t="s">
        <v>500</v>
      </c>
      <c r="E73" s="79" t="s">
        <v>521</v>
      </c>
      <c r="F73" s="66" t="s">
        <v>658</v>
      </c>
      <c r="G73" s="83" t="s">
        <v>510</v>
      </c>
      <c r="H73" s="83" t="s">
        <v>519</v>
      </c>
      <c r="I73" s="83" t="s">
        <v>516</v>
      </c>
      <c r="J73" s="84" t="s">
        <v>524</v>
      </c>
      <c r="K73" s="79" t="s">
        <v>656</v>
      </c>
    </row>
    <row r="74" s="44" customFormat="1" ht="19.5" customHeight="1" spans="1:11">
      <c r="A74" s="193" t="s">
        <v>483</v>
      </c>
      <c r="B74" s="79" t="s">
        <v>653</v>
      </c>
      <c r="C74" s="66" t="s">
        <v>657</v>
      </c>
      <c r="D74" s="79" t="s">
        <v>534</v>
      </c>
      <c r="E74" s="79" t="s">
        <v>539</v>
      </c>
      <c r="F74" s="79" t="s">
        <v>659</v>
      </c>
      <c r="G74" s="83" t="s">
        <v>503</v>
      </c>
      <c r="H74" s="83" t="s">
        <v>515</v>
      </c>
      <c r="I74" s="83" t="s">
        <v>516</v>
      </c>
      <c r="J74" s="84" t="s">
        <v>524</v>
      </c>
      <c r="K74" s="79" t="s">
        <v>656</v>
      </c>
    </row>
    <row r="75" s="44" customFormat="1" ht="19.5" customHeight="1" spans="1:11">
      <c r="A75" s="193" t="s">
        <v>483</v>
      </c>
      <c r="B75" s="79" t="s">
        <v>653</v>
      </c>
      <c r="C75" s="66" t="s">
        <v>657</v>
      </c>
      <c r="D75" s="79" t="s">
        <v>552</v>
      </c>
      <c r="E75" s="79" t="s">
        <v>553</v>
      </c>
      <c r="F75" s="79" t="s">
        <v>660</v>
      </c>
      <c r="G75" s="83" t="s">
        <v>503</v>
      </c>
      <c r="H75" s="83" t="s">
        <v>515</v>
      </c>
      <c r="I75" s="83" t="s">
        <v>516</v>
      </c>
      <c r="J75" s="84" t="s">
        <v>524</v>
      </c>
      <c r="K75" s="79" t="s">
        <v>656</v>
      </c>
    </row>
    <row r="76" s="44" customFormat="1" ht="31" customHeight="1" spans="1:11">
      <c r="A76" s="193" t="s">
        <v>485</v>
      </c>
      <c r="B76" s="79" t="s">
        <v>661</v>
      </c>
      <c r="C76" s="79" t="s">
        <v>662</v>
      </c>
      <c r="D76" s="79" t="s">
        <v>500</v>
      </c>
      <c r="E76" s="79" t="s">
        <v>501</v>
      </c>
      <c r="F76" s="79" t="s">
        <v>663</v>
      </c>
      <c r="G76" s="83" t="s">
        <v>510</v>
      </c>
      <c r="H76" s="83" t="s">
        <v>202</v>
      </c>
      <c r="I76" s="84" t="s">
        <v>664</v>
      </c>
      <c r="J76" s="84" t="s">
        <v>506</v>
      </c>
      <c r="K76" s="79" t="s">
        <v>665</v>
      </c>
    </row>
    <row r="77" s="44" customFormat="1" ht="31" customHeight="1" spans="1:11">
      <c r="A77" s="193" t="s">
        <v>485</v>
      </c>
      <c r="B77" s="79" t="s">
        <v>661</v>
      </c>
      <c r="C77" s="79" t="s">
        <v>662</v>
      </c>
      <c r="D77" s="79" t="s">
        <v>500</v>
      </c>
      <c r="E77" s="79" t="s">
        <v>513</v>
      </c>
      <c r="F77" s="79" t="s">
        <v>666</v>
      </c>
      <c r="G77" s="83" t="s">
        <v>503</v>
      </c>
      <c r="H77" s="83" t="s">
        <v>667</v>
      </c>
      <c r="I77" s="84" t="s">
        <v>668</v>
      </c>
      <c r="J77" s="84" t="s">
        <v>506</v>
      </c>
      <c r="K77" s="79" t="s">
        <v>669</v>
      </c>
    </row>
    <row r="78" s="44" customFormat="1" ht="31" customHeight="1" spans="1:11">
      <c r="A78" s="193" t="s">
        <v>485</v>
      </c>
      <c r="B78" s="79" t="s">
        <v>661</v>
      </c>
      <c r="C78" s="79" t="s">
        <v>662</v>
      </c>
      <c r="D78" s="79" t="s">
        <v>534</v>
      </c>
      <c r="E78" s="79" t="s">
        <v>542</v>
      </c>
      <c r="F78" s="79" t="s">
        <v>670</v>
      </c>
      <c r="G78" s="83" t="s">
        <v>671</v>
      </c>
      <c r="H78" s="83" t="s">
        <v>672</v>
      </c>
      <c r="I78" s="83" t="s">
        <v>516</v>
      </c>
      <c r="J78" s="84" t="s">
        <v>506</v>
      </c>
      <c r="K78" s="79" t="s">
        <v>673</v>
      </c>
    </row>
    <row r="79" s="44" customFormat="1" ht="31" customHeight="1" spans="1:11">
      <c r="A79" s="193" t="s">
        <v>485</v>
      </c>
      <c r="B79" s="79" t="s">
        <v>661</v>
      </c>
      <c r="C79" s="79" t="s">
        <v>662</v>
      </c>
      <c r="D79" s="79" t="s">
        <v>552</v>
      </c>
      <c r="E79" s="79" t="s">
        <v>553</v>
      </c>
      <c r="F79" s="79" t="s">
        <v>674</v>
      </c>
      <c r="G79" s="83" t="s">
        <v>503</v>
      </c>
      <c r="H79" s="83" t="s">
        <v>675</v>
      </c>
      <c r="I79" s="83" t="s">
        <v>516</v>
      </c>
      <c r="J79" s="84" t="s">
        <v>506</v>
      </c>
      <c r="K79" s="79" t="s">
        <v>676</v>
      </c>
    </row>
    <row r="80" s="44" customFormat="1" ht="31" customHeight="1" spans="1:11">
      <c r="A80" s="193" t="s">
        <v>481</v>
      </c>
      <c r="B80" s="66" t="s">
        <v>677</v>
      </c>
      <c r="C80" s="79" t="s">
        <v>678</v>
      </c>
      <c r="D80" s="79" t="s">
        <v>500</v>
      </c>
      <c r="E80" s="79" t="s">
        <v>501</v>
      </c>
      <c r="F80" s="79" t="s">
        <v>679</v>
      </c>
      <c r="G80" s="83" t="s">
        <v>510</v>
      </c>
      <c r="H80" s="83" t="s">
        <v>202</v>
      </c>
      <c r="I80" s="84" t="s">
        <v>664</v>
      </c>
      <c r="J80" s="84" t="s">
        <v>506</v>
      </c>
      <c r="K80" s="79" t="s">
        <v>680</v>
      </c>
    </row>
    <row r="81" s="44" customFormat="1" ht="31" customHeight="1" spans="1:11">
      <c r="A81" s="193" t="s">
        <v>481</v>
      </c>
      <c r="B81" s="66" t="s">
        <v>681</v>
      </c>
      <c r="C81" s="79" t="s">
        <v>682</v>
      </c>
      <c r="D81" s="79" t="s">
        <v>500</v>
      </c>
      <c r="E81" s="79" t="s">
        <v>513</v>
      </c>
      <c r="F81" s="79" t="s">
        <v>683</v>
      </c>
      <c r="G81" s="83" t="s">
        <v>510</v>
      </c>
      <c r="H81" s="83" t="s">
        <v>163</v>
      </c>
      <c r="I81" s="84" t="s">
        <v>566</v>
      </c>
      <c r="J81" s="84" t="s">
        <v>506</v>
      </c>
      <c r="K81" s="79" t="s">
        <v>684</v>
      </c>
    </row>
    <row r="82" s="44" customFormat="1" ht="31" customHeight="1" spans="1:11">
      <c r="A82" s="193" t="s">
        <v>481</v>
      </c>
      <c r="B82" s="66" t="s">
        <v>681</v>
      </c>
      <c r="C82" s="79" t="s">
        <v>682</v>
      </c>
      <c r="D82" s="79" t="s">
        <v>534</v>
      </c>
      <c r="E82" s="79" t="s">
        <v>542</v>
      </c>
      <c r="F82" s="79" t="s">
        <v>670</v>
      </c>
      <c r="G82" s="83" t="s">
        <v>503</v>
      </c>
      <c r="H82" s="83" t="s">
        <v>685</v>
      </c>
      <c r="I82" s="84" t="s">
        <v>686</v>
      </c>
      <c r="J82" s="84" t="s">
        <v>506</v>
      </c>
      <c r="K82" s="79" t="s">
        <v>687</v>
      </c>
    </row>
    <row r="83" s="44" customFormat="1" ht="31" customHeight="1" spans="1:11">
      <c r="A83" s="193" t="s">
        <v>481</v>
      </c>
      <c r="B83" s="66" t="s">
        <v>681</v>
      </c>
      <c r="C83" s="79" t="s">
        <v>682</v>
      </c>
      <c r="D83" s="79" t="s">
        <v>552</v>
      </c>
      <c r="E83" s="79" t="s">
        <v>553</v>
      </c>
      <c r="F83" s="79" t="s">
        <v>688</v>
      </c>
      <c r="G83" s="83" t="s">
        <v>503</v>
      </c>
      <c r="H83" s="83" t="s">
        <v>689</v>
      </c>
      <c r="I83" s="83" t="s">
        <v>516</v>
      </c>
      <c r="J83" s="84" t="s">
        <v>506</v>
      </c>
      <c r="K83" s="79" t="s">
        <v>690</v>
      </c>
    </row>
  </sheetData>
  <mergeCells count="28">
    <mergeCell ref="B2:K2"/>
    <mergeCell ref="A8:A20"/>
    <mergeCell ref="A21:A41"/>
    <mergeCell ref="A42:A44"/>
    <mergeCell ref="A46:A58"/>
    <mergeCell ref="A59:A61"/>
    <mergeCell ref="A62:A70"/>
    <mergeCell ref="A72:A75"/>
    <mergeCell ref="A76:A79"/>
    <mergeCell ref="A80:A83"/>
    <mergeCell ref="B8:B20"/>
    <mergeCell ref="B21:B41"/>
    <mergeCell ref="B42:B44"/>
    <mergeCell ref="B46:B58"/>
    <mergeCell ref="B59:B61"/>
    <mergeCell ref="B62:B70"/>
    <mergeCell ref="B72:B75"/>
    <mergeCell ref="B76:B79"/>
    <mergeCell ref="B80:B83"/>
    <mergeCell ref="C8:C20"/>
    <mergeCell ref="C21:C41"/>
    <mergeCell ref="C42:C44"/>
    <mergeCell ref="C46:C58"/>
    <mergeCell ref="C59:C61"/>
    <mergeCell ref="C62:C70"/>
    <mergeCell ref="C72:C75"/>
    <mergeCell ref="C76:C79"/>
    <mergeCell ref="C80:C83"/>
  </mergeCells>
  <printOptions horizontalCentered="1"/>
  <pageMargins left="0.393055555555556" right="0.393055555555556" top="0.984027777777778" bottom="0.786805555555556" header="0.5" footer="0.5"/>
  <pageSetup paperSize="9" scale="3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zoomScale="80" zoomScaleNormal="80" workbookViewId="0">
      <selection activeCell="F14" sqref="F14"/>
    </sheetView>
  </sheetViews>
  <sheetFormatPr defaultColWidth="9.15" defaultRowHeight="12" customHeight="1" outlineLevelRow="7"/>
  <cols>
    <col min="1" max="11" width="17.0083333333333" style="173" customWidth="1"/>
    <col min="12" max="16384" width="9.15" style="173"/>
  </cols>
  <sheetData>
    <row r="1" ht="17.25" customHeight="1" spans="11:11">
      <c r="K1" s="187" t="s">
        <v>691</v>
      </c>
    </row>
    <row r="2" ht="28.5" customHeight="1" spans="2:11">
      <c r="B2" s="174" t="s">
        <v>692</v>
      </c>
      <c r="C2" s="135"/>
      <c r="D2" s="135"/>
      <c r="E2" s="135"/>
      <c r="F2" s="135"/>
      <c r="G2" s="175"/>
      <c r="H2" s="135"/>
      <c r="I2" s="175"/>
      <c r="J2" s="175"/>
      <c r="K2" s="135"/>
    </row>
    <row r="3" ht="17.25" customHeight="1" spans="1:1">
      <c r="A3" s="173" t="str">
        <f>'项目支出绩效目标表（本次下达）05-2'!A3</f>
        <v>单位名称：曲靖市城市综合管理局</v>
      </c>
    </row>
    <row r="4" ht="44.25" customHeight="1" spans="1:11">
      <c r="A4" s="11" t="s">
        <v>421</v>
      </c>
      <c r="B4" s="176" t="s">
        <v>693</v>
      </c>
      <c r="C4" s="176" t="s">
        <v>694</v>
      </c>
      <c r="D4" s="176" t="s">
        <v>695</v>
      </c>
      <c r="E4" s="176" t="s">
        <v>696</v>
      </c>
      <c r="F4" s="176" t="s">
        <v>697</v>
      </c>
      <c r="G4" s="177" t="s">
        <v>698</v>
      </c>
      <c r="H4" s="176" t="s">
        <v>699</v>
      </c>
      <c r="I4" s="177" t="s">
        <v>700</v>
      </c>
      <c r="J4" s="177" t="s">
        <v>701</v>
      </c>
      <c r="K4" s="176" t="s">
        <v>702</v>
      </c>
    </row>
    <row r="5" ht="14.25" customHeight="1" spans="1:11">
      <c r="A5" s="178">
        <v>1</v>
      </c>
      <c r="B5" s="179">
        <v>2</v>
      </c>
      <c r="C5" s="180">
        <v>3</v>
      </c>
      <c r="D5" s="181">
        <v>4</v>
      </c>
      <c r="E5" s="181">
        <v>5</v>
      </c>
      <c r="F5" s="181">
        <v>6</v>
      </c>
      <c r="G5" s="181">
        <v>7</v>
      </c>
      <c r="H5" s="180">
        <v>8</v>
      </c>
      <c r="I5" s="181">
        <v>8</v>
      </c>
      <c r="J5" s="180">
        <v>10</v>
      </c>
      <c r="K5" s="180">
        <v>11</v>
      </c>
    </row>
    <row r="6" ht="30" customHeight="1" spans="1:11">
      <c r="A6" s="182"/>
      <c r="B6" s="183"/>
      <c r="C6" s="184"/>
      <c r="D6" s="184"/>
      <c r="E6" s="184"/>
      <c r="F6" s="185"/>
      <c r="G6" s="186"/>
      <c r="H6" s="185"/>
      <c r="I6" s="186"/>
      <c r="J6" s="186"/>
      <c r="K6" s="185"/>
    </row>
    <row r="7" ht="30" customHeight="1" spans="1:11">
      <c r="A7" s="178"/>
      <c r="B7" s="183"/>
      <c r="C7" s="183"/>
      <c r="D7" s="183"/>
      <c r="E7" s="183"/>
      <c r="F7" s="183"/>
      <c r="G7" s="183"/>
      <c r="H7" s="183"/>
      <c r="I7" s="183"/>
      <c r="J7" s="183"/>
      <c r="K7" s="188"/>
    </row>
    <row r="8" ht="30" customHeight="1" spans="1:1">
      <c r="A8" s="173" t="s">
        <v>703</v>
      </c>
    </row>
  </sheetData>
  <mergeCells count="1">
    <mergeCell ref="B2:K2"/>
  </mergeCells>
  <printOptions horizontalCentered="1"/>
  <pageMargins left="0.393055555555556" right="0.393055555555556" top="0.984027777777778" bottom="0.786805555555556" header="0.5" footer="0.5"/>
  <pageSetup paperSize="9" scale="67"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zoomScale="70" zoomScaleNormal="70" workbookViewId="0">
      <selection activeCell="B19" sqref="B19"/>
    </sheetView>
  </sheetViews>
  <sheetFormatPr defaultColWidth="9.15" defaultRowHeight="14.25" customHeight="1" outlineLevelCol="5"/>
  <cols>
    <col min="1" max="6" width="31.1583333333333" style="1" customWidth="1"/>
    <col min="7" max="16384" width="9.15" style="1"/>
  </cols>
  <sheetData>
    <row r="1" ht="12" customHeight="1" spans="1:6">
      <c r="A1" s="151">
        <v>1</v>
      </c>
      <c r="B1" s="152">
        <v>0</v>
      </c>
      <c r="C1" s="151">
        <v>1</v>
      </c>
      <c r="D1" s="167"/>
      <c r="E1" s="167"/>
      <c r="F1" s="150" t="s">
        <v>704</v>
      </c>
    </row>
    <row r="2" ht="26.25" customHeight="1" spans="1:6">
      <c r="A2" s="155" t="s">
        <v>705</v>
      </c>
      <c r="B2" s="155" t="s">
        <v>706</v>
      </c>
      <c r="C2" s="156"/>
      <c r="D2" s="168"/>
      <c r="E2" s="168"/>
      <c r="F2" s="168"/>
    </row>
    <row r="3" ht="13.5" customHeight="1" spans="1:6">
      <c r="A3" s="5" t="str">
        <f>"单位名称："&amp;"曲靖市城市综合管理局"</f>
        <v>单位名称：曲靖市城市综合管理局</v>
      </c>
      <c r="B3" s="5" t="s">
        <v>707</v>
      </c>
      <c r="C3" s="151"/>
      <c r="D3" s="167"/>
      <c r="E3" s="167"/>
      <c r="F3" s="357" t="s">
        <v>53</v>
      </c>
    </row>
    <row r="4" ht="19.5" customHeight="1" spans="1:6">
      <c r="A4" s="97" t="s">
        <v>708</v>
      </c>
      <c r="B4" s="169" t="s">
        <v>54</v>
      </c>
      <c r="C4" s="97" t="s">
        <v>55</v>
      </c>
      <c r="D4" s="11" t="s">
        <v>709</v>
      </c>
      <c r="E4" s="11"/>
      <c r="F4" s="11"/>
    </row>
    <row r="5" ht="18.75" customHeight="1" spans="1:6">
      <c r="A5" s="97"/>
      <c r="B5" s="170"/>
      <c r="C5" s="97"/>
      <c r="D5" s="11" t="s">
        <v>56</v>
      </c>
      <c r="E5" s="11" t="s">
        <v>57</v>
      </c>
      <c r="F5" s="11" t="s">
        <v>58</v>
      </c>
    </row>
    <row r="6" ht="23.25" customHeight="1" spans="1:6">
      <c r="A6" s="95">
        <v>1</v>
      </c>
      <c r="B6" s="163" t="s">
        <v>164</v>
      </c>
      <c r="C6" s="95">
        <v>3</v>
      </c>
      <c r="D6" s="96">
        <v>4</v>
      </c>
      <c r="E6" s="96">
        <v>5</v>
      </c>
      <c r="F6" s="96">
        <v>6</v>
      </c>
    </row>
    <row r="7" ht="23.25" customHeight="1" spans="1:6">
      <c r="A7" s="17"/>
      <c r="B7" s="15"/>
      <c r="C7" s="15"/>
      <c r="D7" s="16"/>
      <c r="E7" s="16"/>
      <c r="F7" s="16"/>
    </row>
    <row r="8" ht="24" customHeight="1" spans="1:6">
      <c r="A8" s="15"/>
      <c r="B8" s="17"/>
      <c r="C8" s="17"/>
      <c r="D8" s="16"/>
      <c r="E8" s="16"/>
      <c r="F8" s="16"/>
    </row>
    <row r="9" ht="18.75" customHeight="1" spans="1:6">
      <c r="A9" s="171" t="s">
        <v>114</v>
      </c>
      <c r="B9" s="171" t="s">
        <v>115</v>
      </c>
      <c r="C9" s="172" t="s">
        <v>115</v>
      </c>
      <c r="D9" s="16"/>
      <c r="E9" s="16"/>
      <c r="F9" s="16"/>
    </row>
    <row r="10" customHeight="1" spans="1:1">
      <c r="A10" s="1" t="s">
        <v>710</v>
      </c>
    </row>
  </sheetData>
  <mergeCells count="7">
    <mergeCell ref="A2:F2"/>
    <mergeCell ref="A3:C3"/>
    <mergeCell ref="D4:F4"/>
    <mergeCell ref="A9:C9"/>
    <mergeCell ref="A4:A5"/>
    <mergeCell ref="B4:B5"/>
    <mergeCell ref="C4:C5"/>
  </mergeCells>
  <printOptions horizontalCentered="1"/>
  <pageMargins left="0.393055555555556" right="0.393055555555556" top="0.984027777777778" bottom="0.786805555555556" header="0.5" footer="0.5"/>
  <pageSetup paperSize="9" scale="63"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zoomScale="70" zoomScaleNormal="70" workbookViewId="0">
      <selection activeCell="B21" sqref="B21"/>
    </sheetView>
  </sheetViews>
  <sheetFormatPr defaultColWidth="9.15" defaultRowHeight="14.25" customHeight="1" outlineLevelCol="5"/>
  <cols>
    <col min="1" max="6" width="31.1666666666667" style="1" customWidth="1"/>
    <col min="7" max="16384" width="9.15" style="1"/>
  </cols>
  <sheetData>
    <row r="1" ht="12" customHeight="1" spans="1:6">
      <c r="A1" s="151">
        <v>1</v>
      </c>
      <c r="B1" s="152">
        <v>0</v>
      </c>
      <c r="C1" s="151">
        <v>1</v>
      </c>
      <c r="D1" s="153"/>
      <c r="E1" s="153"/>
      <c r="F1" s="154" t="s">
        <v>704</v>
      </c>
    </row>
    <row r="2" ht="26.25" customHeight="1" spans="1:6">
      <c r="A2" s="155" t="s">
        <v>711</v>
      </c>
      <c r="B2" s="155" t="s">
        <v>706</v>
      </c>
      <c r="C2" s="156"/>
      <c r="D2" s="157"/>
      <c r="E2" s="157"/>
      <c r="F2" s="157"/>
    </row>
    <row r="3" ht="13.5" customHeight="1" spans="1:6">
      <c r="A3" s="5" t="str">
        <f>"单位名称："&amp;"曲靖市城市综合管理局"</f>
        <v>单位名称：曲靖市城市综合管理局</v>
      </c>
      <c r="B3" s="158" t="s">
        <v>707</v>
      </c>
      <c r="C3" s="151"/>
      <c r="D3" s="153"/>
      <c r="E3" s="153"/>
      <c r="F3" s="357" t="s">
        <v>53</v>
      </c>
    </row>
    <row r="4" ht="19.5" customHeight="1" spans="1:6">
      <c r="A4" s="159" t="s">
        <v>708</v>
      </c>
      <c r="B4" s="160" t="s">
        <v>54</v>
      </c>
      <c r="C4" s="159" t="s">
        <v>55</v>
      </c>
      <c r="D4" s="41" t="s">
        <v>712</v>
      </c>
      <c r="E4" s="42"/>
      <c r="F4" s="43"/>
    </row>
    <row r="5" ht="18.75" customHeight="1" spans="1:6">
      <c r="A5" s="161"/>
      <c r="B5" s="162"/>
      <c r="C5" s="161"/>
      <c r="D5" s="29" t="s">
        <v>56</v>
      </c>
      <c r="E5" s="41" t="s">
        <v>57</v>
      </c>
      <c r="F5" s="29" t="s">
        <v>58</v>
      </c>
    </row>
    <row r="6" ht="18.75" customHeight="1" spans="1:6">
      <c r="A6" s="95">
        <v>1</v>
      </c>
      <c r="B6" s="163" t="s">
        <v>164</v>
      </c>
      <c r="C6" s="95">
        <v>3</v>
      </c>
      <c r="D6" s="96">
        <v>4</v>
      </c>
      <c r="E6" s="96">
        <v>5</v>
      </c>
      <c r="F6" s="96">
        <v>6</v>
      </c>
    </row>
    <row r="7" ht="21" customHeight="1" spans="1:6">
      <c r="A7" s="17"/>
      <c r="B7" s="164"/>
      <c r="C7" s="164"/>
      <c r="D7" s="16"/>
      <c r="E7" s="16"/>
      <c r="F7" s="16"/>
    </row>
    <row r="8" ht="21" customHeight="1" spans="1:6">
      <c r="A8" s="164"/>
      <c r="B8" s="17"/>
      <c r="C8" s="17"/>
      <c r="D8" s="16"/>
      <c r="E8" s="16"/>
      <c r="F8" s="16"/>
    </row>
    <row r="9" ht="18.75" customHeight="1" spans="1:6">
      <c r="A9" s="165" t="s">
        <v>114</v>
      </c>
      <c r="B9" s="165" t="s">
        <v>115</v>
      </c>
      <c r="C9" s="166" t="s">
        <v>115</v>
      </c>
      <c r="D9" s="16"/>
      <c r="E9" s="16"/>
      <c r="F9" s="16"/>
    </row>
    <row r="10" customHeight="1" spans="1:1">
      <c r="A10" s="1" t="s">
        <v>713</v>
      </c>
    </row>
  </sheetData>
  <mergeCells count="7">
    <mergeCell ref="A2:F2"/>
    <mergeCell ref="A3:C3"/>
    <mergeCell ref="D4:F4"/>
    <mergeCell ref="A9:C9"/>
    <mergeCell ref="A4:A5"/>
    <mergeCell ref="B4:B5"/>
    <mergeCell ref="C4:C5"/>
  </mergeCells>
  <printOptions horizontalCentered="1"/>
  <pageMargins left="0.393055555555556" right="0.393055555555556" top="0.984027777777778" bottom="0.786805555555556" header="0.5" footer="0.5"/>
  <pageSetup paperSize="9" scale="63"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9"/>
  <sheetViews>
    <sheetView zoomScale="80" zoomScaleNormal="80" topLeftCell="A25" workbookViewId="0">
      <selection activeCell="J16" sqref="J16"/>
    </sheetView>
  </sheetViews>
  <sheetFormatPr defaultColWidth="9.15" defaultRowHeight="14.25" customHeight="1"/>
  <cols>
    <col min="1" max="1" width="46.8833333333333" style="1" customWidth="1"/>
    <col min="2" max="2" width="24.55" style="1" customWidth="1"/>
    <col min="3" max="3" width="23.8833333333333" style="1" customWidth="1"/>
    <col min="4" max="5" width="8.3" style="68" customWidth="1"/>
    <col min="6" max="13" width="8.3" style="1" customWidth="1"/>
    <col min="14" max="17" width="10.1333333333333" style="1" customWidth="1"/>
    <col min="18" max="16384" width="9.15" style="1"/>
  </cols>
  <sheetData>
    <row r="1" ht="13.5" customHeight="1" spans="15:17">
      <c r="O1" s="100"/>
      <c r="P1" s="100"/>
      <c r="Q1" s="149" t="s">
        <v>714</v>
      </c>
    </row>
    <row r="2" ht="27.75" customHeight="1" spans="1:17">
      <c r="A2" s="105" t="s">
        <v>715</v>
      </c>
      <c r="B2" s="24"/>
      <c r="C2" s="24"/>
      <c r="D2" s="135"/>
      <c r="E2" s="135"/>
      <c r="F2" s="24"/>
      <c r="G2" s="24"/>
      <c r="H2" s="24"/>
      <c r="I2" s="24"/>
      <c r="J2" s="24"/>
      <c r="K2" s="107"/>
      <c r="L2" s="24"/>
      <c r="M2" s="24"/>
      <c r="N2" s="24"/>
      <c r="O2" s="107"/>
      <c r="P2" s="107"/>
      <c r="Q2" s="24"/>
    </row>
    <row r="3" ht="18.75" customHeight="1" spans="1:17">
      <c r="A3" s="136" t="str">
        <f>"单位名称："&amp;"曲靖市城市综合管理局"</f>
        <v>单位名称：曲靖市城市综合管理局</v>
      </c>
      <c r="B3" s="26"/>
      <c r="C3" s="26"/>
      <c r="D3" s="137"/>
      <c r="E3" s="137"/>
      <c r="F3" s="26"/>
      <c r="G3" s="26"/>
      <c r="H3" s="26"/>
      <c r="I3" s="26"/>
      <c r="J3" s="26"/>
      <c r="O3" s="123"/>
      <c r="P3" s="123"/>
      <c r="Q3" s="357" t="s">
        <v>53</v>
      </c>
    </row>
    <row r="4" ht="15.75" customHeight="1" spans="1:17">
      <c r="A4" s="28" t="s">
        <v>716</v>
      </c>
      <c r="B4" s="109" t="s">
        <v>717</v>
      </c>
      <c r="C4" s="109" t="s">
        <v>718</v>
      </c>
      <c r="D4" s="138" t="s">
        <v>719</v>
      </c>
      <c r="E4" s="138" t="s">
        <v>720</v>
      </c>
      <c r="F4" s="109" t="s">
        <v>721</v>
      </c>
      <c r="G4" s="111" t="s">
        <v>722</v>
      </c>
      <c r="H4" s="111"/>
      <c r="I4" s="111"/>
      <c r="J4" s="111"/>
      <c r="K4" s="124"/>
      <c r="L4" s="111"/>
      <c r="M4" s="111"/>
      <c r="N4" s="111"/>
      <c r="O4" s="125"/>
      <c r="P4" s="124"/>
      <c r="Q4" s="133"/>
    </row>
    <row r="5" ht="17.25" customHeight="1" spans="1:17">
      <c r="A5" s="31"/>
      <c r="B5" s="112"/>
      <c r="C5" s="112"/>
      <c r="D5" s="139"/>
      <c r="E5" s="139"/>
      <c r="F5" s="112"/>
      <c r="G5" s="112" t="s">
        <v>56</v>
      </c>
      <c r="H5" s="112" t="s">
        <v>431</v>
      </c>
      <c r="I5" s="112" t="s">
        <v>723</v>
      </c>
      <c r="J5" s="112" t="s">
        <v>724</v>
      </c>
      <c r="K5" s="113" t="s">
        <v>725</v>
      </c>
      <c r="L5" s="126" t="s">
        <v>61</v>
      </c>
      <c r="M5" s="126"/>
      <c r="N5" s="126"/>
      <c r="O5" s="127"/>
      <c r="P5" s="134"/>
      <c r="Q5" s="114"/>
    </row>
    <row r="6" ht="54" customHeight="1" spans="1:17">
      <c r="A6" s="34"/>
      <c r="B6" s="114"/>
      <c r="C6" s="114"/>
      <c r="D6" s="140"/>
      <c r="E6" s="140"/>
      <c r="F6" s="114"/>
      <c r="G6" s="114"/>
      <c r="H6" s="114" t="s">
        <v>160</v>
      </c>
      <c r="I6" s="114"/>
      <c r="J6" s="114"/>
      <c r="K6" s="115"/>
      <c r="L6" s="114" t="s">
        <v>63</v>
      </c>
      <c r="M6" s="114" t="s">
        <v>433</v>
      </c>
      <c r="N6" s="114" t="s">
        <v>434</v>
      </c>
      <c r="O6" s="128" t="s">
        <v>435</v>
      </c>
      <c r="P6" s="115" t="s">
        <v>436</v>
      </c>
      <c r="Q6" s="114" t="s">
        <v>437</v>
      </c>
    </row>
    <row r="7" ht="15" customHeight="1" spans="1:17">
      <c r="A7" s="35">
        <v>1</v>
      </c>
      <c r="B7" s="141">
        <v>2</v>
      </c>
      <c r="C7" s="141">
        <v>3</v>
      </c>
      <c r="D7" s="142">
        <v>4</v>
      </c>
      <c r="E7" s="142">
        <v>5</v>
      </c>
      <c r="F7" s="141">
        <v>6</v>
      </c>
      <c r="G7" s="143">
        <v>7</v>
      </c>
      <c r="H7" s="143">
        <v>8</v>
      </c>
      <c r="I7" s="143">
        <v>9</v>
      </c>
      <c r="J7" s="143">
        <v>10</v>
      </c>
      <c r="K7" s="143">
        <v>11</v>
      </c>
      <c r="L7" s="143">
        <v>12</v>
      </c>
      <c r="M7" s="143">
        <v>13</v>
      </c>
      <c r="N7" s="143">
        <v>14</v>
      </c>
      <c r="O7" s="143">
        <v>15</v>
      </c>
      <c r="P7" s="143">
        <v>16</v>
      </c>
      <c r="Q7" s="143">
        <v>17</v>
      </c>
    </row>
    <row r="8" ht="21" customHeight="1" spans="1:17">
      <c r="A8" s="17" t="s">
        <v>726</v>
      </c>
      <c r="B8" s="116"/>
      <c r="C8" s="116"/>
      <c r="D8" s="144"/>
      <c r="E8" s="145"/>
      <c r="F8" s="16">
        <v>29.581</v>
      </c>
      <c r="G8" s="16">
        <v>29.581</v>
      </c>
      <c r="H8" s="16">
        <v>29.581</v>
      </c>
      <c r="I8" s="16"/>
      <c r="J8" s="16"/>
      <c r="K8" s="16"/>
      <c r="L8" s="16"/>
      <c r="M8" s="16"/>
      <c r="N8" s="16"/>
      <c r="O8" s="16"/>
      <c r="P8" s="16"/>
      <c r="Q8" s="16"/>
    </row>
    <row r="9" ht="25.5" customHeight="1" spans="1:17">
      <c r="A9" s="17" t="s">
        <v>480</v>
      </c>
      <c r="B9" s="17" t="s">
        <v>727</v>
      </c>
      <c r="C9" s="146" t="s">
        <v>728</v>
      </c>
      <c r="D9" s="18" t="s">
        <v>729</v>
      </c>
      <c r="E9" s="18" t="s">
        <v>202</v>
      </c>
      <c r="F9" s="16">
        <v>4.784</v>
      </c>
      <c r="G9" s="16">
        <v>4.784</v>
      </c>
      <c r="H9" s="16">
        <v>4.784</v>
      </c>
      <c r="I9" s="16"/>
      <c r="J9" s="16"/>
      <c r="K9" s="16"/>
      <c r="L9" s="16"/>
      <c r="M9" s="16"/>
      <c r="N9" s="16"/>
      <c r="O9" s="16"/>
      <c r="P9" s="16"/>
      <c r="Q9" s="16"/>
    </row>
    <row r="10" ht="25.5" customHeight="1" spans="1:17">
      <c r="A10" s="17" t="s">
        <v>480</v>
      </c>
      <c r="B10" s="17" t="s">
        <v>727</v>
      </c>
      <c r="C10" s="146" t="s">
        <v>728</v>
      </c>
      <c r="D10" s="18" t="s">
        <v>729</v>
      </c>
      <c r="E10" s="18" t="s">
        <v>202</v>
      </c>
      <c r="F10" s="16">
        <v>5.82</v>
      </c>
      <c r="G10" s="16">
        <v>5.82</v>
      </c>
      <c r="H10" s="16">
        <v>5.82</v>
      </c>
      <c r="I10" s="16"/>
      <c r="J10" s="16"/>
      <c r="K10" s="16"/>
      <c r="L10" s="16"/>
      <c r="M10" s="16"/>
      <c r="N10" s="16"/>
      <c r="O10" s="16"/>
      <c r="P10" s="16"/>
      <c r="Q10" s="16"/>
    </row>
    <row r="11" ht="25.5" customHeight="1" spans="1:17">
      <c r="A11" s="17" t="s">
        <v>480</v>
      </c>
      <c r="B11" s="17" t="s">
        <v>727</v>
      </c>
      <c r="C11" s="146" t="s">
        <v>730</v>
      </c>
      <c r="D11" s="18" t="s">
        <v>729</v>
      </c>
      <c r="E11" s="18" t="s">
        <v>166</v>
      </c>
      <c r="F11" s="16">
        <v>2.04</v>
      </c>
      <c r="G11" s="16">
        <v>2.04</v>
      </c>
      <c r="H11" s="16">
        <v>2.04</v>
      </c>
      <c r="I11" s="16"/>
      <c r="J11" s="16"/>
      <c r="K11" s="16"/>
      <c r="L11" s="16"/>
      <c r="M11" s="16"/>
      <c r="N11" s="16"/>
      <c r="O11" s="16"/>
      <c r="P11" s="16"/>
      <c r="Q11" s="16"/>
    </row>
    <row r="12" ht="25.5" customHeight="1" spans="1:17">
      <c r="A12" s="17" t="s">
        <v>461</v>
      </c>
      <c r="B12" s="17" t="s">
        <v>731</v>
      </c>
      <c r="C12" s="146" t="s">
        <v>732</v>
      </c>
      <c r="D12" s="18" t="s">
        <v>729</v>
      </c>
      <c r="E12" s="18" t="s">
        <v>163</v>
      </c>
      <c r="F12" s="16">
        <v>2</v>
      </c>
      <c r="G12" s="16">
        <v>2</v>
      </c>
      <c r="H12" s="16">
        <v>2</v>
      </c>
      <c r="I12" s="16"/>
      <c r="J12" s="16"/>
      <c r="K12" s="16"/>
      <c r="L12" s="16"/>
      <c r="M12" s="16"/>
      <c r="N12" s="16"/>
      <c r="O12" s="16"/>
      <c r="P12" s="16"/>
      <c r="Q12" s="16"/>
    </row>
    <row r="13" ht="25.5" customHeight="1" spans="1:17">
      <c r="A13" s="17" t="s">
        <v>461</v>
      </c>
      <c r="B13" s="17" t="s">
        <v>733</v>
      </c>
      <c r="C13" s="146" t="s">
        <v>734</v>
      </c>
      <c r="D13" s="18" t="s">
        <v>729</v>
      </c>
      <c r="E13" s="18">
        <v>2</v>
      </c>
      <c r="F13" s="16">
        <v>3</v>
      </c>
      <c r="G13" s="16">
        <v>3</v>
      </c>
      <c r="H13" s="16">
        <v>3</v>
      </c>
      <c r="I13" s="16"/>
      <c r="J13" s="16"/>
      <c r="K13" s="16"/>
      <c r="L13" s="16"/>
      <c r="M13" s="16"/>
      <c r="N13" s="16"/>
      <c r="O13" s="16"/>
      <c r="P13" s="16"/>
      <c r="Q13" s="16"/>
    </row>
    <row r="14" ht="25.5" customHeight="1" spans="1:17">
      <c r="A14" s="17" t="s">
        <v>461</v>
      </c>
      <c r="B14" s="17" t="s">
        <v>735</v>
      </c>
      <c r="C14" s="146" t="s">
        <v>736</v>
      </c>
      <c r="D14" s="18" t="s">
        <v>737</v>
      </c>
      <c r="E14" s="18">
        <v>2</v>
      </c>
      <c r="F14" s="16">
        <v>0.39</v>
      </c>
      <c r="G14" s="16">
        <v>0.39</v>
      </c>
      <c r="H14" s="16">
        <v>0.39</v>
      </c>
      <c r="I14" s="16"/>
      <c r="J14" s="16"/>
      <c r="K14" s="16"/>
      <c r="L14" s="16"/>
      <c r="M14" s="16"/>
      <c r="N14" s="16"/>
      <c r="O14" s="16"/>
      <c r="P14" s="16"/>
      <c r="Q14" s="16"/>
    </row>
    <row r="15" ht="25.5" customHeight="1" spans="1:17">
      <c r="A15" s="17" t="s">
        <v>461</v>
      </c>
      <c r="B15" s="17" t="s">
        <v>738</v>
      </c>
      <c r="C15" s="146" t="s">
        <v>736</v>
      </c>
      <c r="D15" s="18" t="s">
        <v>737</v>
      </c>
      <c r="E15" s="18">
        <v>15</v>
      </c>
      <c r="F15" s="16">
        <v>3.225</v>
      </c>
      <c r="G15" s="16">
        <v>3.225</v>
      </c>
      <c r="H15" s="16">
        <v>3.225</v>
      </c>
      <c r="I15" s="16"/>
      <c r="J15" s="16"/>
      <c r="K15" s="16"/>
      <c r="L15" s="16"/>
      <c r="M15" s="16"/>
      <c r="N15" s="16"/>
      <c r="O15" s="16"/>
      <c r="P15" s="16"/>
      <c r="Q15" s="16"/>
    </row>
    <row r="16" ht="25.5" customHeight="1" spans="1:17">
      <c r="A16" s="17" t="s">
        <v>461</v>
      </c>
      <c r="B16" s="17" t="s">
        <v>739</v>
      </c>
      <c r="C16" s="146" t="s">
        <v>740</v>
      </c>
      <c r="D16" s="147" t="s">
        <v>741</v>
      </c>
      <c r="E16" s="18">
        <v>4</v>
      </c>
      <c r="F16" s="16">
        <v>0.22</v>
      </c>
      <c r="G16" s="16">
        <v>0.22</v>
      </c>
      <c r="H16" s="16">
        <v>0.22</v>
      </c>
      <c r="I16" s="16"/>
      <c r="J16" s="16"/>
      <c r="K16" s="16"/>
      <c r="L16" s="16"/>
      <c r="M16" s="16"/>
      <c r="N16" s="16"/>
      <c r="O16" s="16"/>
      <c r="P16" s="16"/>
      <c r="Q16" s="16"/>
    </row>
    <row r="17" ht="25.5" customHeight="1" spans="1:17">
      <c r="A17" s="17" t="s">
        <v>461</v>
      </c>
      <c r="B17" s="17" t="s">
        <v>742</v>
      </c>
      <c r="C17" s="146" t="s">
        <v>743</v>
      </c>
      <c r="D17" s="18" t="s">
        <v>744</v>
      </c>
      <c r="E17" s="18" t="s">
        <v>166</v>
      </c>
      <c r="F17" s="16">
        <v>0.16</v>
      </c>
      <c r="G17" s="16">
        <v>0.16</v>
      </c>
      <c r="H17" s="16">
        <v>0.16</v>
      </c>
      <c r="I17" s="16"/>
      <c r="J17" s="16"/>
      <c r="K17" s="16"/>
      <c r="L17" s="16"/>
      <c r="M17" s="16"/>
      <c r="N17" s="16"/>
      <c r="O17" s="16"/>
      <c r="P17" s="16"/>
      <c r="Q17" s="16"/>
    </row>
    <row r="18" ht="25.5" customHeight="1" spans="1:17">
      <c r="A18" s="17" t="s">
        <v>461</v>
      </c>
      <c r="B18" s="17" t="s">
        <v>745</v>
      </c>
      <c r="C18" s="146" t="s">
        <v>743</v>
      </c>
      <c r="D18" s="18" t="s">
        <v>744</v>
      </c>
      <c r="E18" s="18" t="s">
        <v>746</v>
      </c>
      <c r="F18" s="16">
        <v>1.269</v>
      </c>
      <c r="G18" s="16">
        <v>1.269</v>
      </c>
      <c r="H18" s="16">
        <v>1.269</v>
      </c>
      <c r="I18" s="16"/>
      <c r="J18" s="16"/>
      <c r="K18" s="16"/>
      <c r="L18" s="16"/>
      <c r="M18" s="16"/>
      <c r="N18" s="16"/>
      <c r="O18" s="16"/>
      <c r="P18" s="16"/>
      <c r="Q18" s="16"/>
    </row>
    <row r="19" ht="25.5" customHeight="1" spans="1:17">
      <c r="A19" s="17" t="s">
        <v>461</v>
      </c>
      <c r="B19" s="17" t="s">
        <v>747</v>
      </c>
      <c r="C19" s="146" t="s">
        <v>748</v>
      </c>
      <c r="D19" s="18" t="s">
        <v>749</v>
      </c>
      <c r="E19" s="18">
        <v>8</v>
      </c>
      <c r="F19" s="16">
        <v>1.365</v>
      </c>
      <c r="G19" s="16">
        <v>1.365</v>
      </c>
      <c r="H19" s="16">
        <v>1.365</v>
      </c>
      <c r="I19" s="16"/>
      <c r="J19" s="16"/>
      <c r="K19" s="16"/>
      <c r="L19" s="16"/>
      <c r="M19" s="16"/>
      <c r="N19" s="16"/>
      <c r="O19" s="16"/>
      <c r="P19" s="16"/>
      <c r="Q19" s="16"/>
    </row>
    <row r="20" ht="25.5" customHeight="1" spans="1:17">
      <c r="A20" s="17" t="s">
        <v>461</v>
      </c>
      <c r="B20" s="17" t="s">
        <v>750</v>
      </c>
      <c r="C20" s="146" t="s">
        <v>751</v>
      </c>
      <c r="D20" s="18" t="s">
        <v>749</v>
      </c>
      <c r="E20" s="18">
        <v>7</v>
      </c>
      <c r="F20" s="16">
        <v>0.873</v>
      </c>
      <c r="G20" s="16">
        <v>0.873</v>
      </c>
      <c r="H20" s="16">
        <v>0.873</v>
      </c>
      <c r="I20" s="16"/>
      <c r="J20" s="16"/>
      <c r="K20" s="16"/>
      <c r="L20" s="16"/>
      <c r="M20" s="16"/>
      <c r="N20" s="16"/>
      <c r="O20" s="16"/>
      <c r="P20" s="16"/>
      <c r="Q20" s="16"/>
    </row>
    <row r="21" ht="25.5" customHeight="1" spans="1:17">
      <c r="A21" s="17" t="s">
        <v>461</v>
      </c>
      <c r="B21" s="17" t="s">
        <v>752</v>
      </c>
      <c r="C21" s="146" t="s">
        <v>753</v>
      </c>
      <c r="D21" s="18" t="s">
        <v>749</v>
      </c>
      <c r="E21" s="18">
        <v>3</v>
      </c>
      <c r="F21" s="16">
        <v>0.252</v>
      </c>
      <c r="G21" s="16">
        <v>0.252</v>
      </c>
      <c r="H21" s="16">
        <v>0.252</v>
      </c>
      <c r="I21" s="16"/>
      <c r="J21" s="16"/>
      <c r="K21" s="16"/>
      <c r="L21" s="16"/>
      <c r="M21" s="16"/>
      <c r="N21" s="16"/>
      <c r="O21" s="16"/>
      <c r="P21" s="16"/>
      <c r="Q21" s="16"/>
    </row>
    <row r="22" ht="25.5" customHeight="1" spans="1:17">
      <c r="A22" s="17" t="s">
        <v>461</v>
      </c>
      <c r="B22" s="17" t="s">
        <v>754</v>
      </c>
      <c r="C22" s="146" t="s">
        <v>753</v>
      </c>
      <c r="D22" s="18" t="s">
        <v>749</v>
      </c>
      <c r="E22" s="18">
        <v>4</v>
      </c>
      <c r="F22" s="16">
        <v>0.36</v>
      </c>
      <c r="G22" s="16">
        <v>0.36</v>
      </c>
      <c r="H22" s="16">
        <v>0.36</v>
      </c>
      <c r="I22" s="16"/>
      <c r="J22" s="16"/>
      <c r="K22" s="16"/>
      <c r="L22" s="16"/>
      <c r="M22" s="16"/>
      <c r="N22" s="16"/>
      <c r="O22" s="16"/>
      <c r="P22" s="16"/>
      <c r="Q22" s="16"/>
    </row>
    <row r="23" ht="25.5" customHeight="1" spans="1:17">
      <c r="A23" s="17" t="s">
        <v>461</v>
      </c>
      <c r="B23" s="17" t="s">
        <v>755</v>
      </c>
      <c r="C23" s="146" t="s">
        <v>753</v>
      </c>
      <c r="D23" s="18" t="s">
        <v>749</v>
      </c>
      <c r="E23" s="18">
        <v>18</v>
      </c>
      <c r="F23" s="16">
        <v>1.728</v>
      </c>
      <c r="G23" s="16">
        <v>1.728</v>
      </c>
      <c r="H23" s="16">
        <v>1.728</v>
      </c>
      <c r="I23" s="16"/>
      <c r="J23" s="16"/>
      <c r="K23" s="16"/>
      <c r="L23" s="16"/>
      <c r="M23" s="16"/>
      <c r="N23" s="16"/>
      <c r="O23" s="16"/>
      <c r="P23" s="16"/>
      <c r="Q23" s="16"/>
    </row>
    <row r="24" ht="25.5" customHeight="1" spans="1:17">
      <c r="A24" s="17" t="s">
        <v>461</v>
      </c>
      <c r="B24" s="17" t="s">
        <v>756</v>
      </c>
      <c r="C24" s="146" t="s">
        <v>757</v>
      </c>
      <c r="D24" s="18" t="s">
        <v>749</v>
      </c>
      <c r="E24" s="18" t="s">
        <v>163</v>
      </c>
      <c r="F24" s="16">
        <v>0.095</v>
      </c>
      <c r="G24" s="16">
        <v>0.095</v>
      </c>
      <c r="H24" s="16">
        <v>0.095</v>
      </c>
      <c r="I24" s="16"/>
      <c r="J24" s="16"/>
      <c r="K24" s="16"/>
      <c r="L24" s="16"/>
      <c r="M24" s="16"/>
      <c r="N24" s="16"/>
      <c r="O24" s="16"/>
      <c r="P24" s="16"/>
      <c r="Q24" s="16"/>
    </row>
    <row r="25" ht="25.5" customHeight="1" spans="1:17">
      <c r="A25" s="17" t="s">
        <v>461</v>
      </c>
      <c r="B25" s="17" t="s">
        <v>758</v>
      </c>
      <c r="C25" s="17" t="s">
        <v>759</v>
      </c>
      <c r="D25" s="147" t="s">
        <v>760</v>
      </c>
      <c r="E25" s="18" t="s">
        <v>163</v>
      </c>
      <c r="F25" s="16">
        <v>2</v>
      </c>
      <c r="G25" s="16">
        <v>2</v>
      </c>
      <c r="H25" s="16">
        <v>2</v>
      </c>
      <c r="I25" s="16"/>
      <c r="J25" s="16"/>
      <c r="K25" s="16"/>
      <c r="L25" s="16"/>
      <c r="M25" s="16"/>
      <c r="N25" s="16"/>
      <c r="O25" s="16"/>
      <c r="P25" s="16"/>
      <c r="Q25" s="16"/>
    </row>
    <row r="26" ht="25.5" customHeight="1" spans="1:17">
      <c r="A26" s="17" t="s">
        <v>761</v>
      </c>
      <c r="B26" s="17"/>
      <c r="C26" s="17"/>
      <c r="D26" s="18"/>
      <c r="E26" s="18"/>
      <c r="F26" s="16">
        <v>164.261</v>
      </c>
      <c r="G26" s="16">
        <v>181.699104</v>
      </c>
      <c r="H26" s="16">
        <v>181.699104</v>
      </c>
      <c r="I26" s="16"/>
      <c r="J26" s="16"/>
      <c r="K26" s="16"/>
      <c r="L26" s="16"/>
      <c r="M26" s="16"/>
      <c r="N26" s="16"/>
      <c r="O26" s="16"/>
      <c r="P26" s="16"/>
      <c r="Q26" s="16"/>
    </row>
    <row r="27" ht="25.5" customHeight="1" spans="1:17">
      <c r="A27" s="17" t="s">
        <v>465</v>
      </c>
      <c r="B27" s="17" t="s">
        <v>758</v>
      </c>
      <c r="C27" s="17" t="s">
        <v>759</v>
      </c>
      <c r="D27" s="18" t="s">
        <v>762</v>
      </c>
      <c r="E27" s="18" t="s">
        <v>163</v>
      </c>
      <c r="F27" s="16">
        <v>2.958</v>
      </c>
      <c r="G27" s="16">
        <v>2.958</v>
      </c>
      <c r="H27" s="16">
        <v>2.958</v>
      </c>
      <c r="I27" s="16"/>
      <c r="J27" s="16"/>
      <c r="K27" s="16"/>
      <c r="L27" s="16"/>
      <c r="M27" s="16"/>
      <c r="N27" s="16"/>
      <c r="O27" s="16"/>
      <c r="P27" s="16"/>
      <c r="Q27" s="16"/>
    </row>
    <row r="28" ht="25.5" customHeight="1" spans="1:17">
      <c r="A28" s="17" t="s">
        <v>763</v>
      </c>
      <c r="B28" s="17" t="s">
        <v>764</v>
      </c>
      <c r="C28" s="17" t="s">
        <v>765</v>
      </c>
      <c r="D28" s="147" t="s">
        <v>511</v>
      </c>
      <c r="E28" s="18" t="s">
        <v>163</v>
      </c>
      <c r="F28" s="16"/>
      <c r="G28" s="16">
        <v>1.215304</v>
      </c>
      <c r="H28" s="16">
        <v>1.215304</v>
      </c>
      <c r="I28" s="16"/>
      <c r="J28" s="16"/>
      <c r="K28" s="16"/>
      <c r="L28" s="16"/>
      <c r="M28" s="16"/>
      <c r="N28" s="16"/>
      <c r="O28" s="16"/>
      <c r="P28" s="16"/>
      <c r="Q28" s="16"/>
    </row>
    <row r="29" ht="25.5" customHeight="1" spans="1:17">
      <c r="A29" s="17" t="s">
        <v>763</v>
      </c>
      <c r="B29" s="17" t="s">
        <v>766</v>
      </c>
      <c r="C29" s="17" t="s">
        <v>767</v>
      </c>
      <c r="D29" s="147" t="s">
        <v>511</v>
      </c>
      <c r="E29" s="18" t="s">
        <v>163</v>
      </c>
      <c r="F29" s="16"/>
      <c r="G29" s="16">
        <v>9.2628</v>
      </c>
      <c r="H29" s="16">
        <v>9.2628</v>
      </c>
      <c r="I29" s="16"/>
      <c r="J29" s="16"/>
      <c r="K29" s="16"/>
      <c r="L29" s="16"/>
      <c r="M29" s="16"/>
      <c r="N29" s="16"/>
      <c r="O29" s="16"/>
      <c r="P29" s="16"/>
      <c r="Q29" s="16"/>
    </row>
    <row r="30" ht="25.5" customHeight="1" spans="1:17">
      <c r="A30" s="17" t="s">
        <v>763</v>
      </c>
      <c r="B30" s="17" t="s">
        <v>768</v>
      </c>
      <c r="C30" s="17" t="s">
        <v>769</v>
      </c>
      <c r="D30" s="147" t="s">
        <v>511</v>
      </c>
      <c r="E30" s="18" t="s">
        <v>163</v>
      </c>
      <c r="F30" s="16"/>
      <c r="G30" s="16">
        <v>6.96</v>
      </c>
      <c r="H30" s="16">
        <v>6.96</v>
      </c>
      <c r="I30" s="16"/>
      <c r="J30" s="16"/>
      <c r="K30" s="16"/>
      <c r="L30" s="16"/>
      <c r="M30" s="16"/>
      <c r="N30" s="16"/>
      <c r="O30" s="16"/>
      <c r="P30" s="16"/>
      <c r="Q30" s="16"/>
    </row>
    <row r="31" ht="25.5" customHeight="1" spans="1:17">
      <c r="A31" s="17" t="s">
        <v>478</v>
      </c>
      <c r="B31" s="17" t="s">
        <v>460</v>
      </c>
      <c r="C31" s="17" t="s">
        <v>770</v>
      </c>
      <c r="D31" s="147" t="s">
        <v>729</v>
      </c>
      <c r="E31" s="18" t="s">
        <v>163</v>
      </c>
      <c r="F31" s="16">
        <v>1.303</v>
      </c>
      <c r="G31" s="16">
        <v>1.303</v>
      </c>
      <c r="H31" s="16">
        <v>1.303</v>
      </c>
      <c r="I31" s="16"/>
      <c r="J31" s="16"/>
      <c r="K31" s="16"/>
      <c r="L31" s="16"/>
      <c r="M31" s="16"/>
      <c r="N31" s="16"/>
      <c r="O31" s="16"/>
      <c r="P31" s="16"/>
      <c r="Q31" s="16"/>
    </row>
    <row r="32" ht="25.5" customHeight="1" spans="1:17">
      <c r="A32" s="17" t="s">
        <v>478</v>
      </c>
      <c r="B32" s="17" t="s">
        <v>771</v>
      </c>
      <c r="C32" s="17" t="s">
        <v>772</v>
      </c>
      <c r="D32" s="147" t="s">
        <v>511</v>
      </c>
      <c r="E32" s="18" t="s">
        <v>163</v>
      </c>
      <c r="F32" s="16">
        <v>160</v>
      </c>
      <c r="G32" s="16">
        <v>160</v>
      </c>
      <c r="H32" s="16">
        <v>160</v>
      </c>
      <c r="I32" s="16"/>
      <c r="J32" s="16"/>
      <c r="K32" s="16"/>
      <c r="L32" s="16"/>
      <c r="M32" s="16"/>
      <c r="N32" s="16"/>
      <c r="O32" s="16"/>
      <c r="P32" s="16"/>
      <c r="Q32" s="16"/>
    </row>
    <row r="33" ht="25.5" customHeight="1" spans="1:17">
      <c r="A33" s="17" t="s">
        <v>773</v>
      </c>
      <c r="B33" s="17"/>
      <c r="C33" s="17"/>
      <c r="D33" s="18"/>
      <c r="E33" s="18"/>
      <c r="F33" s="16">
        <v>40.288</v>
      </c>
      <c r="G33" s="16">
        <v>40.288</v>
      </c>
      <c r="H33" s="16">
        <v>40.288</v>
      </c>
      <c r="I33" s="16"/>
      <c r="J33" s="16"/>
      <c r="K33" s="16"/>
      <c r="L33" s="16"/>
      <c r="M33" s="16"/>
      <c r="N33" s="16"/>
      <c r="O33" s="16"/>
      <c r="P33" s="16"/>
      <c r="Q33" s="16"/>
    </row>
    <row r="34" ht="25.5" customHeight="1" spans="1:17">
      <c r="A34" s="17" t="s">
        <v>439</v>
      </c>
      <c r="B34" s="17" t="s">
        <v>774</v>
      </c>
      <c r="C34" s="17" t="s">
        <v>775</v>
      </c>
      <c r="D34" s="147" t="s">
        <v>511</v>
      </c>
      <c r="E34" s="18" t="s">
        <v>163</v>
      </c>
      <c r="F34" s="16">
        <v>15</v>
      </c>
      <c r="G34" s="16">
        <v>15</v>
      </c>
      <c r="H34" s="16">
        <v>15</v>
      </c>
      <c r="I34" s="16"/>
      <c r="J34" s="16"/>
      <c r="K34" s="16"/>
      <c r="L34" s="16"/>
      <c r="M34" s="16"/>
      <c r="N34" s="16"/>
      <c r="O34" s="16"/>
      <c r="P34" s="16"/>
      <c r="Q34" s="16"/>
    </row>
    <row r="35" ht="25.5" customHeight="1" spans="1:17">
      <c r="A35" s="17" t="s">
        <v>449</v>
      </c>
      <c r="B35" s="17" t="s">
        <v>776</v>
      </c>
      <c r="C35" s="17" t="s">
        <v>777</v>
      </c>
      <c r="D35" s="147" t="s">
        <v>729</v>
      </c>
      <c r="E35" s="18" t="s">
        <v>163</v>
      </c>
      <c r="F35" s="16">
        <v>2.72</v>
      </c>
      <c r="G35" s="16">
        <v>2.72</v>
      </c>
      <c r="H35" s="16">
        <v>2.72</v>
      </c>
      <c r="I35" s="16"/>
      <c r="J35" s="16"/>
      <c r="K35" s="16"/>
      <c r="L35" s="16"/>
      <c r="M35" s="16"/>
      <c r="N35" s="16"/>
      <c r="O35" s="16"/>
      <c r="P35" s="16"/>
      <c r="Q35" s="16"/>
    </row>
    <row r="36" ht="25.5" customHeight="1" spans="1:17">
      <c r="A36" s="17" t="s">
        <v>449</v>
      </c>
      <c r="B36" s="17" t="s">
        <v>778</v>
      </c>
      <c r="C36" s="17" t="s">
        <v>759</v>
      </c>
      <c r="D36" s="147" t="s">
        <v>760</v>
      </c>
      <c r="E36" s="18" t="s">
        <v>163</v>
      </c>
      <c r="F36" s="16">
        <v>0.84</v>
      </c>
      <c r="G36" s="16">
        <v>0.84</v>
      </c>
      <c r="H36" s="16">
        <v>0.84</v>
      </c>
      <c r="I36" s="16"/>
      <c r="J36" s="16"/>
      <c r="K36" s="16"/>
      <c r="L36" s="16"/>
      <c r="M36" s="16"/>
      <c r="N36" s="16"/>
      <c r="O36" s="16"/>
      <c r="P36" s="16"/>
      <c r="Q36" s="16"/>
    </row>
    <row r="37" ht="25.5" customHeight="1" spans="1:17">
      <c r="A37" s="17" t="s">
        <v>449</v>
      </c>
      <c r="B37" s="17" t="s">
        <v>779</v>
      </c>
      <c r="C37" s="17" t="s">
        <v>759</v>
      </c>
      <c r="D37" s="147" t="s">
        <v>760</v>
      </c>
      <c r="E37" s="18" t="s">
        <v>163</v>
      </c>
      <c r="F37" s="16">
        <v>1.728</v>
      </c>
      <c r="G37" s="16">
        <v>1.728</v>
      </c>
      <c r="H37" s="16">
        <v>1.728</v>
      </c>
      <c r="I37" s="16"/>
      <c r="J37" s="16"/>
      <c r="K37" s="16"/>
      <c r="L37" s="16"/>
      <c r="M37" s="16"/>
      <c r="N37" s="16"/>
      <c r="O37" s="16"/>
      <c r="P37" s="16"/>
      <c r="Q37" s="16"/>
    </row>
    <row r="38" ht="25.5" customHeight="1" spans="1:17">
      <c r="A38" s="17" t="s">
        <v>449</v>
      </c>
      <c r="B38" s="17" t="s">
        <v>445</v>
      </c>
      <c r="C38" s="17" t="s">
        <v>775</v>
      </c>
      <c r="D38" s="18" t="s">
        <v>511</v>
      </c>
      <c r="E38" s="18" t="s">
        <v>163</v>
      </c>
      <c r="F38" s="16">
        <v>20</v>
      </c>
      <c r="G38" s="16">
        <v>20</v>
      </c>
      <c r="H38" s="16">
        <v>20</v>
      </c>
      <c r="I38" s="16"/>
      <c r="J38" s="16"/>
      <c r="K38" s="16"/>
      <c r="L38" s="16"/>
      <c r="M38" s="16"/>
      <c r="N38" s="16"/>
      <c r="O38" s="16"/>
      <c r="P38" s="16"/>
      <c r="Q38" s="16"/>
    </row>
    <row r="39" ht="21" customHeight="1" spans="1:17">
      <c r="A39" s="118" t="s">
        <v>780</v>
      </c>
      <c r="B39" s="119"/>
      <c r="C39" s="119"/>
      <c r="D39" s="148"/>
      <c r="E39" s="145"/>
      <c r="F39" s="16">
        <v>234.13</v>
      </c>
      <c r="G39" s="16">
        <v>251.568104</v>
      </c>
      <c r="H39" s="16">
        <v>251.568104</v>
      </c>
      <c r="I39" s="16"/>
      <c r="J39" s="16"/>
      <c r="K39" s="16"/>
      <c r="L39" s="16"/>
      <c r="M39" s="16"/>
      <c r="N39" s="16"/>
      <c r="O39" s="16"/>
      <c r="P39" s="16"/>
      <c r="Q39" s="16"/>
    </row>
  </sheetData>
  <mergeCells count="16">
    <mergeCell ref="A2:Q2"/>
    <mergeCell ref="A3:F3"/>
    <mergeCell ref="G4:Q4"/>
    <mergeCell ref="L5:Q5"/>
    <mergeCell ref="A39:E39"/>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984027777777778" bottom="0.786805555555556" header="0.5" footer="0.5"/>
  <pageSetup paperSize="9" scale="52"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zoomScale="70" zoomScaleNormal="70" workbookViewId="0">
      <selection activeCell="E19" sqref="E19"/>
    </sheetView>
  </sheetViews>
  <sheetFormatPr defaultColWidth="9.15" defaultRowHeight="14.25" customHeight="1"/>
  <cols>
    <col min="1" max="18" width="11.6833333333333" style="1" customWidth="1"/>
    <col min="19" max="16384" width="9.15" style="1"/>
  </cols>
  <sheetData>
    <row r="1" ht="13.5" customHeight="1" spans="1:18">
      <c r="A1" s="103"/>
      <c r="B1" s="103"/>
      <c r="C1" s="103"/>
      <c r="D1" s="104"/>
      <c r="E1" s="104"/>
      <c r="F1" s="104"/>
      <c r="G1" s="104"/>
      <c r="H1" s="103"/>
      <c r="I1" s="103"/>
      <c r="J1" s="103"/>
      <c r="K1" s="103"/>
      <c r="L1" s="121"/>
      <c r="M1" s="103"/>
      <c r="N1" s="103"/>
      <c r="O1" s="103"/>
      <c r="P1" s="100"/>
      <c r="Q1" s="129"/>
      <c r="R1" s="130" t="s">
        <v>781</v>
      </c>
    </row>
    <row r="2" ht="27.75" customHeight="1" spans="1:18">
      <c r="A2" s="105" t="s">
        <v>782</v>
      </c>
      <c r="B2" s="106"/>
      <c r="C2" s="106"/>
      <c r="D2" s="107"/>
      <c r="E2" s="107"/>
      <c r="F2" s="107"/>
      <c r="G2" s="107"/>
      <c r="H2" s="106"/>
      <c r="I2" s="106"/>
      <c r="J2" s="106"/>
      <c r="K2" s="106"/>
      <c r="L2" s="122"/>
      <c r="M2" s="106"/>
      <c r="N2" s="106"/>
      <c r="O2" s="106"/>
      <c r="P2" s="107"/>
      <c r="Q2" s="122"/>
      <c r="R2" s="106"/>
    </row>
    <row r="3" ht="18.75" customHeight="1" spans="1:18">
      <c r="A3" s="108" t="str">
        <f>"单位名称："&amp;"曲靖市城市综合管理局"</f>
        <v>单位名称：曲靖市城市综合管理局</v>
      </c>
      <c r="B3" s="91"/>
      <c r="C3" s="91"/>
      <c r="D3" s="93"/>
      <c r="E3" s="93"/>
      <c r="F3" s="93"/>
      <c r="G3" s="93"/>
      <c r="H3" s="91"/>
      <c r="I3" s="91"/>
      <c r="J3" s="91"/>
      <c r="K3" s="91"/>
      <c r="L3" s="121"/>
      <c r="M3" s="103"/>
      <c r="N3" s="103"/>
      <c r="O3" s="103"/>
      <c r="P3" s="123"/>
      <c r="Q3" s="131"/>
      <c r="R3" s="358" t="s">
        <v>53</v>
      </c>
    </row>
    <row r="4" ht="15.75" customHeight="1" spans="1:18">
      <c r="A4" s="28" t="s">
        <v>716</v>
      </c>
      <c r="B4" s="109" t="s">
        <v>783</v>
      </c>
      <c r="C4" s="109" t="s">
        <v>784</v>
      </c>
      <c r="D4" s="110" t="s">
        <v>785</v>
      </c>
      <c r="E4" s="110" t="s">
        <v>786</v>
      </c>
      <c r="F4" s="110" t="s">
        <v>787</v>
      </c>
      <c r="G4" s="110" t="s">
        <v>788</v>
      </c>
      <c r="H4" s="111" t="s">
        <v>722</v>
      </c>
      <c r="I4" s="111"/>
      <c r="J4" s="111"/>
      <c r="K4" s="111"/>
      <c r="L4" s="124"/>
      <c r="M4" s="111"/>
      <c r="N4" s="111"/>
      <c r="O4" s="111"/>
      <c r="P4" s="125"/>
      <c r="Q4" s="124"/>
      <c r="R4" s="133"/>
    </row>
    <row r="5" ht="17.25" customHeight="1" spans="1:18">
      <c r="A5" s="31"/>
      <c r="B5" s="112"/>
      <c r="C5" s="112"/>
      <c r="D5" s="113"/>
      <c r="E5" s="113"/>
      <c r="F5" s="113"/>
      <c r="G5" s="113"/>
      <c r="H5" s="112" t="s">
        <v>56</v>
      </c>
      <c r="I5" s="112" t="s">
        <v>431</v>
      </c>
      <c r="J5" s="112" t="s">
        <v>723</v>
      </c>
      <c r="K5" s="112" t="s">
        <v>724</v>
      </c>
      <c r="L5" s="113" t="s">
        <v>725</v>
      </c>
      <c r="M5" s="126" t="s">
        <v>789</v>
      </c>
      <c r="N5" s="126"/>
      <c r="O5" s="126"/>
      <c r="P5" s="127"/>
      <c r="Q5" s="134"/>
      <c r="R5" s="114"/>
    </row>
    <row r="6" ht="54" customHeight="1" spans="1:18">
      <c r="A6" s="34"/>
      <c r="B6" s="114"/>
      <c r="C6" s="114"/>
      <c r="D6" s="115"/>
      <c r="E6" s="115"/>
      <c r="F6" s="115"/>
      <c r="G6" s="115"/>
      <c r="H6" s="114"/>
      <c r="I6" s="114" t="s">
        <v>160</v>
      </c>
      <c r="J6" s="114"/>
      <c r="K6" s="114"/>
      <c r="L6" s="115"/>
      <c r="M6" s="114" t="s">
        <v>63</v>
      </c>
      <c r="N6" s="114" t="s">
        <v>433</v>
      </c>
      <c r="O6" s="114" t="s">
        <v>434</v>
      </c>
      <c r="P6" s="128" t="s">
        <v>435</v>
      </c>
      <c r="Q6" s="115" t="s">
        <v>436</v>
      </c>
      <c r="R6" s="114" t="s">
        <v>437</v>
      </c>
    </row>
    <row r="7" ht="15" customHeight="1" spans="1:18">
      <c r="A7" s="34">
        <v>1</v>
      </c>
      <c r="B7" s="114">
        <v>2</v>
      </c>
      <c r="C7" s="114">
        <v>3</v>
      </c>
      <c r="D7" s="115">
        <v>4</v>
      </c>
      <c r="E7" s="115">
        <v>5</v>
      </c>
      <c r="F7" s="115">
        <v>6</v>
      </c>
      <c r="G7" s="115">
        <v>7</v>
      </c>
      <c r="H7" s="115">
        <v>8</v>
      </c>
      <c r="I7" s="115">
        <v>9</v>
      </c>
      <c r="J7" s="115">
        <v>10</v>
      </c>
      <c r="K7" s="115">
        <v>11</v>
      </c>
      <c r="L7" s="115">
        <v>12</v>
      </c>
      <c r="M7" s="115">
        <v>13</v>
      </c>
      <c r="N7" s="115">
        <v>14</v>
      </c>
      <c r="O7" s="115">
        <v>15</v>
      </c>
      <c r="P7" s="115">
        <v>16</v>
      </c>
      <c r="Q7" s="115">
        <v>17</v>
      </c>
      <c r="R7" s="115">
        <v>18</v>
      </c>
    </row>
    <row r="8" ht="21" customHeight="1" spans="1:18">
      <c r="A8" s="17"/>
      <c r="B8" s="116"/>
      <c r="C8" s="116"/>
      <c r="D8" s="117"/>
      <c r="E8" s="117"/>
      <c r="F8" s="117"/>
      <c r="G8" s="117"/>
      <c r="H8" s="16"/>
      <c r="I8" s="16"/>
      <c r="J8" s="16"/>
      <c r="K8" s="16"/>
      <c r="L8" s="16"/>
      <c r="M8" s="16"/>
      <c r="N8" s="16"/>
      <c r="O8" s="16"/>
      <c r="P8" s="16"/>
      <c r="Q8" s="16"/>
      <c r="R8" s="16"/>
    </row>
    <row r="9" ht="21" customHeight="1" spans="1:18">
      <c r="A9" s="17"/>
      <c r="B9" s="17"/>
      <c r="C9" s="17"/>
      <c r="D9" s="17"/>
      <c r="E9" s="17"/>
      <c r="F9" s="17"/>
      <c r="G9" s="17"/>
      <c r="H9" s="16"/>
      <c r="I9" s="16"/>
      <c r="J9" s="16"/>
      <c r="K9" s="16"/>
      <c r="L9" s="16"/>
      <c r="M9" s="16"/>
      <c r="N9" s="16"/>
      <c r="O9" s="16"/>
      <c r="P9" s="16"/>
      <c r="Q9" s="16"/>
      <c r="R9" s="16"/>
    </row>
    <row r="10" ht="21" customHeight="1" spans="1:18">
      <c r="A10" s="118" t="s">
        <v>790</v>
      </c>
      <c r="B10" s="119"/>
      <c r="C10" s="120"/>
      <c r="D10" s="117"/>
      <c r="E10" s="117"/>
      <c r="F10" s="117"/>
      <c r="G10" s="117"/>
      <c r="H10" s="16"/>
      <c r="I10" s="16"/>
      <c r="J10" s="16"/>
      <c r="K10" s="16"/>
      <c r="L10" s="16"/>
      <c r="M10" s="16"/>
      <c r="N10" s="16"/>
      <c r="O10" s="16"/>
      <c r="P10" s="16"/>
      <c r="Q10" s="16"/>
      <c r="R10" s="16"/>
    </row>
    <row r="11" customHeight="1" spans="1:1">
      <c r="A11" s="1" t="s">
        <v>791</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3055555555556" right="0.393055555555556" top="0.984027777777778" bottom="0.786805555555556" header="0.5" footer="0.5"/>
  <pageSetup paperSize="9" scale="62"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zoomScale="70" zoomScaleNormal="70" workbookViewId="0">
      <selection activeCell="A18" sqref="A18"/>
    </sheetView>
  </sheetViews>
  <sheetFormatPr defaultColWidth="9.15" defaultRowHeight="14.25" customHeight="1"/>
  <cols>
    <col min="1" max="1" width="57.6583333333333" style="1" customWidth="1"/>
    <col min="2" max="14" width="10.5083333333333" style="1" customWidth="1"/>
    <col min="15" max="16384" width="9.15" style="1"/>
  </cols>
  <sheetData>
    <row r="1" ht="13.5" customHeight="1" spans="4:14">
      <c r="D1" s="86"/>
      <c r="F1" s="87"/>
      <c r="N1" s="100" t="s">
        <v>792</v>
      </c>
    </row>
    <row r="2" ht="35.25" customHeight="1" spans="1:14">
      <c r="A2" s="88" t="s">
        <v>793</v>
      </c>
      <c r="B2" s="89"/>
      <c r="C2" s="89"/>
      <c r="D2" s="89"/>
      <c r="E2" s="89"/>
      <c r="F2" s="89"/>
      <c r="G2" s="89"/>
      <c r="H2" s="89"/>
      <c r="I2" s="89"/>
      <c r="J2" s="89"/>
      <c r="K2" s="89"/>
      <c r="L2" s="89"/>
      <c r="M2" s="89"/>
      <c r="N2" s="89"/>
    </row>
    <row r="3" ht="24" customHeight="1" spans="1:13">
      <c r="A3" s="90" t="str">
        <f>"单位名称："&amp;"曲靖市城市综合管理局"</f>
        <v>单位名称：曲靖市城市综合管理局</v>
      </c>
      <c r="B3" s="91"/>
      <c r="C3" s="91"/>
      <c r="D3" s="92"/>
      <c r="E3" s="91"/>
      <c r="F3" s="93"/>
      <c r="G3" s="91"/>
      <c r="H3" s="91"/>
      <c r="I3" s="91"/>
      <c r="J3" s="91"/>
      <c r="K3" s="26"/>
      <c r="L3" s="26"/>
      <c r="M3" s="359" t="s">
        <v>794</v>
      </c>
    </row>
    <row r="4" ht="19.5" customHeight="1" spans="1:14">
      <c r="A4" s="11" t="s">
        <v>795</v>
      </c>
      <c r="B4" s="11" t="s">
        <v>722</v>
      </c>
      <c r="C4" s="11"/>
      <c r="D4" s="11"/>
      <c r="E4" s="11" t="s">
        <v>796</v>
      </c>
      <c r="F4" s="11"/>
      <c r="G4" s="11"/>
      <c r="H4" s="11"/>
      <c r="I4" s="11"/>
      <c r="J4" s="11"/>
      <c r="K4" s="11"/>
      <c r="L4" s="11"/>
      <c r="M4" s="11"/>
      <c r="N4" s="11"/>
    </row>
    <row r="5" ht="40.5" customHeight="1" spans="1:14">
      <c r="A5" s="11"/>
      <c r="B5" s="11" t="s">
        <v>56</v>
      </c>
      <c r="C5" s="10" t="s">
        <v>431</v>
      </c>
      <c r="D5" s="94" t="s">
        <v>797</v>
      </c>
      <c r="E5" s="95" t="s">
        <v>798</v>
      </c>
      <c r="F5" s="95" t="s">
        <v>799</v>
      </c>
      <c r="G5" s="95" t="s">
        <v>800</v>
      </c>
      <c r="H5" s="95" t="s">
        <v>801</v>
      </c>
      <c r="I5" s="95" t="s">
        <v>802</v>
      </c>
      <c r="J5" s="95" t="s">
        <v>803</v>
      </c>
      <c r="K5" s="95" t="s">
        <v>804</v>
      </c>
      <c r="L5" s="95" t="s">
        <v>805</v>
      </c>
      <c r="M5" s="95" t="s">
        <v>806</v>
      </c>
      <c r="N5" s="95" t="s">
        <v>807</v>
      </c>
    </row>
    <row r="6" ht="19.5" customHeight="1" spans="1:14">
      <c r="A6" s="96">
        <v>1</v>
      </c>
      <c r="B6" s="96">
        <v>2</v>
      </c>
      <c r="C6" s="96">
        <v>3</v>
      </c>
      <c r="D6" s="11">
        <v>4</v>
      </c>
      <c r="E6" s="95">
        <v>5</v>
      </c>
      <c r="F6" s="96">
        <v>6</v>
      </c>
      <c r="G6" s="95">
        <v>7</v>
      </c>
      <c r="H6" s="97">
        <v>8</v>
      </c>
      <c r="I6" s="95">
        <v>9</v>
      </c>
      <c r="J6" s="95">
        <v>10</v>
      </c>
      <c r="K6" s="95">
        <v>11</v>
      </c>
      <c r="L6" s="97">
        <v>12</v>
      </c>
      <c r="M6" s="95">
        <v>13</v>
      </c>
      <c r="N6" s="102">
        <v>14</v>
      </c>
    </row>
    <row r="7" ht="18.75" customHeight="1" spans="1:14">
      <c r="A7" s="98" t="s">
        <v>808</v>
      </c>
      <c r="B7" s="16">
        <v>1190</v>
      </c>
      <c r="C7" s="16">
        <v>1190</v>
      </c>
      <c r="D7" s="16"/>
      <c r="E7" s="16">
        <v>50</v>
      </c>
      <c r="F7" s="16">
        <v>700</v>
      </c>
      <c r="G7" s="16">
        <v>70</v>
      </c>
      <c r="H7" s="16">
        <v>370</v>
      </c>
      <c r="I7" s="16"/>
      <c r="J7" s="16"/>
      <c r="K7" s="16"/>
      <c r="L7" s="16"/>
      <c r="M7" s="16"/>
      <c r="N7" s="16"/>
    </row>
    <row r="8" ht="18.75" customHeight="1" spans="1:14">
      <c r="A8" s="99" t="s">
        <v>808</v>
      </c>
      <c r="B8" s="16">
        <v>1190</v>
      </c>
      <c r="C8" s="16">
        <v>1190</v>
      </c>
      <c r="D8" s="16"/>
      <c r="E8" s="16">
        <v>50</v>
      </c>
      <c r="F8" s="16">
        <v>700</v>
      </c>
      <c r="G8" s="16">
        <v>70</v>
      </c>
      <c r="H8" s="16">
        <v>370</v>
      </c>
      <c r="I8" s="16"/>
      <c r="J8" s="16"/>
      <c r="K8" s="16"/>
      <c r="L8" s="16"/>
      <c r="M8" s="16"/>
      <c r="N8" s="16"/>
    </row>
    <row r="9" ht="18.75" customHeight="1" spans="1:14">
      <c r="A9" s="98" t="s">
        <v>809</v>
      </c>
      <c r="B9" s="16">
        <v>1190</v>
      </c>
      <c r="C9" s="16">
        <v>1190</v>
      </c>
      <c r="D9" s="16"/>
      <c r="E9" s="16">
        <v>50</v>
      </c>
      <c r="F9" s="16">
        <v>700</v>
      </c>
      <c r="G9" s="16">
        <v>70</v>
      </c>
      <c r="H9" s="16">
        <v>370</v>
      </c>
      <c r="I9" s="16"/>
      <c r="J9" s="16"/>
      <c r="K9" s="16"/>
      <c r="L9" s="16"/>
      <c r="M9" s="16"/>
      <c r="N9" s="16"/>
    </row>
  </sheetData>
  <mergeCells count="6">
    <mergeCell ref="A2:N2"/>
    <mergeCell ref="A3:J3"/>
    <mergeCell ref="M3:N3"/>
    <mergeCell ref="B4:D4"/>
    <mergeCell ref="E4:N4"/>
    <mergeCell ref="A4:A5"/>
  </mergeCells>
  <printOptions horizontalCentered="1"/>
  <pageMargins left="0.393055555555556" right="0.393055555555556" top="0.984027777777778" bottom="0.786805555555556" header="0.5" footer="0.5"/>
  <pageSetup paperSize="9" scale="54"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
  <sheetViews>
    <sheetView zoomScale="80" zoomScaleNormal="80" workbookViewId="0">
      <selection activeCell="B17" sqref="B17"/>
    </sheetView>
  </sheetViews>
  <sheetFormatPr defaultColWidth="9.15" defaultRowHeight="12" customHeight="1"/>
  <cols>
    <col min="1" max="1" width="38.7833333333333" style="1" customWidth="1"/>
    <col min="2" max="2" width="50.15" style="1" customWidth="1"/>
    <col min="3" max="4" width="17.7333333333333" style="1" customWidth="1"/>
    <col min="5" max="9" width="17.7333333333333" style="68" customWidth="1"/>
    <col min="10" max="10" width="17.7333333333333" style="1" customWidth="1"/>
    <col min="11" max="16384" width="9.15" style="1"/>
  </cols>
  <sheetData>
    <row r="1" customHeight="1" spans="10:10">
      <c r="J1" s="85" t="s">
        <v>810</v>
      </c>
    </row>
    <row r="2" ht="28.5" customHeight="1" spans="1:10">
      <c r="A2" s="69" t="s">
        <v>811</v>
      </c>
      <c r="B2" s="4"/>
      <c r="C2" s="4"/>
      <c r="D2" s="4"/>
      <c r="E2" s="4"/>
      <c r="F2" s="70"/>
      <c r="G2" s="4"/>
      <c r="H2" s="70"/>
      <c r="I2" s="70"/>
      <c r="J2" s="4"/>
    </row>
    <row r="3" s="44" customFormat="1" ht="17.25" customHeight="1" spans="1:9">
      <c r="A3" s="71" t="str">
        <f>"单位名称："&amp;"曲靖市城市综合管理局"</f>
        <v>单位名称：曲靖市城市综合管理局</v>
      </c>
      <c r="E3" s="72"/>
      <c r="F3" s="72"/>
      <c r="G3" s="72"/>
      <c r="H3" s="72"/>
      <c r="I3" s="72"/>
    </row>
    <row r="4" s="44" customFormat="1" ht="44.25" customHeight="1" spans="1:10">
      <c r="A4" s="55" t="s">
        <v>488</v>
      </c>
      <c r="B4" s="55" t="s">
        <v>489</v>
      </c>
      <c r="C4" s="55" t="s">
        <v>490</v>
      </c>
      <c r="D4" s="55" t="s">
        <v>491</v>
      </c>
      <c r="E4" s="73" t="s">
        <v>492</v>
      </c>
      <c r="F4" s="74" t="s">
        <v>493</v>
      </c>
      <c r="G4" s="73" t="s">
        <v>494</v>
      </c>
      <c r="H4" s="74" t="s">
        <v>495</v>
      </c>
      <c r="I4" s="74" t="s">
        <v>496</v>
      </c>
      <c r="J4" s="55" t="s">
        <v>497</v>
      </c>
    </row>
    <row r="5" s="44" customFormat="1" ht="14.25" customHeight="1" spans="1:10">
      <c r="A5" s="56">
        <v>1</v>
      </c>
      <c r="B5" s="75">
        <v>2</v>
      </c>
      <c r="C5" s="76">
        <v>3</v>
      </c>
      <c r="D5" s="76">
        <v>4</v>
      </c>
      <c r="E5" s="77">
        <v>5</v>
      </c>
      <c r="F5" s="77">
        <v>6</v>
      </c>
      <c r="G5" s="78">
        <v>7</v>
      </c>
      <c r="H5" s="77">
        <v>8</v>
      </c>
      <c r="I5" s="78">
        <v>9</v>
      </c>
      <c r="J5" s="75">
        <v>10</v>
      </c>
    </row>
    <row r="6" s="44" customFormat="1" ht="27.75" customHeight="1" spans="1:10">
      <c r="A6" s="79" t="s">
        <v>329</v>
      </c>
      <c r="B6" s="80"/>
      <c r="C6" s="80"/>
      <c r="D6" s="80"/>
      <c r="E6" s="81"/>
      <c r="F6" s="81"/>
      <c r="G6" s="81"/>
      <c r="H6" s="81"/>
      <c r="I6" s="81"/>
      <c r="J6" s="80"/>
    </row>
    <row r="7" s="44" customFormat="1" ht="26.25" customHeight="1" spans="1:10">
      <c r="A7" s="82" t="s">
        <v>329</v>
      </c>
      <c r="B7" s="66"/>
      <c r="C7" s="66"/>
      <c r="D7" s="66"/>
      <c r="E7" s="83"/>
      <c r="F7" s="83"/>
      <c r="G7" s="83"/>
      <c r="H7" s="83"/>
      <c r="I7" s="83"/>
      <c r="J7" s="66"/>
    </row>
    <row r="8" s="44" customFormat="1" ht="30" customHeight="1" spans="1:10">
      <c r="A8" s="79" t="s">
        <v>653</v>
      </c>
      <c r="B8" s="79" t="s">
        <v>812</v>
      </c>
      <c r="C8" s="84" t="s">
        <v>500</v>
      </c>
      <c r="D8" s="84" t="s">
        <v>501</v>
      </c>
      <c r="E8" s="83" t="s">
        <v>503</v>
      </c>
      <c r="F8" s="83" t="s">
        <v>503</v>
      </c>
      <c r="G8" s="83" t="s">
        <v>504</v>
      </c>
      <c r="H8" s="84" t="s">
        <v>505</v>
      </c>
      <c r="I8" s="84" t="s">
        <v>506</v>
      </c>
      <c r="J8" s="79" t="s">
        <v>813</v>
      </c>
    </row>
    <row r="9" s="44" customFormat="1" ht="30" customHeight="1" spans="1:10">
      <c r="A9" s="79" t="s">
        <v>653</v>
      </c>
      <c r="B9" s="79" t="s">
        <v>812</v>
      </c>
      <c r="C9" s="84" t="s">
        <v>500</v>
      </c>
      <c r="D9" s="84" t="s">
        <v>513</v>
      </c>
      <c r="E9" s="83" t="s">
        <v>503</v>
      </c>
      <c r="F9" s="83" t="s">
        <v>503</v>
      </c>
      <c r="G9" s="83" t="s">
        <v>515</v>
      </c>
      <c r="H9" s="83" t="s">
        <v>516</v>
      </c>
      <c r="I9" s="84" t="s">
        <v>506</v>
      </c>
      <c r="J9" s="79" t="s">
        <v>814</v>
      </c>
    </row>
    <row r="10" s="44" customFormat="1" ht="30" customHeight="1" spans="1:10">
      <c r="A10" s="79" t="s">
        <v>653</v>
      </c>
      <c r="B10" s="79" t="s">
        <v>812</v>
      </c>
      <c r="C10" s="84" t="s">
        <v>500</v>
      </c>
      <c r="D10" s="84" t="s">
        <v>513</v>
      </c>
      <c r="E10" s="83" t="s">
        <v>510</v>
      </c>
      <c r="F10" s="83" t="s">
        <v>510</v>
      </c>
      <c r="G10" s="83" t="s">
        <v>519</v>
      </c>
      <c r="H10" s="83" t="s">
        <v>516</v>
      </c>
      <c r="I10" s="84" t="s">
        <v>506</v>
      </c>
      <c r="J10" s="79" t="s">
        <v>815</v>
      </c>
    </row>
    <row r="11" s="44" customFormat="1" ht="30" customHeight="1" spans="1:10">
      <c r="A11" s="79" t="s">
        <v>653</v>
      </c>
      <c r="B11" s="79" t="s">
        <v>812</v>
      </c>
      <c r="C11" s="84" t="s">
        <v>500</v>
      </c>
      <c r="D11" s="84" t="s">
        <v>529</v>
      </c>
      <c r="E11" s="83" t="s">
        <v>510</v>
      </c>
      <c r="F11" s="83" t="s">
        <v>510</v>
      </c>
      <c r="G11" s="83" t="s">
        <v>816</v>
      </c>
      <c r="H11" s="84" t="s">
        <v>817</v>
      </c>
      <c r="I11" s="84" t="s">
        <v>506</v>
      </c>
      <c r="J11" s="79" t="s">
        <v>818</v>
      </c>
    </row>
    <row r="12" s="44" customFormat="1" ht="30" customHeight="1" spans="1:10">
      <c r="A12" s="79" t="s">
        <v>653</v>
      </c>
      <c r="B12" s="79" t="s">
        <v>812</v>
      </c>
      <c r="C12" s="84" t="s">
        <v>500</v>
      </c>
      <c r="D12" s="84" t="s">
        <v>539</v>
      </c>
      <c r="E12" s="83" t="s">
        <v>503</v>
      </c>
      <c r="F12" s="83" t="s">
        <v>503</v>
      </c>
      <c r="G12" s="83" t="s">
        <v>819</v>
      </c>
      <c r="H12" s="83" t="s">
        <v>516</v>
      </c>
      <c r="I12" s="84" t="s">
        <v>506</v>
      </c>
      <c r="J12" s="79" t="s">
        <v>820</v>
      </c>
    </row>
    <row r="13" s="44" customFormat="1" ht="30" customHeight="1" spans="1:10">
      <c r="A13" s="79" t="s">
        <v>653</v>
      </c>
      <c r="B13" s="79" t="s">
        <v>812</v>
      </c>
      <c r="C13" s="84" t="s">
        <v>500</v>
      </c>
      <c r="D13" s="84" t="s">
        <v>546</v>
      </c>
      <c r="E13" s="83" t="s">
        <v>510</v>
      </c>
      <c r="F13" s="83" t="s">
        <v>510</v>
      </c>
      <c r="G13" s="83" t="s">
        <v>163</v>
      </c>
      <c r="H13" s="84" t="s">
        <v>548</v>
      </c>
      <c r="I13" s="84" t="s">
        <v>506</v>
      </c>
      <c r="J13" s="79" t="s">
        <v>821</v>
      </c>
    </row>
    <row r="14" s="44" customFormat="1" ht="30" customHeight="1" spans="1:10">
      <c r="A14" s="79" t="s">
        <v>653</v>
      </c>
      <c r="B14" s="79" t="s">
        <v>812</v>
      </c>
      <c r="C14" s="84" t="s">
        <v>500</v>
      </c>
      <c r="D14" s="84" t="s">
        <v>553</v>
      </c>
      <c r="E14" s="83" t="s">
        <v>510</v>
      </c>
      <c r="F14" s="83" t="s">
        <v>510</v>
      </c>
      <c r="G14" s="83" t="s">
        <v>544</v>
      </c>
      <c r="H14" s="83" t="s">
        <v>516</v>
      </c>
      <c r="I14" s="84" t="s">
        <v>524</v>
      </c>
      <c r="J14" s="79" t="s">
        <v>822</v>
      </c>
    </row>
    <row r="15" s="44" customFormat="1" ht="30" customHeight="1" spans="5:9">
      <c r="E15" s="72"/>
      <c r="F15" s="72"/>
      <c r="G15" s="72"/>
      <c r="H15" s="72"/>
      <c r="I15" s="72"/>
    </row>
    <row r="16" s="44" customFormat="1" ht="30" customHeight="1" spans="5:9">
      <c r="E16" s="72"/>
      <c r="F16" s="72"/>
      <c r="G16" s="72"/>
      <c r="H16" s="72"/>
      <c r="I16" s="72"/>
    </row>
    <row r="17" s="44" customFormat="1" ht="30" customHeight="1" spans="5:9">
      <c r="E17" s="72"/>
      <c r="F17" s="72"/>
      <c r="G17" s="72"/>
      <c r="H17" s="72"/>
      <c r="I17" s="72"/>
    </row>
    <row r="18" s="44" customFormat="1" ht="30" customHeight="1" spans="5:9">
      <c r="E18" s="72"/>
      <c r="F18" s="72"/>
      <c r="G18" s="72"/>
      <c r="H18" s="72"/>
      <c r="I18" s="72"/>
    </row>
    <row r="19" ht="30" customHeight="1"/>
    <row r="20" ht="30" customHeight="1"/>
    <row r="21" ht="30" customHeight="1"/>
    <row r="22" ht="30" customHeight="1"/>
  </sheetData>
  <mergeCells count="2">
    <mergeCell ref="A2:J2"/>
    <mergeCell ref="A3:H3"/>
  </mergeCells>
  <printOptions horizontalCentered="1"/>
  <pageMargins left="0.393055555555556" right="0.393055555555556" top="0.984027777777778" bottom="0.786805555555556" header="0.5" footer="0.5"/>
  <pageSetup paperSize="9" scale="51" fitToHeight="0"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5"/>
  <sheetViews>
    <sheetView zoomScale="80" zoomScaleNormal="80" workbookViewId="0">
      <selection activeCell="H24" sqref="H24"/>
    </sheetView>
  </sheetViews>
  <sheetFormatPr defaultColWidth="9.15" defaultRowHeight="12" customHeight="1" outlineLevelCol="7"/>
  <cols>
    <col min="1" max="4" width="30.6" style="1" customWidth="1"/>
    <col min="5" max="8" width="29.0833333333333" style="1" customWidth="1"/>
    <col min="9" max="16384" width="9.15" style="1"/>
  </cols>
  <sheetData>
    <row r="1" ht="14.25" customHeight="1" spans="8:8">
      <c r="H1" s="45" t="s">
        <v>823</v>
      </c>
    </row>
    <row r="2" ht="28.5" customHeight="1" spans="1:8">
      <c r="A2" s="46" t="s">
        <v>824</v>
      </c>
      <c r="B2" s="47"/>
      <c r="C2" s="47"/>
      <c r="D2" s="47"/>
      <c r="E2" s="47"/>
      <c r="F2" s="47"/>
      <c r="G2" s="47"/>
      <c r="H2" s="47"/>
    </row>
    <row r="3" s="44" customFormat="1" ht="13.5" customHeight="1" spans="1:2">
      <c r="A3" s="48" t="str">
        <f>"单位名称："&amp;"曲靖市城市综合管理局"</f>
        <v>单位名称：曲靖市城市综合管理局</v>
      </c>
      <c r="B3" s="49"/>
    </row>
    <row r="4" s="44" customFormat="1" ht="18" customHeight="1" spans="1:8">
      <c r="A4" s="50" t="s">
        <v>825</v>
      </c>
      <c r="B4" s="50" t="s">
        <v>826</v>
      </c>
      <c r="C4" s="50" t="s">
        <v>827</v>
      </c>
      <c r="D4" s="50" t="s">
        <v>828</v>
      </c>
      <c r="E4" s="50" t="s">
        <v>829</v>
      </c>
      <c r="F4" s="51" t="s">
        <v>830</v>
      </c>
      <c r="G4" s="52"/>
      <c r="H4" s="53"/>
    </row>
    <row r="5" s="44" customFormat="1" ht="18" customHeight="1" spans="1:8">
      <c r="A5" s="54"/>
      <c r="B5" s="54"/>
      <c r="C5" s="54"/>
      <c r="D5" s="54"/>
      <c r="E5" s="54"/>
      <c r="F5" s="55" t="s">
        <v>831</v>
      </c>
      <c r="G5" s="55" t="s">
        <v>832</v>
      </c>
      <c r="H5" s="55" t="s">
        <v>833</v>
      </c>
    </row>
    <row r="6" s="44" customFormat="1" ht="21" customHeight="1" spans="1:8">
      <c r="A6" s="56">
        <v>1</v>
      </c>
      <c r="B6" s="56">
        <v>2</v>
      </c>
      <c r="C6" s="56">
        <v>3</v>
      </c>
      <c r="D6" s="56">
        <v>4</v>
      </c>
      <c r="E6" s="56">
        <v>5</v>
      </c>
      <c r="F6" s="56">
        <v>6</v>
      </c>
      <c r="G6" s="56">
        <v>7</v>
      </c>
      <c r="H6" s="56">
        <v>8</v>
      </c>
    </row>
    <row r="7" s="44" customFormat="1" ht="21" customHeight="1" spans="1:8">
      <c r="A7" s="57" t="s">
        <v>402</v>
      </c>
      <c r="B7" s="57" t="s">
        <v>834</v>
      </c>
      <c r="C7" s="58" t="s">
        <v>835</v>
      </c>
      <c r="D7" s="57" t="s">
        <v>836</v>
      </c>
      <c r="E7" s="55" t="s">
        <v>729</v>
      </c>
      <c r="F7" s="56" t="s">
        <v>202</v>
      </c>
      <c r="G7" s="59">
        <f>H7/F7</f>
        <v>0.4784</v>
      </c>
      <c r="H7" s="59">
        <f>4.784</f>
        <v>4.784</v>
      </c>
    </row>
    <row r="8" s="44" customFormat="1" ht="21" customHeight="1" spans="1:8">
      <c r="A8" s="57" t="s">
        <v>402</v>
      </c>
      <c r="B8" s="57" t="s">
        <v>834</v>
      </c>
      <c r="C8" s="58" t="s">
        <v>835</v>
      </c>
      <c r="D8" s="57" t="s">
        <v>836</v>
      </c>
      <c r="E8" s="55" t="s">
        <v>729</v>
      </c>
      <c r="F8" s="56" t="s">
        <v>202</v>
      </c>
      <c r="G8" s="59">
        <f t="shared" ref="G8:G23" si="0">H8/F8</f>
        <v>0.582</v>
      </c>
      <c r="H8" s="59">
        <f>58200/10000</f>
        <v>5.82</v>
      </c>
    </row>
    <row r="9" s="44" customFormat="1" ht="21" customHeight="1" spans="1:8">
      <c r="A9" s="57" t="s">
        <v>402</v>
      </c>
      <c r="B9" s="57" t="s">
        <v>837</v>
      </c>
      <c r="C9" s="58" t="s">
        <v>838</v>
      </c>
      <c r="D9" s="57" t="s">
        <v>839</v>
      </c>
      <c r="E9" s="55" t="s">
        <v>729</v>
      </c>
      <c r="F9" s="56" t="s">
        <v>166</v>
      </c>
      <c r="G9" s="59">
        <f t="shared" si="0"/>
        <v>0.51</v>
      </c>
      <c r="H9" s="59">
        <f>20400/10000</f>
        <v>2.04</v>
      </c>
    </row>
    <row r="10" s="44" customFormat="1" ht="21" customHeight="1" spans="1:8">
      <c r="A10" s="57" t="s">
        <v>402</v>
      </c>
      <c r="B10" s="57" t="s">
        <v>840</v>
      </c>
      <c r="C10" s="58" t="s">
        <v>841</v>
      </c>
      <c r="D10" s="57" t="s">
        <v>842</v>
      </c>
      <c r="E10" s="55" t="s">
        <v>729</v>
      </c>
      <c r="F10" s="56" t="s">
        <v>163</v>
      </c>
      <c r="G10" s="59">
        <f t="shared" si="0"/>
        <v>2</v>
      </c>
      <c r="H10" s="59">
        <f>20000/10000</f>
        <v>2</v>
      </c>
    </row>
    <row r="11" s="44" customFormat="1" ht="21" customHeight="1" spans="1:8">
      <c r="A11" s="57" t="s">
        <v>402</v>
      </c>
      <c r="B11" s="58" t="s">
        <v>843</v>
      </c>
      <c r="C11" s="58" t="s">
        <v>844</v>
      </c>
      <c r="D11" s="57" t="s">
        <v>845</v>
      </c>
      <c r="E11" s="55" t="s">
        <v>729</v>
      </c>
      <c r="F11" s="56">
        <v>2</v>
      </c>
      <c r="G11" s="59">
        <f t="shared" si="0"/>
        <v>1.5</v>
      </c>
      <c r="H11" s="59">
        <f>30000/10000</f>
        <v>3</v>
      </c>
    </row>
    <row r="12" s="44" customFormat="1" ht="21" customHeight="1" spans="1:8">
      <c r="A12" s="57" t="s">
        <v>402</v>
      </c>
      <c r="B12" s="58" t="s">
        <v>846</v>
      </c>
      <c r="C12" s="58" t="s">
        <v>847</v>
      </c>
      <c r="D12" s="58" t="s">
        <v>848</v>
      </c>
      <c r="E12" s="55" t="s">
        <v>737</v>
      </c>
      <c r="F12" s="56">
        <v>2</v>
      </c>
      <c r="G12" s="59">
        <f t="shared" si="0"/>
        <v>0.195</v>
      </c>
      <c r="H12" s="59">
        <f>3900/10000</f>
        <v>0.39</v>
      </c>
    </row>
    <row r="13" s="44" customFormat="1" ht="21" customHeight="1" spans="1:8">
      <c r="A13" s="57" t="s">
        <v>402</v>
      </c>
      <c r="B13" s="58" t="s">
        <v>846</v>
      </c>
      <c r="C13" s="58" t="s">
        <v>847</v>
      </c>
      <c r="D13" s="58" t="s">
        <v>848</v>
      </c>
      <c r="E13" s="55" t="s">
        <v>737</v>
      </c>
      <c r="F13" s="56">
        <v>15</v>
      </c>
      <c r="G13" s="59">
        <f t="shared" si="0"/>
        <v>0.215</v>
      </c>
      <c r="H13" s="59">
        <f>32250/10000</f>
        <v>3.225</v>
      </c>
    </row>
    <row r="14" s="44" customFormat="1" ht="21" customHeight="1" spans="1:8">
      <c r="A14" s="57" t="s">
        <v>402</v>
      </c>
      <c r="B14" s="58" t="s">
        <v>846</v>
      </c>
      <c r="C14" s="58" t="s">
        <v>849</v>
      </c>
      <c r="D14" s="57" t="s">
        <v>850</v>
      </c>
      <c r="E14" s="55" t="s">
        <v>741</v>
      </c>
      <c r="F14" s="56">
        <v>4</v>
      </c>
      <c r="G14" s="59">
        <f t="shared" si="0"/>
        <v>0.055</v>
      </c>
      <c r="H14" s="59">
        <f>2200/10000</f>
        <v>0.22</v>
      </c>
    </row>
    <row r="15" s="44" customFormat="1" ht="21" customHeight="1" spans="1:8">
      <c r="A15" s="57" t="s">
        <v>402</v>
      </c>
      <c r="B15" s="58" t="s">
        <v>851</v>
      </c>
      <c r="C15" s="58" t="s">
        <v>852</v>
      </c>
      <c r="D15" s="57" t="s">
        <v>853</v>
      </c>
      <c r="E15" s="55" t="s">
        <v>744</v>
      </c>
      <c r="F15" s="56" t="s">
        <v>166</v>
      </c>
      <c r="G15" s="59">
        <f t="shared" si="0"/>
        <v>0.04</v>
      </c>
      <c r="H15" s="59">
        <f>1600/10000</f>
        <v>0.16</v>
      </c>
    </row>
    <row r="16" s="44" customFormat="1" ht="21" customHeight="1" spans="1:8">
      <c r="A16" s="57" t="s">
        <v>402</v>
      </c>
      <c r="B16" s="58" t="s">
        <v>851</v>
      </c>
      <c r="C16" s="58" t="s">
        <v>852</v>
      </c>
      <c r="D16" s="57" t="s">
        <v>853</v>
      </c>
      <c r="E16" s="55" t="s">
        <v>744</v>
      </c>
      <c r="F16" s="56" t="s">
        <v>746</v>
      </c>
      <c r="G16" s="59">
        <f t="shared" si="0"/>
        <v>0.0423</v>
      </c>
      <c r="H16" s="59">
        <f>12690/10000</f>
        <v>1.269</v>
      </c>
    </row>
    <row r="17" s="44" customFormat="1" ht="21" customHeight="1" spans="1:8">
      <c r="A17" s="57" t="s">
        <v>402</v>
      </c>
      <c r="B17" s="58" t="s">
        <v>854</v>
      </c>
      <c r="C17" s="58" t="s">
        <v>855</v>
      </c>
      <c r="D17" s="57" t="s">
        <v>856</v>
      </c>
      <c r="E17" s="55" t="s">
        <v>749</v>
      </c>
      <c r="F17" s="56">
        <v>8</v>
      </c>
      <c r="G17" s="59">
        <f t="shared" si="0"/>
        <v>0.170625</v>
      </c>
      <c r="H17" s="59">
        <f>13650/10000</f>
        <v>1.365</v>
      </c>
    </row>
    <row r="18" s="44" customFormat="1" ht="21" customHeight="1" spans="1:8">
      <c r="A18" s="57" t="s">
        <v>402</v>
      </c>
      <c r="B18" s="58" t="s">
        <v>854</v>
      </c>
      <c r="C18" s="58" t="s">
        <v>857</v>
      </c>
      <c r="D18" s="57" t="s">
        <v>858</v>
      </c>
      <c r="E18" s="55" t="s">
        <v>749</v>
      </c>
      <c r="F18" s="56">
        <v>7</v>
      </c>
      <c r="G18" s="59">
        <f t="shared" si="0"/>
        <v>0.124714285714286</v>
      </c>
      <c r="H18" s="59">
        <f>8730/10000</f>
        <v>0.873</v>
      </c>
    </row>
    <row r="19" s="44" customFormat="1" ht="21" customHeight="1" spans="1:8">
      <c r="A19" s="57" t="s">
        <v>402</v>
      </c>
      <c r="B19" s="58" t="s">
        <v>859</v>
      </c>
      <c r="C19" s="58" t="s">
        <v>860</v>
      </c>
      <c r="D19" s="57" t="s">
        <v>859</v>
      </c>
      <c r="E19" s="55" t="s">
        <v>749</v>
      </c>
      <c r="F19" s="56">
        <v>3</v>
      </c>
      <c r="G19" s="59">
        <f t="shared" si="0"/>
        <v>0.084</v>
      </c>
      <c r="H19" s="59">
        <f>2520/10000</f>
        <v>0.252</v>
      </c>
    </row>
    <row r="20" s="44" customFormat="1" ht="21" customHeight="1" spans="1:8">
      <c r="A20" s="57" t="s">
        <v>402</v>
      </c>
      <c r="B20" s="58" t="s">
        <v>859</v>
      </c>
      <c r="C20" s="58" t="s">
        <v>860</v>
      </c>
      <c r="D20" s="57" t="s">
        <v>859</v>
      </c>
      <c r="E20" s="55" t="s">
        <v>749</v>
      </c>
      <c r="F20" s="56">
        <v>4</v>
      </c>
      <c r="G20" s="59">
        <f t="shared" si="0"/>
        <v>0.09</v>
      </c>
      <c r="H20" s="59">
        <f>3600/10000</f>
        <v>0.36</v>
      </c>
    </row>
    <row r="21" s="44" customFormat="1" ht="21" customHeight="1" spans="1:8">
      <c r="A21" s="57" t="s">
        <v>402</v>
      </c>
      <c r="B21" s="58" t="s">
        <v>859</v>
      </c>
      <c r="C21" s="58" t="s">
        <v>860</v>
      </c>
      <c r="D21" s="57" t="s">
        <v>859</v>
      </c>
      <c r="E21" s="55" t="s">
        <v>749</v>
      </c>
      <c r="F21" s="56">
        <v>18</v>
      </c>
      <c r="G21" s="59">
        <f t="shared" si="0"/>
        <v>0.096</v>
      </c>
      <c r="H21" s="59">
        <f>17280/10000</f>
        <v>1.728</v>
      </c>
    </row>
    <row r="22" s="44" customFormat="1" ht="21" customHeight="1" spans="1:8">
      <c r="A22" s="57" t="s">
        <v>402</v>
      </c>
      <c r="B22" s="58" t="s">
        <v>861</v>
      </c>
      <c r="C22" s="58" t="s">
        <v>862</v>
      </c>
      <c r="D22" s="57" t="s">
        <v>863</v>
      </c>
      <c r="E22" s="55" t="s">
        <v>749</v>
      </c>
      <c r="F22" s="56" t="s">
        <v>163</v>
      </c>
      <c r="G22" s="59">
        <f t="shared" si="0"/>
        <v>0.095</v>
      </c>
      <c r="H22" s="59">
        <f>950/10000</f>
        <v>0.095</v>
      </c>
    </row>
    <row r="23" s="44" customFormat="1" ht="21" customHeight="1" spans="1:8">
      <c r="A23" s="57" t="s">
        <v>329</v>
      </c>
      <c r="B23" s="60" t="s">
        <v>864</v>
      </c>
      <c r="C23" s="60" t="s">
        <v>865</v>
      </c>
      <c r="D23" s="61" t="s">
        <v>864</v>
      </c>
      <c r="E23" s="62" t="s">
        <v>729</v>
      </c>
      <c r="F23" s="56">
        <v>1</v>
      </c>
      <c r="G23" s="59">
        <f t="shared" si="0"/>
        <v>2.72</v>
      </c>
      <c r="H23" s="59">
        <f>27200/10000</f>
        <v>2.72</v>
      </c>
    </row>
    <row r="24" s="44" customFormat="1" ht="21" customHeight="1" spans="1:8">
      <c r="A24" s="56"/>
      <c r="B24" s="63"/>
      <c r="C24" s="60"/>
      <c r="D24" s="63"/>
      <c r="E24" s="63"/>
      <c r="F24" s="56"/>
      <c r="G24" s="56"/>
      <c r="H24" s="59"/>
    </row>
    <row r="25" s="44" customFormat="1" ht="24" customHeight="1" spans="1:8">
      <c r="A25" s="64" t="s">
        <v>155</v>
      </c>
      <c r="B25" s="65"/>
      <c r="C25" s="65"/>
      <c r="D25" s="65"/>
      <c r="E25" s="65"/>
      <c r="F25" s="66"/>
      <c r="G25" s="67"/>
      <c r="H25" s="67">
        <f>SUM(H7:H23)</f>
        <v>30.301</v>
      </c>
    </row>
  </sheetData>
  <mergeCells count="8">
    <mergeCell ref="A2:H2"/>
    <mergeCell ref="A3:C3"/>
    <mergeCell ref="F4:H4"/>
    <mergeCell ref="A4:A5"/>
    <mergeCell ref="B4:B5"/>
    <mergeCell ref="C4:C5"/>
    <mergeCell ref="D4:D5"/>
    <mergeCell ref="E4:E5"/>
  </mergeCells>
  <printOptions horizontalCentered="1"/>
  <pageMargins left="0.393055555555556" right="0.393055555555556" top="0.984027777777778" bottom="0.786805555555556" header="0.5" footer="0.5"/>
  <pageSetup paperSize="9" scale="52" fitToHeight="0" orientation="landscape" horizontalDpi="600"/>
  <headerFooter/>
  <ignoredErrors>
    <ignoredError sqref="F7:F10 F15:F16 F22" numberStoredAsText="1"/>
  </ignoredError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zoomScale="70" zoomScaleNormal="70" workbookViewId="0">
      <selection activeCell="D17" sqref="D17"/>
    </sheetView>
  </sheetViews>
  <sheetFormatPr defaultColWidth="9.15" defaultRowHeight="14.25" customHeight="1"/>
  <cols>
    <col min="1" max="11" width="19.6083333333333" style="1" customWidth="1"/>
    <col min="12" max="16384" width="9.15" style="1"/>
  </cols>
  <sheetData>
    <row r="1" ht="13.5" customHeight="1" spans="4:11">
      <c r="D1" s="23"/>
      <c r="E1" s="23"/>
      <c r="F1" s="23"/>
      <c r="G1" s="23"/>
      <c r="K1" s="40" t="s">
        <v>866</v>
      </c>
    </row>
    <row r="2" ht="27.75" customHeight="1" spans="1:11">
      <c r="A2" s="24" t="s">
        <v>867</v>
      </c>
      <c r="B2" s="24"/>
      <c r="C2" s="24"/>
      <c r="D2" s="24"/>
      <c r="E2" s="24"/>
      <c r="F2" s="24"/>
      <c r="G2" s="24"/>
      <c r="H2" s="24"/>
      <c r="I2" s="24"/>
      <c r="J2" s="24"/>
      <c r="K2" s="24"/>
    </row>
    <row r="3" ht="13.5" customHeight="1" spans="1:11">
      <c r="A3" s="5" t="str">
        <f>"单位名称："&amp;"曲靖市城市综合管理局"</f>
        <v>单位名称：曲靖市城市综合管理局</v>
      </c>
      <c r="B3" s="25"/>
      <c r="C3" s="25"/>
      <c r="D3" s="25"/>
      <c r="E3" s="25"/>
      <c r="F3" s="25"/>
      <c r="G3" s="25"/>
      <c r="H3" s="26"/>
      <c r="I3" s="26"/>
      <c r="J3" s="26"/>
      <c r="K3" s="360" t="s">
        <v>2</v>
      </c>
    </row>
    <row r="4" ht="21.75" customHeight="1" spans="1:11">
      <c r="A4" s="27" t="s">
        <v>420</v>
      </c>
      <c r="B4" s="27" t="s">
        <v>422</v>
      </c>
      <c r="C4" s="27" t="s">
        <v>423</v>
      </c>
      <c r="D4" s="28" t="s">
        <v>424</v>
      </c>
      <c r="E4" s="28" t="s">
        <v>425</v>
      </c>
      <c r="F4" s="28" t="s">
        <v>426</v>
      </c>
      <c r="G4" s="28" t="s">
        <v>427</v>
      </c>
      <c r="H4" s="29" t="s">
        <v>56</v>
      </c>
      <c r="I4" s="41" t="s">
        <v>868</v>
      </c>
      <c r="J4" s="42"/>
      <c r="K4" s="43"/>
    </row>
    <row r="5" ht="21.75" customHeight="1" spans="1:11">
      <c r="A5" s="30"/>
      <c r="B5" s="30"/>
      <c r="C5" s="30"/>
      <c r="D5" s="31"/>
      <c r="E5" s="31"/>
      <c r="F5" s="31"/>
      <c r="G5" s="31"/>
      <c r="H5" s="32"/>
      <c r="I5" s="28" t="s">
        <v>431</v>
      </c>
      <c r="J5" s="28" t="s">
        <v>432</v>
      </c>
      <c r="K5" s="28" t="s">
        <v>60</v>
      </c>
    </row>
    <row r="6" ht="40.5" customHeight="1" spans="1:11">
      <c r="A6" s="33"/>
      <c r="B6" s="33"/>
      <c r="C6" s="33"/>
      <c r="D6" s="34"/>
      <c r="E6" s="34"/>
      <c r="F6" s="34"/>
      <c r="G6" s="34"/>
      <c r="H6" s="35"/>
      <c r="I6" s="34" t="s">
        <v>160</v>
      </c>
      <c r="J6" s="34"/>
      <c r="K6" s="34"/>
    </row>
    <row r="7" ht="15" customHeight="1" spans="1:11">
      <c r="A7" s="12">
        <v>1</v>
      </c>
      <c r="B7" s="12">
        <v>2</v>
      </c>
      <c r="C7" s="12">
        <v>3</v>
      </c>
      <c r="D7" s="12">
        <v>4</v>
      </c>
      <c r="E7" s="12">
        <v>5</v>
      </c>
      <c r="F7" s="12">
        <v>6</v>
      </c>
      <c r="G7" s="12">
        <v>7</v>
      </c>
      <c r="H7" s="12">
        <v>8</v>
      </c>
      <c r="I7" s="12">
        <v>9</v>
      </c>
      <c r="J7" s="13">
        <v>10</v>
      </c>
      <c r="K7" s="13">
        <v>11</v>
      </c>
    </row>
    <row r="8" ht="18.75" customHeight="1" spans="1:11">
      <c r="A8" s="36"/>
      <c r="B8" s="17"/>
      <c r="C8" s="36"/>
      <c r="D8" s="36"/>
      <c r="E8" s="36"/>
      <c r="F8" s="36"/>
      <c r="G8" s="36"/>
      <c r="H8" s="16"/>
      <c r="I8" s="16"/>
      <c r="J8" s="16"/>
      <c r="K8" s="16"/>
    </row>
    <row r="9" ht="18.75" customHeight="1" spans="1:11">
      <c r="A9" s="17"/>
      <c r="B9" s="17"/>
      <c r="C9" s="17"/>
      <c r="D9" s="17"/>
      <c r="E9" s="17"/>
      <c r="F9" s="17"/>
      <c r="G9" s="17"/>
      <c r="H9" s="16"/>
      <c r="I9" s="16"/>
      <c r="J9" s="16"/>
      <c r="K9" s="16"/>
    </row>
    <row r="10" ht="18.75" customHeight="1" spans="1:11">
      <c r="A10" s="37" t="s">
        <v>114</v>
      </c>
      <c r="B10" s="38"/>
      <c r="C10" s="38"/>
      <c r="D10" s="38"/>
      <c r="E10" s="38"/>
      <c r="F10" s="38"/>
      <c r="G10" s="39"/>
      <c r="H10" s="16"/>
      <c r="I10" s="16"/>
      <c r="J10" s="16"/>
      <c r="K10" s="16"/>
    </row>
    <row r="11" customHeight="1" spans="1:1">
      <c r="A11" s="1" t="s">
        <v>869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3055555555556" right="0.393055555555556" top="0.984027777777778" bottom="0.786805555555556" header="0.5" footer="0.5"/>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zoomScale="70" zoomScaleNormal="70" workbookViewId="0">
      <selection activeCell="D12" sqref="D12"/>
    </sheetView>
  </sheetViews>
  <sheetFormatPr defaultColWidth="8" defaultRowHeight="14.25" customHeight="1"/>
  <cols>
    <col min="1" max="1" width="11.1666666666667" style="44" customWidth="1"/>
    <col min="2" max="2" width="26.3583333333333" style="44" customWidth="1"/>
    <col min="3" max="20" width="11.4166666666667" style="44" customWidth="1"/>
    <col min="21" max="16384" width="8" style="44"/>
  </cols>
  <sheetData>
    <row r="1" customHeight="1" spans="9:20">
      <c r="I1" s="104"/>
      <c r="O1" s="104"/>
      <c r="P1" s="104"/>
      <c r="Q1" s="104"/>
      <c r="R1" s="104"/>
      <c r="S1" s="334" t="s">
        <v>24</v>
      </c>
      <c r="T1" s="40" t="s">
        <v>25</v>
      </c>
    </row>
    <row r="2" ht="36" customHeight="1" spans="1:20">
      <c r="A2" s="307" t="s">
        <v>26</v>
      </c>
      <c r="B2" s="308"/>
      <c r="C2" s="308"/>
      <c r="D2" s="308"/>
      <c r="E2" s="308"/>
      <c r="F2" s="308"/>
      <c r="G2" s="308"/>
      <c r="H2" s="308"/>
      <c r="I2" s="324"/>
      <c r="J2" s="308"/>
      <c r="K2" s="308"/>
      <c r="L2" s="308"/>
      <c r="M2" s="308"/>
      <c r="N2" s="308"/>
      <c r="O2" s="324"/>
      <c r="P2" s="324"/>
      <c r="Q2" s="324"/>
      <c r="R2" s="324"/>
      <c r="S2" s="308"/>
      <c r="T2" s="324"/>
    </row>
    <row r="3" ht="20.25" customHeight="1" spans="1:20">
      <c r="A3" s="309" t="str">
        <f>"单位名称："&amp;"曲靖市城市综合管理局"</f>
        <v>单位名称：曲靖市城市综合管理局</v>
      </c>
      <c r="B3" s="310"/>
      <c r="C3" s="310"/>
      <c r="D3" s="310"/>
      <c r="E3" s="310"/>
      <c r="F3" s="310"/>
      <c r="G3" s="310"/>
      <c r="H3" s="310"/>
      <c r="I3" s="325"/>
      <c r="J3" s="310"/>
      <c r="K3" s="310"/>
      <c r="L3" s="310"/>
      <c r="M3" s="310"/>
      <c r="N3" s="310"/>
      <c r="O3" s="325"/>
      <c r="P3" s="325"/>
      <c r="Q3" s="325"/>
      <c r="R3" s="325"/>
      <c r="S3" s="352" t="s">
        <v>2</v>
      </c>
      <c r="T3" s="335" t="s">
        <v>27</v>
      </c>
    </row>
    <row r="4" ht="18.75" customHeight="1" spans="1:20">
      <c r="A4" s="311" t="s">
        <v>28</v>
      </c>
      <c r="B4" s="312" t="s">
        <v>29</v>
      </c>
      <c r="C4" s="312" t="s">
        <v>30</v>
      </c>
      <c r="D4" s="313" t="s">
        <v>31</v>
      </c>
      <c r="E4" s="314"/>
      <c r="F4" s="314"/>
      <c r="G4" s="314"/>
      <c r="H4" s="314"/>
      <c r="I4" s="326"/>
      <c r="J4" s="314"/>
      <c r="K4" s="314"/>
      <c r="L4" s="314"/>
      <c r="M4" s="314"/>
      <c r="N4" s="327"/>
      <c r="O4" s="313" t="s">
        <v>32</v>
      </c>
      <c r="P4" s="313"/>
      <c r="Q4" s="313"/>
      <c r="R4" s="313"/>
      <c r="S4" s="314"/>
      <c r="T4" s="336"/>
    </row>
    <row r="5" ht="24.75" customHeight="1" spans="1:20">
      <c r="A5" s="315"/>
      <c r="B5" s="316"/>
      <c r="C5" s="316"/>
      <c r="D5" s="316" t="s">
        <v>33</v>
      </c>
      <c r="E5" s="316" t="s">
        <v>34</v>
      </c>
      <c r="F5" s="316" t="s">
        <v>35</v>
      </c>
      <c r="G5" s="316" t="s">
        <v>36</v>
      </c>
      <c r="H5" s="316" t="s">
        <v>37</v>
      </c>
      <c r="I5" s="328" t="s">
        <v>38</v>
      </c>
      <c r="J5" s="329"/>
      <c r="K5" s="329"/>
      <c r="L5" s="329"/>
      <c r="M5" s="329"/>
      <c r="N5" s="330"/>
      <c r="O5" s="331" t="s">
        <v>33</v>
      </c>
      <c r="P5" s="331" t="s">
        <v>34</v>
      </c>
      <c r="Q5" s="311" t="s">
        <v>35</v>
      </c>
      <c r="R5" s="312" t="s">
        <v>36</v>
      </c>
      <c r="S5" s="337" t="s">
        <v>37</v>
      </c>
      <c r="T5" s="312" t="s">
        <v>38</v>
      </c>
    </row>
    <row r="6" ht="32" customHeight="1" spans="1:20">
      <c r="A6" s="317"/>
      <c r="B6" s="318"/>
      <c r="C6" s="318"/>
      <c r="D6" s="318"/>
      <c r="E6" s="318"/>
      <c r="F6" s="318"/>
      <c r="G6" s="318"/>
      <c r="H6" s="318"/>
      <c r="I6" s="13" t="s">
        <v>33</v>
      </c>
      <c r="J6" s="332" t="s">
        <v>39</v>
      </c>
      <c r="K6" s="332" t="s">
        <v>40</v>
      </c>
      <c r="L6" s="332" t="s">
        <v>41</v>
      </c>
      <c r="M6" s="332" t="s">
        <v>42</v>
      </c>
      <c r="N6" s="332" t="s">
        <v>43</v>
      </c>
      <c r="O6" s="333"/>
      <c r="P6" s="333"/>
      <c r="Q6" s="338"/>
      <c r="R6" s="333"/>
      <c r="S6" s="318"/>
      <c r="T6" s="318"/>
    </row>
    <row r="7" ht="26" customHeight="1" spans="1:20">
      <c r="A7" s="319">
        <v>1</v>
      </c>
      <c r="B7" s="12">
        <v>2</v>
      </c>
      <c r="C7" s="12">
        <v>3</v>
      </c>
      <c r="D7" s="12">
        <v>4</v>
      </c>
      <c r="E7" s="320">
        <v>5</v>
      </c>
      <c r="F7" s="321">
        <v>6</v>
      </c>
      <c r="G7" s="321">
        <v>7</v>
      </c>
      <c r="H7" s="320">
        <v>8</v>
      </c>
      <c r="I7" s="320">
        <v>9</v>
      </c>
      <c r="J7" s="321">
        <v>10</v>
      </c>
      <c r="K7" s="321">
        <v>11</v>
      </c>
      <c r="L7" s="320">
        <v>12</v>
      </c>
      <c r="M7" s="320">
        <v>13</v>
      </c>
      <c r="N7" s="321">
        <v>14</v>
      </c>
      <c r="O7" s="321">
        <v>15</v>
      </c>
      <c r="P7" s="320">
        <v>16</v>
      </c>
      <c r="Q7" s="339">
        <v>17</v>
      </c>
      <c r="R7" s="340">
        <v>18</v>
      </c>
      <c r="S7" s="340">
        <v>19</v>
      </c>
      <c r="T7" s="340">
        <v>20</v>
      </c>
    </row>
    <row r="8" ht="26" customHeight="1" outlineLevel="1" spans="1:20">
      <c r="A8" s="66" t="s">
        <v>44</v>
      </c>
      <c r="B8" s="66" t="s">
        <v>45</v>
      </c>
      <c r="C8" s="67">
        <v>3429.998742</v>
      </c>
      <c r="D8" s="67">
        <v>3429.998742</v>
      </c>
      <c r="E8" s="67">
        <v>3389.998742</v>
      </c>
      <c r="F8" s="67"/>
      <c r="G8" s="67"/>
      <c r="H8" s="67"/>
      <c r="I8" s="67">
        <v>40</v>
      </c>
      <c r="J8" s="67"/>
      <c r="K8" s="67"/>
      <c r="L8" s="67"/>
      <c r="M8" s="67"/>
      <c r="N8" s="67">
        <v>40</v>
      </c>
      <c r="O8" s="67"/>
      <c r="P8" s="67"/>
      <c r="Q8" s="67"/>
      <c r="R8" s="67"/>
      <c r="S8" s="67"/>
      <c r="T8" s="67"/>
    </row>
    <row r="9" ht="26" customHeight="1" outlineLevel="1" spans="1:20">
      <c r="A9" s="272" t="s">
        <v>46</v>
      </c>
      <c r="B9" s="272" t="s">
        <v>47</v>
      </c>
      <c r="C9" s="67">
        <v>1009.14376</v>
      </c>
      <c r="D9" s="67">
        <v>1009.14376</v>
      </c>
      <c r="E9" s="67">
        <v>984.14376</v>
      </c>
      <c r="F9" s="67"/>
      <c r="G9" s="67"/>
      <c r="H9" s="67"/>
      <c r="I9" s="67">
        <v>25</v>
      </c>
      <c r="J9" s="67"/>
      <c r="K9" s="67"/>
      <c r="L9" s="67"/>
      <c r="M9" s="67"/>
      <c r="N9" s="67">
        <v>25</v>
      </c>
      <c r="O9" s="67"/>
      <c r="P9" s="67"/>
      <c r="Q9" s="67"/>
      <c r="R9" s="67"/>
      <c r="S9" s="66"/>
      <c r="T9" s="66"/>
    </row>
    <row r="10" ht="26" customHeight="1" outlineLevel="1" spans="1:20">
      <c r="A10" s="272" t="s">
        <v>48</v>
      </c>
      <c r="B10" s="272" t="s">
        <v>45</v>
      </c>
      <c r="C10" s="67">
        <v>1789.503947</v>
      </c>
      <c r="D10" s="67">
        <v>1789.503947</v>
      </c>
      <c r="E10" s="67">
        <v>1784.503947</v>
      </c>
      <c r="F10" s="67"/>
      <c r="G10" s="67"/>
      <c r="H10" s="67"/>
      <c r="I10" s="67">
        <v>5</v>
      </c>
      <c r="J10" s="67"/>
      <c r="K10" s="67"/>
      <c r="L10" s="67"/>
      <c r="M10" s="67"/>
      <c r="N10" s="67">
        <v>5</v>
      </c>
      <c r="O10" s="67"/>
      <c r="P10" s="67"/>
      <c r="Q10" s="67"/>
      <c r="R10" s="67"/>
      <c r="S10" s="66"/>
      <c r="T10" s="66"/>
    </row>
    <row r="11" ht="26" customHeight="1" spans="1:20">
      <c r="A11" s="272" t="s">
        <v>49</v>
      </c>
      <c r="B11" s="272" t="s">
        <v>50</v>
      </c>
      <c r="C11" s="67">
        <v>631.351035</v>
      </c>
      <c r="D11" s="67">
        <v>631.351035</v>
      </c>
      <c r="E11" s="67">
        <v>621.351035</v>
      </c>
      <c r="F11" s="67"/>
      <c r="G11" s="67"/>
      <c r="H11" s="67"/>
      <c r="I11" s="67">
        <v>10</v>
      </c>
      <c r="J11" s="67"/>
      <c r="K11" s="67"/>
      <c r="L11" s="67"/>
      <c r="M11" s="67"/>
      <c r="N11" s="67">
        <v>10</v>
      </c>
      <c r="O11" s="67"/>
      <c r="P11" s="67"/>
      <c r="Q11" s="67"/>
      <c r="R11" s="67"/>
      <c r="S11" s="66"/>
      <c r="T11" s="66"/>
    </row>
    <row r="12" ht="26" customHeight="1" spans="1:20">
      <c r="A12" s="322" t="s">
        <v>30</v>
      </c>
      <c r="B12" s="323"/>
      <c r="C12" s="67">
        <v>3429.998742</v>
      </c>
      <c r="D12" s="67">
        <v>3429.998742</v>
      </c>
      <c r="E12" s="67">
        <v>3389.998742</v>
      </c>
      <c r="F12" s="67"/>
      <c r="G12" s="67"/>
      <c r="H12" s="67"/>
      <c r="I12" s="67">
        <v>40</v>
      </c>
      <c r="J12" s="67"/>
      <c r="K12" s="67"/>
      <c r="L12" s="67"/>
      <c r="M12" s="67"/>
      <c r="N12" s="67">
        <v>40</v>
      </c>
      <c r="O12" s="67"/>
      <c r="P12" s="67"/>
      <c r="Q12" s="67"/>
      <c r="R12" s="67"/>
      <c r="S12" s="67"/>
      <c r="T12" s="67"/>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984027777777778" bottom="0.786805555555556" header="0.5" footer="0.5"/>
  <pageSetup paperSize="9" scale="54" fitToHeight="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tabSelected="1" zoomScale="90" zoomScaleNormal="90" workbookViewId="0">
      <selection activeCell="I10" sqref="I10"/>
    </sheetView>
  </sheetViews>
  <sheetFormatPr defaultColWidth="9.15" defaultRowHeight="14.25" customHeight="1" outlineLevelCol="6"/>
  <cols>
    <col min="1" max="1" width="44.0166666666667" style="1" customWidth="1"/>
    <col min="2" max="2" width="26.3583333333333" style="1" customWidth="1"/>
    <col min="3" max="3" width="52.4666666666667" style="1" customWidth="1"/>
    <col min="4" max="7" width="14.675" style="1" customWidth="1"/>
    <col min="8" max="16384" width="9.15" style="1"/>
  </cols>
  <sheetData>
    <row r="1" ht="13.5" customHeight="1" spans="4:7">
      <c r="D1" s="2"/>
      <c r="G1" s="3" t="s">
        <v>870</v>
      </c>
    </row>
    <row r="2" ht="27.75" customHeight="1" spans="1:7">
      <c r="A2" s="4" t="s">
        <v>871</v>
      </c>
      <c r="B2" s="4"/>
      <c r="C2" s="4"/>
      <c r="D2" s="4"/>
      <c r="E2" s="4"/>
      <c r="F2" s="4"/>
      <c r="G2" s="4"/>
    </row>
    <row r="3" ht="13.5" customHeight="1" spans="1:7">
      <c r="A3" s="5" t="str">
        <f>"单位名称："&amp;"曲靖市城市综合管理局"</f>
        <v>单位名称：曲靖市城市综合管理局</v>
      </c>
      <c r="B3" s="6"/>
      <c r="C3" s="6"/>
      <c r="D3" s="6"/>
      <c r="E3" s="7"/>
      <c r="F3" s="7"/>
      <c r="G3" s="360" t="s">
        <v>2</v>
      </c>
    </row>
    <row r="4" ht="22" customHeight="1" spans="1:7">
      <c r="A4" s="9" t="s">
        <v>423</v>
      </c>
      <c r="B4" s="9" t="s">
        <v>420</v>
      </c>
      <c r="C4" s="9" t="s">
        <v>422</v>
      </c>
      <c r="D4" s="10" t="s">
        <v>872</v>
      </c>
      <c r="E4" s="11" t="s">
        <v>431</v>
      </c>
      <c r="F4" s="11"/>
      <c r="G4" s="11"/>
    </row>
    <row r="5" ht="22" customHeight="1" spans="1:7">
      <c r="A5" s="9"/>
      <c r="B5" s="9"/>
      <c r="C5" s="9"/>
      <c r="D5" s="10"/>
      <c r="E5" s="10" t="s">
        <v>873</v>
      </c>
      <c r="F5" s="10" t="s">
        <v>874</v>
      </c>
      <c r="G5" s="10" t="s">
        <v>875</v>
      </c>
    </row>
    <row r="6" ht="22" customHeight="1" spans="1:7">
      <c r="A6" s="9"/>
      <c r="B6" s="9"/>
      <c r="C6" s="9"/>
      <c r="D6" s="10"/>
      <c r="E6" s="10"/>
      <c r="F6" s="10"/>
      <c r="G6" s="10"/>
    </row>
    <row r="7" ht="22" customHeight="1" spans="1:7">
      <c r="A7" s="12">
        <v>1</v>
      </c>
      <c r="B7" s="12">
        <v>2</v>
      </c>
      <c r="C7" s="12">
        <v>3</v>
      </c>
      <c r="D7" s="12">
        <v>4</v>
      </c>
      <c r="E7" s="12">
        <v>8</v>
      </c>
      <c r="F7" s="12">
        <v>9</v>
      </c>
      <c r="G7" s="13">
        <v>10</v>
      </c>
    </row>
    <row r="8" ht="22" customHeight="1" spans="1:7">
      <c r="A8" s="14" t="s">
        <v>402</v>
      </c>
      <c r="B8" s="15"/>
      <c r="C8" s="15"/>
      <c r="D8" s="15"/>
      <c r="E8" s="16">
        <v>210.628</v>
      </c>
      <c r="F8" s="16"/>
      <c r="G8" s="16"/>
    </row>
    <row r="9" ht="22" customHeight="1" spans="1:7">
      <c r="A9" s="15"/>
      <c r="B9" s="17" t="s">
        <v>876</v>
      </c>
      <c r="C9" s="17" t="s">
        <v>480</v>
      </c>
      <c r="D9" s="18" t="s">
        <v>877</v>
      </c>
      <c r="E9" s="16">
        <v>110.628</v>
      </c>
      <c r="F9" s="16"/>
      <c r="G9" s="16"/>
    </row>
    <row r="10" ht="22" customHeight="1" spans="1:7">
      <c r="A10" s="17"/>
      <c r="B10" s="17" t="s">
        <v>878</v>
      </c>
      <c r="C10" s="17" t="s">
        <v>461</v>
      </c>
      <c r="D10" s="18" t="s">
        <v>877</v>
      </c>
      <c r="E10" s="16">
        <v>100</v>
      </c>
      <c r="F10" s="16"/>
      <c r="G10" s="16"/>
    </row>
    <row r="11" ht="22" customHeight="1" spans="1:7">
      <c r="A11" s="14" t="s">
        <v>330</v>
      </c>
      <c r="B11" s="17"/>
      <c r="C11" s="17"/>
      <c r="D11" s="18"/>
      <c r="E11" s="16">
        <v>456</v>
      </c>
      <c r="F11" s="16"/>
      <c r="G11" s="16"/>
    </row>
    <row r="12" ht="22" customHeight="1" spans="1:7">
      <c r="A12" s="17"/>
      <c r="B12" s="17" t="s">
        <v>876</v>
      </c>
      <c r="C12" s="17" t="s">
        <v>465</v>
      </c>
      <c r="D12" s="18" t="s">
        <v>877</v>
      </c>
      <c r="E12" s="16">
        <v>256</v>
      </c>
      <c r="F12" s="16"/>
      <c r="G12" s="16"/>
    </row>
    <row r="13" ht="22" customHeight="1" spans="1:7">
      <c r="A13" s="17"/>
      <c r="B13" s="17" t="s">
        <v>878</v>
      </c>
      <c r="C13" s="17" t="s">
        <v>478</v>
      </c>
      <c r="D13" s="18" t="s">
        <v>877</v>
      </c>
      <c r="E13" s="16">
        <v>200</v>
      </c>
      <c r="F13" s="16"/>
      <c r="G13" s="16"/>
    </row>
    <row r="14" ht="22" customHeight="1" spans="1:7">
      <c r="A14" s="17" t="s">
        <v>442</v>
      </c>
      <c r="B14" s="17"/>
      <c r="C14" s="17"/>
      <c r="D14" s="18"/>
      <c r="E14" s="16">
        <v>1381</v>
      </c>
      <c r="F14" s="16"/>
      <c r="G14" s="16"/>
    </row>
    <row r="15" ht="22" customHeight="1" spans="1:7">
      <c r="A15" s="17"/>
      <c r="B15" s="17" t="s">
        <v>876</v>
      </c>
      <c r="C15" s="17" t="s">
        <v>439</v>
      </c>
      <c r="D15" s="18" t="s">
        <v>877</v>
      </c>
      <c r="E15" s="16">
        <v>64</v>
      </c>
      <c r="F15" s="16"/>
      <c r="G15" s="16"/>
    </row>
    <row r="16" ht="22" customHeight="1" spans="1:7">
      <c r="A16" s="17"/>
      <c r="B16" s="17" t="s">
        <v>878</v>
      </c>
      <c r="C16" s="17" t="s">
        <v>449</v>
      </c>
      <c r="D16" s="18" t="s">
        <v>877</v>
      </c>
      <c r="E16" s="16">
        <v>127</v>
      </c>
      <c r="F16" s="16"/>
      <c r="G16" s="16"/>
    </row>
    <row r="17" ht="22" customHeight="1" spans="1:7">
      <c r="A17" s="17"/>
      <c r="B17" s="17" t="s">
        <v>879</v>
      </c>
      <c r="C17" s="17" t="s">
        <v>461</v>
      </c>
      <c r="D17" s="18" t="s">
        <v>880</v>
      </c>
      <c r="E17" s="16">
        <v>1190</v>
      </c>
      <c r="F17" s="16"/>
      <c r="G17" s="16"/>
    </row>
    <row r="18" ht="22" customHeight="1" spans="1:7">
      <c r="A18" s="19" t="s">
        <v>881</v>
      </c>
      <c r="B18" s="20" t="s">
        <v>882</v>
      </c>
      <c r="C18" s="20"/>
      <c r="D18" s="21"/>
      <c r="E18" s="16">
        <v>2047.628</v>
      </c>
      <c r="F18" s="16"/>
      <c r="G18" s="16"/>
    </row>
    <row r="19" ht="30" customHeight="1"/>
    <row r="20" ht="30" customHeight="1"/>
    <row r="21" ht="30" customHeight="1"/>
    <row r="22" ht="30" customHeight="1" spans="6:6">
      <c r="F22" s="22"/>
    </row>
    <row r="23" ht="30" customHeight="1"/>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93055555555556" right="0.393055555555556" top="0.984027777777778" bottom="0.786805555555556" header="0.5" footer="0.5"/>
  <pageSetup paperSize="9" scale="6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1"/>
  <sheetViews>
    <sheetView zoomScale="70" zoomScaleNormal="70" topLeftCell="A15" workbookViewId="0">
      <selection activeCell="G31" sqref="G31"/>
    </sheetView>
  </sheetViews>
  <sheetFormatPr defaultColWidth="9.15" defaultRowHeight="14.25" customHeight="1"/>
  <cols>
    <col min="1" max="1" width="14.15" style="1" customWidth="1"/>
    <col min="2" max="2" width="26.3583333333333" style="1" customWidth="1"/>
    <col min="3" max="17" width="10.3833333333333" style="1" customWidth="1"/>
    <col min="18" max="16384" width="9.15" style="1"/>
  </cols>
  <sheetData>
    <row r="1" ht="15.75" customHeight="1" spans="17:17">
      <c r="Q1" s="149" t="s">
        <v>51</v>
      </c>
    </row>
    <row r="2" ht="28.5" customHeight="1" spans="1:17">
      <c r="A2" s="4" t="s">
        <v>52</v>
      </c>
      <c r="B2" s="4"/>
      <c r="C2" s="4"/>
      <c r="D2" s="4"/>
      <c r="E2" s="4"/>
      <c r="F2" s="4"/>
      <c r="G2" s="4"/>
      <c r="H2" s="4"/>
      <c r="I2" s="4"/>
      <c r="J2" s="4"/>
      <c r="K2" s="4"/>
      <c r="L2" s="4"/>
      <c r="M2" s="4"/>
      <c r="N2" s="4"/>
      <c r="O2" s="4"/>
      <c r="P2" s="4"/>
      <c r="Q2" s="4"/>
    </row>
    <row r="3" ht="15" customHeight="1" spans="1:17">
      <c r="A3" s="285" t="str">
        <f>"单位名称："&amp;"曲靖市城市综合管理局"</f>
        <v>单位名称：曲靖市城市综合管理局</v>
      </c>
      <c r="B3" s="286"/>
      <c r="C3" s="91"/>
      <c r="D3" s="7"/>
      <c r="E3" s="91"/>
      <c r="F3" s="7"/>
      <c r="G3" s="91"/>
      <c r="H3" s="7"/>
      <c r="I3" s="7"/>
      <c r="J3" s="7"/>
      <c r="K3" s="91"/>
      <c r="L3" s="7"/>
      <c r="M3" s="91"/>
      <c r="N3" s="91"/>
      <c r="O3" s="7"/>
      <c r="P3" s="7"/>
      <c r="Q3" s="353" t="s">
        <v>53</v>
      </c>
    </row>
    <row r="4" ht="17.25" customHeight="1" spans="1:17">
      <c r="A4" s="287" t="s">
        <v>54</v>
      </c>
      <c r="B4" s="288" t="s">
        <v>55</v>
      </c>
      <c r="C4" s="289" t="s">
        <v>56</v>
      </c>
      <c r="D4" s="290" t="s">
        <v>57</v>
      </c>
      <c r="E4" s="10"/>
      <c r="F4" s="290" t="s">
        <v>58</v>
      </c>
      <c r="G4" s="10"/>
      <c r="H4" s="291" t="s">
        <v>34</v>
      </c>
      <c r="I4" s="192" t="s">
        <v>35</v>
      </c>
      <c r="J4" s="300" t="s">
        <v>59</v>
      </c>
      <c r="K4" s="301" t="s">
        <v>60</v>
      </c>
      <c r="L4" s="290" t="s">
        <v>61</v>
      </c>
      <c r="M4" s="302"/>
      <c r="N4" s="302"/>
      <c r="O4" s="302"/>
      <c r="P4" s="302"/>
      <c r="Q4" s="306"/>
    </row>
    <row r="5" ht="36" customHeight="1" spans="1:17">
      <c r="A5" s="11"/>
      <c r="B5" s="292"/>
      <c r="C5" s="292"/>
      <c r="D5" s="293" t="s">
        <v>56</v>
      </c>
      <c r="E5" s="293" t="s">
        <v>62</v>
      </c>
      <c r="F5" s="293" t="s">
        <v>56</v>
      </c>
      <c r="G5" s="294" t="s">
        <v>62</v>
      </c>
      <c r="H5" s="293"/>
      <c r="I5" s="293"/>
      <c r="J5" s="293"/>
      <c r="K5" s="294"/>
      <c r="L5" s="293" t="s">
        <v>63</v>
      </c>
      <c r="M5" s="303" t="s">
        <v>64</v>
      </c>
      <c r="N5" s="303" t="s">
        <v>65</v>
      </c>
      <c r="O5" s="303" t="s">
        <v>66</v>
      </c>
      <c r="P5" s="303" t="s">
        <v>67</v>
      </c>
      <c r="Q5" s="303" t="s">
        <v>68</v>
      </c>
    </row>
    <row r="6" ht="16.5" customHeight="1" spans="1:17">
      <c r="A6" s="11">
        <v>1</v>
      </c>
      <c r="B6" s="292">
        <v>2</v>
      </c>
      <c r="C6" s="292">
        <v>3</v>
      </c>
      <c r="D6" s="292">
        <v>4</v>
      </c>
      <c r="E6" s="295">
        <v>5</v>
      </c>
      <c r="F6" s="296">
        <v>6</v>
      </c>
      <c r="G6" s="295">
        <v>7</v>
      </c>
      <c r="H6" s="296">
        <v>8</v>
      </c>
      <c r="I6" s="295">
        <v>9</v>
      </c>
      <c r="J6" s="295">
        <v>10</v>
      </c>
      <c r="K6" s="295">
        <v>11</v>
      </c>
      <c r="L6" s="295">
        <v>12</v>
      </c>
      <c r="M6" s="304">
        <v>13</v>
      </c>
      <c r="N6" s="305">
        <v>14</v>
      </c>
      <c r="O6" s="305">
        <v>15</v>
      </c>
      <c r="P6" s="305">
        <v>16</v>
      </c>
      <c r="Q6" s="305">
        <v>17</v>
      </c>
    </row>
    <row r="7" ht="19.5" customHeight="1" spans="1:17">
      <c r="A7" s="17" t="s">
        <v>69</v>
      </c>
      <c r="B7" s="17" t="s">
        <v>70</v>
      </c>
      <c r="C7" s="16">
        <v>143.516091</v>
      </c>
      <c r="D7" s="16">
        <v>143.516091</v>
      </c>
      <c r="E7" s="16">
        <v>143.516091</v>
      </c>
      <c r="F7" s="16"/>
      <c r="G7" s="16"/>
      <c r="H7" s="16">
        <v>143.516091</v>
      </c>
      <c r="I7" s="16"/>
      <c r="J7" s="16"/>
      <c r="K7" s="16"/>
      <c r="L7" s="16"/>
      <c r="M7" s="16"/>
      <c r="N7" s="16"/>
      <c r="O7" s="16"/>
      <c r="P7" s="16"/>
      <c r="Q7" s="16"/>
    </row>
    <row r="8" ht="19.5" customHeight="1" spans="1:17">
      <c r="A8" s="297" t="s">
        <v>71</v>
      </c>
      <c r="B8" s="297" t="s">
        <v>72</v>
      </c>
      <c r="C8" s="16">
        <v>139.908308</v>
      </c>
      <c r="D8" s="16">
        <v>139.908308</v>
      </c>
      <c r="E8" s="16">
        <v>139.908308</v>
      </c>
      <c r="F8" s="16"/>
      <c r="G8" s="16"/>
      <c r="H8" s="16">
        <v>139.908308</v>
      </c>
      <c r="I8" s="16"/>
      <c r="J8" s="16"/>
      <c r="K8" s="16"/>
      <c r="L8" s="16"/>
      <c r="M8" s="16"/>
      <c r="N8" s="16"/>
      <c r="O8" s="16"/>
      <c r="P8" s="16"/>
      <c r="Q8" s="16"/>
    </row>
    <row r="9" ht="19.5" customHeight="1" spans="1:17">
      <c r="A9" s="298" t="s">
        <v>73</v>
      </c>
      <c r="B9" s="298" t="s">
        <v>74</v>
      </c>
      <c r="C9" s="16">
        <v>1.511478</v>
      </c>
      <c r="D9" s="16">
        <v>1.511478</v>
      </c>
      <c r="E9" s="16">
        <v>1.511478</v>
      </c>
      <c r="F9" s="16"/>
      <c r="G9" s="16"/>
      <c r="H9" s="16">
        <v>1.511478</v>
      </c>
      <c r="I9" s="16"/>
      <c r="J9" s="16"/>
      <c r="K9" s="16"/>
      <c r="L9" s="16"/>
      <c r="M9" s="16"/>
      <c r="N9" s="16"/>
      <c r="O9" s="16"/>
      <c r="P9" s="16"/>
      <c r="Q9" s="16"/>
    </row>
    <row r="10" ht="19.5" customHeight="1" spans="1:17">
      <c r="A10" s="298" t="s">
        <v>75</v>
      </c>
      <c r="B10" s="298" t="s">
        <v>76</v>
      </c>
      <c r="C10" s="16">
        <v>5.268558</v>
      </c>
      <c r="D10" s="16">
        <v>5.268558</v>
      </c>
      <c r="E10" s="16">
        <v>5.268558</v>
      </c>
      <c r="F10" s="16"/>
      <c r="G10" s="16"/>
      <c r="H10" s="16">
        <v>5.268558</v>
      </c>
      <c r="I10" s="16"/>
      <c r="J10" s="16"/>
      <c r="K10" s="16"/>
      <c r="L10" s="16"/>
      <c r="M10" s="16"/>
      <c r="N10" s="16"/>
      <c r="O10" s="16"/>
      <c r="P10" s="16"/>
      <c r="Q10" s="16"/>
    </row>
    <row r="11" ht="25" customHeight="1" spans="1:17">
      <c r="A11" s="298" t="s">
        <v>77</v>
      </c>
      <c r="B11" s="298" t="s">
        <v>78</v>
      </c>
      <c r="C11" s="16">
        <v>133.128272</v>
      </c>
      <c r="D11" s="16">
        <v>133.128272</v>
      </c>
      <c r="E11" s="16">
        <v>133.128272</v>
      </c>
      <c r="F11" s="16"/>
      <c r="G11" s="16"/>
      <c r="H11" s="16">
        <v>133.128272</v>
      </c>
      <c r="I11" s="16"/>
      <c r="J11" s="16"/>
      <c r="K11" s="16"/>
      <c r="L11" s="16"/>
      <c r="M11" s="16"/>
      <c r="N11" s="16"/>
      <c r="O11" s="16"/>
      <c r="P11" s="16"/>
      <c r="Q11" s="16"/>
    </row>
    <row r="12" ht="19.5" customHeight="1" spans="1:17">
      <c r="A12" s="297" t="s">
        <v>79</v>
      </c>
      <c r="B12" s="297" t="s">
        <v>80</v>
      </c>
      <c r="C12" s="16">
        <v>3.607783</v>
      </c>
      <c r="D12" s="16">
        <v>3.607783</v>
      </c>
      <c r="E12" s="16">
        <v>3.607783</v>
      </c>
      <c r="F12" s="16"/>
      <c r="G12" s="16"/>
      <c r="H12" s="16">
        <v>3.607783</v>
      </c>
      <c r="I12" s="16"/>
      <c r="J12" s="16"/>
      <c r="K12" s="16"/>
      <c r="L12" s="16"/>
      <c r="M12" s="16"/>
      <c r="N12" s="16"/>
      <c r="O12" s="16"/>
      <c r="P12" s="16"/>
      <c r="Q12" s="16"/>
    </row>
    <row r="13" ht="19.5" customHeight="1" spans="1:17">
      <c r="A13" s="298" t="s">
        <v>81</v>
      </c>
      <c r="B13" s="298" t="s">
        <v>80</v>
      </c>
      <c r="C13" s="16">
        <v>3.607783</v>
      </c>
      <c r="D13" s="16">
        <v>3.607783</v>
      </c>
      <c r="E13" s="16">
        <v>3.607783</v>
      </c>
      <c r="F13" s="16"/>
      <c r="G13" s="16"/>
      <c r="H13" s="16">
        <v>3.607783</v>
      </c>
      <c r="I13" s="16"/>
      <c r="J13" s="16"/>
      <c r="K13" s="16"/>
      <c r="L13" s="16"/>
      <c r="M13" s="16"/>
      <c r="N13" s="16"/>
      <c r="O13" s="16"/>
      <c r="P13" s="16"/>
      <c r="Q13" s="16"/>
    </row>
    <row r="14" ht="19.5" customHeight="1" spans="1:17">
      <c r="A14" s="17" t="s">
        <v>82</v>
      </c>
      <c r="B14" s="17" t="s">
        <v>83</v>
      </c>
      <c r="C14" s="16">
        <v>69.476659</v>
      </c>
      <c r="D14" s="16">
        <v>69.476659</v>
      </c>
      <c r="E14" s="16">
        <v>69.476659</v>
      </c>
      <c r="F14" s="16"/>
      <c r="G14" s="16"/>
      <c r="H14" s="16">
        <v>69.476659</v>
      </c>
      <c r="I14" s="16"/>
      <c r="J14" s="16"/>
      <c r="K14" s="16"/>
      <c r="L14" s="16"/>
      <c r="M14" s="16"/>
      <c r="N14" s="16"/>
      <c r="O14" s="16"/>
      <c r="P14" s="16"/>
      <c r="Q14" s="16"/>
    </row>
    <row r="15" ht="19.5" customHeight="1" spans="1:17">
      <c r="A15" s="297" t="s">
        <v>84</v>
      </c>
      <c r="B15" s="297" t="s">
        <v>85</v>
      </c>
      <c r="C15" s="16">
        <v>69.476659</v>
      </c>
      <c r="D15" s="16">
        <v>69.476659</v>
      </c>
      <c r="E15" s="16">
        <v>69.476659</v>
      </c>
      <c r="F15" s="16"/>
      <c r="G15" s="16"/>
      <c r="H15" s="16">
        <v>69.476659</v>
      </c>
      <c r="I15" s="16"/>
      <c r="J15" s="16"/>
      <c r="K15" s="16"/>
      <c r="L15" s="16"/>
      <c r="M15" s="16"/>
      <c r="N15" s="16"/>
      <c r="O15" s="16"/>
      <c r="P15" s="16"/>
      <c r="Q15" s="16"/>
    </row>
    <row r="16" ht="19.5" customHeight="1" spans="1:17">
      <c r="A16" s="298" t="s">
        <v>86</v>
      </c>
      <c r="B16" s="298" t="s">
        <v>87</v>
      </c>
      <c r="C16" s="16">
        <v>13.098595</v>
      </c>
      <c r="D16" s="16">
        <v>13.098595</v>
      </c>
      <c r="E16" s="16">
        <v>13.098595</v>
      </c>
      <c r="F16" s="16"/>
      <c r="G16" s="16"/>
      <c r="H16" s="16">
        <v>13.098595</v>
      </c>
      <c r="I16" s="16"/>
      <c r="J16" s="16"/>
      <c r="K16" s="16"/>
      <c r="L16" s="16"/>
      <c r="M16" s="16"/>
      <c r="N16" s="16"/>
      <c r="O16" s="16"/>
      <c r="P16" s="16"/>
      <c r="Q16" s="16"/>
    </row>
    <row r="17" ht="19.5" customHeight="1" spans="1:17">
      <c r="A17" s="298" t="s">
        <v>88</v>
      </c>
      <c r="B17" s="298" t="s">
        <v>89</v>
      </c>
      <c r="C17" s="16">
        <v>40.047037</v>
      </c>
      <c r="D17" s="16">
        <v>40.047037</v>
      </c>
      <c r="E17" s="16">
        <v>40.047037</v>
      </c>
      <c r="F17" s="16"/>
      <c r="G17" s="16"/>
      <c r="H17" s="16">
        <v>40.047037</v>
      </c>
      <c r="I17" s="16"/>
      <c r="J17" s="16"/>
      <c r="K17" s="16"/>
      <c r="L17" s="16"/>
      <c r="M17" s="16"/>
      <c r="N17" s="16"/>
      <c r="O17" s="16"/>
      <c r="P17" s="16"/>
      <c r="Q17" s="16"/>
    </row>
    <row r="18" ht="19.5" customHeight="1" spans="1:17">
      <c r="A18" s="298" t="s">
        <v>90</v>
      </c>
      <c r="B18" s="298" t="s">
        <v>91</v>
      </c>
      <c r="C18" s="16">
        <v>9.955598</v>
      </c>
      <c r="D18" s="16">
        <v>9.955598</v>
      </c>
      <c r="E18" s="16">
        <v>9.955598</v>
      </c>
      <c r="F18" s="16"/>
      <c r="G18" s="16"/>
      <c r="H18" s="16">
        <v>9.955598</v>
      </c>
      <c r="I18" s="16"/>
      <c r="J18" s="16"/>
      <c r="K18" s="16"/>
      <c r="L18" s="16"/>
      <c r="M18" s="16"/>
      <c r="N18" s="16"/>
      <c r="O18" s="16"/>
      <c r="P18" s="16"/>
      <c r="Q18" s="16"/>
    </row>
    <row r="19" ht="19.5" customHeight="1" spans="1:17">
      <c r="A19" s="298" t="s">
        <v>92</v>
      </c>
      <c r="B19" s="298" t="s">
        <v>93</v>
      </c>
      <c r="C19" s="16">
        <v>6.375429</v>
      </c>
      <c r="D19" s="16">
        <v>6.375429</v>
      </c>
      <c r="E19" s="16">
        <v>6.375429</v>
      </c>
      <c r="F19" s="16"/>
      <c r="G19" s="16"/>
      <c r="H19" s="16">
        <v>6.375429</v>
      </c>
      <c r="I19" s="16"/>
      <c r="J19" s="16"/>
      <c r="K19" s="16"/>
      <c r="L19" s="16"/>
      <c r="M19" s="16"/>
      <c r="N19" s="16"/>
      <c r="O19" s="16"/>
      <c r="P19" s="16"/>
      <c r="Q19" s="16"/>
    </row>
    <row r="20" ht="19.5" customHeight="1" spans="1:17">
      <c r="A20" s="17" t="s">
        <v>94</v>
      </c>
      <c r="B20" s="17" t="s">
        <v>95</v>
      </c>
      <c r="C20" s="16">
        <v>3106.737265</v>
      </c>
      <c r="D20" s="16">
        <v>1019.109265</v>
      </c>
      <c r="E20" s="16">
        <v>1019.109265</v>
      </c>
      <c r="F20" s="16">
        <v>2087.628</v>
      </c>
      <c r="G20" s="16">
        <v>2047.628</v>
      </c>
      <c r="H20" s="16">
        <v>3066.737265</v>
      </c>
      <c r="I20" s="16"/>
      <c r="J20" s="16"/>
      <c r="K20" s="16"/>
      <c r="L20" s="16">
        <v>40</v>
      </c>
      <c r="M20" s="16"/>
      <c r="N20" s="16"/>
      <c r="O20" s="16"/>
      <c r="P20" s="16"/>
      <c r="Q20" s="16">
        <v>40</v>
      </c>
    </row>
    <row r="21" ht="19.5" customHeight="1" spans="1:17">
      <c r="A21" s="297" t="s">
        <v>96</v>
      </c>
      <c r="B21" s="297" t="s">
        <v>97</v>
      </c>
      <c r="C21" s="16">
        <v>1380.622366</v>
      </c>
      <c r="D21" s="16">
        <v>703.622366</v>
      </c>
      <c r="E21" s="16">
        <v>703.622366</v>
      </c>
      <c r="F21" s="16">
        <v>677</v>
      </c>
      <c r="G21" s="16">
        <v>647</v>
      </c>
      <c r="H21" s="16">
        <v>1350.622366</v>
      </c>
      <c r="I21" s="16"/>
      <c r="J21" s="16"/>
      <c r="K21" s="16"/>
      <c r="L21" s="16">
        <v>30</v>
      </c>
      <c r="M21" s="16"/>
      <c r="N21" s="16"/>
      <c r="O21" s="16"/>
      <c r="P21" s="16"/>
      <c r="Q21" s="16">
        <v>30</v>
      </c>
    </row>
    <row r="22" ht="19.5" customHeight="1" spans="1:17">
      <c r="A22" s="298" t="s">
        <v>98</v>
      </c>
      <c r="B22" s="298" t="s">
        <v>99</v>
      </c>
      <c r="C22" s="16">
        <v>501.968283</v>
      </c>
      <c r="D22" s="16">
        <v>305.968283</v>
      </c>
      <c r="E22" s="16">
        <v>305.968283</v>
      </c>
      <c r="F22" s="16">
        <v>196</v>
      </c>
      <c r="G22" s="16">
        <v>191</v>
      </c>
      <c r="H22" s="16">
        <v>496.968283</v>
      </c>
      <c r="I22" s="16"/>
      <c r="J22" s="16"/>
      <c r="K22" s="16"/>
      <c r="L22" s="16">
        <v>5</v>
      </c>
      <c r="M22" s="16"/>
      <c r="N22" s="16"/>
      <c r="O22" s="16"/>
      <c r="P22" s="16"/>
      <c r="Q22" s="16">
        <v>5</v>
      </c>
    </row>
    <row r="23" ht="19.5" customHeight="1" spans="1:17">
      <c r="A23" s="298" t="s">
        <v>100</v>
      </c>
      <c r="B23" s="298" t="s">
        <v>101</v>
      </c>
      <c r="C23" s="16">
        <v>878.654083</v>
      </c>
      <c r="D23" s="16">
        <v>397.654083</v>
      </c>
      <c r="E23" s="16">
        <v>397.654083</v>
      </c>
      <c r="F23" s="16">
        <v>481</v>
      </c>
      <c r="G23" s="16">
        <v>456</v>
      </c>
      <c r="H23" s="16">
        <v>853.654083</v>
      </c>
      <c r="I23" s="16"/>
      <c r="J23" s="16"/>
      <c r="K23" s="16"/>
      <c r="L23" s="16">
        <v>25</v>
      </c>
      <c r="M23" s="16"/>
      <c r="N23" s="16"/>
      <c r="O23" s="16"/>
      <c r="P23" s="16"/>
      <c r="Q23" s="16">
        <v>25</v>
      </c>
    </row>
    <row r="24" ht="19.5" customHeight="1" spans="1:17">
      <c r="A24" s="297" t="s">
        <v>102</v>
      </c>
      <c r="B24" s="297" t="s">
        <v>103</v>
      </c>
      <c r="C24" s="16">
        <v>536.114899</v>
      </c>
      <c r="D24" s="16">
        <v>315.486899</v>
      </c>
      <c r="E24" s="16">
        <v>315.486899</v>
      </c>
      <c r="F24" s="16">
        <v>220.628</v>
      </c>
      <c r="G24" s="16">
        <v>210.628</v>
      </c>
      <c r="H24" s="16">
        <v>526.114899</v>
      </c>
      <c r="I24" s="16"/>
      <c r="J24" s="16"/>
      <c r="K24" s="16"/>
      <c r="L24" s="16">
        <v>10</v>
      </c>
      <c r="M24" s="16"/>
      <c r="N24" s="16"/>
      <c r="O24" s="16"/>
      <c r="P24" s="16"/>
      <c r="Q24" s="16">
        <v>10</v>
      </c>
    </row>
    <row r="25" ht="19.5" customHeight="1" spans="1:17">
      <c r="A25" s="298" t="s">
        <v>104</v>
      </c>
      <c r="B25" s="298" t="s">
        <v>103</v>
      </c>
      <c r="C25" s="16">
        <v>536.114899</v>
      </c>
      <c r="D25" s="16">
        <v>315.486899</v>
      </c>
      <c r="E25" s="16">
        <v>315.486899</v>
      </c>
      <c r="F25" s="16">
        <v>220.628</v>
      </c>
      <c r="G25" s="16">
        <v>210.628</v>
      </c>
      <c r="H25" s="16">
        <v>526.114899</v>
      </c>
      <c r="I25" s="16"/>
      <c r="J25" s="16"/>
      <c r="K25" s="16"/>
      <c r="L25" s="16">
        <v>10</v>
      </c>
      <c r="M25" s="16"/>
      <c r="N25" s="16"/>
      <c r="O25" s="16"/>
      <c r="P25" s="16"/>
      <c r="Q25" s="16">
        <v>10</v>
      </c>
    </row>
    <row r="26" ht="19.5" customHeight="1" spans="1:17">
      <c r="A26" s="297" t="s">
        <v>105</v>
      </c>
      <c r="B26" s="297" t="s">
        <v>106</v>
      </c>
      <c r="C26" s="16">
        <v>1190</v>
      </c>
      <c r="D26" s="16"/>
      <c r="E26" s="16"/>
      <c r="F26" s="16">
        <v>1190</v>
      </c>
      <c r="G26" s="16">
        <v>1190</v>
      </c>
      <c r="H26" s="16">
        <v>1190</v>
      </c>
      <c r="I26" s="16"/>
      <c r="J26" s="16"/>
      <c r="K26" s="16"/>
      <c r="L26" s="16"/>
      <c r="M26" s="16"/>
      <c r="N26" s="16"/>
      <c r="O26" s="16"/>
      <c r="P26" s="16"/>
      <c r="Q26" s="16"/>
    </row>
    <row r="27" ht="19.5" customHeight="1" spans="1:17">
      <c r="A27" s="298" t="s">
        <v>107</v>
      </c>
      <c r="B27" s="298" t="s">
        <v>106</v>
      </c>
      <c r="C27" s="16">
        <v>1190</v>
      </c>
      <c r="D27" s="16"/>
      <c r="E27" s="16"/>
      <c r="F27" s="16">
        <v>1190</v>
      </c>
      <c r="G27" s="16">
        <v>1190</v>
      </c>
      <c r="H27" s="16">
        <v>1190</v>
      </c>
      <c r="I27" s="16"/>
      <c r="J27" s="16"/>
      <c r="K27" s="16"/>
      <c r="L27" s="16"/>
      <c r="M27" s="16"/>
      <c r="N27" s="16"/>
      <c r="O27" s="16"/>
      <c r="P27" s="16"/>
      <c r="Q27" s="16"/>
    </row>
    <row r="28" ht="19.5" customHeight="1" spans="1:17">
      <c r="A28" s="17" t="s">
        <v>108</v>
      </c>
      <c r="B28" s="17" t="s">
        <v>109</v>
      </c>
      <c r="C28" s="16">
        <v>110.268727</v>
      </c>
      <c r="D28" s="16">
        <v>110.268727</v>
      </c>
      <c r="E28" s="16">
        <v>110.268727</v>
      </c>
      <c r="F28" s="16"/>
      <c r="G28" s="16"/>
      <c r="H28" s="16">
        <v>110.268727</v>
      </c>
      <c r="I28" s="16"/>
      <c r="J28" s="16"/>
      <c r="K28" s="16"/>
      <c r="L28" s="16"/>
      <c r="M28" s="16"/>
      <c r="N28" s="16"/>
      <c r="O28" s="16"/>
      <c r="P28" s="16"/>
      <c r="Q28" s="16"/>
    </row>
    <row r="29" ht="19.5" customHeight="1" spans="1:17">
      <c r="A29" s="297" t="s">
        <v>110</v>
      </c>
      <c r="B29" s="297" t="s">
        <v>111</v>
      </c>
      <c r="C29" s="16">
        <v>110.268727</v>
      </c>
      <c r="D29" s="16">
        <v>110.268727</v>
      </c>
      <c r="E29" s="16">
        <v>110.268727</v>
      </c>
      <c r="F29" s="16"/>
      <c r="G29" s="16"/>
      <c r="H29" s="16">
        <v>110.268727</v>
      </c>
      <c r="I29" s="16"/>
      <c r="J29" s="16"/>
      <c r="K29" s="16"/>
      <c r="L29" s="16"/>
      <c r="M29" s="16"/>
      <c r="N29" s="16"/>
      <c r="O29" s="16"/>
      <c r="P29" s="16"/>
      <c r="Q29" s="16"/>
    </row>
    <row r="30" ht="19.5" customHeight="1" spans="1:17">
      <c r="A30" s="298" t="s">
        <v>112</v>
      </c>
      <c r="B30" s="298" t="s">
        <v>113</v>
      </c>
      <c r="C30" s="16">
        <v>110.268727</v>
      </c>
      <c r="D30" s="16">
        <v>110.268727</v>
      </c>
      <c r="E30" s="16">
        <v>110.268727</v>
      </c>
      <c r="F30" s="16"/>
      <c r="G30" s="16"/>
      <c r="H30" s="16">
        <v>110.268727</v>
      </c>
      <c r="I30" s="16"/>
      <c r="J30" s="16"/>
      <c r="K30" s="16"/>
      <c r="L30" s="16"/>
      <c r="M30" s="16"/>
      <c r="N30" s="16"/>
      <c r="O30" s="16"/>
      <c r="P30" s="16"/>
      <c r="Q30" s="16"/>
    </row>
    <row r="31" ht="17.25" customHeight="1" spans="1:17">
      <c r="A31" s="299" t="s">
        <v>114</v>
      </c>
      <c r="B31" s="192" t="s">
        <v>115</v>
      </c>
      <c r="C31" s="16">
        <v>3429.998742</v>
      </c>
      <c r="D31" s="16">
        <v>1342.370742</v>
      </c>
      <c r="E31" s="16">
        <v>1342.370742</v>
      </c>
      <c r="F31" s="16">
        <v>2087.628</v>
      </c>
      <c r="G31" s="16">
        <v>2047.628</v>
      </c>
      <c r="H31" s="16">
        <v>3389.998742</v>
      </c>
      <c r="I31" s="16"/>
      <c r="J31" s="16"/>
      <c r="K31" s="16"/>
      <c r="L31" s="16">
        <v>40</v>
      </c>
      <c r="M31" s="16"/>
      <c r="N31" s="16"/>
      <c r="O31" s="16"/>
      <c r="P31" s="16"/>
      <c r="Q31" s="16">
        <v>40</v>
      </c>
    </row>
  </sheetData>
  <mergeCells count="13">
    <mergeCell ref="A2:Q2"/>
    <mergeCell ref="A3:N3"/>
    <mergeCell ref="D4:E4"/>
    <mergeCell ref="F4:G4"/>
    <mergeCell ref="L4:Q4"/>
    <mergeCell ref="A31:B31"/>
    <mergeCell ref="A4:A5"/>
    <mergeCell ref="B4:B5"/>
    <mergeCell ref="C4:C5"/>
    <mergeCell ref="H4:H5"/>
    <mergeCell ref="I4:I5"/>
    <mergeCell ref="J4:J5"/>
    <mergeCell ref="K4:K5"/>
  </mergeCells>
  <printOptions horizontalCentered="1"/>
  <pageMargins left="0.393055555555556" right="0.393055555555556" top="0.984027777777778" bottom="0.786805555555556" header="0.5" footer="0.5"/>
  <pageSetup paperSize="9" scale="65"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3"/>
  <sheetViews>
    <sheetView topLeftCell="A13" workbookViewId="0">
      <selection activeCell="D15" sqref="D15:D27"/>
    </sheetView>
  </sheetViews>
  <sheetFormatPr defaultColWidth="9.15" defaultRowHeight="14.25" customHeight="1"/>
  <cols>
    <col min="1" max="1" width="44.0166666666667" style="1" customWidth="1"/>
    <col min="2" max="2" width="26.3583333333333" style="1" customWidth="1"/>
    <col min="3" max="3" width="44.0166666666667" style="1" customWidth="1"/>
    <col min="4" max="4" width="26.3583333333333" style="1" customWidth="1"/>
    <col min="5" max="5" width="9.15" style="1"/>
    <col min="6" max="6" width="25.2" style="1" customWidth="1"/>
    <col min="7" max="7" width="9.15" style="1"/>
    <col min="8" max="8" width="25.1916666666667" style="1" customWidth="1"/>
    <col min="9" max="16384" width="9.15" style="1"/>
  </cols>
  <sheetData>
    <row r="1" customHeight="1" spans="1:4">
      <c r="A1" s="260"/>
      <c r="C1" s="276"/>
      <c r="D1" s="277" t="s">
        <v>116</v>
      </c>
    </row>
    <row r="2" ht="31.5" customHeight="1" spans="1:4">
      <c r="A2" s="69" t="s">
        <v>117</v>
      </c>
      <c r="B2" s="278"/>
      <c r="C2" s="276"/>
      <c r="D2" s="278"/>
    </row>
    <row r="3" s="44" customFormat="1" ht="17.25" customHeight="1" spans="1:4">
      <c r="A3" s="279" t="str">
        <f>"单位名称："&amp;"曲靖市城市综合管理局"</f>
        <v>单位名称：曲靖市城市综合管理局</v>
      </c>
      <c r="B3" s="280"/>
      <c r="C3" s="281"/>
      <c r="D3" s="354" t="s">
        <v>118</v>
      </c>
    </row>
    <row r="4" s="44" customFormat="1" ht="19.5" customHeight="1" spans="1:4">
      <c r="A4" s="222" t="s">
        <v>3</v>
      </c>
      <c r="B4" s="191"/>
      <c r="C4" s="84" t="s">
        <v>119</v>
      </c>
      <c r="D4" s="191"/>
    </row>
    <row r="5" s="44" customFormat="1" ht="21.75" customHeight="1" spans="1:4">
      <c r="A5" s="222" t="s">
        <v>5</v>
      </c>
      <c r="B5" s="282" t="s">
        <v>6</v>
      </c>
      <c r="C5" s="84" t="s">
        <v>120</v>
      </c>
      <c r="D5" s="282" t="s">
        <v>6</v>
      </c>
    </row>
    <row r="6" s="44" customFormat="1" ht="17.25" customHeight="1" spans="1:4">
      <c r="A6" s="191"/>
      <c r="B6" s="283"/>
      <c r="C6" s="83"/>
      <c r="D6" s="283"/>
    </row>
    <row r="7" s="44" customFormat="1" ht="19" customHeight="1" spans="1:9">
      <c r="A7" s="79" t="s">
        <v>121</v>
      </c>
      <c r="B7" s="67">
        <v>3389.998742</v>
      </c>
      <c r="C7" s="79" t="s">
        <v>122</v>
      </c>
      <c r="D7" s="67">
        <v>3389.998742</v>
      </c>
      <c r="G7" s="284"/>
      <c r="I7" s="284"/>
    </row>
    <row r="8" s="44" customFormat="1" ht="19" customHeight="1" spans="1:9">
      <c r="A8" s="79" t="s">
        <v>123</v>
      </c>
      <c r="B8" s="67">
        <v>3389.998742</v>
      </c>
      <c r="C8" s="66" t="s">
        <v>124</v>
      </c>
      <c r="D8" s="67"/>
      <c r="G8" s="284"/>
      <c r="I8" s="284"/>
    </row>
    <row r="9" s="44" customFormat="1" ht="19" customHeight="1" spans="1:9">
      <c r="A9" s="79" t="s">
        <v>125</v>
      </c>
      <c r="B9" s="67"/>
      <c r="C9" s="66" t="s">
        <v>126</v>
      </c>
      <c r="D9" s="67"/>
      <c r="I9" s="284"/>
    </row>
    <row r="10" s="44" customFormat="1" ht="19" customHeight="1" spans="1:9">
      <c r="A10" s="79" t="s">
        <v>127</v>
      </c>
      <c r="B10" s="67"/>
      <c r="C10" s="66" t="s">
        <v>128</v>
      </c>
      <c r="D10" s="67"/>
      <c r="I10" s="284"/>
    </row>
    <row r="11" s="44" customFormat="1" ht="19" customHeight="1" spans="1:9">
      <c r="A11" s="79" t="s">
        <v>129</v>
      </c>
      <c r="B11" s="67"/>
      <c r="C11" s="66" t="s">
        <v>130</v>
      </c>
      <c r="D11" s="67"/>
      <c r="I11" s="284"/>
    </row>
    <row r="12" s="44" customFormat="1" ht="19" customHeight="1" spans="1:4">
      <c r="A12" s="79" t="s">
        <v>123</v>
      </c>
      <c r="B12" s="67"/>
      <c r="C12" s="66" t="s">
        <v>131</v>
      </c>
      <c r="D12" s="67"/>
    </row>
    <row r="13" s="44" customFormat="1" ht="19" customHeight="1" spans="1:4">
      <c r="A13" s="79" t="s">
        <v>125</v>
      </c>
      <c r="B13" s="67"/>
      <c r="C13" s="66" t="s">
        <v>132</v>
      </c>
      <c r="D13" s="67"/>
    </row>
    <row r="14" s="44" customFormat="1" ht="19" customHeight="1" spans="1:4">
      <c r="A14" s="79" t="s">
        <v>127</v>
      </c>
      <c r="B14" s="67"/>
      <c r="C14" s="66" t="s">
        <v>133</v>
      </c>
      <c r="D14" s="67"/>
    </row>
    <row r="15" s="44" customFormat="1" ht="19" customHeight="1" spans="1:4">
      <c r="A15" s="79"/>
      <c r="B15" s="67"/>
      <c r="C15" s="66" t="s">
        <v>134</v>
      </c>
      <c r="D15" s="67">
        <v>143.516091</v>
      </c>
    </row>
    <row r="16" s="44" customFormat="1" ht="19" customHeight="1" spans="1:4">
      <c r="A16" s="79"/>
      <c r="B16" s="67"/>
      <c r="C16" s="66" t="s">
        <v>135</v>
      </c>
      <c r="D16" s="67">
        <v>69.476659</v>
      </c>
    </row>
    <row r="17" s="44" customFormat="1" ht="19" customHeight="1" spans="1:4">
      <c r="A17" s="79"/>
      <c r="B17" s="67"/>
      <c r="C17" s="66" t="s">
        <v>136</v>
      </c>
      <c r="D17" s="67"/>
    </row>
    <row r="18" s="44" customFormat="1" ht="19" customHeight="1" spans="1:4">
      <c r="A18" s="79"/>
      <c r="B18" s="67"/>
      <c r="C18" s="66" t="s">
        <v>137</v>
      </c>
      <c r="D18" s="67">
        <v>3066.737265</v>
      </c>
    </row>
    <row r="19" s="44" customFormat="1" ht="19" customHeight="1" spans="1:4">
      <c r="A19" s="79"/>
      <c r="B19" s="67"/>
      <c r="C19" s="66" t="s">
        <v>138</v>
      </c>
      <c r="D19" s="67"/>
    </row>
    <row r="20" s="44" customFormat="1" ht="19" customHeight="1" spans="1:4">
      <c r="A20" s="79"/>
      <c r="B20" s="67"/>
      <c r="C20" s="66" t="s">
        <v>139</v>
      </c>
      <c r="D20" s="67"/>
    </row>
    <row r="21" s="44" customFormat="1" ht="19" customHeight="1" spans="1:4">
      <c r="A21" s="79"/>
      <c r="B21" s="67"/>
      <c r="C21" s="66" t="s">
        <v>140</v>
      </c>
      <c r="D21" s="67"/>
    </row>
    <row r="22" s="44" customFormat="1" ht="19" customHeight="1" spans="1:4">
      <c r="A22" s="79"/>
      <c r="B22" s="67"/>
      <c r="C22" s="66" t="s">
        <v>141</v>
      </c>
      <c r="D22" s="67"/>
    </row>
    <row r="23" s="44" customFormat="1" ht="19" customHeight="1" spans="1:4">
      <c r="A23" s="79"/>
      <c r="B23" s="67"/>
      <c r="C23" s="66" t="s">
        <v>142</v>
      </c>
      <c r="D23" s="67"/>
    </row>
    <row r="24" s="44" customFormat="1" ht="19" customHeight="1" spans="1:4">
      <c r="A24" s="79"/>
      <c r="B24" s="67"/>
      <c r="C24" s="66" t="s">
        <v>143</v>
      </c>
      <c r="D24" s="67"/>
    </row>
    <row r="25" s="44" customFormat="1" ht="19" customHeight="1" spans="1:4">
      <c r="A25" s="79"/>
      <c r="B25" s="67"/>
      <c r="C25" s="66" t="s">
        <v>144</v>
      </c>
      <c r="D25" s="67"/>
    </row>
    <row r="26" s="44" customFormat="1" ht="19" customHeight="1" spans="1:4">
      <c r="A26" s="79"/>
      <c r="B26" s="67"/>
      <c r="C26" s="66" t="s">
        <v>145</v>
      </c>
      <c r="D26" s="67">
        <v>110.268727</v>
      </c>
    </row>
    <row r="27" s="44" customFormat="1" ht="19" customHeight="1" spans="1:4">
      <c r="A27" s="79"/>
      <c r="B27" s="67"/>
      <c r="C27" s="66" t="s">
        <v>146</v>
      </c>
      <c r="D27" s="67"/>
    </row>
    <row r="28" s="44" customFormat="1" ht="19" customHeight="1" spans="1:4">
      <c r="A28" s="79"/>
      <c r="B28" s="67"/>
      <c r="C28" s="66" t="s">
        <v>147</v>
      </c>
      <c r="D28" s="67"/>
    </row>
    <row r="29" s="44" customFormat="1" ht="19" customHeight="1" spans="1:4">
      <c r="A29" s="79"/>
      <c r="B29" s="67"/>
      <c r="C29" s="66" t="s">
        <v>148</v>
      </c>
      <c r="D29" s="67"/>
    </row>
    <row r="30" s="44" customFormat="1" ht="19" customHeight="1" spans="1:4">
      <c r="A30" s="79"/>
      <c r="B30" s="67"/>
      <c r="C30" s="66" t="s">
        <v>149</v>
      </c>
      <c r="D30" s="67"/>
    </row>
    <row r="31" s="44" customFormat="1" ht="22" customHeight="1" spans="1:4">
      <c r="A31" s="66"/>
      <c r="B31" s="67"/>
      <c r="C31" s="79" t="s">
        <v>150</v>
      </c>
      <c r="D31" s="67"/>
    </row>
    <row r="32" s="44" customFormat="1" ht="22" customHeight="1" spans="1:4">
      <c r="A32" s="84" t="s">
        <v>151</v>
      </c>
      <c r="B32" s="67">
        <v>3389.998742</v>
      </c>
      <c r="C32" s="84" t="s">
        <v>23</v>
      </c>
      <c r="D32" s="67">
        <v>3389.998742</v>
      </c>
    </row>
    <row r="33" s="44" customFormat="1" customHeight="1"/>
  </sheetData>
  <mergeCells count="8">
    <mergeCell ref="A2:D2"/>
    <mergeCell ref="A3:B3"/>
    <mergeCell ref="A4:B4"/>
    <mergeCell ref="C4:D4"/>
    <mergeCell ref="A5:A6"/>
    <mergeCell ref="B5:B6"/>
    <mergeCell ref="C5:C6"/>
    <mergeCell ref="D5:D6"/>
  </mergeCells>
  <printOptions horizontalCentered="1"/>
  <pageMargins left="0.393055555555556" right="0.393055555555556" top="0.984027777777778" bottom="0.786805555555556" header="0.5" footer="0.5"/>
  <pageSetup paperSize="9" scale="7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zoomScale="90" zoomScaleNormal="90" workbookViewId="0">
      <pane ySplit="5" topLeftCell="A24" activePane="bottomLeft" state="frozen"/>
      <selection/>
      <selection pane="bottomLeft" activeCell="D31" sqref="D31"/>
    </sheetView>
  </sheetViews>
  <sheetFormatPr defaultColWidth="9.15" defaultRowHeight="14.25" customHeight="1" outlineLevelCol="6"/>
  <cols>
    <col min="1" max="1" width="14.5333333333333" style="1" customWidth="1"/>
    <col min="2" max="2" width="42.5916666666667" style="1" customWidth="1"/>
    <col min="3" max="7" width="21.1666666666667" style="1" customWidth="1"/>
    <col min="8" max="16384" width="9.15" style="1"/>
  </cols>
  <sheetData>
    <row r="1" customHeight="1" spans="4:7">
      <c r="D1" s="264"/>
      <c r="F1" s="86"/>
      <c r="G1" s="149" t="s">
        <v>152</v>
      </c>
    </row>
    <row r="2" ht="39" customHeight="1" spans="1:7">
      <c r="A2" s="157" t="s">
        <v>153</v>
      </c>
      <c r="B2" s="157"/>
      <c r="C2" s="157"/>
      <c r="D2" s="157"/>
      <c r="E2" s="157"/>
      <c r="F2" s="157"/>
      <c r="G2" s="157"/>
    </row>
    <row r="3" s="44" customFormat="1" ht="18" customHeight="1" spans="1:7">
      <c r="A3" s="71" t="str">
        <f>"单位名称："&amp;"曲靖市城市综合管理局"</f>
        <v>单位名称：曲靖市城市综合管理局</v>
      </c>
      <c r="F3" s="153"/>
      <c r="G3" s="354" t="s">
        <v>118</v>
      </c>
    </row>
    <row r="4" s="44" customFormat="1" ht="20.25" customHeight="1" spans="1:7">
      <c r="A4" s="266" t="s">
        <v>154</v>
      </c>
      <c r="B4" s="267"/>
      <c r="C4" s="209" t="s">
        <v>155</v>
      </c>
      <c r="D4" s="268" t="s">
        <v>156</v>
      </c>
      <c r="E4" s="191"/>
      <c r="F4" s="191"/>
      <c r="G4" s="222" t="s">
        <v>157</v>
      </c>
    </row>
    <row r="5" s="44" customFormat="1" ht="20.25" customHeight="1" spans="1:7">
      <c r="A5" s="269" t="s">
        <v>158</v>
      </c>
      <c r="B5" s="269" t="s">
        <v>159</v>
      </c>
      <c r="C5" s="191"/>
      <c r="D5" s="231" t="s">
        <v>160</v>
      </c>
      <c r="E5" s="231" t="s">
        <v>161</v>
      </c>
      <c r="F5" s="231" t="s">
        <v>162</v>
      </c>
      <c r="G5" s="191"/>
    </row>
    <row r="6" s="44" customFormat="1" ht="13.5" customHeight="1" spans="1:7">
      <c r="A6" s="270" t="s">
        <v>163</v>
      </c>
      <c r="B6" s="270" t="s">
        <v>164</v>
      </c>
      <c r="C6" s="270" t="s">
        <v>165</v>
      </c>
      <c r="D6" s="271" t="s">
        <v>166</v>
      </c>
      <c r="E6" s="271" t="s">
        <v>167</v>
      </c>
      <c r="F6" s="271" t="s">
        <v>168</v>
      </c>
      <c r="G6" s="102">
        <v>7</v>
      </c>
    </row>
    <row r="7" s="44" customFormat="1" ht="18" customHeight="1" spans="1:7">
      <c r="A7" s="66" t="s">
        <v>69</v>
      </c>
      <c r="B7" s="79" t="s">
        <v>169</v>
      </c>
      <c r="C7" s="67">
        <v>143.516091</v>
      </c>
      <c r="D7" s="67">
        <v>143.516091</v>
      </c>
      <c r="E7" s="67">
        <v>136.736055</v>
      </c>
      <c r="F7" s="67">
        <v>6.780036</v>
      </c>
      <c r="G7" s="67"/>
    </row>
    <row r="8" s="44" customFormat="1" ht="18" customHeight="1" spans="1:7">
      <c r="A8" s="272" t="s">
        <v>71</v>
      </c>
      <c r="B8" s="82" t="s">
        <v>170</v>
      </c>
      <c r="C8" s="67">
        <v>139.908308</v>
      </c>
      <c r="D8" s="67">
        <v>139.908308</v>
      </c>
      <c r="E8" s="67">
        <v>133.128272</v>
      </c>
      <c r="F8" s="67">
        <v>6.780036</v>
      </c>
      <c r="G8" s="67"/>
    </row>
    <row r="9" s="44" customFormat="1" ht="18" customHeight="1" spans="1:7">
      <c r="A9" s="273" t="s">
        <v>73</v>
      </c>
      <c r="B9" s="215" t="s">
        <v>171</v>
      </c>
      <c r="C9" s="67">
        <v>1.511478</v>
      </c>
      <c r="D9" s="67">
        <v>1.511478</v>
      </c>
      <c r="E9" s="67"/>
      <c r="F9" s="67">
        <v>1.511478</v>
      </c>
      <c r="G9" s="67"/>
    </row>
    <row r="10" s="44" customFormat="1" ht="18" customHeight="1" spans="1:7">
      <c r="A10" s="273" t="s">
        <v>75</v>
      </c>
      <c r="B10" s="215" t="s">
        <v>172</v>
      </c>
      <c r="C10" s="67">
        <v>5.268558</v>
      </c>
      <c r="D10" s="67">
        <v>5.268558</v>
      </c>
      <c r="E10" s="67"/>
      <c r="F10" s="67">
        <v>5.268558</v>
      </c>
      <c r="G10" s="67"/>
    </row>
    <row r="11" s="44" customFormat="1" ht="18" customHeight="1" spans="1:7">
      <c r="A11" s="273" t="s">
        <v>77</v>
      </c>
      <c r="B11" s="215" t="s">
        <v>173</v>
      </c>
      <c r="C11" s="67">
        <v>133.128272</v>
      </c>
      <c r="D11" s="67">
        <v>133.128272</v>
      </c>
      <c r="E11" s="67">
        <v>133.128272</v>
      </c>
      <c r="F11" s="67"/>
      <c r="G11" s="67"/>
    </row>
    <row r="12" s="44" customFormat="1" ht="18" customHeight="1" spans="1:7">
      <c r="A12" s="272" t="s">
        <v>79</v>
      </c>
      <c r="B12" s="82" t="s">
        <v>174</v>
      </c>
      <c r="C12" s="67">
        <v>3.607783</v>
      </c>
      <c r="D12" s="67">
        <v>3.607783</v>
      </c>
      <c r="E12" s="67">
        <v>3.607783</v>
      </c>
      <c r="F12" s="67"/>
      <c r="G12" s="67"/>
    </row>
    <row r="13" s="44" customFormat="1" ht="18" customHeight="1" spans="1:7">
      <c r="A13" s="273" t="s">
        <v>81</v>
      </c>
      <c r="B13" s="215" t="s">
        <v>174</v>
      </c>
      <c r="C13" s="67">
        <v>3.607783</v>
      </c>
      <c r="D13" s="67">
        <v>3.607783</v>
      </c>
      <c r="E13" s="67">
        <v>3.607783</v>
      </c>
      <c r="F13" s="67"/>
      <c r="G13" s="67"/>
    </row>
    <row r="14" s="44" customFormat="1" ht="18" customHeight="1" spans="1:7">
      <c r="A14" s="66" t="s">
        <v>82</v>
      </c>
      <c r="B14" s="79" t="s">
        <v>175</v>
      </c>
      <c r="C14" s="67">
        <v>69.476659</v>
      </c>
      <c r="D14" s="67">
        <v>69.476659</v>
      </c>
      <c r="E14" s="67">
        <v>69.476659</v>
      </c>
      <c r="F14" s="67"/>
      <c r="G14" s="67"/>
    </row>
    <row r="15" s="44" customFormat="1" ht="18" customHeight="1" spans="1:7">
      <c r="A15" s="272" t="s">
        <v>84</v>
      </c>
      <c r="B15" s="82" t="s">
        <v>176</v>
      </c>
      <c r="C15" s="67">
        <v>69.476659</v>
      </c>
      <c r="D15" s="67">
        <v>69.476659</v>
      </c>
      <c r="E15" s="67">
        <v>69.476659</v>
      </c>
      <c r="F15" s="67"/>
      <c r="G15" s="67"/>
    </row>
    <row r="16" s="44" customFormat="1" ht="18" customHeight="1" spans="1:7">
      <c r="A16" s="273" t="s">
        <v>86</v>
      </c>
      <c r="B16" s="215" t="s">
        <v>177</v>
      </c>
      <c r="C16" s="67">
        <v>13.098595</v>
      </c>
      <c r="D16" s="67">
        <v>13.098595</v>
      </c>
      <c r="E16" s="67">
        <v>13.098595</v>
      </c>
      <c r="F16" s="67"/>
      <c r="G16" s="67"/>
    </row>
    <row r="17" s="44" customFormat="1" ht="18" customHeight="1" spans="1:7">
      <c r="A17" s="273" t="s">
        <v>88</v>
      </c>
      <c r="B17" s="215" t="s">
        <v>178</v>
      </c>
      <c r="C17" s="67">
        <v>40.047037</v>
      </c>
      <c r="D17" s="67">
        <v>40.047037</v>
      </c>
      <c r="E17" s="67">
        <v>40.047037</v>
      </c>
      <c r="F17" s="67"/>
      <c r="G17" s="67"/>
    </row>
    <row r="18" s="44" customFormat="1" ht="18" customHeight="1" spans="1:7">
      <c r="A18" s="273" t="s">
        <v>90</v>
      </c>
      <c r="B18" s="215" t="s">
        <v>179</v>
      </c>
      <c r="C18" s="67">
        <v>9.955598</v>
      </c>
      <c r="D18" s="67">
        <v>9.955598</v>
      </c>
      <c r="E18" s="67">
        <v>9.955598</v>
      </c>
      <c r="F18" s="67"/>
      <c r="G18" s="67"/>
    </row>
    <row r="19" s="44" customFormat="1" ht="18" customHeight="1" spans="1:7">
      <c r="A19" s="273" t="s">
        <v>92</v>
      </c>
      <c r="B19" s="215" t="s">
        <v>180</v>
      </c>
      <c r="C19" s="67">
        <v>6.375429</v>
      </c>
      <c r="D19" s="67">
        <v>6.375429</v>
      </c>
      <c r="E19" s="67">
        <v>6.375429</v>
      </c>
      <c r="F19" s="67"/>
      <c r="G19" s="67"/>
    </row>
    <row r="20" s="44" customFormat="1" ht="18" customHeight="1" spans="1:7">
      <c r="A20" s="66" t="s">
        <v>94</v>
      </c>
      <c r="B20" s="79" t="s">
        <v>181</v>
      </c>
      <c r="C20" s="67">
        <v>3066.737265</v>
      </c>
      <c r="D20" s="67">
        <v>1019.109265</v>
      </c>
      <c r="E20" s="67">
        <v>900.129584</v>
      </c>
      <c r="F20" s="67">
        <v>118.979681</v>
      </c>
      <c r="G20" s="67">
        <v>2047.628</v>
      </c>
    </row>
    <row r="21" s="44" customFormat="1" ht="18" customHeight="1" spans="1:7">
      <c r="A21" s="272" t="s">
        <v>96</v>
      </c>
      <c r="B21" s="82" t="s">
        <v>182</v>
      </c>
      <c r="C21" s="67">
        <v>1350.622366</v>
      </c>
      <c r="D21" s="67">
        <v>703.622366</v>
      </c>
      <c r="E21" s="67">
        <v>616.034888</v>
      </c>
      <c r="F21" s="67">
        <v>87.587478</v>
      </c>
      <c r="G21" s="67">
        <v>647</v>
      </c>
    </row>
    <row r="22" s="44" customFormat="1" ht="18" customHeight="1" spans="1:7">
      <c r="A22" s="273" t="s">
        <v>98</v>
      </c>
      <c r="B22" s="215" t="s">
        <v>183</v>
      </c>
      <c r="C22" s="67">
        <v>496.968283</v>
      </c>
      <c r="D22" s="67">
        <v>305.968283</v>
      </c>
      <c r="E22" s="67">
        <v>257.5274</v>
      </c>
      <c r="F22" s="67">
        <v>48.440883</v>
      </c>
      <c r="G22" s="67">
        <v>191</v>
      </c>
    </row>
    <row r="23" s="44" customFormat="1" ht="18" customHeight="1" spans="1:7">
      <c r="A23" s="273" t="s">
        <v>100</v>
      </c>
      <c r="B23" s="215" t="s">
        <v>184</v>
      </c>
      <c r="C23" s="67">
        <v>853.654083</v>
      </c>
      <c r="D23" s="67">
        <v>397.654083</v>
      </c>
      <c r="E23" s="67">
        <v>358.507488</v>
      </c>
      <c r="F23" s="67">
        <v>39.146595</v>
      </c>
      <c r="G23" s="67">
        <v>456</v>
      </c>
    </row>
    <row r="24" s="44" customFormat="1" ht="18" customHeight="1" spans="1:7">
      <c r="A24" s="272" t="s">
        <v>102</v>
      </c>
      <c r="B24" s="82" t="s">
        <v>185</v>
      </c>
      <c r="C24" s="67">
        <v>526.114899</v>
      </c>
      <c r="D24" s="67">
        <v>315.486899</v>
      </c>
      <c r="E24" s="67">
        <v>284.094696</v>
      </c>
      <c r="F24" s="67">
        <v>31.392203</v>
      </c>
      <c r="G24" s="67">
        <v>210.628</v>
      </c>
    </row>
    <row r="25" s="44" customFormat="1" ht="18" customHeight="1" spans="1:7">
      <c r="A25" s="273" t="s">
        <v>104</v>
      </c>
      <c r="B25" s="215" t="s">
        <v>185</v>
      </c>
      <c r="C25" s="67">
        <v>526.114899</v>
      </c>
      <c r="D25" s="67">
        <v>315.486899</v>
      </c>
      <c r="E25" s="67">
        <v>284.094696</v>
      </c>
      <c r="F25" s="67">
        <v>31.392203</v>
      </c>
      <c r="G25" s="67">
        <v>210.628</v>
      </c>
    </row>
    <row r="26" s="44" customFormat="1" ht="18" customHeight="1" spans="1:7">
      <c r="A26" s="272" t="s">
        <v>105</v>
      </c>
      <c r="B26" s="82" t="s">
        <v>186</v>
      </c>
      <c r="C26" s="67">
        <v>1190</v>
      </c>
      <c r="D26" s="67"/>
      <c r="E26" s="67"/>
      <c r="F26" s="67"/>
      <c r="G26" s="67">
        <v>1190</v>
      </c>
    </row>
    <row r="27" s="44" customFormat="1" ht="18" customHeight="1" spans="1:7">
      <c r="A27" s="273" t="s">
        <v>107</v>
      </c>
      <c r="B27" s="215" t="s">
        <v>186</v>
      </c>
      <c r="C27" s="67">
        <v>1190</v>
      </c>
      <c r="D27" s="67"/>
      <c r="E27" s="67"/>
      <c r="F27" s="67"/>
      <c r="G27" s="67">
        <v>1190</v>
      </c>
    </row>
    <row r="28" s="44" customFormat="1" ht="18" customHeight="1" spans="1:7">
      <c r="A28" s="66" t="s">
        <v>108</v>
      </c>
      <c r="B28" s="79" t="s">
        <v>187</v>
      </c>
      <c r="C28" s="67">
        <v>110.268727</v>
      </c>
      <c r="D28" s="67">
        <v>110.268727</v>
      </c>
      <c r="E28" s="67">
        <v>110.268727</v>
      </c>
      <c r="F28" s="67"/>
      <c r="G28" s="67"/>
    </row>
    <row r="29" s="44" customFormat="1" ht="18" customHeight="1" spans="1:7">
      <c r="A29" s="272" t="s">
        <v>110</v>
      </c>
      <c r="B29" s="82" t="s">
        <v>188</v>
      </c>
      <c r="C29" s="67">
        <v>110.268727</v>
      </c>
      <c r="D29" s="67">
        <v>110.268727</v>
      </c>
      <c r="E29" s="67">
        <v>110.268727</v>
      </c>
      <c r="F29" s="67"/>
      <c r="G29" s="67"/>
    </row>
    <row r="30" s="44" customFormat="1" ht="18" customHeight="1" spans="1:7">
      <c r="A30" s="273" t="s">
        <v>112</v>
      </c>
      <c r="B30" s="215" t="s">
        <v>189</v>
      </c>
      <c r="C30" s="67">
        <v>110.268727</v>
      </c>
      <c r="D30" s="67">
        <v>110.268727</v>
      </c>
      <c r="E30" s="67">
        <v>110.268727</v>
      </c>
      <c r="F30" s="67"/>
      <c r="G30" s="67"/>
    </row>
    <row r="31" s="44" customFormat="1" ht="18" customHeight="1" spans="1:7">
      <c r="A31" s="222" t="s">
        <v>114</v>
      </c>
      <c r="B31" s="274" t="s">
        <v>115</v>
      </c>
      <c r="C31" s="67">
        <v>3389.998742</v>
      </c>
      <c r="D31" s="67">
        <v>1342.370742</v>
      </c>
      <c r="E31" s="67">
        <v>1216.611025</v>
      </c>
      <c r="F31" s="67">
        <v>125.759717</v>
      </c>
      <c r="G31" s="275">
        <v>2047.628</v>
      </c>
    </row>
    <row r="32" s="44" customFormat="1" customHeight="1"/>
    <row r="33" s="44" customFormat="1" customHeight="1"/>
  </sheetData>
  <mergeCells count="7">
    <mergeCell ref="A2:G2"/>
    <mergeCell ref="A3:E3"/>
    <mergeCell ref="A4:B4"/>
    <mergeCell ref="D4:F4"/>
    <mergeCell ref="A31:B31"/>
    <mergeCell ref="C4:C5"/>
    <mergeCell ref="G4:G5"/>
  </mergeCells>
  <printOptions horizontalCentered="1"/>
  <pageMargins left="0.393055555555556" right="0.393055555555556" top="0.984027777777778" bottom="0.786805555555556" header="0.5" footer="0.5"/>
  <pageSetup paperSize="9" scale="7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6"/>
  <sheetViews>
    <sheetView showGridLines="0" zoomScale="80" zoomScaleNormal="80" topLeftCell="G18" workbookViewId="0">
      <selection activeCell="Q46" sqref="Q46"/>
    </sheetView>
  </sheetViews>
  <sheetFormatPr defaultColWidth="9.15" defaultRowHeight="14.25" customHeight="1"/>
  <cols>
    <col min="1" max="2" width="6.81666666666667" style="68" customWidth="1"/>
    <col min="3" max="3" width="31.3583333333333" style="1" customWidth="1"/>
    <col min="4" max="13" width="11.6416666666667" style="1" customWidth="1"/>
    <col min="14" max="15" width="6.81666666666667" style="68" customWidth="1"/>
    <col min="16" max="16" width="31.3583333333333" style="1" customWidth="1"/>
    <col min="17" max="26" width="11.6416666666667" style="1" customWidth="1"/>
    <col min="27" max="16384" width="9.15" style="1"/>
  </cols>
  <sheetData>
    <row r="1" ht="12" customHeight="1" spans="1:26">
      <c r="A1" s="236"/>
      <c r="D1" s="87"/>
      <c r="K1" s="87"/>
      <c r="L1" s="87"/>
      <c r="M1" s="87"/>
      <c r="Q1" s="87"/>
      <c r="W1" s="86"/>
      <c r="X1" s="86"/>
      <c r="Y1" s="86"/>
      <c r="Z1" s="259" t="s">
        <v>190</v>
      </c>
    </row>
    <row r="2" ht="39" customHeight="1" spans="1:26">
      <c r="A2" s="237" t="s">
        <v>191</v>
      </c>
      <c r="B2" s="237"/>
      <c r="C2" s="238"/>
      <c r="D2" s="238"/>
      <c r="E2" s="238"/>
      <c r="F2" s="238"/>
      <c r="G2" s="238"/>
      <c r="H2" s="238"/>
      <c r="I2" s="238"/>
      <c r="J2" s="238"/>
      <c r="K2" s="238"/>
      <c r="L2" s="238"/>
      <c r="M2" s="238"/>
      <c r="N2" s="237"/>
      <c r="O2" s="237"/>
      <c r="P2" s="238"/>
      <c r="Q2" s="238"/>
      <c r="R2" s="238"/>
      <c r="S2" s="238"/>
      <c r="T2" s="238"/>
      <c r="U2" s="238"/>
      <c r="V2" s="238"/>
      <c r="W2" s="238"/>
      <c r="X2" s="238"/>
      <c r="Y2" s="238"/>
      <c r="Z2" s="260"/>
    </row>
    <row r="3" s="44" customFormat="1" ht="19.5" customHeight="1" spans="1:26">
      <c r="A3" s="239" t="str">
        <f>"单位名称："&amp;"曲靖市城市综合管理局"</f>
        <v>单位名称：曲靖市城市综合管理局</v>
      </c>
      <c r="B3" s="240"/>
      <c r="C3" s="240"/>
      <c r="D3" s="87"/>
      <c r="K3" s="87"/>
      <c r="L3" s="87"/>
      <c r="M3" s="87"/>
      <c r="N3" s="72"/>
      <c r="O3" s="72"/>
      <c r="Q3" s="87"/>
      <c r="W3" s="153"/>
      <c r="X3" s="153"/>
      <c r="Y3" s="153"/>
      <c r="Z3" s="261" t="s">
        <v>118</v>
      </c>
    </row>
    <row r="4" s="44" customFormat="1" ht="19.5" customHeight="1" spans="1:26">
      <c r="A4" s="222" t="s">
        <v>4</v>
      </c>
      <c r="B4" s="191"/>
      <c r="C4" s="191"/>
      <c r="D4" s="191"/>
      <c r="E4" s="191"/>
      <c r="F4" s="191"/>
      <c r="G4" s="191"/>
      <c r="H4" s="191"/>
      <c r="I4" s="191"/>
      <c r="J4" s="191"/>
      <c r="K4" s="191"/>
      <c r="L4" s="191"/>
      <c r="M4" s="191"/>
      <c r="N4" s="222" t="s">
        <v>4</v>
      </c>
      <c r="O4" s="191"/>
      <c r="P4" s="191"/>
      <c r="Q4" s="191"/>
      <c r="R4" s="191"/>
      <c r="S4" s="191"/>
      <c r="T4" s="191"/>
      <c r="U4" s="191"/>
      <c r="V4" s="191"/>
      <c r="W4" s="191"/>
      <c r="X4" s="191"/>
      <c r="Y4" s="191"/>
      <c r="Z4" s="191"/>
    </row>
    <row r="5" s="44" customFormat="1" ht="21.75" customHeight="1" spans="1:26">
      <c r="A5" s="241" t="s">
        <v>192</v>
      </c>
      <c r="B5" s="242"/>
      <c r="C5" s="243"/>
      <c r="D5" s="222" t="s">
        <v>155</v>
      </c>
      <c r="E5" s="222" t="s">
        <v>193</v>
      </c>
      <c r="F5" s="191"/>
      <c r="G5" s="191"/>
      <c r="H5" s="222" t="s">
        <v>194</v>
      </c>
      <c r="I5" s="191"/>
      <c r="J5" s="191"/>
      <c r="K5" s="222" t="s">
        <v>195</v>
      </c>
      <c r="L5" s="191"/>
      <c r="M5" s="191"/>
      <c r="N5" s="241" t="s">
        <v>196</v>
      </c>
      <c r="O5" s="242"/>
      <c r="P5" s="243"/>
      <c r="Q5" s="222" t="s">
        <v>155</v>
      </c>
      <c r="R5" s="209" t="s">
        <v>193</v>
      </c>
      <c r="S5" s="257"/>
      <c r="T5" s="258"/>
      <c r="U5" s="209" t="s">
        <v>194</v>
      </c>
      <c r="V5" s="257"/>
      <c r="W5" s="191"/>
      <c r="X5" s="222" t="s">
        <v>195</v>
      </c>
      <c r="Y5" s="191"/>
      <c r="Z5" s="258"/>
    </row>
    <row r="6" s="44" customFormat="1" ht="17.25" customHeight="1" spans="1:26">
      <c r="A6" s="244" t="s">
        <v>197</v>
      </c>
      <c r="B6" s="244" t="s">
        <v>198</v>
      </c>
      <c r="C6" s="244" t="s">
        <v>159</v>
      </c>
      <c r="D6" s="191"/>
      <c r="E6" s="222" t="s">
        <v>160</v>
      </c>
      <c r="F6" s="222" t="s">
        <v>156</v>
      </c>
      <c r="G6" s="222" t="s">
        <v>157</v>
      </c>
      <c r="H6" s="222" t="s">
        <v>160</v>
      </c>
      <c r="I6" s="222" t="s">
        <v>156</v>
      </c>
      <c r="J6" s="222" t="s">
        <v>157</v>
      </c>
      <c r="K6" s="222" t="s">
        <v>160</v>
      </c>
      <c r="L6" s="222" t="s">
        <v>156</v>
      </c>
      <c r="M6" s="222" t="s">
        <v>157</v>
      </c>
      <c r="N6" s="244" t="s">
        <v>197</v>
      </c>
      <c r="O6" s="244" t="s">
        <v>198</v>
      </c>
      <c r="P6" s="244" t="s">
        <v>159</v>
      </c>
      <c r="Q6" s="191"/>
      <c r="R6" s="222" t="s">
        <v>160</v>
      </c>
      <c r="S6" s="222" t="s">
        <v>156</v>
      </c>
      <c r="T6" s="222" t="s">
        <v>157</v>
      </c>
      <c r="U6" s="222" t="s">
        <v>160</v>
      </c>
      <c r="V6" s="222" t="s">
        <v>156</v>
      </c>
      <c r="W6" s="222" t="s">
        <v>157</v>
      </c>
      <c r="X6" s="222" t="s">
        <v>160</v>
      </c>
      <c r="Y6" s="222" t="s">
        <v>156</v>
      </c>
      <c r="Z6" s="262" t="s">
        <v>157</v>
      </c>
    </row>
    <row r="7" s="44" customFormat="1" customHeight="1" spans="1:26">
      <c r="A7" s="245" t="s">
        <v>163</v>
      </c>
      <c r="B7" s="245" t="s">
        <v>164</v>
      </c>
      <c r="C7" s="245" t="s">
        <v>165</v>
      </c>
      <c r="D7" s="245" t="s">
        <v>166</v>
      </c>
      <c r="E7" s="246" t="s">
        <v>167</v>
      </c>
      <c r="F7" s="246" t="s">
        <v>168</v>
      </c>
      <c r="G7" s="246" t="s">
        <v>199</v>
      </c>
      <c r="H7" s="246" t="s">
        <v>200</v>
      </c>
      <c r="I7" s="246" t="s">
        <v>201</v>
      </c>
      <c r="J7" s="246" t="s">
        <v>202</v>
      </c>
      <c r="K7" s="246" t="s">
        <v>203</v>
      </c>
      <c r="L7" s="246" t="s">
        <v>204</v>
      </c>
      <c r="M7" s="246" t="s">
        <v>205</v>
      </c>
      <c r="N7" s="246" t="s">
        <v>206</v>
      </c>
      <c r="O7" s="246" t="s">
        <v>207</v>
      </c>
      <c r="P7" s="246" t="s">
        <v>208</v>
      </c>
      <c r="Q7" s="246" t="s">
        <v>209</v>
      </c>
      <c r="R7" s="246" t="s">
        <v>210</v>
      </c>
      <c r="S7" s="246" t="s">
        <v>211</v>
      </c>
      <c r="T7" s="246" t="s">
        <v>212</v>
      </c>
      <c r="U7" s="246" t="s">
        <v>213</v>
      </c>
      <c r="V7" s="246" t="s">
        <v>214</v>
      </c>
      <c r="W7" s="246" t="s">
        <v>215</v>
      </c>
      <c r="X7" s="246" t="s">
        <v>216</v>
      </c>
      <c r="Y7" s="263">
        <v>25</v>
      </c>
      <c r="Z7" s="191">
        <v>26</v>
      </c>
    </row>
    <row r="8" s="44" customFormat="1" ht="17.25" customHeight="1" spans="1:26">
      <c r="A8" s="247" t="s">
        <v>217</v>
      </c>
      <c r="B8" s="247"/>
      <c r="C8" s="248" t="s">
        <v>218</v>
      </c>
      <c r="D8" s="67">
        <v>353.551586</v>
      </c>
      <c r="E8" s="67">
        <v>353.551586</v>
      </c>
      <c r="F8" s="67">
        <v>353.551586</v>
      </c>
      <c r="G8" s="67"/>
      <c r="H8" s="67"/>
      <c r="I8" s="67"/>
      <c r="J8" s="67"/>
      <c r="K8" s="67"/>
      <c r="L8" s="67"/>
      <c r="M8" s="67"/>
      <c r="N8" s="83" t="s">
        <v>219</v>
      </c>
      <c r="O8" s="83"/>
      <c r="P8" s="253" t="s">
        <v>220</v>
      </c>
      <c r="Q8" s="67">
        <v>1211.611025</v>
      </c>
      <c r="R8" s="67">
        <v>1211.611025</v>
      </c>
      <c r="S8" s="67">
        <v>1211.611025</v>
      </c>
      <c r="T8" s="67"/>
      <c r="U8" s="67"/>
      <c r="V8" s="67"/>
      <c r="W8" s="67"/>
      <c r="X8" s="67"/>
      <c r="Y8" s="67"/>
      <c r="Z8" s="67"/>
    </row>
    <row r="9" s="44" customFormat="1" ht="17.25" customHeight="1" spans="1:26">
      <c r="A9" s="247"/>
      <c r="B9" s="247" t="s">
        <v>221</v>
      </c>
      <c r="C9" s="249" t="s">
        <v>222</v>
      </c>
      <c r="D9" s="67">
        <v>257.5274</v>
      </c>
      <c r="E9" s="67">
        <v>257.5274</v>
      </c>
      <c r="F9" s="67">
        <v>257.5274</v>
      </c>
      <c r="G9" s="67"/>
      <c r="H9" s="67"/>
      <c r="I9" s="67"/>
      <c r="J9" s="67"/>
      <c r="K9" s="67"/>
      <c r="L9" s="67"/>
      <c r="M9" s="67"/>
      <c r="N9" s="83"/>
      <c r="O9" s="83" t="s">
        <v>221</v>
      </c>
      <c r="P9" s="254" t="s">
        <v>223</v>
      </c>
      <c r="Q9" s="67">
        <v>345.9804</v>
      </c>
      <c r="R9" s="67">
        <v>345.9804</v>
      </c>
      <c r="S9" s="67">
        <v>345.9804</v>
      </c>
      <c r="T9" s="67"/>
      <c r="U9" s="67"/>
      <c r="V9" s="67"/>
      <c r="W9" s="67"/>
      <c r="X9" s="67"/>
      <c r="Y9" s="67"/>
      <c r="Z9" s="67"/>
    </row>
    <row r="10" s="44" customFormat="1" ht="17.25" customHeight="1" spans="1:26">
      <c r="A10" s="247"/>
      <c r="B10" s="247" t="s">
        <v>224</v>
      </c>
      <c r="C10" s="249" t="s">
        <v>225</v>
      </c>
      <c r="D10" s="67">
        <v>62.652935</v>
      </c>
      <c r="E10" s="67">
        <v>62.652935</v>
      </c>
      <c r="F10" s="67">
        <v>62.652935</v>
      </c>
      <c r="G10" s="67"/>
      <c r="H10" s="67"/>
      <c r="I10" s="67"/>
      <c r="J10" s="67"/>
      <c r="K10" s="67"/>
      <c r="L10" s="67"/>
      <c r="M10" s="67"/>
      <c r="N10" s="83"/>
      <c r="O10" s="83" t="s">
        <v>224</v>
      </c>
      <c r="P10" s="254" t="s">
        <v>226</v>
      </c>
      <c r="Q10" s="67">
        <v>143.176284</v>
      </c>
      <c r="R10" s="67">
        <v>143.176284</v>
      </c>
      <c r="S10" s="67">
        <v>143.176284</v>
      </c>
      <c r="T10" s="67"/>
      <c r="U10" s="67"/>
      <c r="V10" s="67"/>
      <c r="W10" s="67"/>
      <c r="X10" s="67"/>
      <c r="Y10" s="67"/>
      <c r="Z10" s="67"/>
    </row>
    <row r="11" s="44" customFormat="1" ht="17.25" customHeight="1" spans="1:26">
      <c r="A11" s="247"/>
      <c r="B11" s="247" t="s">
        <v>227</v>
      </c>
      <c r="C11" s="249" t="s">
        <v>189</v>
      </c>
      <c r="D11" s="67">
        <v>33.371251</v>
      </c>
      <c r="E11" s="67">
        <v>33.371251</v>
      </c>
      <c r="F11" s="67">
        <v>33.371251</v>
      </c>
      <c r="G11" s="67"/>
      <c r="H11" s="67"/>
      <c r="I11" s="67"/>
      <c r="J11" s="67"/>
      <c r="K11" s="67"/>
      <c r="L11" s="67"/>
      <c r="M11" s="67"/>
      <c r="N11" s="83"/>
      <c r="O11" s="83" t="s">
        <v>227</v>
      </c>
      <c r="P11" s="254" t="s">
        <v>228</v>
      </c>
      <c r="Q11" s="67">
        <v>40.373</v>
      </c>
      <c r="R11" s="67">
        <v>40.373</v>
      </c>
      <c r="S11" s="67">
        <v>40.373</v>
      </c>
      <c r="T11" s="67"/>
      <c r="U11" s="67"/>
      <c r="V11" s="67"/>
      <c r="W11" s="67"/>
      <c r="X11" s="67"/>
      <c r="Y11" s="67"/>
      <c r="Z11" s="67"/>
    </row>
    <row r="12" s="44" customFormat="1" ht="17.25" customHeight="1" spans="1:26">
      <c r="A12" s="247" t="s">
        <v>229</v>
      </c>
      <c r="B12" s="247"/>
      <c r="C12" s="248" t="s">
        <v>230</v>
      </c>
      <c r="D12" s="67">
        <v>238.232361</v>
      </c>
      <c r="E12" s="67">
        <v>238.232361</v>
      </c>
      <c r="F12" s="67">
        <v>49.952361</v>
      </c>
      <c r="G12" s="67">
        <v>188.28</v>
      </c>
      <c r="H12" s="67"/>
      <c r="I12" s="67"/>
      <c r="J12" s="67"/>
      <c r="K12" s="67"/>
      <c r="L12" s="67"/>
      <c r="M12" s="67"/>
      <c r="N12" s="83"/>
      <c r="O12" s="83" t="s">
        <v>231</v>
      </c>
      <c r="P12" s="254" t="s">
        <v>232</v>
      </c>
      <c r="Q12" s="67">
        <v>370.5999</v>
      </c>
      <c r="R12" s="67">
        <v>370.5999</v>
      </c>
      <c r="S12" s="67">
        <v>370.5999</v>
      </c>
      <c r="T12" s="67"/>
      <c r="U12" s="67"/>
      <c r="V12" s="67"/>
      <c r="W12" s="67"/>
      <c r="X12" s="67"/>
      <c r="Y12" s="67"/>
      <c r="Z12" s="67"/>
    </row>
    <row r="13" s="44" customFormat="1" ht="17.25" customHeight="1" spans="1:26">
      <c r="A13" s="247"/>
      <c r="B13" s="247" t="s">
        <v>221</v>
      </c>
      <c r="C13" s="249" t="s">
        <v>233</v>
      </c>
      <c r="D13" s="67">
        <v>208.152101</v>
      </c>
      <c r="E13" s="67">
        <v>208.152101</v>
      </c>
      <c r="F13" s="67">
        <v>46.952101</v>
      </c>
      <c r="G13" s="67">
        <v>161.2</v>
      </c>
      <c r="H13" s="67"/>
      <c r="I13" s="67"/>
      <c r="J13" s="67"/>
      <c r="K13" s="67"/>
      <c r="L13" s="67"/>
      <c r="M13" s="67"/>
      <c r="N13" s="83"/>
      <c r="O13" s="83" t="s">
        <v>234</v>
      </c>
      <c r="P13" s="254" t="s">
        <v>235</v>
      </c>
      <c r="Q13" s="67">
        <v>133.128272</v>
      </c>
      <c r="R13" s="67">
        <v>133.128272</v>
      </c>
      <c r="S13" s="67">
        <v>133.128272</v>
      </c>
      <c r="T13" s="67"/>
      <c r="U13" s="67"/>
      <c r="V13" s="67"/>
      <c r="W13" s="67"/>
      <c r="X13" s="67"/>
      <c r="Y13" s="67"/>
      <c r="Z13" s="67"/>
    </row>
    <row r="14" s="44" customFormat="1" ht="17.25" customHeight="1" spans="1:26">
      <c r="A14" s="247"/>
      <c r="B14" s="247" t="s">
        <v>224</v>
      </c>
      <c r="C14" s="249" t="s">
        <v>236</v>
      </c>
      <c r="D14" s="67">
        <v>5.72</v>
      </c>
      <c r="E14" s="67">
        <v>5.72</v>
      </c>
      <c r="F14" s="67">
        <v>0.72</v>
      </c>
      <c r="G14" s="67">
        <v>5</v>
      </c>
      <c r="H14" s="67"/>
      <c r="I14" s="67"/>
      <c r="J14" s="67"/>
      <c r="K14" s="67"/>
      <c r="L14" s="67"/>
      <c r="M14" s="67"/>
      <c r="N14" s="83"/>
      <c r="O14" s="83" t="s">
        <v>237</v>
      </c>
      <c r="P14" s="254" t="s">
        <v>238</v>
      </c>
      <c r="Q14" s="67"/>
      <c r="R14" s="67"/>
      <c r="S14" s="67"/>
      <c r="T14" s="67"/>
      <c r="U14" s="67"/>
      <c r="V14" s="67"/>
      <c r="W14" s="67"/>
      <c r="X14" s="67"/>
      <c r="Y14" s="67"/>
      <c r="Z14" s="67"/>
    </row>
    <row r="15" s="44" customFormat="1" ht="17.25" customHeight="1" spans="1:26">
      <c r="A15" s="247"/>
      <c r="B15" s="247" t="s">
        <v>227</v>
      </c>
      <c r="C15" s="249" t="s">
        <v>239</v>
      </c>
      <c r="D15" s="67">
        <v>13.50426</v>
      </c>
      <c r="E15" s="67">
        <v>13.50426</v>
      </c>
      <c r="F15" s="67">
        <v>1.50426</v>
      </c>
      <c r="G15" s="67">
        <v>12</v>
      </c>
      <c r="H15" s="67"/>
      <c r="I15" s="67"/>
      <c r="J15" s="67"/>
      <c r="K15" s="67"/>
      <c r="L15" s="67"/>
      <c r="M15" s="67"/>
      <c r="N15" s="83"/>
      <c r="O15" s="83" t="s">
        <v>202</v>
      </c>
      <c r="P15" s="254" t="s">
        <v>240</v>
      </c>
      <c r="Q15" s="67">
        <v>48.145632</v>
      </c>
      <c r="R15" s="67">
        <v>48.145632</v>
      </c>
      <c r="S15" s="67">
        <v>48.145632</v>
      </c>
      <c r="T15" s="67"/>
      <c r="U15" s="67"/>
      <c r="V15" s="67"/>
      <c r="W15" s="67"/>
      <c r="X15" s="67"/>
      <c r="Y15" s="67"/>
      <c r="Z15" s="67"/>
    </row>
    <row r="16" s="44" customFormat="1" ht="17.25" customHeight="1" spans="1:26">
      <c r="A16" s="247"/>
      <c r="B16" s="247" t="s">
        <v>241</v>
      </c>
      <c r="C16" s="249" t="s">
        <v>242</v>
      </c>
      <c r="D16" s="67">
        <v>10.08</v>
      </c>
      <c r="E16" s="67">
        <v>10.08</v>
      </c>
      <c r="F16" s="67"/>
      <c r="G16" s="67">
        <v>10.08</v>
      </c>
      <c r="H16" s="67"/>
      <c r="I16" s="67"/>
      <c r="J16" s="67"/>
      <c r="K16" s="67"/>
      <c r="L16" s="67"/>
      <c r="M16" s="67"/>
      <c r="N16" s="83"/>
      <c r="O16" s="83" t="s">
        <v>203</v>
      </c>
      <c r="P16" s="254" t="s">
        <v>243</v>
      </c>
      <c r="Q16" s="67">
        <v>9.955598</v>
      </c>
      <c r="R16" s="67">
        <v>9.955598</v>
      </c>
      <c r="S16" s="67">
        <v>9.955598</v>
      </c>
      <c r="T16" s="67"/>
      <c r="U16" s="67"/>
      <c r="V16" s="67"/>
      <c r="W16" s="67"/>
      <c r="X16" s="67"/>
      <c r="Y16" s="67"/>
      <c r="Z16" s="67"/>
    </row>
    <row r="17" s="44" customFormat="1" ht="17.25" customHeight="1" spans="1:26">
      <c r="A17" s="247"/>
      <c r="B17" s="247" t="s">
        <v>244</v>
      </c>
      <c r="C17" s="249" t="s">
        <v>245</v>
      </c>
      <c r="D17" s="67">
        <v>0.776</v>
      </c>
      <c r="E17" s="67">
        <v>0.776</v>
      </c>
      <c r="F17" s="67">
        <v>0.776</v>
      </c>
      <c r="G17" s="67"/>
      <c r="H17" s="67"/>
      <c r="I17" s="67"/>
      <c r="J17" s="67"/>
      <c r="K17" s="67"/>
      <c r="L17" s="67"/>
      <c r="M17" s="67"/>
      <c r="N17" s="83"/>
      <c r="O17" s="83" t="s">
        <v>204</v>
      </c>
      <c r="P17" s="254" t="s">
        <v>246</v>
      </c>
      <c r="Q17" s="67">
        <v>9.983212</v>
      </c>
      <c r="R17" s="67">
        <v>9.983212</v>
      </c>
      <c r="S17" s="67">
        <v>9.983212</v>
      </c>
      <c r="T17" s="67"/>
      <c r="U17" s="67"/>
      <c r="V17" s="67"/>
      <c r="W17" s="67"/>
      <c r="X17" s="67"/>
      <c r="Y17" s="67"/>
      <c r="Z17" s="67"/>
    </row>
    <row r="18" s="44" customFormat="1" ht="17.25" customHeight="1" spans="1:26">
      <c r="A18" s="247"/>
      <c r="B18" s="247" t="s">
        <v>234</v>
      </c>
      <c r="C18" s="249" t="s">
        <v>247</v>
      </c>
      <c r="D18" s="67"/>
      <c r="E18" s="67"/>
      <c r="F18" s="67"/>
      <c r="G18" s="67"/>
      <c r="H18" s="67"/>
      <c r="I18" s="67"/>
      <c r="J18" s="67"/>
      <c r="K18" s="67"/>
      <c r="L18" s="67"/>
      <c r="M18" s="67"/>
      <c r="N18" s="83"/>
      <c r="O18" s="83" t="s">
        <v>205</v>
      </c>
      <c r="P18" s="254" t="s">
        <v>189</v>
      </c>
      <c r="Q18" s="67">
        <v>110.268727</v>
      </c>
      <c r="R18" s="67">
        <v>110.268727</v>
      </c>
      <c r="S18" s="67">
        <v>110.268727</v>
      </c>
      <c r="T18" s="67"/>
      <c r="U18" s="67"/>
      <c r="V18" s="67"/>
      <c r="W18" s="67"/>
      <c r="X18" s="67"/>
      <c r="Y18" s="67"/>
      <c r="Z18" s="67"/>
    </row>
    <row r="19" s="44" customFormat="1" ht="17.25" customHeight="1" spans="1:26">
      <c r="A19" s="247" t="s">
        <v>248</v>
      </c>
      <c r="B19" s="247"/>
      <c r="C19" s="248" t="s">
        <v>249</v>
      </c>
      <c r="D19" s="67">
        <v>2.72</v>
      </c>
      <c r="E19" s="67">
        <v>2.72</v>
      </c>
      <c r="F19" s="67"/>
      <c r="G19" s="67">
        <v>2.72</v>
      </c>
      <c r="H19" s="67"/>
      <c r="I19" s="67"/>
      <c r="J19" s="67"/>
      <c r="K19" s="67"/>
      <c r="L19" s="67"/>
      <c r="M19" s="67"/>
      <c r="N19" s="83" t="s">
        <v>250</v>
      </c>
      <c r="O19" s="83"/>
      <c r="P19" s="253" t="s">
        <v>251</v>
      </c>
      <c r="Q19" s="67">
        <v>943.864717</v>
      </c>
      <c r="R19" s="67">
        <v>943.864717</v>
      </c>
      <c r="S19" s="67">
        <v>125.759717</v>
      </c>
      <c r="T19" s="67">
        <v>818.105</v>
      </c>
      <c r="U19" s="67"/>
      <c r="V19" s="67"/>
      <c r="W19" s="67"/>
      <c r="X19" s="67"/>
      <c r="Y19" s="67"/>
      <c r="Z19" s="67"/>
    </row>
    <row r="20" s="44" customFormat="1" ht="17.25" customHeight="1" spans="1:26">
      <c r="A20" s="247"/>
      <c r="B20" s="247" t="s">
        <v>244</v>
      </c>
      <c r="C20" s="249" t="s">
        <v>252</v>
      </c>
      <c r="D20" s="67">
        <v>2.72</v>
      </c>
      <c r="E20" s="67">
        <v>2.72</v>
      </c>
      <c r="F20" s="67"/>
      <c r="G20" s="67">
        <v>2.72</v>
      </c>
      <c r="H20" s="67"/>
      <c r="I20" s="67"/>
      <c r="J20" s="67"/>
      <c r="K20" s="67"/>
      <c r="L20" s="67"/>
      <c r="M20" s="67"/>
      <c r="N20" s="83"/>
      <c r="O20" s="83" t="s">
        <v>221</v>
      </c>
      <c r="P20" s="254" t="s">
        <v>253</v>
      </c>
      <c r="Q20" s="67">
        <v>232.732561</v>
      </c>
      <c r="R20" s="67">
        <v>232.732561</v>
      </c>
      <c r="S20" s="67">
        <v>31.274938</v>
      </c>
      <c r="T20" s="67">
        <v>201.457623</v>
      </c>
      <c r="U20" s="67"/>
      <c r="V20" s="67"/>
      <c r="W20" s="67"/>
      <c r="X20" s="67"/>
      <c r="Y20" s="67"/>
      <c r="Z20" s="67"/>
    </row>
    <row r="21" s="44" customFormat="1" ht="17.25" customHeight="1" spans="1:26">
      <c r="A21" s="247" t="s">
        <v>254</v>
      </c>
      <c r="B21" s="247"/>
      <c r="C21" s="248" t="s">
        <v>255</v>
      </c>
      <c r="D21" s="67">
        <v>1563.691795</v>
      </c>
      <c r="E21" s="67">
        <v>1563.691795</v>
      </c>
      <c r="F21" s="67">
        <v>933.866795</v>
      </c>
      <c r="G21" s="67">
        <v>629.825</v>
      </c>
      <c r="H21" s="67"/>
      <c r="I21" s="67"/>
      <c r="J21" s="67"/>
      <c r="K21" s="67"/>
      <c r="L21" s="67"/>
      <c r="M21" s="67"/>
      <c r="N21" s="83"/>
      <c r="O21" s="83" t="s">
        <v>224</v>
      </c>
      <c r="P21" s="254" t="s">
        <v>256</v>
      </c>
      <c r="Q21" s="67">
        <v>4.8</v>
      </c>
      <c r="R21" s="67">
        <v>4.8</v>
      </c>
      <c r="S21" s="67"/>
      <c r="T21" s="67">
        <v>4.8</v>
      </c>
      <c r="U21" s="67"/>
      <c r="V21" s="67"/>
      <c r="W21" s="67"/>
      <c r="X21" s="67"/>
      <c r="Y21" s="67"/>
      <c r="Z21" s="67"/>
    </row>
    <row r="22" s="44" customFormat="1" ht="17.25" customHeight="1" spans="1:26">
      <c r="A22" s="247"/>
      <c r="B22" s="247" t="s">
        <v>221</v>
      </c>
      <c r="C22" s="249" t="s">
        <v>220</v>
      </c>
      <c r="D22" s="67">
        <v>858.059439</v>
      </c>
      <c r="E22" s="67">
        <v>858.059439</v>
      </c>
      <c r="F22" s="67">
        <v>858.059439</v>
      </c>
      <c r="G22" s="67"/>
      <c r="H22" s="67"/>
      <c r="I22" s="67"/>
      <c r="J22" s="67"/>
      <c r="K22" s="67"/>
      <c r="L22" s="67"/>
      <c r="M22" s="67"/>
      <c r="N22" s="83"/>
      <c r="O22" s="83" t="s">
        <v>241</v>
      </c>
      <c r="P22" s="254" t="s">
        <v>257</v>
      </c>
      <c r="Q22" s="67">
        <v>0.2</v>
      </c>
      <c r="R22" s="67">
        <v>0.2</v>
      </c>
      <c r="S22" s="67">
        <v>0.2</v>
      </c>
      <c r="T22" s="67"/>
      <c r="U22" s="67"/>
      <c r="V22" s="67"/>
      <c r="W22" s="67"/>
      <c r="X22" s="67"/>
      <c r="Y22" s="67"/>
      <c r="Z22" s="67"/>
    </row>
    <row r="23" s="44" customFormat="1" ht="17.25" customHeight="1" spans="1:26">
      <c r="A23" s="247"/>
      <c r="B23" s="247" t="s">
        <v>224</v>
      </c>
      <c r="C23" s="249" t="s">
        <v>251</v>
      </c>
      <c r="D23" s="67">
        <v>705.632356</v>
      </c>
      <c r="E23" s="67">
        <v>705.632356</v>
      </c>
      <c r="F23" s="67">
        <v>75.807356</v>
      </c>
      <c r="G23" s="67">
        <v>629.825</v>
      </c>
      <c r="H23" s="67"/>
      <c r="I23" s="67"/>
      <c r="J23" s="67"/>
      <c r="K23" s="67"/>
      <c r="L23" s="67"/>
      <c r="M23" s="67"/>
      <c r="N23" s="83"/>
      <c r="O23" s="83" t="s">
        <v>231</v>
      </c>
      <c r="P23" s="254" t="s">
        <v>258</v>
      </c>
      <c r="Q23" s="67">
        <v>4.467575</v>
      </c>
      <c r="R23" s="67">
        <v>4.467575</v>
      </c>
      <c r="S23" s="67">
        <v>4.467575</v>
      </c>
      <c r="T23" s="67"/>
      <c r="U23" s="67"/>
      <c r="V23" s="67"/>
      <c r="W23" s="67"/>
      <c r="X23" s="67"/>
      <c r="Y23" s="67"/>
      <c r="Z23" s="67"/>
    </row>
    <row r="24" s="44" customFormat="1" ht="17.25" customHeight="1" spans="1:26">
      <c r="A24" s="247" t="s">
        <v>259</v>
      </c>
      <c r="B24" s="247"/>
      <c r="C24" s="248" t="s">
        <v>260</v>
      </c>
      <c r="D24" s="67">
        <v>36.803</v>
      </c>
      <c r="E24" s="67">
        <v>36.803</v>
      </c>
      <c r="F24" s="67"/>
      <c r="G24" s="67">
        <v>36.803</v>
      </c>
      <c r="H24" s="67"/>
      <c r="I24" s="67"/>
      <c r="J24" s="67"/>
      <c r="K24" s="67"/>
      <c r="L24" s="67"/>
      <c r="M24" s="67"/>
      <c r="N24" s="83"/>
      <c r="O24" s="83" t="s">
        <v>237</v>
      </c>
      <c r="P24" s="254" t="s">
        <v>261</v>
      </c>
      <c r="Q24" s="67">
        <v>65</v>
      </c>
      <c r="R24" s="67">
        <v>65</v>
      </c>
      <c r="S24" s="67"/>
      <c r="T24" s="67">
        <v>65</v>
      </c>
      <c r="U24" s="67"/>
      <c r="V24" s="67"/>
      <c r="W24" s="67"/>
      <c r="X24" s="67"/>
      <c r="Y24" s="67"/>
      <c r="Z24" s="67"/>
    </row>
    <row r="25" s="44" customFormat="1" ht="17.25" customHeight="1" spans="1:26">
      <c r="A25" s="247"/>
      <c r="B25" s="247" t="s">
        <v>221</v>
      </c>
      <c r="C25" s="249" t="s">
        <v>262</v>
      </c>
      <c r="D25" s="67">
        <v>36.803</v>
      </c>
      <c r="E25" s="67">
        <v>36.803</v>
      </c>
      <c r="F25" s="67"/>
      <c r="G25" s="67">
        <v>36.803</v>
      </c>
      <c r="H25" s="67"/>
      <c r="I25" s="67"/>
      <c r="J25" s="67"/>
      <c r="K25" s="67"/>
      <c r="L25" s="67"/>
      <c r="M25" s="67"/>
      <c r="N25" s="83"/>
      <c r="O25" s="83" t="s">
        <v>203</v>
      </c>
      <c r="P25" s="254" t="s">
        <v>263</v>
      </c>
      <c r="Q25" s="67">
        <v>21.6</v>
      </c>
      <c r="R25" s="67">
        <v>21.6</v>
      </c>
      <c r="S25" s="67">
        <v>5.2</v>
      </c>
      <c r="T25" s="67">
        <v>16.4</v>
      </c>
      <c r="U25" s="67"/>
      <c r="V25" s="67"/>
      <c r="W25" s="67"/>
      <c r="X25" s="67"/>
      <c r="Y25" s="67"/>
      <c r="Z25" s="67"/>
    </row>
    <row r="26" s="44" customFormat="1" ht="17.25" customHeight="1" spans="1:26">
      <c r="A26" s="247" t="s">
        <v>264</v>
      </c>
      <c r="B26" s="247"/>
      <c r="C26" s="248" t="s">
        <v>265</v>
      </c>
      <c r="D26" s="67">
        <v>5</v>
      </c>
      <c r="E26" s="67">
        <v>5</v>
      </c>
      <c r="F26" s="67">
        <v>5</v>
      </c>
      <c r="G26" s="67"/>
      <c r="H26" s="67"/>
      <c r="I26" s="67"/>
      <c r="J26" s="67"/>
      <c r="K26" s="67"/>
      <c r="L26" s="67"/>
      <c r="M26" s="67"/>
      <c r="N26" s="83"/>
      <c r="O26" s="83" t="s">
        <v>205</v>
      </c>
      <c r="P26" s="254" t="s">
        <v>266</v>
      </c>
      <c r="Q26" s="67">
        <v>9.892377</v>
      </c>
      <c r="R26" s="67">
        <v>9.892377</v>
      </c>
      <c r="S26" s="67"/>
      <c r="T26" s="67">
        <v>9.892377</v>
      </c>
      <c r="U26" s="67"/>
      <c r="V26" s="67"/>
      <c r="W26" s="67"/>
      <c r="X26" s="67"/>
      <c r="Y26" s="67"/>
      <c r="Z26" s="67"/>
    </row>
    <row r="27" s="44" customFormat="1" ht="17.25" customHeight="1" spans="1:26">
      <c r="A27" s="247"/>
      <c r="B27" s="247" t="s">
        <v>221</v>
      </c>
      <c r="C27" s="249" t="s">
        <v>267</v>
      </c>
      <c r="D27" s="67">
        <v>5</v>
      </c>
      <c r="E27" s="67">
        <v>5</v>
      </c>
      <c r="F27" s="67">
        <v>5</v>
      </c>
      <c r="G27" s="67"/>
      <c r="H27" s="67"/>
      <c r="I27" s="67"/>
      <c r="J27" s="67"/>
      <c r="K27" s="67"/>
      <c r="L27" s="67"/>
      <c r="M27" s="67"/>
      <c r="N27" s="83"/>
      <c r="O27" s="83" t="s">
        <v>207</v>
      </c>
      <c r="P27" s="254" t="s">
        <v>236</v>
      </c>
      <c r="Q27" s="67">
        <v>5.72</v>
      </c>
      <c r="R27" s="67">
        <v>5.72</v>
      </c>
      <c r="S27" s="67">
        <v>0.72</v>
      </c>
      <c r="T27" s="67">
        <v>5</v>
      </c>
      <c r="U27" s="67"/>
      <c r="V27" s="67"/>
      <c r="W27" s="67"/>
      <c r="X27" s="67"/>
      <c r="Y27" s="67"/>
      <c r="Z27" s="67"/>
    </row>
    <row r="28" s="44" customFormat="1" ht="17.25" customHeight="1" spans="1:26">
      <c r="A28" s="247"/>
      <c r="B28" s="247" t="s">
        <v>241</v>
      </c>
      <c r="C28" s="249" t="s">
        <v>268</v>
      </c>
      <c r="D28" s="67"/>
      <c r="E28" s="67"/>
      <c r="F28" s="67"/>
      <c r="G28" s="67"/>
      <c r="H28" s="67"/>
      <c r="I28" s="67"/>
      <c r="J28" s="67"/>
      <c r="K28" s="67"/>
      <c r="L28" s="67"/>
      <c r="M28" s="67"/>
      <c r="N28" s="83"/>
      <c r="O28" s="83" t="s">
        <v>208</v>
      </c>
      <c r="P28" s="254" t="s">
        <v>239</v>
      </c>
      <c r="Q28" s="67">
        <v>27.357446</v>
      </c>
      <c r="R28" s="67">
        <v>27.357446</v>
      </c>
      <c r="S28" s="67">
        <v>5.557446</v>
      </c>
      <c r="T28" s="67">
        <v>21.8</v>
      </c>
      <c r="U28" s="67"/>
      <c r="V28" s="67"/>
      <c r="W28" s="67"/>
      <c r="X28" s="67"/>
      <c r="Y28" s="67"/>
      <c r="Z28" s="67"/>
    </row>
    <row r="29" s="44" customFormat="1" ht="17.25" customHeight="1" spans="1:26">
      <c r="A29" s="247" t="s">
        <v>269</v>
      </c>
      <c r="B29" s="247"/>
      <c r="C29" s="248" t="s">
        <v>270</v>
      </c>
      <c r="D29" s="67">
        <v>1190</v>
      </c>
      <c r="E29" s="67">
        <v>1190</v>
      </c>
      <c r="F29" s="67"/>
      <c r="G29" s="67">
        <v>1190</v>
      </c>
      <c r="H29" s="67"/>
      <c r="I29" s="67"/>
      <c r="J29" s="67"/>
      <c r="K29" s="67"/>
      <c r="L29" s="67"/>
      <c r="M29" s="67"/>
      <c r="N29" s="83"/>
      <c r="O29" s="83" t="s">
        <v>209</v>
      </c>
      <c r="P29" s="254" t="s">
        <v>245</v>
      </c>
      <c r="Q29" s="67">
        <v>0.776</v>
      </c>
      <c r="R29" s="67">
        <v>0.776</v>
      </c>
      <c r="S29" s="67">
        <v>0.776</v>
      </c>
      <c r="T29" s="67"/>
      <c r="U29" s="67"/>
      <c r="V29" s="67"/>
      <c r="W29" s="67"/>
      <c r="X29" s="67"/>
      <c r="Y29" s="67"/>
      <c r="Z29" s="67"/>
    </row>
    <row r="30" s="44" customFormat="1" ht="17.25" customHeight="1" spans="1:26">
      <c r="A30" s="247"/>
      <c r="B30" s="247" t="s">
        <v>221</v>
      </c>
      <c r="C30" s="249" t="s">
        <v>271</v>
      </c>
      <c r="D30" s="67">
        <v>1190</v>
      </c>
      <c r="E30" s="67">
        <v>1190</v>
      </c>
      <c r="F30" s="67"/>
      <c r="G30" s="67">
        <v>1190</v>
      </c>
      <c r="H30" s="67"/>
      <c r="I30" s="67"/>
      <c r="J30" s="67"/>
      <c r="K30" s="67"/>
      <c r="L30" s="67"/>
      <c r="M30" s="67"/>
      <c r="N30" s="83"/>
      <c r="O30" s="83" t="s">
        <v>216</v>
      </c>
      <c r="P30" s="254" t="s">
        <v>272</v>
      </c>
      <c r="Q30" s="67">
        <v>15</v>
      </c>
      <c r="R30" s="67">
        <v>15</v>
      </c>
      <c r="S30" s="67"/>
      <c r="T30" s="67">
        <v>15</v>
      </c>
      <c r="U30" s="67"/>
      <c r="V30" s="67"/>
      <c r="W30" s="67"/>
      <c r="X30" s="67"/>
      <c r="Y30" s="67"/>
      <c r="Z30" s="67"/>
    </row>
    <row r="31" s="44" customFormat="1" ht="17.25" customHeight="1" spans="1:26">
      <c r="A31" s="83"/>
      <c r="B31" s="83"/>
      <c r="C31" s="66"/>
      <c r="D31" s="66"/>
      <c r="E31" s="66"/>
      <c r="F31" s="66"/>
      <c r="G31" s="66"/>
      <c r="H31" s="66"/>
      <c r="I31" s="66"/>
      <c r="J31" s="66"/>
      <c r="K31" s="66"/>
      <c r="L31" s="66"/>
      <c r="M31" s="66"/>
      <c r="N31" s="83"/>
      <c r="O31" s="83" t="s">
        <v>273</v>
      </c>
      <c r="P31" s="254" t="s">
        <v>274</v>
      </c>
      <c r="Q31" s="67">
        <v>154.657</v>
      </c>
      <c r="R31" s="67">
        <v>154.657</v>
      </c>
      <c r="S31" s="67"/>
      <c r="T31" s="67">
        <v>154.657</v>
      </c>
      <c r="U31" s="67"/>
      <c r="V31" s="67"/>
      <c r="W31" s="67"/>
      <c r="X31" s="67"/>
      <c r="Y31" s="67"/>
      <c r="Z31" s="67"/>
    </row>
    <row r="32" s="44" customFormat="1" ht="17.25" customHeight="1" spans="1:26">
      <c r="A32" s="83"/>
      <c r="B32" s="83"/>
      <c r="C32" s="66"/>
      <c r="D32" s="66"/>
      <c r="E32" s="66"/>
      <c r="F32" s="66"/>
      <c r="G32" s="66"/>
      <c r="H32" s="66"/>
      <c r="I32" s="66"/>
      <c r="J32" s="66"/>
      <c r="K32" s="66"/>
      <c r="L32" s="66"/>
      <c r="M32" s="66"/>
      <c r="N32" s="83"/>
      <c r="O32" s="83" t="s">
        <v>275</v>
      </c>
      <c r="P32" s="254" t="s">
        <v>242</v>
      </c>
      <c r="Q32" s="67">
        <v>275.598</v>
      </c>
      <c r="R32" s="67">
        <v>275.598</v>
      </c>
      <c r="S32" s="67"/>
      <c r="T32" s="67">
        <v>275.598</v>
      </c>
      <c r="U32" s="67"/>
      <c r="V32" s="67"/>
      <c r="W32" s="67"/>
      <c r="X32" s="67"/>
      <c r="Y32" s="67"/>
      <c r="Z32" s="67"/>
    </row>
    <row r="33" s="44" customFormat="1" ht="17.25" customHeight="1" spans="1:26">
      <c r="A33" s="83"/>
      <c r="B33" s="83"/>
      <c r="C33" s="66"/>
      <c r="D33" s="66"/>
      <c r="E33" s="66"/>
      <c r="F33" s="66"/>
      <c r="G33" s="66"/>
      <c r="H33" s="66"/>
      <c r="I33" s="66"/>
      <c r="J33" s="66"/>
      <c r="K33" s="66"/>
      <c r="L33" s="66"/>
      <c r="M33" s="66"/>
      <c r="N33" s="83"/>
      <c r="O33" s="83" t="s">
        <v>276</v>
      </c>
      <c r="P33" s="254" t="s">
        <v>277</v>
      </c>
      <c r="Q33" s="67">
        <v>17.516337</v>
      </c>
      <c r="R33" s="67">
        <v>17.516337</v>
      </c>
      <c r="S33" s="67">
        <v>17.516337</v>
      </c>
      <c r="T33" s="67"/>
      <c r="U33" s="67"/>
      <c r="V33" s="67"/>
      <c r="W33" s="67"/>
      <c r="X33" s="67"/>
      <c r="Y33" s="67"/>
      <c r="Z33" s="67"/>
    </row>
    <row r="34" s="44" customFormat="1" ht="17.25" customHeight="1" spans="1:26">
      <c r="A34" s="83"/>
      <c r="B34" s="83"/>
      <c r="C34" s="66"/>
      <c r="D34" s="66"/>
      <c r="E34" s="66"/>
      <c r="F34" s="66"/>
      <c r="G34" s="66"/>
      <c r="H34" s="66"/>
      <c r="I34" s="66"/>
      <c r="J34" s="66"/>
      <c r="K34" s="66"/>
      <c r="L34" s="66"/>
      <c r="M34" s="66"/>
      <c r="N34" s="83"/>
      <c r="O34" s="83" t="s">
        <v>278</v>
      </c>
      <c r="P34" s="254" t="s">
        <v>279</v>
      </c>
      <c r="Q34" s="67">
        <v>19.315221</v>
      </c>
      <c r="R34" s="67">
        <v>19.315221</v>
      </c>
      <c r="S34" s="67">
        <v>19.315221</v>
      </c>
      <c r="T34" s="67"/>
      <c r="U34" s="67"/>
      <c r="V34" s="67"/>
      <c r="W34" s="67"/>
      <c r="X34" s="67"/>
      <c r="Y34" s="67"/>
      <c r="Z34" s="67"/>
    </row>
    <row r="35" s="44" customFormat="1" ht="17.25" customHeight="1" spans="1:26">
      <c r="A35" s="83"/>
      <c r="B35" s="83"/>
      <c r="C35" s="66"/>
      <c r="D35" s="66"/>
      <c r="E35" s="66"/>
      <c r="F35" s="66"/>
      <c r="G35" s="66"/>
      <c r="H35" s="66"/>
      <c r="I35" s="66"/>
      <c r="J35" s="66"/>
      <c r="K35" s="66"/>
      <c r="L35" s="66"/>
      <c r="M35" s="66"/>
      <c r="N35" s="83"/>
      <c r="O35" s="83" t="s">
        <v>280</v>
      </c>
      <c r="P35" s="254" t="s">
        <v>247</v>
      </c>
      <c r="Q35" s="67">
        <v>17.6982</v>
      </c>
      <c r="R35" s="67">
        <v>17.6982</v>
      </c>
      <c r="S35" s="67">
        <v>17.6982</v>
      </c>
      <c r="T35" s="67"/>
      <c r="U35" s="67"/>
      <c r="V35" s="67"/>
      <c r="W35" s="67"/>
      <c r="X35" s="67"/>
      <c r="Y35" s="67"/>
      <c r="Z35" s="67"/>
    </row>
    <row r="36" s="44" customFormat="1" ht="17.25" customHeight="1" spans="1:26">
      <c r="A36" s="83"/>
      <c r="B36" s="83"/>
      <c r="C36" s="66"/>
      <c r="D36" s="66"/>
      <c r="E36" s="66"/>
      <c r="F36" s="66"/>
      <c r="G36" s="66"/>
      <c r="H36" s="66"/>
      <c r="I36" s="66"/>
      <c r="J36" s="66"/>
      <c r="K36" s="66"/>
      <c r="L36" s="66"/>
      <c r="M36" s="66"/>
      <c r="N36" s="83"/>
      <c r="O36" s="83" t="s">
        <v>281</v>
      </c>
      <c r="P36" s="254" t="s">
        <v>282</v>
      </c>
      <c r="Q36" s="67">
        <v>51.534</v>
      </c>
      <c r="R36" s="67">
        <v>51.534</v>
      </c>
      <c r="S36" s="67">
        <v>23.034</v>
      </c>
      <c r="T36" s="67">
        <v>28.5</v>
      </c>
      <c r="U36" s="67"/>
      <c r="V36" s="67"/>
      <c r="W36" s="67"/>
      <c r="X36" s="67"/>
      <c r="Y36" s="67"/>
      <c r="Z36" s="67"/>
    </row>
    <row r="37" s="44" customFormat="1" ht="17.25" customHeight="1" spans="1:26">
      <c r="A37" s="83"/>
      <c r="B37" s="83"/>
      <c r="C37" s="66"/>
      <c r="D37" s="66"/>
      <c r="E37" s="66"/>
      <c r="F37" s="66"/>
      <c r="G37" s="66"/>
      <c r="H37" s="66"/>
      <c r="I37" s="66"/>
      <c r="J37" s="66"/>
      <c r="K37" s="66"/>
      <c r="L37" s="66"/>
      <c r="M37" s="66"/>
      <c r="N37" s="83"/>
      <c r="O37" s="83" t="s">
        <v>283</v>
      </c>
      <c r="P37" s="254" t="s">
        <v>284</v>
      </c>
      <c r="Q37" s="67">
        <v>20</v>
      </c>
      <c r="R37" s="67">
        <v>20</v>
      </c>
      <c r="S37" s="67"/>
      <c r="T37" s="67">
        <v>20</v>
      </c>
      <c r="U37" s="67"/>
      <c r="V37" s="67"/>
      <c r="W37" s="67"/>
      <c r="X37" s="67"/>
      <c r="Y37" s="67"/>
      <c r="Z37" s="67"/>
    </row>
    <row r="38" s="44" customFormat="1" ht="17.25" customHeight="1" spans="1:26">
      <c r="A38" s="83"/>
      <c r="B38" s="83"/>
      <c r="C38" s="66"/>
      <c r="D38" s="66"/>
      <c r="E38" s="66"/>
      <c r="F38" s="66"/>
      <c r="G38" s="66"/>
      <c r="H38" s="66"/>
      <c r="I38" s="66"/>
      <c r="J38" s="66"/>
      <c r="K38" s="66"/>
      <c r="L38" s="66"/>
      <c r="M38" s="66"/>
      <c r="N38" s="83" t="s">
        <v>285</v>
      </c>
      <c r="O38" s="83"/>
      <c r="P38" s="253" t="s">
        <v>265</v>
      </c>
      <c r="Q38" s="67">
        <v>5</v>
      </c>
      <c r="R38" s="67">
        <v>5</v>
      </c>
      <c r="S38" s="67">
        <v>5</v>
      </c>
      <c r="T38" s="67"/>
      <c r="U38" s="67"/>
      <c r="V38" s="67"/>
      <c r="W38" s="67"/>
      <c r="X38" s="67"/>
      <c r="Y38" s="67"/>
      <c r="Z38" s="67"/>
    </row>
    <row r="39" s="44" customFormat="1" ht="17.25" customHeight="1" spans="1:26">
      <c r="A39" s="83"/>
      <c r="B39" s="83"/>
      <c r="C39" s="66"/>
      <c r="D39" s="66"/>
      <c r="E39" s="66"/>
      <c r="F39" s="66"/>
      <c r="G39" s="66"/>
      <c r="H39" s="66"/>
      <c r="I39" s="66"/>
      <c r="J39" s="66"/>
      <c r="K39" s="66"/>
      <c r="L39" s="66"/>
      <c r="M39" s="66"/>
      <c r="N39" s="83"/>
      <c r="O39" s="83" t="s">
        <v>224</v>
      </c>
      <c r="P39" s="254" t="s">
        <v>286</v>
      </c>
      <c r="Q39" s="67"/>
      <c r="R39" s="67"/>
      <c r="S39" s="67"/>
      <c r="T39" s="67"/>
      <c r="U39" s="67"/>
      <c r="V39" s="67"/>
      <c r="W39" s="67"/>
      <c r="X39" s="67"/>
      <c r="Y39" s="67"/>
      <c r="Z39" s="67"/>
    </row>
    <row r="40" s="44" customFormat="1" ht="17.25" customHeight="1" spans="1:26">
      <c r="A40" s="83"/>
      <c r="B40" s="83"/>
      <c r="C40" s="66"/>
      <c r="D40" s="66"/>
      <c r="E40" s="66"/>
      <c r="F40" s="66"/>
      <c r="G40" s="66"/>
      <c r="H40" s="66"/>
      <c r="I40" s="66"/>
      <c r="J40" s="66"/>
      <c r="K40" s="66"/>
      <c r="L40" s="66"/>
      <c r="M40" s="66"/>
      <c r="N40" s="83"/>
      <c r="O40" s="83" t="s">
        <v>241</v>
      </c>
      <c r="P40" s="254" t="s">
        <v>287</v>
      </c>
      <c r="Q40" s="67"/>
      <c r="R40" s="67"/>
      <c r="S40" s="67"/>
      <c r="T40" s="67"/>
      <c r="U40" s="67"/>
      <c r="V40" s="67"/>
      <c r="W40" s="67"/>
      <c r="X40" s="67"/>
      <c r="Y40" s="67"/>
      <c r="Z40" s="67"/>
    </row>
    <row r="41" s="44" customFormat="1" ht="17.25" customHeight="1" spans="1:26">
      <c r="A41" s="83"/>
      <c r="B41" s="83"/>
      <c r="C41" s="66"/>
      <c r="D41" s="66"/>
      <c r="E41" s="66"/>
      <c r="F41" s="66"/>
      <c r="G41" s="66"/>
      <c r="H41" s="66"/>
      <c r="I41" s="66"/>
      <c r="J41" s="66"/>
      <c r="K41" s="66"/>
      <c r="L41" s="66"/>
      <c r="M41" s="66"/>
      <c r="N41" s="83"/>
      <c r="O41" s="83" t="s">
        <v>231</v>
      </c>
      <c r="P41" s="254" t="s">
        <v>288</v>
      </c>
      <c r="Q41" s="67">
        <v>5</v>
      </c>
      <c r="R41" s="67">
        <v>5</v>
      </c>
      <c r="S41" s="67">
        <v>5</v>
      </c>
      <c r="T41" s="67"/>
      <c r="U41" s="67"/>
      <c r="V41" s="67"/>
      <c r="W41" s="67"/>
      <c r="X41" s="67"/>
      <c r="Y41" s="67"/>
      <c r="Z41" s="67"/>
    </row>
    <row r="42" s="44" customFormat="1" ht="17.25" customHeight="1" spans="1:26">
      <c r="A42" s="83"/>
      <c r="B42" s="83"/>
      <c r="C42" s="66"/>
      <c r="D42" s="66"/>
      <c r="E42" s="66"/>
      <c r="F42" s="66"/>
      <c r="G42" s="66"/>
      <c r="H42" s="66"/>
      <c r="I42" s="66"/>
      <c r="J42" s="66"/>
      <c r="K42" s="66"/>
      <c r="L42" s="66"/>
      <c r="M42" s="66"/>
      <c r="N42" s="83" t="s">
        <v>289</v>
      </c>
      <c r="O42" s="83"/>
      <c r="P42" s="253" t="s">
        <v>290</v>
      </c>
      <c r="Q42" s="67">
        <v>39.523</v>
      </c>
      <c r="R42" s="67">
        <v>39.523</v>
      </c>
      <c r="S42" s="67"/>
      <c r="T42" s="67">
        <v>39.523</v>
      </c>
      <c r="U42" s="67"/>
      <c r="V42" s="67"/>
      <c r="W42" s="67"/>
      <c r="X42" s="67"/>
      <c r="Y42" s="67"/>
      <c r="Z42" s="67"/>
    </row>
    <row r="43" s="44" customFormat="1" ht="17.25" customHeight="1" spans="1:26">
      <c r="A43" s="83"/>
      <c r="B43" s="83"/>
      <c r="C43" s="66"/>
      <c r="D43" s="66"/>
      <c r="E43" s="66"/>
      <c r="F43" s="66"/>
      <c r="G43" s="66"/>
      <c r="H43" s="66"/>
      <c r="I43" s="66"/>
      <c r="J43" s="66"/>
      <c r="K43" s="66"/>
      <c r="L43" s="66"/>
      <c r="M43" s="66"/>
      <c r="N43" s="83"/>
      <c r="O43" s="83" t="s">
        <v>224</v>
      </c>
      <c r="P43" s="254" t="s">
        <v>291</v>
      </c>
      <c r="Q43" s="67">
        <v>39.523</v>
      </c>
      <c r="R43" s="67">
        <v>39.523</v>
      </c>
      <c r="S43" s="67"/>
      <c r="T43" s="67">
        <v>39.523</v>
      </c>
      <c r="U43" s="67"/>
      <c r="V43" s="67"/>
      <c r="W43" s="67"/>
      <c r="X43" s="67"/>
      <c r="Y43" s="67"/>
      <c r="Z43" s="67"/>
    </row>
    <row r="44" s="44" customFormat="1" ht="17.25" customHeight="1" spans="1:26">
      <c r="A44" s="83"/>
      <c r="B44" s="83"/>
      <c r="C44" s="66"/>
      <c r="D44" s="66"/>
      <c r="E44" s="66"/>
      <c r="F44" s="66"/>
      <c r="G44" s="66"/>
      <c r="H44" s="66"/>
      <c r="I44" s="66"/>
      <c r="J44" s="66"/>
      <c r="K44" s="66"/>
      <c r="L44" s="66"/>
      <c r="M44" s="66"/>
      <c r="N44" s="83" t="s">
        <v>292</v>
      </c>
      <c r="O44" s="83"/>
      <c r="P44" s="253" t="s">
        <v>293</v>
      </c>
      <c r="Q44" s="67">
        <v>1190</v>
      </c>
      <c r="R44" s="67">
        <v>1190</v>
      </c>
      <c r="S44" s="67"/>
      <c r="T44" s="67">
        <v>1190</v>
      </c>
      <c r="U44" s="67"/>
      <c r="V44" s="67"/>
      <c r="W44" s="67"/>
      <c r="X44" s="67"/>
      <c r="Y44" s="67"/>
      <c r="Z44" s="67"/>
    </row>
    <row r="45" s="44" customFormat="1" ht="17.25" customHeight="1" spans="1:26">
      <c r="A45" s="83"/>
      <c r="B45" s="83"/>
      <c r="C45" s="66"/>
      <c r="D45" s="66"/>
      <c r="E45" s="66"/>
      <c r="F45" s="66"/>
      <c r="G45" s="66"/>
      <c r="H45" s="66"/>
      <c r="I45" s="66"/>
      <c r="J45" s="66"/>
      <c r="K45" s="66"/>
      <c r="L45" s="66"/>
      <c r="M45" s="66"/>
      <c r="N45" s="83"/>
      <c r="O45" s="83" t="s">
        <v>283</v>
      </c>
      <c r="P45" s="254" t="s">
        <v>293</v>
      </c>
      <c r="Q45" s="67">
        <v>1190</v>
      </c>
      <c r="R45" s="67">
        <v>1190</v>
      </c>
      <c r="S45" s="67"/>
      <c r="T45" s="67">
        <v>1190</v>
      </c>
      <c r="U45" s="67"/>
      <c r="V45" s="67"/>
      <c r="W45" s="67"/>
      <c r="X45" s="67"/>
      <c r="Y45" s="67"/>
      <c r="Z45" s="67"/>
    </row>
    <row r="46" s="44" customFormat="1" ht="20.25" customHeight="1" spans="1:26">
      <c r="A46" s="250" t="s">
        <v>294</v>
      </c>
      <c r="B46" s="251"/>
      <c r="C46" s="252"/>
      <c r="D46" s="67">
        <v>3389.998742</v>
      </c>
      <c r="E46" s="67">
        <v>3389.998742</v>
      </c>
      <c r="F46" s="67">
        <v>1342.370742</v>
      </c>
      <c r="G46" s="67">
        <v>2047.628</v>
      </c>
      <c r="H46" s="67"/>
      <c r="I46" s="67"/>
      <c r="J46" s="67"/>
      <c r="K46" s="67"/>
      <c r="L46" s="67"/>
      <c r="M46" s="67"/>
      <c r="N46" s="255" t="s">
        <v>294</v>
      </c>
      <c r="O46" s="256"/>
      <c r="P46" s="256"/>
      <c r="Q46" s="67">
        <v>3389.998742</v>
      </c>
      <c r="R46" s="67">
        <v>3389.998742</v>
      </c>
      <c r="S46" s="67">
        <v>1342.370742</v>
      </c>
      <c r="T46" s="67">
        <v>2047.628</v>
      </c>
      <c r="U46" s="67"/>
      <c r="V46" s="67"/>
      <c r="W46" s="67"/>
      <c r="X46" s="67"/>
      <c r="Y46" s="67"/>
      <c r="Z46" s="67"/>
    </row>
  </sheetData>
  <mergeCells count="16">
    <mergeCell ref="A2:Z2"/>
    <mergeCell ref="A3:C3"/>
    <mergeCell ref="A4:M4"/>
    <mergeCell ref="N4:Z4"/>
    <mergeCell ref="A5:C5"/>
    <mergeCell ref="E5:G5"/>
    <mergeCell ref="H5:J5"/>
    <mergeCell ref="K5:M5"/>
    <mergeCell ref="N5:P5"/>
    <mergeCell ref="R5:T5"/>
    <mergeCell ref="U5:W5"/>
    <mergeCell ref="X5:Z5"/>
    <mergeCell ref="A46:C46"/>
    <mergeCell ref="N46:P46"/>
    <mergeCell ref="D5:D6"/>
    <mergeCell ref="Q5:Q6"/>
  </mergeCells>
  <printOptions horizontalCentered="1"/>
  <pageMargins left="0.393055555555556" right="0.393055555555556" top="0.984027777777778" bottom="0.786805555555556" header="0.5" footer="0.5"/>
  <pageSetup paperSize="9" scale="4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1"/>
  <sheetViews>
    <sheetView workbookViewId="0">
      <selection activeCell="I19" sqref="I19"/>
    </sheetView>
  </sheetViews>
  <sheetFormatPr defaultColWidth="9.15" defaultRowHeight="14.25" customHeight="1" outlineLevelCol="5"/>
  <cols>
    <col min="1" max="6" width="24.6666666666667" style="1" customWidth="1"/>
    <col min="7" max="16384" width="9.15" style="1"/>
  </cols>
  <sheetData>
    <row r="1" customHeight="1" spans="1:6">
      <c r="A1" s="228"/>
      <c r="B1" s="228"/>
      <c r="C1" s="103"/>
      <c r="F1" s="229" t="s">
        <v>295</v>
      </c>
    </row>
    <row r="2" ht="25.5" customHeight="1" spans="1:6">
      <c r="A2" s="230" t="s">
        <v>296</v>
      </c>
      <c r="B2" s="230"/>
      <c r="C2" s="230"/>
      <c r="D2" s="230"/>
      <c r="E2" s="230"/>
      <c r="F2" s="230"/>
    </row>
    <row r="3" s="44" customFormat="1" ht="15.75" customHeight="1" spans="1:6">
      <c r="A3" s="71" t="str">
        <f>"单位名称："&amp;"曲靖市城市综合管理局"</f>
        <v>单位名称：曲靖市城市综合管理局</v>
      </c>
      <c r="B3" s="228"/>
      <c r="C3" s="103"/>
      <c r="F3" s="355" t="s">
        <v>118</v>
      </c>
    </row>
    <row r="4" s="44" customFormat="1" ht="19.5" customHeight="1" spans="1:6">
      <c r="A4" s="192" t="s">
        <v>297</v>
      </c>
      <c r="B4" s="222" t="s">
        <v>298</v>
      </c>
      <c r="C4" s="222" t="s">
        <v>299</v>
      </c>
      <c r="D4" s="191"/>
      <c r="E4" s="191"/>
      <c r="F4" s="222" t="s">
        <v>245</v>
      </c>
    </row>
    <row r="5" s="44" customFormat="1" ht="19.5" customHeight="1" spans="1:6">
      <c r="A5" s="192"/>
      <c r="B5" s="191"/>
      <c r="C5" s="231" t="s">
        <v>160</v>
      </c>
      <c r="D5" s="231" t="s">
        <v>300</v>
      </c>
      <c r="E5" s="231" t="s">
        <v>301</v>
      </c>
      <c r="F5" s="191"/>
    </row>
    <row r="6" s="44" customFormat="1" ht="18.75" customHeight="1" spans="1:6">
      <c r="A6" s="232">
        <v>1</v>
      </c>
      <c r="B6" s="232">
        <v>2</v>
      </c>
      <c r="C6" s="233">
        <v>3</v>
      </c>
      <c r="D6" s="232">
        <v>4</v>
      </c>
      <c r="E6" s="232">
        <v>5</v>
      </c>
      <c r="F6" s="232">
        <v>6</v>
      </c>
    </row>
    <row r="7" s="44" customFormat="1" ht="18.75" customHeight="1" spans="1:6">
      <c r="A7" s="67">
        <v>18.4742</v>
      </c>
      <c r="B7" s="67"/>
      <c r="C7" s="67">
        <v>17.6982</v>
      </c>
      <c r="D7" s="67"/>
      <c r="E7" s="67">
        <v>17.6982</v>
      </c>
      <c r="F7" s="67">
        <v>0.77</v>
      </c>
    </row>
    <row r="8" s="44" customFormat="1" customHeight="1"/>
    <row r="9" s="44" customFormat="1" customHeight="1"/>
    <row r="10" s="44" customFormat="1" customHeight="1"/>
    <row r="11" s="44" customFormat="1" customHeight="1"/>
    <row r="12" s="44" customFormat="1" customHeight="1"/>
    <row r="13" customHeight="1" spans="1:1">
      <c r="A13" s="234"/>
    </row>
    <row r="20" customHeight="1" spans="4:4">
      <c r="D20" s="235"/>
    </row>
    <row r="21" customHeight="1" spans="4:4">
      <c r="D21" s="235"/>
    </row>
  </sheetData>
  <mergeCells count="6">
    <mergeCell ref="A2:F2"/>
    <mergeCell ref="A3:D3"/>
    <mergeCell ref="C4:E4"/>
    <mergeCell ref="A4:A5"/>
    <mergeCell ref="B4:B5"/>
    <mergeCell ref="F4:F5"/>
  </mergeCells>
  <printOptions horizontalCentered="1"/>
  <pageMargins left="0.393055555555556" right="0.393055555555556" top="0.984027777777778" bottom="0.786805555555556" header="0.5" footer="0.5"/>
  <pageSetup paperSize="9" scale="8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82"/>
  <sheetViews>
    <sheetView zoomScale="80" zoomScaleNormal="80" topLeftCell="A61" workbookViewId="0">
      <selection activeCell="E49" sqref="A$1:Z$1048576"/>
    </sheetView>
  </sheetViews>
  <sheetFormatPr defaultColWidth="9.15" defaultRowHeight="14.25" customHeight="1"/>
  <cols>
    <col min="1" max="1" width="32.325" style="1" customWidth="1"/>
    <col min="2" max="2" width="26.3583333333333" style="1" customWidth="1"/>
    <col min="3" max="3" width="27.7833333333333" style="1" customWidth="1"/>
    <col min="4" max="4" width="10.1416666666667" style="1" customWidth="1"/>
    <col min="5" max="5" width="22.425" style="1" customWidth="1"/>
    <col min="6" max="6" width="10.275" style="1" customWidth="1"/>
    <col min="7" max="7" width="23" style="1" customWidth="1"/>
    <col min="8" max="26" width="9.475" style="1" customWidth="1"/>
    <col min="27" max="16384" width="9.15" style="1"/>
  </cols>
  <sheetData>
    <row r="1" ht="16.5" customHeight="1" spans="2:26">
      <c r="B1" s="204"/>
      <c r="D1" s="205"/>
      <c r="E1" s="205"/>
      <c r="F1" s="205"/>
      <c r="G1" s="205"/>
      <c r="H1" s="206"/>
      <c r="I1" s="206"/>
      <c r="K1" s="206"/>
      <c r="L1" s="206"/>
      <c r="M1" s="206"/>
      <c r="P1" s="206"/>
      <c r="T1" s="206"/>
      <c r="X1" s="204"/>
      <c r="Z1" s="85" t="s">
        <v>302</v>
      </c>
    </row>
    <row r="2" ht="26.25" customHeight="1" spans="1:26">
      <c r="A2" s="70" t="s">
        <v>303</v>
      </c>
      <c r="B2" s="70"/>
      <c r="C2" s="70"/>
      <c r="D2" s="70"/>
      <c r="E2" s="70"/>
      <c r="F2" s="70"/>
      <c r="G2" s="70"/>
      <c r="H2" s="70"/>
      <c r="I2" s="70"/>
      <c r="J2" s="4"/>
      <c r="K2" s="70"/>
      <c r="L2" s="70"/>
      <c r="M2" s="70"/>
      <c r="N2" s="4"/>
      <c r="O2" s="4"/>
      <c r="P2" s="70"/>
      <c r="Q2" s="4"/>
      <c r="R2" s="4"/>
      <c r="S2" s="4"/>
      <c r="T2" s="70"/>
      <c r="U2" s="70"/>
      <c r="V2" s="70"/>
      <c r="W2" s="70"/>
      <c r="X2" s="70"/>
      <c r="Y2" s="70"/>
      <c r="Z2" s="70"/>
    </row>
    <row r="3" s="44" customFormat="1" ht="15" customHeight="1" spans="1:26">
      <c r="A3" s="71" t="str">
        <f>"单位名称："&amp;"曲靖市城市综合管理局"</f>
        <v>单位名称：曲靖市城市综合管理局</v>
      </c>
      <c r="B3" s="207"/>
      <c r="C3" s="207"/>
      <c r="D3" s="207"/>
      <c r="E3" s="207"/>
      <c r="F3" s="207"/>
      <c r="G3" s="207"/>
      <c r="H3" s="206"/>
      <c r="I3" s="206"/>
      <c r="J3" s="216"/>
      <c r="K3" s="206"/>
      <c r="L3" s="206"/>
      <c r="M3" s="206"/>
      <c r="N3" s="216"/>
      <c r="O3" s="216"/>
      <c r="P3" s="206"/>
      <c r="Q3" s="216"/>
      <c r="R3" s="216"/>
      <c r="S3" s="216"/>
      <c r="T3" s="206"/>
      <c r="X3" s="204"/>
      <c r="Z3" s="356" t="s">
        <v>118</v>
      </c>
    </row>
    <row r="4" s="44" customFormat="1" ht="18" customHeight="1" spans="1:26">
      <c r="A4" s="208" t="s">
        <v>304</v>
      </c>
      <c r="B4" s="208" t="s">
        <v>305</v>
      </c>
      <c r="C4" s="208" t="s">
        <v>306</v>
      </c>
      <c r="D4" s="208" t="s">
        <v>307</v>
      </c>
      <c r="E4" s="208" t="s">
        <v>308</v>
      </c>
      <c r="F4" s="208" t="s">
        <v>309</v>
      </c>
      <c r="G4" s="208" t="s">
        <v>310</v>
      </c>
      <c r="H4" s="209" t="s">
        <v>311</v>
      </c>
      <c r="I4" s="209" t="s">
        <v>311</v>
      </c>
      <c r="J4" s="191"/>
      <c r="K4" s="171"/>
      <c r="L4" s="171"/>
      <c r="M4" s="171"/>
      <c r="N4" s="191"/>
      <c r="O4" s="191"/>
      <c r="P4" s="171"/>
      <c r="Q4" s="191"/>
      <c r="R4" s="191"/>
      <c r="S4" s="191"/>
      <c r="T4" s="221" t="s">
        <v>312</v>
      </c>
      <c r="U4" s="209" t="s">
        <v>313</v>
      </c>
      <c r="V4" s="171"/>
      <c r="W4" s="171"/>
      <c r="X4" s="171"/>
      <c r="Y4" s="171"/>
      <c r="Z4" s="171"/>
    </row>
    <row r="5" s="44" customFormat="1" ht="18" customHeight="1" spans="1:26">
      <c r="A5" s="210"/>
      <c r="B5" s="211"/>
      <c r="C5" s="210"/>
      <c r="D5" s="210"/>
      <c r="E5" s="210"/>
      <c r="F5" s="210"/>
      <c r="G5" s="210"/>
      <c r="H5" s="209" t="s">
        <v>314</v>
      </c>
      <c r="I5" s="209" t="s">
        <v>193</v>
      </c>
      <c r="J5" s="191"/>
      <c r="K5" s="171"/>
      <c r="L5" s="171"/>
      <c r="M5" s="171"/>
      <c r="N5" s="191"/>
      <c r="O5" s="191"/>
      <c r="P5" s="171"/>
      <c r="Q5" s="222" t="s">
        <v>315</v>
      </c>
      <c r="R5" s="191"/>
      <c r="S5" s="191"/>
      <c r="T5" s="208" t="s">
        <v>312</v>
      </c>
      <c r="U5" s="209" t="s">
        <v>313</v>
      </c>
      <c r="V5" s="221" t="s">
        <v>316</v>
      </c>
      <c r="W5" s="209" t="s">
        <v>313</v>
      </c>
      <c r="X5" s="221" t="s">
        <v>317</v>
      </c>
      <c r="Y5" s="221" t="s">
        <v>318</v>
      </c>
      <c r="Z5" s="218" t="s">
        <v>319</v>
      </c>
    </row>
    <row r="6" s="44" customFormat="1" customHeight="1" spans="1:26">
      <c r="A6" s="212"/>
      <c r="B6" s="212"/>
      <c r="C6" s="212"/>
      <c r="D6" s="212"/>
      <c r="E6" s="212"/>
      <c r="F6" s="212"/>
      <c r="G6" s="212"/>
      <c r="H6" s="212"/>
      <c r="I6" s="217" t="s">
        <v>320</v>
      </c>
      <c r="J6" s="218" t="s">
        <v>321</v>
      </c>
      <c r="K6" s="208" t="s">
        <v>322</v>
      </c>
      <c r="L6" s="208" t="s">
        <v>323</v>
      </c>
      <c r="M6" s="208" t="s">
        <v>324</v>
      </c>
      <c r="N6" s="208" t="s">
        <v>325</v>
      </c>
      <c r="O6" s="208" t="s">
        <v>194</v>
      </c>
      <c r="P6" s="208" t="s">
        <v>195</v>
      </c>
      <c r="Q6" s="208" t="s">
        <v>193</v>
      </c>
      <c r="R6" s="208" t="s">
        <v>194</v>
      </c>
      <c r="S6" s="208" t="s">
        <v>195</v>
      </c>
      <c r="T6" s="212"/>
      <c r="U6" s="208" t="s">
        <v>160</v>
      </c>
      <c r="V6" s="208" t="s">
        <v>316</v>
      </c>
      <c r="W6" s="208" t="s">
        <v>326</v>
      </c>
      <c r="X6" s="208" t="s">
        <v>317</v>
      </c>
      <c r="Y6" s="208" t="s">
        <v>318</v>
      </c>
      <c r="Z6" s="208" t="s">
        <v>319</v>
      </c>
    </row>
    <row r="7" s="44" customFormat="1" ht="37.5" customHeight="1" spans="1:26">
      <c r="A7" s="213"/>
      <c r="B7" s="213"/>
      <c r="C7" s="213"/>
      <c r="D7" s="213"/>
      <c r="E7" s="213"/>
      <c r="F7" s="213"/>
      <c r="G7" s="213"/>
      <c r="H7" s="213"/>
      <c r="I7" s="219" t="s">
        <v>160</v>
      </c>
      <c r="J7" s="219" t="s">
        <v>327</v>
      </c>
      <c r="K7" s="220" t="s">
        <v>321</v>
      </c>
      <c r="L7" s="220" t="s">
        <v>323</v>
      </c>
      <c r="M7" s="220" t="s">
        <v>324</v>
      </c>
      <c r="N7" s="220" t="s">
        <v>325</v>
      </c>
      <c r="O7" s="220" t="s">
        <v>325</v>
      </c>
      <c r="P7" s="220" t="s">
        <v>325</v>
      </c>
      <c r="Q7" s="220" t="s">
        <v>323</v>
      </c>
      <c r="R7" s="220" t="s">
        <v>324</v>
      </c>
      <c r="S7" s="220" t="s">
        <v>325</v>
      </c>
      <c r="T7" s="220" t="s">
        <v>312</v>
      </c>
      <c r="U7" s="220" t="s">
        <v>160</v>
      </c>
      <c r="V7" s="220" t="s">
        <v>316</v>
      </c>
      <c r="W7" s="220" t="s">
        <v>328</v>
      </c>
      <c r="X7" s="220" t="s">
        <v>317</v>
      </c>
      <c r="Y7" s="220" t="s">
        <v>318</v>
      </c>
      <c r="Z7" s="220" t="s">
        <v>319</v>
      </c>
    </row>
    <row r="8" s="44" customFormat="1" customHeight="1" spans="1:26">
      <c r="A8" s="13">
        <v>1</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c r="X8" s="13">
        <v>24</v>
      </c>
      <c r="Y8" s="102">
        <v>25</v>
      </c>
      <c r="Z8" s="224">
        <v>26</v>
      </c>
    </row>
    <row r="9" s="44" customFormat="1" ht="21" customHeight="1" outlineLevel="1" spans="1:26">
      <c r="A9" s="79" t="s">
        <v>329</v>
      </c>
      <c r="B9" s="214"/>
      <c r="C9" s="214"/>
      <c r="D9" s="214"/>
      <c r="E9" s="214"/>
      <c r="F9" s="214"/>
      <c r="G9" s="214"/>
      <c r="H9" s="67">
        <v>1342.370742</v>
      </c>
      <c r="I9" s="67">
        <v>1342.370742</v>
      </c>
      <c r="J9" s="67"/>
      <c r="K9" s="67"/>
      <c r="L9" s="67"/>
      <c r="M9" s="67">
        <v>1342.370742</v>
      </c>
      <c r="N9" s="67"/>
      <c r="O9" s="67"/>
      <c r="P9" s="67"/>
      <c r="Q9" s="67"/>
      <c r="R9" s="67"/>
      <c r="S9" s="67"/>
      <c r="T9" s="67"/>
      <c r="U9" s="67"/>
      <c r="V9" s="67"/>
      <c r="W9" s="67"/>
      <c r="X9" s="67"/>
      <c r="Y9" s="67"/>
      <c r="Z9" s="67"/>
    </row>
    <row r="10" s="44" customFormat="1" ht="23.25" customHeight="1" outlineLevel="1" spans="1:26">
      <c r="A10" s="82" t="s">
        <v>330</v>
      </c>
      <c r="B10" s="66"/>
      <c r="C10" s="66"/>
      <c r="D10" s="66"/>
      <c r="E10" s="66"/>
      <c r="F10" s="66"/>
      <c r="G10" s="66"/>
      <c r="H10" s="67">
        <v>528.14376</v>
      </c>
      <c r="I10" s="67">
        <v>528.14376</v>
      </c>
      <c r="J10" s="67"/>
      <c r="K10" s="67"/>
      <c r="L10" s="67"/>
      <c r="M10" s="67">
        <v>528.14376</v>
      </c>
      <c r="N10" s="67"/>
      <c r="O10" s="67"/>
      <c r="P10" s="67"/>
      <c r="Q10" s="67"/>
      <c r="R10" s="67"/>
      <c r="S10" s="67"/>
      <c r="T10" s="67"/>
      <c r="U10" s="67"/>
      <c r="V10" s="67"/>
      <c r="W10" s="67"/>
      <c r="X10" s="67"/>
      <c r="Y10" s="67"/>
      <c r="Z10" s="67"/>
    </row>
    <row r="11" s="44" customFormat="1" ht="23.25" customHeight="1" outlineLevel="1" spans="1:26">
      <c r="A11" s="215" t="s">
        <v>330</v>
      </c>
      <c r="B11" s="66" t="s">
        <v>331</v>
      </c>
      <c r="C11" s="79" t="s">
        <v>332</v>
      </c>
      <c r="D11" s="66" t="s">
        <v>100</v>
      </c>
      <c r="E11" s="79" t="s">
        <v>184</v>
      </c>
      <c r="F11" s="66" t="s">
        <v>333</v>
      </c>
      <c r="G11" s="79" t="s">
        <v>223</v>
      </c>
      <c r="H11" s="67">
        <v>143.8416</v>
      </c>
      <c r="I11" s="67">
        <v>143.8416</v>
      </c>
      <c r="J11" s="67"/>
      <c r="K11" s="67"/>
      <c r="L11" s="67"/>
      <c r="M11" s="67">
        <v>143.8416</v>
      </c>
      <c r="N11" s="67"/>
      <c r="O11" s="66"/>
      <c r="P11" s="66"/>
      <c r="Q11" s="67"/>
      <c r="R11" s="67"/>
      <c r="S11" s="67"/>
      <c r="T11" s="67"/>
      <c r="U11" s="67"/>
      <c r="V11" s="67"/>
      <c r="W11" s="67"/>
      <c r="X11" s="67"/>
      <c r="Y11" s="67"/>
      <c r="Z11" s="67"/>
    </row>
    <row r="12" s="44" customFormat="1" ht="23.25" customHeight="1" outlineLevel="1" spans="1:26">
      <c r="A12" s="215" t="s">
        <v>330</v>
      </c>
      <c r="B12" s="66" t="s">
        <v>331</v>
      </c>
      <c r="C12" s="79" t="s">
        <v>332</v>
      </c>
      <c r="D12" s="66" t="s">
        <v>100</v>
      </c>
      <c r="E12" s="79" t="s">
        <v>184</v>
      </c>
      <c r="F12" s="66" t="s">
        <v>334</v>
      </c>
      <c r="G12" s="79" t="s">
        <v>226</v>
      </c>
      <c r="H12" s="67">
        <v>10.123488</v>
      </c>
      <c r="I12" s="67">
        <v>10.123488</v>
      </c>
      <c r="J12" s="67"/>
      <c r="K12" s="67"/>
      <c r="L12" s="67"/>
      <c r="M12" s="67">
        <v>10.123488</v>
      </c>
      <c r="N12" s="67"/>
      <c r="O12" s="66"/>
      <c r="P12" s="66"/>
      <c r="Q12" s="67"/>
      <c r="R12" s="67"/>
      <c r="S12" s="67"/>
      <c r="T12" s="67"/>
      <c r="U12" s="67"/>
      <c r="V12" s="67"/>
      <c r="W12" s="67"/>
      <c r="X12" s="67"/>
      <c r="Y12" s="67"/>
      <c r="Z12" s="67"/>
    </row>
    <row r="13" s="44" customFormat="1" ht="23.25" customHeight="1" outlineLevel="1" spans="1:26">
      <c r="A13" s="215" t="s">
        <v>330</v>
      </c>
      <c r="B13" s="66" t="s">
        <v>331</v>
      </c>
      <c r="C13" s="79" t="s">
        <v>332</v>
      </c>
      <c r="D13" s="66" t="s">
        <v>100</v>
      </c>
      <c r="E13" s="79" t="s">
        <v>184</v>
      </c>
      <c r="F13" s="66" t="s">
        <v>335</v>
      </c>
      <c r="G13" s="79" t="s">
        <v>232</v>
      </c>
      <c r="H13" s="67">
        <v>11.9868</v>
      </c>
      <c r="I13" s="67">
        <v>11.9868</v>
      </c>
      <c r="J13" s="67"/>
      <c r="K13" s="67"/>
      <c r="L13" s="67"/>
      <c r="M13" s="67">
        <v>11.9868</v>
      </c>
      <c r="N13" s="67"/>
      <c r="O13" s="66"/>
      <c r="P13" s="66"/>
      <c r="Q13" s="67"/>
      <c r="R13" s="67"/>
      <c r="S13" s="67"/>
      <c r="T13" s="67"/>
      <c r="U13" s="67"/>
      <c r="V13" s="67"/>
      <c r="W13" s="67"/>
      <c r="X13" s="67"/>
      <c r="Y13" s="67"/>
      <c r="Z13" s="67"/>
    </row>
    <row r="14" s="44" customFormat="1" ht="23.25" customHeight="1" outlineLevel="1" spans="1:26">
      <c r="A14" s="215" t="s">
        <v>330</v>
      </c>
      <c r="B14" s="66" t="s">
        <v>331</v>
      </c>
      <c r="C14" s="79" t="s">
        <v>332</v>
      </c>
      <c r="D14" s="66" t="s">
        <v>100</v>
      </c>
      <c r="E14" s="79" t="s">
        <v>184</v>
      </c>
      <c r="F14" s="66" t="s">
        <v>335</v>
      </c>
      <c r="G14" s="79" t="s">
        <v>232</v>
      </c>
      <c r="H14" s="67">
        <v>105.4176</v>
      </c>
      <c r="I14" s="67">
        <v>105.4176</v>
      </c>
      <c r="J14" s="67"/>
      <c r="K14" s="67"/>
      <c r="L14" s="67"/>
      <c r="M14" s="67">
        <v>105.4176</v>
      </c>
      <c r="N14" s="67"/>
      <c r="O14" s="66"/>
      <c r="P14" s="66"/>
      <c r="Q14" s="67"/>
      <c r="R14" s="67"/>
      <c r="S14" s="67"/>
      <c r="T14" s="67"/>
      <c r="U14" s="67"/>
      <c r="V14" s="67"/>
      <c r="W14" s="67"/>
      <c r="X14" s="67"/>
      <c r="Y14" s="67"/>
      <c r="Z14" s="67"/>
    </row>
    <row r="15" s="44" customFormat="1" ht="23.25" customHeight="1" outlineLevel="1" spans="1:26">
      <c r="A15" s="215" t="s">
        <v>330</v>
      </c>
      <c r="B15" s="66" t="s">
        <v>331</v>
      </c>
      <c r="C15" s="79" t="s">
        <v>332</v>
      </c>
      <c r="D15" s="66" t="s">
        <v>100</v>
      </c>
      <c r="E15" s="79" t="s">
        <v>184</v>
      </c>
      <c r="F15" s="66" t="s">
        <v>335</v>
      </c>
      <c r="G15" s="79" t="s">
        <v>232</v>
      </c>
      <c r="H15" s="67">
        <v>29.538</v>
      </c>
      <c r="I15" s="67">
        <v>29.538</v>
      </c>
      <c r="J15" s="67"/>
      <c r="K15" s="67"/>
      <c r="L15" s="67"/>
      <c r="M15" s="67">
        <v>29.538</v>
      </c>
      <c r="N15" s="67"/>
      <c r="O15" s="66"/>
      <c r="P15" s="66"/>
      <c r="Q15" s="67"/>
      <c r="R15" s="67"/>
      <c r="S15" s="67"/>
      <c r="T15" s="67"/>
      <c r="U15" s="67"/>
      <c r="V15" s="67"/>
      <c r="W15" s="67"/>
      <c r="X15" s="67"/>
      <c r="Y15" s="67"/>
      <c r="Z15" s="67"/>
    </row>
    <row r="16" s="44" customFormat="1" ht="23.25" customHeight="1" outlineLevel="1" spans="1:26">
      <c r="A16" s="215" t="s">
        <v>330</v>
      </c>
      <c r="B16" s="66" t="s">
        <v>336</v>
      </c>
      <c r="C16" s="79" t="s">
        <v>337</v>
      </c>
      <c r="D16" s="66" t="s">
        <v>100</v>
      </c>
      <c r="E16" s="79" t="s">
        <v>184</v>
      </c>
      <c r="F16" s="66" t="s">
        <v>335</v>
      </c>
      <c r="G16" s="79" t="s">
        <v>232</v>
      </c>
      <c r="H16" s="67">
        <v>57.6</v>
      </c>
      <c r="I16" s="67">
        <v>57.6</v>
      </c>
      <c r="J16" s="67"/>
      <c r="K16" s="67"/>
      <c r="L16" s="67"/>
      <c r="M16" s="67">
        <v>57.6</v>
      </c>
      <c r="N16" s="67"/>
      <c r="O16" s="66"/>
      <c r="P16" s="66"/>
      <c r="Q16" s="67"/>
      <c r="R16" s="67"/>
      <c r="S16" s="67"/>
      <c r="T16" s="67"/>
      <c r="U16" s="67"/>
      <c r="V16" s="67"/>
      <c r="W16" s="67"/>
      <c r="X16" s="67"/>
      <c r="Y16" s="67"/>
      <c r="Z16" s="67"/>
    </row>
    <row r="17" s="44" customFormat="1" ht="23.25" customHeight="1" outlineLevel="1" spans="1:26">
      <c r="A17" s="215" t="s">
        <v>330</v>
      </c>
      <c r="B17" s="66" t="s">
        <v>338</v>
      </c>
      <c r="C17" s="79" t="s">
        <v>339</v>
      </c>
      <c r="D17" s="66" t="s">
        <v>77</v>
      </c>
      <c r="E17" s="79" t="s">
        <v>173</v>
      </c>
      <c r="F17" s="66" t="s">
        <v>340</v>
      </c>
      <c r="G17" s="79" t="s">
        <v>235</v>
      </c>
      <c r="H17" s="67">
        <v>53.616</v>
      </c>
      <c r="I17" s="67">
        <v>53.616</v>
      </c>
      <c r="J17" s="67"/>
      <c r="K17" s="67"/>
      <c r="L17" s="67"/>
      <c r="M17" s="67">
        <v>53.616</v>
      </c>
      <c r="N17" s="67"/>
      <c r="O17" s="66"/>
      <c r="P17" s="66"/>
      <c r="Q17" s="67"/>
      <c r="R17" s="67"/>
      <c r="S17" s="67"/>
      <c r="T17" s="67"/>
      <c r="U17" s="67"/>
      <c r="V17" s="67"/>
      <c r="W17" s="67"/>
      <c r="X17" s="67"/>
      <c r="Y17" s="67"/>
      <c r="Z17" s="67"/>
    </row>
    <row r="18" s="44" customFormat="1" ht="23.25" customHeight="1" outlineLevel="1" spans="1:26">
      <c r="A18" s="215" t="s">
        <v>330</v>
      </c>
      <c r="B18" s="66" t="s">
        <v>341</v>
      </c>
      <c r="C18" s="79" t="s">
        <v>342</v>
      </c>
      <c r="D18" s="66" t="s">
        <v>88</v>
      </c>
      <c r="E18" s="79" t="s">
        <v>178</v>
      </c>
      <c r="F18" s="66" t="s">
        <v>343</v>
      </c>
      <c r="G18" s="79" t="s">
        <v>240</v>
      </c>
      <c r="H18" s="67">
        <v>19.621618</v>
      </c>
      <c r="I18" s="67">
        <v>19.621618</v>
      </c>
      <c r="J18" s="67"/>
      <c r="K18" s="67"/>
      <c r="L18" s="67"/>
      <c r="M18" s="67">
        <v>19.621618</v>
      </c>
      <c r="N18" s="67"/>
      <c r="O18" s="66"/>
      <c r="P18" s="66"/>
      <c r="Q18" s="67"/>
      <c r="R18" s="67"/>
      <c r="S18" s="67"/>
      <c r="T18" s="67"/>
      <c r="U18" s="67"/>
      <c r="V18" s="67"/>
      <c r="W18" s="67"/>
      <c r="X18" s="67"/>
      <c r="Y18" s="67"/>
      <c r="Z18" s="67"/>
    </row>
    <row r="19" s="44" customFormat="1" ht="23.25" customHeight="1" outlineLevel="1" spans="1:26">
      <c r="A19" s="215" t="s">
        <v>330</v>
      </c>
      <c r="B19" s="66" t="s">
        <v>344</v>
      </c>
      <c r="C19" s="79" t="s">
        <v>345</v>
      </c>
      <c r="D19" s="66" t="s">
        <v>92</v>
      </c>
      <c r="E19" s="79" t="s">
        <v>180</v>
      </c>
      <c r="F19" s="66" t="s">
        <v>346</v>
      </c>
      <c r="G19" s="79" t="s">
        <v>246</v>
      </c>
      <c r="H19" s="67">
        <v>1.154213</v>
      </c>
      <c r="I19" s="67">
        <v>1.154213</v>
      </c>
      <c r="J19" s="67"/>
      <c r="K19" s="67"/>
      <c r="L19" s="67"/>
      <c r="M19" s="67">
        <v>1.154213</v>
      </c>
      <c r="N19" s="67"/>
      <c r="O19" s="66"/>
      <c r="P19" s="66"/>
      <c r="Q19" s="67"/>
      <c r="R19" s="67"/>
      <c r="S19" s="67"/>
      <c r="T19" s="67"/>
      <c r="U19" s="67"/>
      <c r="V19" s="67"/>
      <c r="W19" s="67"/>
      <c r="X19" s="67"/>
      <c r="Y19" s="67"/>
      <c r="Z19" s="67"/>
    </row>
    <row r="20" s="44" customFormat="1" ht="23.25" customHeight="1" outlineLevel="1" spans="1:26">
      <c r="A20" s="215" t="s">
        <v>330</v>
      </c>
      <c r="B20" s="66" t="s">
        <v>347</v>
      </c>
      <c r="C20" s="79" t="s">
        <v>348</v>
      </c>
      <c r="D20" s="66" t="s">
        <v>81</v>
      </c>
      <c r="E20" s="79" t="s">
        <v>174</v>
      </c>
      <c r="F20" s="66" t="s">
        <v>346</v>
      </c>
      <c r="G20" s="79" t="s">
        <v>246</v>
      </c>
      <c r="H20" s="67">
        <v>2.019872</v>
      </c>
      <c r="I20" s="67">
        <v>2.019872</v>
      </c>
      <c r="J20" s="67"/>
      <c r="K20" s="67"/>
      <c r="L20" s="67"/>
      <c r="M20" s="67">
        <v>2.019872</v>
      </c>
      <c r="N20" s="67"/>
      <c r="O20" s="66"/>
      <c r="P20" s="66"/>
      <c r="Q20" s="67"/>
      <c r="R20" s="67"/>
      <c r="S20" s="67"/>
      <c r="T20" s="67"/>
      <c r="U20" s="67"/>
      <c r="V20" s="67"/>
      <c r="W20" s="67"/>
      <c r="X20" s="67"/>
      <c r="Y20" s="67"/>
      <c r="Z20" s="67"/>
    </row>
    <row r="21" s="44" customFormat="1" ht="23.25" customHeight="1" outlineLevel="1" spans="1:26">
      <c r="A21" s="215" t="s">
        <v>330</v>
      </c>
      <c r="B21" s="66" t="s">
        <v>349</v>
      </c>
      <c r="C21" s="79" t="s">
        <v>350</v>
      </c>
      <c r="D21" s="66" t="s">
        <v>92</v>
      </c>
      <c r="E21" s="79" t="s">
        <v>180</v>
      </c>
      <c r="F21" s="66" t="s">
        <v>346</v>
      </c>
      <c r="G21" s="79" t="s">
        <v>246</v>
      </c>
      <c r="H21" s="67">
        <v>1.2768</v>
      </c>
      <c r="I21" s="67">
        <v>1.2768</v>
      </c>
      <c r="J21" s="67"/>
      <c r="K21" s="67"/>
      <c r="L21" s="67"/>
      <c r="M21" s="67">
        <v>1.2768</v>
      </c>
      <c r="N21" s="67"/>
      <c r="O21" s="66"/>
      <c r="P21" s="66"/>
      <c r="Q21" s="67"/>
      <c r="R21" s="67"/>
      <c r="S21" s="67"/>
      <c r="T21" s="67"/>
      <c r="U21" s="67"/>
      <c r="V21" s="67"/>
      <c r="W21" s="67"/>
      <c r="X21" s="67"/>
      <c r="Y21" s="67"/>
      <c r="Z21" s="67"/>
    </row>
    <row r="22" s="44" customFormat="1" ht="23.25" customHeight="1" outlineLevel="1" spans="1:26">
      <c r="A22" s="215" t="s">
        <v>330</v>
      </c>
      <c r="B22" s="66" t="s">
        <v>351</v>
      </c>
      <c r="C22" s="79" t="s">
        <v>352</v>
      </c>
      <c r="D22" s="66" t="s">
        <v>112</v>
      </c>
      <c r="E22" s="79" t="s">
        <v>189</v>
      </c>
      <c r="F22" s="66" t="s">
        <v>353</v>
      </c>
      <c r="G22" s="79" t="s">
        <v>189</v>
      </c>
      <c r="H22" s="67">
        <v>42.9768</v>
      </c>
      <c r="I22" s="67">
        <v>42.9768</v>
      </c>
      <c r="J22" s="67"/>
      <c r="K22" s="67"/>
      <c r="L22" s="67"/>
      <c r="M22" s="67">
        <v>42.9768</v>
      </c>
      <c r="N22" s="67"/>
      <c r="O22" s="66"/>
      <c r="P22" s="66"/>
      <c r="Q22" s="67"/>
      <c r="R22" s="67"/>
      <c r="S22" s="67"/>
      <c r="T22" s="67"/>
      <c r="U22" s="67"/>
      <c r="V22" s="67"/>
      <c r="W22" s="67"/>
      <c r="X22" s="67"/>
      <c r="Y22" s="67"/>
      <c r="Z22" s="67"/>
    </row>
    <row r="23" s="44" customFormat="1" ht="23.25" customHeight="1" outlineLevel="1" spans="1:26">
      <c r="A23" s="215" t="s">
        <v>330</v>
      </c>
      <c r="B23" s="66" t="s">
        <v>354</v>
      </c>
      <c r="C23" s="79" t="s">
        <v>247</v>
      </c>
      <c r="D23" s="66" t="s">
        <v>100</v>
      </c>
      <c r="E23" s="79" t="s">
        <v>184</v>
      </c>
      <c r="F23" s="66" t="s">
        <v>355</v>
      </c>
      <c r="G23" s="79" t="s">
        <v>247</v>
      </c>
      <c r="H23" s="67">
        <v>17.6982</v>
      </c>
      <c r="I23" s="67">
        <v>17.6982</v>
      </c>
      <c r="J23" s="67"/>
      <c r="K23" s="67"/>
      <c r="L23" s="67"/>
      <c r="M23" s="67">
        <v>17.6982</v>
      </c>
      <c r="N23" s="67"/>
      <c r="O23" s="66"/>
      <c r="P23" s="66"/>
      <c r="Q23" s="67"/>
      <c r="R23" s="67"/>
      <c r="S23" s="67"/>
      <c r="T23" s="67"/>
      <c r="U23" s="67"/>
      <c r="V23" s="67"/>
      <c r="W23" s="67"/>
      <c r="X23" s="67"/>
      <c r="Y23" s="67"/>
      <c r="Z23" s="67"/>
    </row>
    <row r="24" s="44" customFormat="1" ht="23.25" customHeight="1" outlineLevel="1" spans="1:26">
      <c r="A24" s="215" t="s">
        <v>330</v>
      </c>
      <c r="B24" s="66" t="s">
        <v>356</v>
      </c>
      <c r="C24" s="79" t="s">
        <v>357</v>
      </c>
      <c r="D24" s="66" t="s">
        <v>100</v>
      </c>
      <c r="E24" s="79" t="s">
        <v>184</v>
      </c>
      <c r="F24" s="66" t="s">
        <v>358</v>
      </c>
      <c r="G24" s="79" t="s">
        <v>263</v>
      </c>
      <c r="H24" s="67">
        <v>2</v>
      </c>
      <c r="I24" s="67">
        <v>2</v>
      </c>
      <c r="J24" s="67"/>
      <c r="K24" s="67"/>
      <c r="L24" s="67"/>
      <c r="M24" s="67">
        <v>2</v>
      </c>
      <c r="N24" s="67"/>
      <c r="O24" s="66"/>
      <c r="P24" s="66"/>
      <c r="Q24" s="67"/>
      <c r="R24" s="67"/>
      <c r="S24" s="67"/>
      <c r="T24" s="67"/>
      <c r="U24" s="67"/>
      <c r="V24" s="67"/>
      <c r="W24" s="67"/>
      <c r="X24" s="67"/>
      <c r="Y24" s="67"/>
      <c r="Z24" s="67"/>
    </row>
    <row r="25" s="44" customFormat="1" ht="23.25" customHeight="1" outlineLevel="1" spans="1:26">
      <c r="A25" s="215" t="s">
        <v>330</v>
      </c>
      <c r="B25" s="66" t="s">
        <v>356</v>
      </c>
      <c r="C25" s="79" t="s">
        <v>357</v>
      </c>
      <c r="D25" s="66" t="s">
        <v>100</v>
      </c>
      <c r="E25" s="79" t="s">
        <v>184</v>
      </c>
      <c r="F25" s="66" t="s">
        <v>359</v>
      </c>
      <c r="G25" s="79" t="s">
        <v>253</v>
      </c>
      <c r="H25" s="67">
        <v>4.9942</v>
      </c>
      <c r="I25" s="67">
        <v>4.9942</v>
      </c>
      <c r="J25" s="67"/>
      <c r="K25" s="67"/>
      <c r="L25" s="67"/>
      <c r="M25" s="67">
        <v>4.9942</v>
      </c>
      <c r="N25" s="67"/>
      <c r="O25" s="66"/>
      <c r="P25" s="66"/>
      <c r="Q25" s="67"/>
      <c r="R25" s="67"/>
      <c r="S25" s="67"/>
      <c r="T25" s="67"/>
      <c r="U25" s="67"/>
      <c r="V25" s="67"/>
      <c r="W25" s="67"/>
      <c r="X25" s="67"/>
      <c r="Y25" s="67"/>
      <c r="Z25" s="67"/>
    </row>
    <row r="26" s="44" customFormat="1" ht="23.25" customHeight="1" outlineLevel="1" spans="1:26">
      <c r="A26" s="215" t="s">
        <v>330</v>
      </c>
      <c r="B26" s="66" t="s">
        <v>360</v>
      </c>
      <c r="C26" s="79" t="s">
        <v>361</v>
      </c>
      <c r="D26" s="66" t="s">
        <v>75</v>
      </c>
      <c r="E26" s="79" t="s">
        <v>172</v>
      </c>
      <c r="F26" s="66" t="s">
        <v>359</v>
      </c>
      <c r="G26" s="79" t="s">
        <v>253</v>
      </c>
      <c r="H26" s="67">
        <v>0.740772</v>
      </c>
      <c r="I26" s="67">
        <v>0.740772</v>
      </c>
      <c r="J26" s="67"/>
      <c r="K26" s="67"/>
      <c r="L26" s="67"/>
      <c r="M26" s="67">
        <v>0.740772</v>
      </c>
      <c r="N26" s="67"/>
      <c r="O26" s="66"/>
      <c r="P26" s="66"/>
      <c r="Q26" s="67"/>
      <c r="R26" s="67"/>
      <c r="S26" s="67"/>
      <c r="T26" s="67"/>
      <c r="U26" s="67"/>
      <c r="V26" s="67"/>
      <c r="W26" s="67"/>
      <c r="X26" s="67"/>
      <c r="Y26" s="67"/>
      <c r="Z26" s="67"/>
    </row>
    <row r="27" s="44" customFormat="1" ht="23.25" customHeight="1" outlineLevel="1" spans="1:26">
      <c r="A27" s="215" t="s">
        <v>330</v>
      </c>
      <c r="B27" s="66" t="s">
        <v>362</v>
      </c>
      <c r="C27" s="79" t="s">
        <v>239</v>
      </c>
      <c r="D27" s="66" t="s">
        <v>100</v>
      </c>
      <c r="E27" s="79" t="s">
        <v>184</v>
      </c>
      <c r="F27" s="66" t="s">
        <v>363</v>
      </c>
      <c r="G27" s="79" t="s">
        <v>239</v>
      </c>
      <c r="H27" s="67">
        <v>2.303964</v>
      </c>
      <c r="I27" s="67">
        <v>2.303964</v>
      </c>
      <c r="J27" s="67"/>
      <c r="K27" s="67"/>
      <c r="L27" s="67"/>
      <c r="M27" s="67">
        <v>2.303964</v>
      </c>
      <c r="N27" s="67"/>
      <c r="O27" s="66"/>
      <c r="P27" s="66"/>
      <c r="Q27" s="67"/>
      <c r="R27" s="67"/>
      <c r="S27" s="67"/>
      <c r="T27" s="67"/>
      <c r="U27" s="67"/>
      <c r="V27" s="67"/>
      <c r="W27" s="67"/>
      <c r="X27" s="67"/>
      <c r="Y27" s="67"/>
      <c r="Z27" s="67"/>
    </row>
    <row r="28" s="44" customFormat="1" ht="23.25" customHeight="1" outlineLevel="1" spans="1:26">
      <c r="A28" s="215" t="s">
        <v>330</v>
      </c>
      <c r="B28" s="66" t="s">
        <v>364</v>
      </c>
      <c r="C28" s="79" t="s">
        <v>277</v>
      </c>
      <c r="D28" s="66" t="s">
        <v>100</v>
      </c>
      <c r="E28" s="79" t="s">
        <v>184</v>
      </c>
      <c r="F28" s="66" t="s">
        <v>365</v>
      </c>
      <c r="G28" s="79" t="s">
        <v>277</v>
      </c>
      <c r="H28" s="67">
        <v>5.778414</v>
      </c>
      <c r="I28" s="67">
        <v>5.778414</v>
      </c>
      <c r="J28" s="67"/>
      <c r="K28" s="67"/>
      <c r="L28" s="67"/>
      <c r="M28" s="67">
        <v>5.778414</v>
      </c>
      <c r="N28" s="67"/>
      <c r="O28" s="66"/>
      <c r="P28" s="66"/>
      <c r="Q28" s="67"/>
      <c r="R28" s="67"/>
      <c r="S28" s="67"/>
      <c r="T28" s="67"/>
      <c r="U28" s="67"/>
      <c r="V28" s="67"/>
      <c r="W28" s="67"/>
      <c r="X28" s="67"/>
      <c r="Y28" s="67"/>
      <c r="Z28" s="67"/>
    </row>
    <row r="29" s="44" customFormat="1" ht="23.25" customHeight="1" outlineLevel="1" spans="1:26">
      <c r="A29" s="215" t="s">
        <v>330</v>
      </c>
      <c r="B29" s="66" t="s">
        <v>364</v>
      </c>
      <c r="C29" s="79" t="s">
        <v>277</v>
      </c>
      <c r="D29" s="66" t="s">
        <v>75</v>
      </c>
      <c r="E29" s="79" t="s">
        <v>172</v>
      </c>
      <c r="F29" s="66" t="s">
        <v>365</v>
      </c>
      <c r="G29" s="79" t="s">
        <v>277</v>
      </c>
      <c r="H29" s="67">
        <v>2.00409</v>
      </c>
      <c r="I29" s="67">
        <v>2.00409</v>
      </c>
      <c r="J29" s="67"/>
      <c r="K29" s="67"/>
      <c r="L29" s="67"/>
      <c r="M29" s="67">
        <v>2.00409</v>
      </c>
      <c r="N29" s="67"/>
      <c r="O29" s="66"/>
      <c r="P29" s="66"/>
      <c r="Q29" s="67"/>
      <c r="R29" s="67"/>
      <c r="S29" s="67"/>
      <c r="T29" s="67"/>
      <c r="U29" s="67"/>
      <c r="V29" s="67"/>
      <c r="W29" s="67"/>
      <c r="X29" s="67"/>
      <c r="Y29" s="67"/>
      <c r="Z29" s="67"/>
    </row>
    <row r="30" s="44" customFormat="1" ht="23.25" customHeight="1" outlineLevel="1" spans="1:26">
      <c r="A30" s="215" t="s">
        <v>330</v>
      </c>
      <c r="B30" s="66" t="s">
        <v>366</v>
      </c>
      <c r="C30" s="79" t="s">
        <v>279</v>
      </c>
      <c r="D30" s="66" t="s">
        <v>100</v>
      </c>
      <c r="E30" s="79" t="s">
        <v>184</v>
      </c>
      <c r="F30" s="66" t="s">
        <v>367</v>
      </c>
      <c r="G30" s="79" t="s">
        <v>279</v>
      </c>
      <c r="H30" s="67">
        <v>6.371817</v>
      </c>
      <c r="I30" s="67">
        <v>6.371817</v>
      </c>
      <c r="J30" s="67"/>
      <c r="K30" s="67"/>
      <c r="L30" s="67"/>
      <c r="M30" s="67">
        <v>6.371817</v>
      </c>
      <c r="N30" s="67"/>
      <c r="O30" s="66"/>
      <c r="P30" s="66"/>
      <c r="Q30" s="67"/>
      <c r="R30" s="67"/>
      <c r="S30" s="67"/>
      <c r="T30" s="67"/>
      <c r="U30" s="67"/>
      <c r="V30" s="67"/>
      <c r="W30" s="67"/>
      <c r="X30" s="67"/>
      <c r="Y30" s="67"/>
      <c r="Z30" s="67"/>
    </row>
    <row r="31" s="44" customFormat="1" ht="23.25" customHeight="1" outlineLevel="1" spans="1:26">
      <c r="A31" s="215" t="s">
        <v>330</v>
      </c>
      <c r="B31" s="66" t="s">
        <v>366</v>
      </c>
      <c r="C31" s="79" t="s">
        <v>279</v>
      </c>
      <c r="D31" s="66" t="s">
        <v>75</v>
      </c>
      <c r="E31" s="79" t="s">
        <v>172</v>
      </c>
      <c r="F31" s="66" t="s">
        <v>367</v>
      </c>
      <c r="G31" s="79" t="s">
        <v>279</v>
      </c>
      <c r="H31" s="67">
        <v>2.079512</v>
      </c>
      <c r="I31" s="67">
        <v>2.079512</v>
      </c>
      <c r="J31" s="67"/>
      <c r="K31" s="67"/>
      <c r="L31" s="67"/>
      <c r="M31" s="67">
        <v>2.079512</v>
      </c>
      <c r="N31" s="67"/>
      <c r="O31" s="66"/>
      <c r="P31" s="66"/>
      <c r="Q31" s="67"/>
      <c r="R31" s="67"/>
      <c r="S31" s="67"/>
      <c r="T31" s="67"/>
      <c r="U31" s="67"/>
      <c r="V31" s="67"/>
      <c r="W31" s="67"/>
      <c r="X31" s="67"/>
      <c r="Y31" s="67"/>
      <c r="Z31" s="67"/>
    </row>
    <row r="32" s="44" customFormat="1" ht="23.25" customHeight="1" outlineLevel="1" spans="1:26">
      <c r="A32" s="215" t="s">
        <v>330</v>
      </c>
      <c r="B32" s="66" t="s">
        <v>368</v>
      </c>
      <c r="C32" s="79" t="s">
        <v>369</v>
      </c>
      <c r="D32" s="66" t="s">
        <v>88</v>
      </c>
      <c r="E32" s="79" t="s">
        <v>178</v>
      </c>
      <c r="F32" s="66" t="s">
        <v>370</v>
      </c>
      <c r="G32" s="79" t="s">
        <v>288</v>
      </c>
      <c r="H32" s="67">
        <v>5</v>
      </c>
      <c r="I32" s="67">
        <v>5</v>
      </c>
      <c r="J32" s="67"/>
      <c r="K32" s="67"/>
      <c r="L32" s="67"/>
      <c r="M32" s="67">
        <v>5</v>
      </c>
      <c r="N32" s="67"/>
      <c r="O32" s="66"/>
      <c r="P32" s="66"/>
      <c r="Q32" s="67"/>
      <c r="R32" s="67"/>
      <c r="S32" s="67"/>
      <c r="T32" s="67"/>
      <c r="U32" s="67"/>
      <c r="V32" s="67"/>
      <c r="W32" s="67"/>
      <c r="X32" s="67"/>
      <c r="Y32" s="67"/>
      <c r="Z32" s="67"/>
    </row>
    <row r="33" s="44" customFormat="1" ht="23.25" customHeight="1" outlineLevel="1" spans="1:26">
      <c r="A33" s="82" t="s">
        <v>329</v>
      </c>
      <c r="B33" s="66"/>
      <c r="C33" s="66"/>
      <c r="D33" s="66"/>
      <c r="E33" s="66"/>
      <c r="F33" s="66"/>
      <c r="G33" s="66"/>
      <c r="H33" s="67">
        <v>403.503947</v>
      </c>
      <c r="I33" s="67">
        <v>403.503947</v>
      </c>
      <c r="J33" s="67"/>
      <c r="K33" s="67"/>
      <c r="L33" s="67"/>
      <c r="M33" s="67">
        <v>403.503947</v>
      </c>
      <c r="N33" s="67"/>
      <c r="O33" s="66"/>
      <c r="P33" s="66"/>
      <c r="Q33" s="67"/>
      <c r="R33" s="67"/>
      <c r="S33" s="67"/>
      <c r="T33" s="67"/>
      <c r="U33" s="67"/>
      <c r="V33" s="67"/>
      <c r="W33" s="67"/>
      <c r="X33" s="67"/>
      <c r="Y33" s="67"/>
      <c r="Z33" s="67"/>
    </row>
    <row r="34" s="44" customFormat="1" ht="23.25" customHeight="1" outlineLevel="1" spans="1:26">
      <c r="A34" s="215" t="s">
        <v>329</v>
      </c>
      <c r="B34" s="66" t="s">
        <v>371</v>
      </c>
      <c r="C34" s="79" t="s">
        <v>372</v>
      </c>
      <c r="D34" s="66" t="s">
        <v>98</v>
      </c>
      <c r="E34" s="79" t="s">
        <v>183</v>
      </c>
      <c r="F34" s="66" t="s">
        <v>333</v>
      </c>
      <c r="G34" s="79" t="s">
        <v>223</v>
      </c>
      <c r="H34" s="67">
        <v>93.804</v>
      </c>
      <c r="I34" s="67">
        <v>93.804</v>
      </c>
      <c r="J34" s="67"/>
      <c r="K34" s="67"/>
      <c r="L34" s="67"/>
      <c r="M34" s="67">
        <v>93.804</v>
      </c>
      <c r="N34" s="67"/>
      <c r="O34" s="66"/>
      <c r="P34" s="66"/>
      <c r="Q34" s="67"/>
      <c r="R34" s="67"/>
      <c r="S34" s="67"/>
      <c r="T34" s="67"/>
      <c r="U34" s="67"/>
      <c r="V34" s="67"/>
      <c r="W34" s="67"/>
      <c r="X34" s="67"/>
      <c r="Y34" s="67"/>
      <c r="Z34" s="67"/>
    </row>
    <row r="35" s="44" customFormat="1" ht="23.25" customHeight="1" outlineLevel="1" spans="1:26">
      <c r="A35" s="215" t="s">
        <v>329</v>
      </c>
      <c r="B35" s="66" t="s">
        <v>371</v>
      </c>
      <c r="C35" s="79" t="s">
        <v>372</v>
      </c>
      <c r="D35" s="66" t="s">
        <v>98</v>
      </c>
      <c r="E35" s="79" t="s">
        <v>183</v>
      </c>
      <c r="F35" s="66" t="s">
        <v>334</v>
      </c>
      <c r="G35" s="79" t="s">
        <v>226</v>
      </c>
      <c r="H35" s="67">
        <v>123.3504</v>
      </c>
      <c r="I35" s="67">
        <v>123.3504</v>
      </c>
      <c r="J35" s="67"/>
      <c r="K35" s="67"/>
      <c r="L35" s="67"/>
      <c r="M35" s="67">
        <v>123.3504</v>
      </c>
      <c r="N35" s="67"/>
      <c r="O35" s="66"/>
      <c r="P35" s="66"/>
      <c r="Q35" s="67"/>
      <c r="R35" s="67"/>
      <c r="S35" s="67"/>
      <c r="T35" s="67"/>
      <c r="U35" s="67"/>
      <c r="V35" s="67"/>
      <c r="W35" s="67"/>
      <c r="X35" s="67"/>
      <c r="Y35" s="67"/>
      <c r="Z35" s="67"/>
    </row>
    <row r="36" s="44" customFormat="1" ht="23.25" customHeight="1" outlineLevel="1" spans="1:26">
      <c r="A36" s="215" t="s">
        <v>329</v>
      </c>
      <c r="B36" s="66" t="s">
        <v>373</v>
      </c>
      <c r="C36" s="79" t="s">
        <v>374</v>
      </c>
      <c r="D36" s="66" t="s">
        <v>98</v>
      </c>
      <c r="E36" s="79" t="s">
        <v>183</v>
      </c>
      <c r="F36" s="66" t="s">
        <v>375</v>
      </c>
      <c r="G36" s="79" t="s">
        <v>228</v>
      </c>
      <c r="H36" s="67">
        <v>32.556</v>
      </c>
      <c r="I36" s="67">
        <v>32.556</v>
      </c>
      <c r="J36" s="67"/>
      <c r="K36" s="67"/>
      <c r="L36" s="67"/>
      <c r="M36" s="67">
        <v>32.556</v>
      </c>
      <c r="N36" s="67"/>
      <c r="O36" s="66"/>
      <c r="P36" s="66"/>
      <c r="Q36" s="67"/>
      <c r="R36" s="67"/>
      <c r="S36" s="67"/>
      <c r="T36" s="67"/>
      <c r="U36" s="67"/>
      <c r="V36" s="67"/>
      <c r="W36" s="67"/>
      <c r="X36" s="67"/>
      <c r="Y36" s="67"/>
      <c r="Z36" s="67"/>
    </row>
    <row r="37" s="44" customFormat="1" ht="23.25" customHeight="1" outlineLevel="1" spans="1:26">
      <c r="A37" s="215" t="s">
        <v>329</v>
      </c>
      <c r="B37" s="66" t="s">
        <v>371</v>
      </c>
      <c r="C37" s="79" t="s">
        <v>372</v>
      </c>
      <c r="D37" s="66" t="s">
        <v>98</v>
      </c>
      <c r="E37" s="79" t="s">
        <v>183</v>
      </c>
      <c r="F37" s="66" t="s">
        <v>375</v>
      </c>
      <c r="G37" s="79" t="s">
        <v>228</v>
      </c>
      <c r="H37" s="67">
        <v>7.817</v>
      </c>
      <c r="I37" s="67">
        <v>7.817</v>
      </c>
      <c r="J37" s="67"/>
      <c r="K37" s="67"/>
      <c r="L37" s="67"/>
      <c r="M37" s="67">
        <v>7.817</v>
      </c>
      <c r="N37" s="67"/>
      <c r="O37" s="66"/>
      <c r="P37" s="66"/>
      <c r="Q37" s="67"/>
      <c r="R37" s="67"/>
      <c r="S37" s="67"/>
      <c r="T37" s="67"/>
      <c r="U37" s="67"/>
      <c r="V37" s="67"/>
      <c r="W37" s="67"/>
      <c r="X37" s="67"/>
      <c r="Y37" s="67"/>
      <c r="Z37" s="67"/>
    </row>
    <row r="38" s="44" customFormat="1" ht="23.25" customHeight="1" outlineLevel="1" spans="1:26">
      <c r="A38" s="215" t="s">
        <v>329</v>
      </c>
      <c r="B38" s="66" t="s">
        <v>376</v>
      </c>
      <c r="C38" s="79" t="s">
        <v>339</v>
      </c>
      <c r="D38" s="66" t="s">
        <v>77</v>
      </c>
      <c r="E38" s="79" t="s">
        <v>173</v>
      </c>
      <c r="F38" s="66" t="s">
        <v>340</v>
      </c>
      <c r="G38" s="79" t="s">
        <v>235</v>
      </c>
      <c r="H38" s="67">
        <v>37.279904</v>
      </c>
      <c r="I38" s="67">
        <v>37.279904</v>
      </c>
      <c r="J38" s="67"/>
      <c r="K38" s="67"/>
      <c r="L38" s="67"/>
      <c r="M38" s="67">
        <v>37.279904</v>
      </c>
      <c r="N38" s="67"/>
      <c r="O38" s="66"/>
      <c r="P38" s="66"/>
      <c r="Q38" s="67"/>
      <c r="R38" s="67"/>
      <c r="S38" s="67"/>
      <c r="T38" s="67"/>
      <c r="U38" s="67"/>
      <c r="V38" s="67"/>
      <c r="W38" s="67"/>
      <c r="X38" s="67"/>
      <c r="Y38" s="67"/>
      <c r="Z38" s="67"/>
    </row>
    <row r="39" s="44" customFormat="1" ht="23.25" customHeight="1" outlineLevel="1" spans="1:26">
      <c r="A39" s="215" t="s">
        <v>329</v>
      </c>
      <c r="B39" s="66" t="s">
        <v>377</v>
      </c>
      <c r="C39" s="79" t="s">
        <v>342</v>
      </c>
      <c r="D39" s="66" t="s">
        <v>86</v>
      </c>
      <c r="E39" s="79" t="s">
        <v>177</v>
      </c>
      <c r="F39" s="66" t="s">
        <v>343</v>
      </c>
      <c r="G39" s="79" t="s">
        <v>240</v>
      </c>
      <c r="H39" s="67">
        <v>13.098595</v>
      </c>
      <c r="I39" s="67">
        <v>13.098595</v>
      </c>
      <c r="J39" s="67"/>
      <c r="K39" s="67"/>
      <c r="L39" s="67"/>
      <c r="M39" s="67">
        <v>13.098595</v>
      </c>
      <c r="N39" s="67"/>
      <c r="O39" s="66"/>
      <c r="P39" s="66"/>
      <c r="Q39" s="67"/>
      <c r="R39" s="67"/>
      <c r="S39" s="67"/>
      <c r="T39" s="67"/>
      <c r="U39" s="67"/>
      <c r="V39" s="67"/>
      <c r="W39" s="67"/>
      <c r="X39" s="67"/>
      <c r="Y39" s="67"/>
      <c r="Z39" s="67"/>
    </row>
    <row r="40" s="44" customFormat="1" ht="23.25" customHeight="1" outlineLevel="1" spans="1:26">
      <c r="A40" s="215" t="s">
        <v>329</v>
      </c>
      <c r="B40" s="66" t="s">
        <v>378</v>
      </c>
      <c r="C40" s="79" t="s">
        <v>345</v>
      </c>
      <c r="D40" s="66" t="s">
        <v>92</v>
      </c>
      <c r="E40" s="79" t="s">
        <v>180</v>
      </c>
      <c r="F40" s="66" t="s">
        <v>346</v>
      </c>
      <c r="G40" s="79" t="s">
        <v>246</v>
      </c>
      <c r="H40" s="67">
        <v>0.770506</v>
      </c>
      <c r="I40" s="67">
        <v>0.770506</v>
      </c>
      <c r="J40" s="67"/>
      <c r="K40" s="67"/>
      <c r="L40" s="67"/>
      <c r="M40" s="67">
        <v>0.770506</v>
      </c>
      <c r="N40" s="67"/>
      <c r="O40" s="66"/>
      <c r="P40" s="66"/>
      <c r="Q40" s="67"/>
      <c r="R40" s="67"/>
      <c r="S40" s="67"/>
      <c r="T40" s="67"/>
      <c r="U40" s="67"/>
      <c r="V40" s="67"/>
      <c r="W40" s="67"/>
      <c r="X40" s="67"/>
      <c r="Y40" s="67"/>
      <c r="Z40" s="67"/>
    </row>
    <row r="41" s="44" customFormat="1" ht="23.25" customHeight="1" outlineLevel="1" spans="1:26">
      <c r="A41" s="215" t="s">
        <v>329</v>
      </c>
      <c r="B41" s="66" t="s">
        <v>379</v>
      </c>
      <c r="C41" s="79" t="s">
        <v>380</v>
      </c>
      <c r="D41" s="66" t="s">
        <v>92</v>
      </c>
      <c r="E41" s="79" t="s">
        <v>180</v>
      </c>
      <c r="F41" s="66" t="s">
        <v>346</v>
      </c>
      <c r="G41" s="79" t="s">
        <v>246</v>
      </c>
      <c r="H41" s="67">
        <v>0.963132</v>
      </c>
      <c r="I41" s="67">
        <v>0.963132</v>
      </c>
      <c r="J41" s="67"/>
      <c r="K41" s="67"/>
      <c r="L41" s="67"/>
      <c r="M41" s="67">
        <v>0.963132</v>
      </c>
      <c r="N41" s="67"/>
      <c r="O41" s="66"/>
      <c r="P41" s="66"/>
      <c r="Q41" s="67"/>
      <c r="R41" s="67"/>
      <c r="S41" s="67"/>
      <c r="T41" s="67"/>
      <c r="U41" s="67"/>
      <c r="V41" s="67"/>
      <c r="W41" s="67"/>
      <c r="X41" s="67"/>
      <c r="Y41" s="67"/>
      <c r="Z41" s="67"/>
    </row>
    <row r="42" s="44" customFormat="1" ht="23.25" customHeight="1" outlineLevel="1" spans="1:26">
      <c r="A42" s="215" t="s">
        <v>329</v>
      </c>
      <c r="B42" s="66" t="s">
        <v>381</v>
      </c>
      <c r="C42" s="79" t="s">
        <v>350</v>
      </c>
      <c r="D42" s="66" t="s">
        <v>92</v>
      </c>
      <c r="E42" s="79" t="s">
        <v>180</v>
      </c>
      <c r="F42" s="66" t="s">
        <v>346</v>
      </c>
      <c r="G42" s="79" t="s">
        <v>246</v>
      </c>
      <c r="H42" s="67">
        <v>0.5852</v>
      </c>
      <c r="I42" s="67">
        <v>0.5852</v>
      </c>
      <c r="J42" s="67"/>
      <c r="K42" s="67"/>
      <c r="L42" s="67"/>
      <c r="M42" s="67">
        <v>0.5852</v>
      </c>
      <c r="N42" s="67"/>
      <c r="O42" s="66"/>
      <c r="P42" s="66"/>
      <c r="Q42" s="67"/>
      <c r="R42" s="67"/>
      <c r="S42" s="67"/>
      <c r="T42" s="67"/>
      <c r="U42" s="67"/>
      <c r="V42" s="67"/>
      <c r="W42" s="67"/>
      <c r="X42" s="67"/>
      <c r="Y42" s="67"/>
      <c r="Z42" s="67"/>
    </row>
    <row r="43" s="44" customFormat="1" ht="23.25" customHeight="1" outlineLevel="1" spans="1:26">
      <c r="A43" s="215" t="s">
        <v>329</v>
      </c>
      <c r="B43" s="66" t="s">
        <v>382</v>
      </c>
      <c r="C43" s="79" t="s">
        <v>352</v>
      </c>
      <c r="D43" s="66" t="s">
        <v>112</v>
      </c>
      <c r="E43" s="79" t="s">
        <v>189</v>
      </c>
      <c r="F43" s="66" t="s">
        <v>353</v>
      </c>
      <c r="G43" s="79" t="s">
        <v>189</v>
      </c>
      <c r="H43" s="67">
        <v>33.371251</v>
      </c>
      <c r="I43" s="67">
        <v>33.371251</v>
      </c>
      <c r="J43" s="67"/>
      <c r="K43" s="67"/>
      <c r="L43" s="67"/>
      <c r="M43" s="67">
        <v>33.371251</v>
      </c>
      <c r="N43" s="67"/>
      <c r="O43" s="66"/>
      <c r="P43" s="66"/>
      <c r="Q43" s="67"/>
      <c r="R43" s="67"/>
      <c r="S43" s="67"/>
      <c r="T43" s="67"/>
      <c r="U43" s="67"/>
      <c r="V43" s="67"/>
      <c r="W43" s="67"/>
      <c r="X43" s="67"/>
      <c r="Y43" s="67"/>
      <c r="Z43" s="67"/>
    </row>
    <row r="44" s="44" customFormat="1" ht="23.25" customHeight="1" outlineLevel="1" spans="1:26">
      <c r="A44" s="215" t="s">
        <v>329</v>
      </c>
      <c r="B44" s="66" t="s">
        <v>383</v>
      </c>
      <c r="C44" s="79" t="s">
        <v>245</v>
      </c>
      <c r="D44" s="66" t="s">
        <v>98</v>
      </c>
      <c r="E44" s="79" t="s">
        <v>183</v>
      </c>
      <c r="F44" s="66" t="s">
        <v>384</v>
      </c>
      <c r="G44" s="79" t="s">
        <v>245</v>
      </c>
      <c r="H44" s="67">
        <v>0.776</v>
      </c>
      <c r="I44" s="67">
        <v>0.776</v>
      </c>
      <c r="J44" s="67"/>
      <c r="K44" s="67"/>
      <c r="L44" s="67"/>
      <c r="M44" s="67">
        <v>0.776</v>
      </c>
      <c r="N44" s="67"/>
      <c r="O44" s="66"/>
      <c r="P44" s="66"/>
      <c r="Q44" s="67"/>
      <c r="R44" s="67"/>
      <c r="S44" s="67"/>
      <c r="T44" s="67"/>
      <c r="U44" s="67"/>
      <c r="V44" s="67"/>
      <c r="W44" s="67"/>
      <c r="X44" s="67"/>
      <c r="Y44" s="67"/>
      <c r="Z44" s="67"/>
    </row>
    <row r="45" s="44" customFormat="1" ht="23.25" customHeight="1" outlineLevel="1" spans="1:26">
      <c r="A45" s="215" t="s">
        <v>329</v>
      </c>
      <c r="B45" s="66" t="s">
        <v>385</v>
      </c>
      <c r="C45" s="79" t="s">
        <v>357</v>
      </c>
      <c r="D45" s="66" t="s">
        <v>98</v>
      </c>
      <c r="E45" s="79" t="s">
        <v>183</v>
      </c>
      <c r="F45" s="66" t="s">
        <v>359</v>
      </c>
      <c r="G45" s="79" t="s">
        <v>253</v>
      </c>
      <c r="H45" s="67">
        <v>11.113475</v>
      </c>
      <c r="I45" s="67">
        <v>11.113475</v>
      </c>
      <c r="J45" s="67"/>
      <c r="K45" s="67"/>
      <c r="L45" s="67"/>
      <c r="M45" s="67">
        <v>11.113475</v>
      </c>
      <c r="N45" s="67"/>
      <c r="O45" s="66"/>
      <c r="P45" s="66"/>
      <c r="Q45" s="67"/>
      <c r="R45" s="67"/>
      <c r="S45" s="67"/>
      <c r="T45" s="67"/>
      <c r="U45" s="67"/>
      <c r="V45" s="67"/>
      <c r="W45" s="67"/>
      <c r="X45" s="67"/>
      <c r="Y45" s="67"/>
      <c r="Z45" s="67"/>
    </row>
    <row r="46" s="44" customFormat="1" ht="23.25" customHeight="1" outlineLevel="1" spans="1:26">
      <c r="A46" s="215" t="s">
        <v>329</v>
      </c>
      <c r="B46" s="66" t="s">
        <v>385</v>
      </c>
      <c r="C46" s="79" t="s">
        <v>357</v>
      </c>
      <c r="D46" s="66" t="s">
        <v>98</v>
      </c>
      <c r="E46" s="79" t="s">
        <v>183</v>
      </c>
      <c r="F46" s="66" t="s">
        <v>358</v>
      </c>
      <c r="G46" s="79" t="s">
        <v>263</v>
      </c>
      <c r="H46" s="67">
        <v>2</v>
      </c>
      <c r="I46" s="67">
        <v>2</v>
      </c>
      <c r="J46" s="67"/>
      <c r="K46" s="67"/>
      <c r="L46" s="67"/>
      <c r="M46" s="67">
        <v>2</v>
      </c>
      <c r="N46" s="67"/>
      <c r="O46" s="66"/>
      <c r="P46" s="66"/>
      <c r="Q46" s="67"/>
      <c r="R46" s="67"/>
      <c r="S46" s="67"/>
      <c r="T46" s="67"/>
      <c r="U46" s="67"/>
      <c r="V46" s="67"/>
      <c r="W46" s="67"/>
      <c r="X46" s="67"/>
      <c r="Y46" s="67"/>
      <c r="Z46" s="67"/>
    </row>
    <row r="47" s="44" customFormat="1" ht="23.25" customHeight="1" outlineLevel="1" spans="1:26">
      <c r="A47" s="215" t="s">
        <v>329</v>
      </c>
      <c r="B47" s="66" t="s">
        <v>386</v>
      </c>
      <c r="C47" s="79" t="s">
        <v>361</v>
      </c>
      <c r="D47" s="66" t="s">
        <v>73</v>
      </c>
      <c r="E47" s="79" t="s">
        <v>171</v>
      </c>
      <c r="F47" s="66" t="s">
        <v>359</v>
      </c>
      <c r="G47" s="79" t="s">
        <v>253</v>
      </c>
      <c r="H47" s="67">
        <v>0.185193</v>
      </c>
      <c r="I47" s="67">
        <v>0.185193</v>
      </c>
      <c r="J47" s="67"/>
      <c r="K47" s="67"/>
      <c r="L47" s="67"/>
      <c r="M47" s="67">
        <v>0.185193</v>
      </c>
      <c r="N47" s="67"/>
      <c r="O47" s="66"/>
      <c r="P47" s="66"/>
      <c r="Q47" s="67"/>
      <c r="R47" s="67"/>
      <c r="S47" s="67"/>
      <c r="T47" s="67"/>
      <c r="U47" s="67"/>
      <c r="V47" s="67"/>
      <c r="W47" s="67"/>
      <c r="X47" s="67"/>
      <c r="Y47" s="67"/>
      <c r="Z47" s="67"/>
    </row>
    <row r="48" s="44" customFormat="1" ht="23.25" customHeight="1" outlineLevel="1" spans="1:26">
      <c r="A48" s="215" t="s">
        <v>329</v>
      </c>
      <c r="B48" s="66" t="s">
        <v>387</v>
      </c>
      <c r="C48" s="79" t="s">
        <v>236</v>
      </c>
      <c r="D48" s="66" t="s">
        <v>98</v>
      </c>
      <c r="E48" s="79" t="s">
        <v>183</v>
      </c>
      <c r="F48" s="66" t="s">
        <v>388</v>
      </c>
      <c r="G48" s="79" t="s">
        <v>236</v>
      </c>
      <c r="H48" s="67">
        <v>0.72</v>
      </c>
      <c r="I48" s="67">
        <v>0.72</v>
      </c>
      <c r="J48" s="67"/>
      <c r="K48" s="67"/>
      <c r="L48" s="67"/>
      <c r="M48" s="67">
        <v>0.72</v>
      </c>
      <c r="N48" s="67"/>
      <c r="O48" s="66"/>
      <c r="P48" s="66"/>
      <c r="Q48" s="67"/>
      <c r="R48" s="67"/>
      <c r="S48" s="67"/>
      <c r="T48" s="67"/>
      <c r="U48" s="67"/>
      <c r="V48" s="67"/>
      <c r="W48" s="67"/>
      <c r="X48" s="67"/>
      <c r="Y48" s="67"/>
      <c r="Z48" s="67"/>
    </row>
    <row r="49" s="44" customFormat="1" ht="23.25" customHeight="1" outlineLevel="1" spans="1:26">
      <c r="A49" s="215" t="s">
        <v>329</v>
      </c>
      <c r="B49" s="66" t="s">
        <v>389</v>
      </c>
      <c r="C49" s="79" t="s">
        <v>239</v>
      </c>
      <c r="D49" s="66" t="s">
        <v>98</v>
      </c>
      <c r="E49" s="79" t="s">
        <v>183</v>
      </c>
      <c r="F49" s="66" t="s">
        <v>363</v>
      </c>
      <c r="G49" s="79" t="s">
        <v>239</v>
      </c>
      <c r="H49" s="67">
        <v>1.50426</v>
      </c>
      <c r="I49" s="67">
        <v>1.50426</v>
      </c>
      <c r="J49" s="67"/>
      <c r="K49" s="67"/>
      <c r="L49" s="67"/>
      <c r="M49" s="67">
        <v>1.50426</v>
      </c>
      <c r="N49" s="67"/>
      <c r="O49" s="66"/>
      <c r="P49" s="66"/>
      <c r="Q49" s="67"/>
      <c r="R49" s="67"/>
      <c r="S49" s="67"/>
      <c r="T49" s="67"/>
      <c r="U49" s="67"/>
      <c r="V49" s="67"/>
      <c r="W49" s="67"/>
      <c r="X49" s="67"/>
      <c r="Y49" s="67"/>
      <c r="Z49" s="67"/>
    </row>
    <row r="50" s="44" customFormat="1" ht="23.25" customHeight="1" outlineLevel="1" spans="1:26">
      <c r="A50" s="215" t="s">
        <v>329</v>
      </c>
      <c r="B50" s="66" t="s">
        <v>390</v>
      </c>
      <c r="C50" s="79" t="s">
        <v>277</v>
      </c>
      <c r="D50" s="66" t="s">
        <v>98</v>
      </c>
      <c r="E50" s="79" t="s">
        <v>183</v>
      </c>
      <c r="F50" s="66" t="s">
        <v>365</v>
      </c>
      <c r="G50" s="79" t="s">
        <v>277</v>
      </c>
      <c r="H50" s="67">
        <v>4.343088</v>
      </c>
      <c r="I50" s="67">
        <v>4.343088</v>
      </c>
      <c r="J50" s="67"/>
      <c r="K50" s="67"/>
      <c r="L50" s="67"/>
      <c r="M50" s="67">
        <v>4.343088</v>
      </c>
      <c r="N50" s="67"/>
      <c r="O50" s="66"/>
      <c r="P50" s="66"/>
      <c r="Q50" s="67"/>
      <c r="R50" s="67"/>
      <c r="S50" s="67"/>
      <c r="T50" s="67"/>
      <c r="U50" s="67"/>
      <c r="V50" s="67"/>
      <c r="W50" s="67"/>
      <c r="X50" s="67"/>
      <c r="Y50" s="67"/>
      <c r="Z50" s="67"/>
    </row>
    <row r="51" s="44" customFormat="1" ht="23.25" customHeight="1" outlineLevel="1" spans="1:26">
      <c r="A51" s="215" t="s">
        <v>329</v>
      </c>
      <c r="B51" s="66" t="s">
        <v>390</v>
      </c>
      <c r="C51" s="79" t="s">
        <v>277</v>
      </c>
      <c r="D51" s="66" t="s">
        <v>73</v>
      </c>
      <c r="E51" s="79" t="s">
        <v>171</v>
      </c>
      <c r="F51" s="66" t="s">
        <v>365</v>
      </c>
      <c r="G51" s="79" t="s">
        <v>277</v>
      </c>
      <c r="H51" s="67">
        <v>0.636749</v>
      </c>
      <c r="I51" s="67">
        <v>0.636749</v>
      </c>
      <c r="J51" s="67"/>
      <c r="K51" s="67"/>
      <c r="L51" s="67"/>
      <c r="M51" s="67">
        <v>0.636749</v>
      </c>
      <c r="N51" s="67"/>
      <c r="O51" s="66"/>
      <c r="P51" s="66"/>
      <c r="Q51" s="67"/>
      <c r="R51" s="67"/>
      <c r="S51" s="67"/>
      <c r="T51" s="67"/>
      <c r="U51" s="67"/>
      <c r="V51" s="67"/>
      <c r="W51" s="67"/>
      <c r="X51" s="67"/>
      <c r="Y51" s="67"/>
      <c r="Z51" s="67"/>
    </row>
    <row r="52" s="44" customFormat="1" ht="23.25" customHeight="1" outlineLevel="1" spans="1:26">
      <c r="A52" s="215" t="s">
        <v>329</v>
      </c>
      <c r="B52" s="66" t="s">
        <v>391</v>
      </c>
      <c r="C52" s="79" t="s">
        <v>279</v>
      </c>
      <c r="D52" s="66" t="s">
        <v>98</v>
      </c>
      <c r="E52" s="79" t="s">
        <v>183</v>
      </c>
      <c r="F52" s="66" t="s">
        <v>367</v>
      </c>
      <c r="G52" s="79" t="s">
        <v>279</v>
      </c>
      <c r="H52" s="67">
        <v>4.95006</v>
      </c>
      <c r="I52" s="67">
        <v>4.95006</v>
      </c>
      <c r="J52" s="67"/>
      <c r="K52" s="67"/>
      <c r="L52" s="67"/>
      <c r="M52" s="67">
        <v>4.95006</v>
      </c>
      <c r="N52" s="67"/>
      <c r="O52" s="66"/>
      <c r="P52" s="66"/>
      <c r="Q52" s="67"/>
      <c r="R52" s="67"/>
      <c r="S52" s="67"/>
      <c r="T52" s="67"/>
      <c r="U52" s="67"/>
      <c r="V52" s="67"/>
      <c r="W52" s="67"/>
      <c r="X52" s="67"/>
      <c r="Y52" s="67"/>
      <c r="Z52" s="67"/>
    </row>
    <row r="53" s="44" customFormat="1" ht="23.25" customHeight="1" outlineLevel="1" spans="1:26">
      <c r="A53" s="215" t="s">
        <v>329</v>
      </c>
      <c r="B53" s="66" t="s">
        <v>391</v>
      </c>
      <c r="C53" s="79" t="s">
        <v>279</v>
      </c>
      <c r="D53" s="66" t="s">
        <v>73</v>
      </c>
      <c r="E53" s="79" t="s">
        <v>171</v>
      </c>
      <c r="F53" s="66" t="s">
        <v>367</v>
      </c>
      <c r="G53" s="79" t="s">
        <v>279</v>
      </c>
      <c r="H53" s="67">
        <v>0.689536</v>
      </c>
      <c r="I53" s="67">
        <v>0.689536</v>
      </c>
      <c r="J53" s="67"/>
      <c r="K53" s="67"/>
      <c r="L53" s="67"/>
      <c r="M53" s="67">
        <v>0.689536</v>
      </c>
      <c r="N53" s="67"/>
      <c r="O53" s="66"/>
      <c r="P53" s="66"/>
      <c r="Q53" s="67"/>
      <c r="R53" s="67"/>
      <c r="S53" s="67"/>
      <c r="T53" s="67"/>
      <c r="U53" s="67"/>
      <c r="V53" s="67"/>
      <c r="W53" s="67"/>
      <c r="X53" s="67"/>
      <c r="Y53" s="67"/>
      <c r="Z53" s="67"/>
    </row>
    <row r="54" s="44" customFormat="1" ht="23.25" customHeight="1" outlineLevel="1" spans="1:26">
      <c r="A54" s="215" t="s">
        <v>329</v>
      </c>
      <c r="B54" s="66" t="s">
        <v>392</v>
      </c>
      <c r="C54" s="79" t="s">
        <v>393</v>
      </c>
      <c r="D54" s="66" t="s">
        <v>98</v>
      </c>
      <c r="E54" s="79" t="s">
        <v>183</v>
      </c>
      <c r="F54" s="66" t="s">
        <v>394</v>
      </c>
      <c r="G54" s="79" t="s">
        <v>282</v>
      </c>
      <c r="H54" s="67">
        <v>2.094</v>
      </c>
      <c r="I54" s="67">
        <v>2.094</v>
      </c>
      <c r="J54" s="67"/>
      <c r="K54" s="67"/>
      <c r="L54" s="67"/>
      <c r="M54" s="67">
        <v>2.094</v>
      </c>
      <c r="N54" s="67"/>
      <c r="O54" s="66"/>
      <c r="P54" s="66"/>
      <c r="Q54" s="67"/>
      <c r="R54" s="67"/>
      <c r="S54" s="67"/>
      <c r="T54" s="67"/>
      <c r="U54" s="67"/>
      <c r="V54" s="67"/>
      <c r="W54" s="67"/>
      <c r="X54" s="67"/>
      <c r="Y54" s="67"/>
      <c r="Z54" s="67"/>
    </row>
    <row r="55" s="44" customFormat="1" ht="23.25" customHeight="1" outlineLevel="1" spans="1:26">
      <c r="A55" s="215" t="s">
        <v>329</v>
      </c>
      <c r="B55" s="66" t="s">
        <v>395</v>
      </c>
      <c r="C55" s="79" t="s">
        <v>396</v>
      </c>
      <c r="D55" s="66" t="s">
        <v>98</v>
      </c>
      <c r="E55" s="79" t="s">
        <v>183</v>
      </c>
      <c r="F55" s="66" t="s">
        <v>394</v>
      </c>
      <c r="G55" s="79" t="s">
        <v>282</v>
      </c>
      <c r="H55" s="67">
        <v>20.94</v>
      </c>
      <c r="I55" s="67">
        <v>20.94</v>
      </c>
      <c r="J55" s="67"/>
      <c r="K55" s="67"/>
      <c r="L55" s="67"/>
      <c r="M55" s="67">
        <v>20.94</v>
      </c>
      <c r="N55" s="67"/>
      <c r="O55" s="66"/>
      <c r="P55" s="66"/>
      <c r="Q55" s="67"/>
      <c r="R55" s="67"/>
      <c r="S55" s="67"/>
      <c r="T55" s="67"/>
      <c r="U55" s="67"/>
      <c r="V55" s="67"/>
      <c r="W55" s="67"/>
      <c r="X55" s="67"/>
      <c r="Y55" s="67"/>
      <c r="Z55" s="67"/>
    </row>
    <row r="56" s="44" customFormat="1" ht="23.25" customHeight="1" outlineLevel="1" spans="1:26">
      <c r="A56" s="215" t="s">
        <v>329</v>
      </c>
      <c r="B56" s="66" t="s">
        <v>397</v>
      </c>
      <c r="C56" s="79" t="s">
        <v>398</v>
      </c>
      <c r="D56" s="66" t="s">
        <v>90</v>
      </c>
      <c r="E56" s="79" t="s">
        <v>179</v>
      </c>
      <c r="F56" s="66" t="s">
        <v>399</v>
      </c>
      <c r="G56" s="79" t="s">
        <v>243</v>
      </c>
      <c r="H56" s="67">
        <v>8.668188</v>
      </c>
      <c r="I56" s="67">
        <v>8.668188</v>
      </c>
      <c r="J56" s="67"/>
      <c r="K56" s="67"/>
      <c r="L56" s="67"/>
      <c r="M56" s="67">
        <v>8.668188</v>
      </c>
      <c r="N56" s="67"/>
      <c r="O56" s="66"/>
      <c r="P56" s="66"/>
      <c r="Q56" s="67"/>
      <c r="R56" s="67"/>
      <c r="S56" s="67"/>
      <c r="T56" s="67"/>
      <c r="U56" s="67"/>
      <c r="V56" s="67"/>
      <c r="W56" s="67"/>
      <c r="X56" s="67"/>
      <c r="Y56" s="67"/>
      <c r="Z56" s="67"/>
    </row>
    <row r="57" s="44" customFormat="1" ht="23.25" customHeight="1" outlineLevel="1" spans="1:26">
      <c r="A57" s="215" t="s">
        <v>329</v>
      </c>
      <c r="B57" s="66" t="s">
        <v>400</v>
      </c>
      <c r="C57" s="79" t="s">
        <v>401</v>
      </c>
      <c r="D57" s="66" t="s">
        <v>90</v>
      </c>
      <c r="E57" s="79" t="s">
        <v>179</v>
      </c>
      <c r="F57" s="66" t="s">
        <v>399</v>
      </c>
      <c r="G57" s="79" t="s">
        <v>243</v>
      </c>
      <c r="H57" s="67">
        <v>1.28741</v>
      </c>
      <c r="I57" s="67">
        <v>1.28741</v>
      </c>
      <c r="J57" s="67"/>
      <c r="K57" s="67"/>
      <c r="L57" s="67"/>
      <c r="M57" s="67">
        <v>1.28741</v>
      </c>
      <c r="N57" s="67"/>
      <c r="O57" s="66"/>
      <c r="P57" s="66"/>
      <c r="Q57" s="67"/>
      <c r="R57" s="67"/>
      <c r="S57" s="67"/>
      <c r="T57" s="67"/>
      <c r="U57" s="67"/>
      <c r="V57" s="67"/>
      <c r="W57" s="67"/>
      <c r="X57" s="67"/>
      <c r="Y57" s="67"/>
      <c r="Z57" s="67"/>
    </row>
    <row r="58" s="44" customFormat="1" ht="23.25" customHeight="1" outlineLevel="1" spans="1:26">
      <c r="A58" s="82" t="s">
        <v>402</v>
      </c>
      <c r="B58" s="66"/>
      <c r="C58" s="66"/>
      <c r="D58" s="66"/>
      <c r="E58" s="66"/>
      <c r="F58" s="66"/>
      <c r="G58" s="66"/>
      <c r="H58" s="67">
        <v>410.723035</v>
      </c>
      <c r="I58" s="67">
        <v>410.723035</v>
      </c>
      <c r="J58" s="67"/>
      <c r="K58" s="67"/>
      <c r="L58" s="67"/>
      <c r="M58" s="67">
        <v>410.723035</v>
      </c>
      <c r="N58" s="67"/>
      <c r="O58" s="66"/>
      <c r="P58" s="66"/>
      <c r="Q58" s="67"/>
      <c r="R58" s="67"/>
      <c r="S58" s="67"/>
      <c r="T58" s="67"/>
      <c r="U58" s="67"/>
      <c r="V58" s="67"/>
      <c r="W58" s="67"/>
      <c r="X58" s="67"/>
      <c r="Y58" s="67"/>
      <c r="Z58" s="67"/>
    </row>
    <row r="59" s="44" customFormat="1" ht="23.25" customHeight="1" outlineLevel="1" spans="1:26">
      <c r="A59" s="215" t="s">
        <v>402</v>
      </c>
      <c r="B59" s="66" t="s">
        <v>403</v>
      </c>
      <c r="C59" s="79" t="s">
        <v>332</v>
      </c>
      <c r="D59" s="66" t="s">
        <v>104</v>
      </c>
      <c r="E59" s="79" t="s">
        <v>185</v>
      </c>
      <c r="F59" s="66" t="s">
        <v>333</v>
      </c>
      <c r="G59" s="79" t="s">
        <v>223</v>
      </c>
      <c r="H59" s="67">
        <v>108.3348</v>
      </c>
      <c r="I59" s="67">
        <v>108.3348</v>
      </c>
      <c r="J59" s="67"/>
      <c r="K59" s="67"/>
      <c r="L59" s="67"/>
      <c r="M59" s="67">
        <v>108.3348</v>
      </c>
      <c r="N59" s="67"/>
      <c r="O59" s="66"/>
      <c r="P59" s="66"/>
      <c r="Q59" s="67"/>
      <c r="R59" s="67"/>
      <c r="S59" s="67"/>
      <c r="T59" s="67"/>
      <c r="U59" s="67"/>
      <c r="V59" s="67"/>
      <c r="W59" s="67"/>
      <c r="X59" s="67"/>
      <c r="Y59" s="67"/>
      <c r="Z59" s="67"/>
    </row>
    <row r="60" s="44" customFormat="1" ht="23.25" customHeight="1" outlineLevel="1" spans="1:26">
      <c r="A60" s="215" t="s">
        <v>402</v>
      </c>
      <c r="B60" s="66" t="s">
        <v>403</v>
      </c>
      <c r="C60" s="79" t="s">
        <v>332</v>
      </c>
      <c r="D60" s="66" t="s">
        <v>104</v>
      </c>
      <c r="E60" s="79" t="s">
        <v>185</v>
      </c>
      <c r="F60" s="66" t="s">
        <v>334</v>
      </c>
      <c r="G60" s="79" t="s">
        <v>226</v>
      </c>
      <c r="H60" s="67">
        <v>9.702396</v>
      </c>
      <c r="I60" s="67">
        <v>9.702396</v>
      </c>
      <c r="J60" s="67"/>
      <c r="K60" s="67"/>
      <c r="L60" s="67"/>
      <c r="M60" s="67">
        <v>9.702396</v>
      </c>
      <c r="N60" s="67"/>
      <c r="O60" s="66"/>
      <c r="P60" s="66"/>
      <c r="Q60" s="67"/>
      <c r="R60" s="67"/>
      <c r="S60" s="67"/>
      <c r="T60" s="67"/>
      <c r="U60" s="67"/>
      <c r="V60" s="67"/>
      <c r="W60" s="67"/>
      <c r="X60" s="67"/>
      <c r="Y60" s="67"/>
      <c r="Z60" s="67"/>
    </row>
    <row r="61" s="44" customFormat="1" ht="23.25" customHeight="1" outlineLevel="1" spans="1:26">
      <c r="A61" s="215" t="s">
        <v>402</v>
      </c>
      <c r="B61" s="66" t="s">
        <v>403</v>
      </c>
      <c r="C61" s="79" t="s">
        <v>332</v>
      </c>
      <c r="D61" s="66" t="s">
        <v>104</v>
      </c>
      <c r="E61" s="79" t="s">
        <v>185</v>
      </c>
      <c r="F61" s="66" t="s">
        <v>335</v>
      </c>
      <c r="G61" s="79" t="s">
        <v>232</v>
      </c>
      <c r="H61" s="67">
        <v>9.0279</v>
      </c>
      <c r="I61" s="67">
        <v>9.0279</v>
      </c>
      <c r="J61" s="67"/>
      <c r="K61" s="67"/>
      <c r="L61" s="67"/>
      <c r="M61" s="67">
        <v>9.0279</v>
      </c>
      <c r="N61" s="67"/>
      <c r="O61" s="66"/>
      <c r="P61" s="66"/>
      <c r="Q61" s="67"/>
      <c r="R61" s="67"/>
      <c r="S61" s="67"/>
      <c r="T61" s="67"/>
      <c r="U61" s="67"/>
      <c r="V61" s="67"/>
      <c r="W61" s="67"/>
      <c r="X61" s="67"/>
      <c r="Y61" s="67"/>
      <c r="Z61" s="67"/>
    </row>
    <row r="62" s="44" customFormat="1" ht="23.25" customHeight="1" outlineLevel="1" spans="1:26">
      <c r="A62" s="215" t="s">
        <v>402</v>
      </c>
      <c r="B62" s="66" t="s">
        <v>403</v>
      </c>
      <c r="C62" s="79" t="s">
        <v>332</v>
      </c>
      <c r="D62" s="66" t="s">
        <v>104</v>
      </c>
      <c r="E62" s="79" t="s">
        <v>185</v>
      </c>
      <c r="F62" s="66" t="s">
        <v>335</v>
      </c>
      <c r="G62" s="79" t="s">
        <v>232</v>
      </c>
      <c r="H62" s="67">
        <v>85.5576</v>
      </c>
      <c r="I62" s="67">
        <v>85.5576</v>
      </c>
      <c r="J62" s="67"/>
      <c r="K62" s="67"/>
      <c r="L62" s="67"/>
      <c r="M62" s="67">
        <v>85.5576</v>
      </c>
      <c r="N62" s="67"/>
      <c r="O62" s="66"/>
      <c r="P62" s="66"/>
      <c r="Q62" s="67"/>
      <c r="R62" s="67"/>
      <c r="S62" s="67"/>
      <c r="T62" s="67"/>
      <c r="U62" s="67"/>
      <c r="V62" s="67"/>
      <c r="W62" s="67"/>
      <c r="X62" s="67"/>
      <c r="Y62" s="67"/>
      <c r="Z62" s="67"/>
    </row>
    <row r="63" s="44" customFormat="1" ht="23.25" customHeight="1" outlineLevel="1" spans="1:26">
      <c r="A63" s="215" t="s">
        <v>402</v>
      </c>
      <c r="B63" s="66" t="s">
        <v>403</v>
      </c>
      <c r="C63" s="79" t="s">
        <v>332</v>
      </c>
      <c r="D63" s="66" t="s">
        <v>104</v>
      </c>
      <c r="E63" s="79" t="s">
        <v>185</v>
      </c>
      <c r="F63" s="66" t="s">
        <v>335</v>
      </c>
      <c r="G63" s="79" t="s">
        <v>232</v>
      </c>
      <c r="H63" s="67">
        <v>24.672</v>
      </c>
      <c r="I63" s="67">
        <v>24.672</v>
      </c>
      <c r="J63" s="67"/>
      <c r="K63" s="67"/>
      <c r="L63" s="67"/>
      <c r="M63" s="67">
        <v>24.672</v>
      </c>
      <c r="N63" s="67"/>
      <c r="O63" s="66"/>
      <c r="P63" s="66"/>
      <c r="Q63" s="67"/>
      <c r="R63" s="67"/>
      <c r="S63" s="67"/>
      <c r="T63" s="67"/>
      <c r="U63" s="67"/>
      <c r="V63" s="67"/>
      <c r="W63" s="67"/>
      <c r="X63" s="67"/>
      <c r="Y63" s="67"/>
      <c r="Z63" s="67"/>
    </row>
    <row r="64" s="44" customFormat="1" ht="23.25" customHeight="1" outlineLevel="1" spans="1:26">
      <c r="A64" s="215" t="s">
        <v>402</v>
      </c>
      <c r="B64" s="66" t="s">
        <v>404</v>
      </c>
      <c r="C64" s="79" t="s">
        <v>337</v>
      </c>
      <c r="D64" s="66" t="s">
        <v>104</v>
      </c>
      <c r="E64" s="79" t="s">
        <v>185</v>
      </c>
      <c r="F64" s="66" t="s">
        <v>335</v>
      </c>
      <c r="G64" s="79" t="s">
        <v>232</v>
      </c>
      <c r="H64" s="67">
        <v>46.8</v>
      </c>
      <c r="I64" s="67">
        <v>46.8</v>
      </c>
      <c r="J64" s="67"/>
      <c r="K64" s="67"/>
      <c r="L64" s="67"/>
      <c r="M64" s="67">
        <v>46.8</v>
      </c>
      <c r="N64" s="67"/>
      <c r="O64" s="66"/>
      <c r="P64" s="66"/>
      <c r="Q64" s="67"/>
      <c r="R64" s="67"/>
      <c r="S64" s="67"/>
      <c r="T64" s="67"/>
      <c r="U64" s="67"/>
      <c r="V64" s="67"/>
      <c r="W64" s="67"/>
      <c r="X64" s="67"/>
      <c r="Y64" s="67"/>
      <c r="Z64" s="67"/>
    </row>
    <row r="65" s="44" customFormat="1" ht="23.25" customHeight="1" outlineLevel="1" spans="1:26">
      <c r="A65" s="215" t="s">
        <v>402</v>
      </c>
      <c r="B65" s="66" t="s">
        <v>405</v>
      </c>
      <c r="C65" s="79" t="s">
        <v>339</v>
      </c>
      <c r="D65" s="66" t="s">
        <v>77</v>
      </c>
      <c r="E65" s="79" t="s">
        <v>173</v>
      </c>
      <c r="F65" s="66" t="s">
        <v>340</v>
      </c>
      <c r="G65" s="79" t="s">
        <v>235</v>
      </c>
      <c r="H65" s="67">
        <v>42.232368</v>
      </c>
      <c r="I65" s="67">
        <v>42.232368</v>
      </c>
      <c r="J65" s="67"/>
      <c r="K65" s="67"/>
      <c r="L65" s="67"/>
      <c r="M65" s="67">
        <v>42.232368</v>
      </c>
      <c r="N65" s="67"/>
      <c r="O65" s="66"/>
      <c r="P65" s="66"/>
      <c r="Q65" s="67"/>
      <c r="R65" s="67"/>
      <c r="S65" s="67"/>
      <c r="T65" s="67"/>
      <c r="U65" s="67"/>
      <c r="V65" s="67"/>
      <c r="W65" s="67"/>
      <c r="X65" s="67"/>
      <c r="Y65" s="67"/>
      <c r="Z65" s="67"/>
    </row>
    <row r="66" s="44" customFormat="1" ht="23.25" customHeight="1" outlineLevel="1" spans="1:26">
      <c r="A66" s="215" t="s">
        <v>402</v>
      </c>
      <c r="B66" s="66" t="s">
        <v>406</v>
      </c>
      <c r="C66" s="79" t="s">
        <v>342</v>
      </c>
      <c r="D66" s="66" t="s">
        <v>88</v>
      </c>
      <c r="E66" s="79" t="s">
        <v>178</v>
      </c>
      <c r="F66" s="66" t="s">
        <v>343</v>
      </c>
      <c r="G66" s="79" t="s">
        <v>240</v>
      </c>
      <c r="H66" s="67">
        <v>15.425419</v>
      </c>
      <c r="I66" s="67">
        <v>15.425419</v>
      </c>
      <c r="J66" s="67"/>
      <c r="K66" s="67"/>
      <c r="L66" s="67"/>
      <c r="M66" s="67">
        <v>15.425419</v>
      </c>
      <c r="N66" s="67"/>
      <c r="O66" s="66"/>
      <c r="P66" s="66"/>
      <c r="Q66" s="67"/>
      <c r="R66" s="67"/>
      <c r="S66" s="67"/>
      <c r="T66" s="67"/>
      <c r="U66" s="67"/>
      <c r="V66" s="67"/>
      <c r="W66" s="67"/>
      <c r="X66" s="67"/>
      <c r="Y66" s="67"/>
      <c r="Z66" s="67"/>
    </row>
    <row r="67" s="44" customFormat="1" ht="23.25" customHeight="1" outlineLevel="1" spans="1:26">
      <c r="A67" s="215" t="s">
        <v>402</v>
      </c>
      <c r="B67" s="66" t="s">
        <v>407</v>
      </c>
      <c r="C67" s="79" t="s">
        <v>345</v>
      </c>
      <c r="D67" s="66" t="s">
        <v>92</v>
      </c>
      <c r="E67" s="79" t="s">
        <v>180</v>
      </c>
      <c r="F67" s="66" t="s">
        <v>346</v>
      </c>
      <c r="G67" s="79" t="s">
        <v>246</v>
      </c>
      <c r="H67" s="67">
        <v>0.907378</v>
      </c>
      <c r="I67" s="67">
        <v>0.907378</v>
      </c>
      <c r="J67" s="67"/>
      <c r="K67" s="67"/>
      <c r="L67" s="67"/>
      <c r="M67" s="67">
        <v>0.907378</v>
      </c>
      <c r="N67" s="67"/>
      <c r="O67" s="66"/>
      <c r="P67" s="66"/>
      <c r="Q67" s="67"/>
      <c r="R67" s="67"/>
      <c r="S67" s="67"/>
      <c r="T67" s="67"/>
      <c r="U67" s="67"/>
      <c r="V67" s="67"/>
      <c r="W67" s="67"/>
      <c r="X67" s="67"/>
      <c r="Y67" s="67"/>
      <c r="Z67" s="67"/>
    </row>
    <row r="68" s="44" customFormat="1" ht="23.25" customHeight="1" outlineLevel="1" spans="1:26">
      <c r="A68" s="215" t="s">
        <v>402</v>
      </c>
      <c r="B68" s="66" t="s">
        <v>408</v>
      </c>
      <c r="C68" s="79" t="s">
        <v>348</v>
      </c>
      <c r="D68" s="66" t="s">
        <v>81</v>
      </c>
      <c r="E68" s="79" t="s">
        <v>174</v>
      </c>
      <c r="F68" s="66" t="s">
        <v>346</v>
      </c>
      <c r="G68" s="79" t="s">
        <v>246</v>
      </c>
      <c r="H68" s="67">
        <v>1.587911</v>
      </c>
      <c r="I68" s="67">
        <v>1.587911</v>
      </c>
      <c r="J68" s="67"/>
      <c r="K68" s="67"/>
      <c r="L68" s="67"/>
      <c r="M68" s="67">
        <v>1.587911</v>
      </c>
      <c r="N68" s="67"/>
      <c r="O68" s="66"/>
      <c r="P68" s="66"/>
      <c r="Q68" s="67"/>
      <c r="R68" s="67"/>
      <c r="S68" s="67"/>
      <c r="T68" s="67"/>
      <c r="U68" s="67"/>
      <c r="V68" s="67"/>
      <c r="W68" s="67"/>
      <c r="X68" s="67"/>
      <c r="Y68" s="67"/>
      <c r="Z68" s="67"/>
    </row>
    <row r="69" s="44" customFormat="1" ht="23.25" customHeight="1" outlineLevel="1" spans="1:26">
      <c r="A69" s="215" t="s">
        <v>402</v>
      </c>
      <c r="B69" s="66" t="s">
        <v>409</v>
      </c>
      <c r="C69" s="79" t="s">
        <v>350</v>
      </c>
      <c r="D69" s="66" t="s">
        <v>92</v>
      </c>
      <c r="E69" s="79" t="s">
        <v>180</v>
      </c>
      <c r="F69" s="66" t="s">
        <v>346</v>
      </c>
      <c r="G69" s="79" t="s">
        <v>246</v>
      </c>
      <c r="H69" s="67">
        <v>0.7182</v>
      </c>
      <c r="I69" s="67">
        <v>0.7182</v>
      </c>
      <c r="J69" s="67"/>
      <c r="K69" s="67"/>
      <c r="L69" s="67"/>
      <c r="M69" s="67">
        <v>0.7182</v>
      </c>
      <c r="N69" s="67"/>
      <c r="O69" s="66"/>
      <c r="P69" s="66"/>
      <c r="Q69" s="67"/>
      <c r="R69" s="67"/>
      <c r="S69" s="67"/>
      <c r="T69" s="67"/>
      <c r="U69" s="67"/>
      <c r="V69" s="67"/>
      <c r="W69" s="67"/>
      <c r="X69" s="67"/>
      <c r="Y69" s="67"/>
      <c r="Z69" s="67"/>
    </row>
    <row r="70" s="44" customFormat="1" ht="23.25" customHeight="1" outlineLevel="1" spans="1:26">
      <c r="A70" s="215" t="s">
        <v>402</v>
      </c>
      <c r="B70" s="66" t="s">
        <v>410</v>
      </c>
      <c r="C70" s="79" t="s">
        <v>352</v>
      </c>
      <c r="D70" s="66" t="s">
        <v>112</v>
      </c>
      <c r="E70" s="79" t="s">
        <v>189</v>
      </c>
      <c r="F70" s="66" t="s">
        <v>353</v>
      </c>
      <c r="G70" s="79" t="s">
        <v>189</v>
      </c>
      <c r="H70" s="67">
        <v>33.920676</v>
      </c>
      <c r="I70" s="67">
        <v>33.920676</v>
      </c>
      <c r="J70" s="67"/>
      <c r="K70" s="67"/>
      <c r="L70" s="67"/>
      <c r="M70" s="67">
        <v>33.920676</v>
      </c>
      <c r="N70" s="67"/>
      <c r="O70" s="66"/>
      <c r="P70" s="66"/>
      <c r="Q70" s="67"/>
      <c r="R70" s="67"/>
      <c r="S70" s="67"/>
      <c r="T70" s="67"/>
      <c r="U70" s="67"/>
      <c r="V70" s="67"/>
      <c r="W70" s="67"/>
      <c r="X70" s="67"/>
      <c r="Y70" s="67"/>
      <c r="Z70" s="67"/>
    </row>
    <row r="71" s="44" customFormat="1" ht="23.25" customHeight="1" outlineLevel="1" spans="1:26">
      <c r="A71" s="215" t="s">
        <v>402</v>
      </c>
      <c r="B71" s="66" t="s">
        <v>411</v>
      </c>
      <c r="C71" s="79" t="s">
        <v>357</v>
      </c>
      <c r="D71" s="66" t="s">
        <v>104</v>
      </c>
      <c r="E71" s="79" t="s">
        <v>185</v>
      </c>
      <c r="F71" s="66" t="s">
        <v>412</v>
      </c>
      <c r="G71" s="79" t="s">
        <v>258</v>
      </c>
      <c r="H71" s="67">
        <v>4.467575</v>
      </c>
      <c r="I71" s="67">
        <v>4.467575</v>
      </c>
      <c r="J71" s="67"/>
      <c r="K71" s="67"/>
      <c r="L71" s="67"/>
      <c r="M71" s="67">
        <v>4.467575</v>
      </c>
      <c r="N71" s="67"/>
      <c r="O71" s="66"/>
      <c r="P71" s="66"/>
      <c r="Q71" s="67"/>
      <c r="R71" s="67"/>
      <c r="S71" s="67"/>
      <c r="T71" s="67"/>
      <c r="U71" s="67"/>
      <c r="V71" s="67"/>
      <c r="W71" s="67"/>
      <c r="X71" s="67"/>
      <c r="Y71" s="67"/>
      <c r="Z71" s="67"/>
    </row>
    <row r="72" s="44" customFormat="1" ht="23.25" customHeight="1" outlineLevel="1" spans="1:26">
      <c r="A72" s="215" t="s">
        <v>402</v>
      </c>
      <c r="B72" s="66" t="s">
        <v>411</v>
      </c>
      <c r="C72" s="79" t="s">
        <v>357</v>
      </c>
      <c r="D72" s="66" t="s">
        <v>104</v>
      </c>
      <c r="E72" s="79" t="s">
        <v>185</v>
      </c>
      <c r="F72" s="66" t="s">
        <v>358</v>
      </c>
      <c r="G72" s="79" t="s">
        <v>263</v>
      </c>
      <c r="H72" s="67">
        <v>1.2</v>
      </c>
      <c r="I72" s="67">
        <v>1.2</v>
      </c>
      <c r="J72" s="67"/>
      <c r="K72" s="67"/>
      <c r="L72" s="67"/>
      <c r="M72" s="67">
        <v>1.2</v>
      </c>
      <c r="N72" s="67"/>
      <c r="O72" s="66"/>
      <c r="P72" s="66"/>
      <c r="Q72" s="67"/>
      <c r="R72" s="67"/>
      <c r="S72" s="67"/>
      <c r="T72" s="67"/>
      <c r="U72" s="67"/>
      <c r="V72" s="67"/>
      <c r="W72" s="67"/>
      <c r="X72" s="67"/>
      <c r="Y72" s="67"/>
      <c r="Z72" s="67"/>
    </row>
    <row r="73" s="44" customFormat="1" ht="23.25" customHeight="1" outlineLevel="1" spans="1:26">
      <c r="A73" s="215" t="s">
        <v>402</v>
      </c>
      <c r="B73" s="66" t="s">
        <v>411</v>
      </c>
      <c r="C73" s="79" t="s">
        <v>357</v>
      </c>
      <c r="D73" s="66" t="s">
        <v>104</v>
      </c>
      <c r="E73" s="79" t="s">
        <v>185</v>
      </c>
      <c r="F73" s="66" t="s">
        <v>413</v>
      </c>
      <c r="G73" s="79" t="s">
        <v>257</v>
      </c>
      <c r="H73" s="67">
        <v>0.2</v>
      </c>
      <c r="I73" s="67">
        <v>0.2</v>
      </c>
      <c r="J73" s="67"/>
      <c r="K73" s="67"/>
      <c r="L73" s="67"/>
      <c r="M73" s="67">
        <v>0.2</v>
      </c>
      <c r="N73" s="67"/>
      <c r="O73" s="66"/>
      <c r="P73" s="66"/>
      <c r="Q73" s="67"/>
      <c r="R73" s="67"/>
      <c r="S73" s="67"/>
      <c r="T73" s="67"/>
      <c r="U73" s="67"/>
      <c r="V73" s="67"/>
      <c r="W73" s="67"/>
      <c r="X73" s="67"/>
      <c r="Y73" s="67"/>
      <c r="Z73" s="67"/>
    </row>
    <row r="74" s="44" customFormat="1" ht="23.25" customHeight="1" outlineLevel="1" spans="1:26">
      <c r="A74" s="215" t="s">
        <v>402</v>
      </c>
      <c r="B74" s="66" t="s">
        <v>411</v>
      </c>
      <c r="C74" s="79" t="s">
        <v>357</v>
      </c>
      <c r="D74" s="66" t="s">
        <v>104</v>
      </c>
      <c r="E74" s="79" t="s">
        <v>185</v>
      </c>
      <c r="F74" s="66" t="s">
        <v>359</v>
      </c>
      <c r="G74" s="79" t="s">
        <v>253</v>
      </c>
      <c r="H74" s="67">
        <v>14.195</v>
      </c>
      <c r="I74" s="67">
        <v>14.195</v>
      </c>
      <c r="J74" s="67"/>
      <c r="K74" s="67"/>
      <c r="L74" s="67"/>
      <c r="M74" s="67">
        <v>14.195</v>
      </c>
      <c r="N74" s="67"/>
      <c r="O74" s="66"/>
      <c r="P74" s="66"/>
      <c r="Q74" s="67"/>
      <c r="R74" s="67"/>
      <c r="S74" s="67"/>
      <c r="T74" s="67"/>
      <c r="U74" s="67"/>
      <c r="V74" s="67"/>
      <c r="W74" s="67"/>
      <c r="X74" s="67"/>
      <c r="Y74" s="67"/>
      <c r="Z74" s="67"/>
    </row>
    <row r="75" s="44" customFormat="1" ht="23.25" customHeight="1" outlineLevel="1" spans="1:26">
      <c r="A75" s="215" t="s">
        <v>402</v>
      </c>
      <c r="B75" s="66" t="s">
        <v>414</v>
      </c>
      <c r="C75" s="79" t="s">
        <v>361</v>
      </c>
      <c r="D75" s="66" t="s">
        <v>75</v>
      </c>
      <c r="E75" s="79" t="s">
        <v>172</v>
      </c>
      <c r="F75" s="66" t="s">
        <v>359</v>
      </c>
      <c r="G75" s="79" t="s">
        <v>253</v>
      </c>
      <c r="H75" s="67">
        <v>0.046298</v>
      </c>
      <c r="I75" s="67">
        <v>0.046298</v>
      </c>
      <c r="J75" s="67"/>
      <c r="K75" s="67"/>
      <c r="L75" s="67"/>
      <c r="M75" s="67">
        <v>0.046298</v>
      </c>
      <c r="N75" s="67"/>
      <c r="O75" s="66"/>
      <c r="P75" s="66"/>
      <c r="Q75" s="67"/>
      <c r="R75" s="67"/>
      <c r="S75" s="67"/>
      <c r="T75" s="67"/>
      <c r="U75" s="67"/>
      <c r="V75" s="67"/>
      <c r="W75" s="67"/>
      <c r="X75" s="67"/>
      <c r="Y75" s="67"/>
      <c r="Z75" s="67"/>
    </row>
    <row r="76" s="44" customFormat="1" ht="23.25" customHeight="1" outlineLevel="1" spans="1:26">
      <c r="A76" s="215" t="s">
        <v>402</v>
      </c>
      <c r="B76" s="66" t="s">
        <v>415</v>
      </c>
      <c r="C76" s="79" t="s">
        <v>239</v>
      </c>
      <c r="D76" s="66" t="s">
        <v>104</v>
      </c>
      <c r="E76" s="79" t="s">
        <v>185</v>
      </c>
      <c r="F76" s="66" t="s">
        <v>363</v>
      </c>
      <c r="G76" s="79" t="s">
        <v>239</v>
      </c>
      <c r="H76" s="67">
        <v>1.749222</v>
      </c>
      <c r="I76" s="67">
        <v>1.749222</v>
      </c>
      <c r="J76" s="67"/>
      <c r="K76" s="67"/>
      <c r="L76" s="67"/>
      <c r="M76" s="67">
        <v>1.749222</v>
      </c>
      <c r="N76" s="67"/>
      <c r="O76" s="66"/>
      <c r="P76" s="66"/>
      <c r="Q76" s="67"/>
      <c r="R76" s="67"/>
      <c r="S76" s="67"/>
      <c r="T76" s="67"/>
      <c r="U76" s="67"/>
      <c r="V76" s="67"/>
      <c r="W76" s="67"/>
      <c r="X76" s="67"/>
      <c r="Y76" s="67"/>
      <c r="Z76" s="67"/>
    </row>
    <row r="77" s="44" customFormat="1" ht="23.25" customHeight="1" outlineLevel="1" spans="1:26">
      <c r="A77" s="215" t="s">
        <v>402</v>
      </c>
      <c r="B77" s="66" t="s">
        <v>416</v>
      </c>
      <c r="C77" s="79" t="s">
        <v>277</v>
      </c>
      <c r="D77" s="66" t="s">
        <v>104</v>
      </c>
      <c r="E77" s="79" t="s">
        <v>185</v>
      </c>
      <c r="F77" s="66" t="s">
        <v>365</v>
      </c>
      <c r="G77" s="79" t="s">
        <v>277</v>
      </c>
      <c r="H77" s="67">
        <v>4.565336</v>
      </c>
      <c r="I77" s="67">
        <v>4.565336</v>
      </c>
      <c r="J77" s="67"/>
      <c r="K77" s="67"/>
      <c r="L77" s="67"/>
      <c r="M77" s="67">
        <v>4.565336</v>
      </c>
      <c r="N77" s="67"/>
      <c r="O77" s="66"/>
      <c r="P77" s="66"/>
      <c r="Q77" s="67"/>
      <c r="R77" s="67"/>
      <c r="S77" s="67"/>
      <c r="T77" s="67"/>
      <c r="U77" s="67"/>
      <c r="V77" s="67"/>
      <c r="W77" s="67"/>
      <c r="X77" s="67"/>
      <c r="Y77" s="67"/>
      <c r="Z77" s="67"/>
    </row>
    <row r="78" s="44" customFormat="1" ht="23.25" customHeight="1" outlineLevel="1" spans="1:26">
      <c r="A78" s="215" t="s">
        <v>402</v>
      </c>
      <c r="B78" s="66" t="s">
        <v>416</v>
      </c>
      <c r="C78" s="79" t="s">
        <v>277</v>
      </c>
      <c r="D78" s="66" t="s">
        <v>75</v>
      </c>
      <c r="E78" s="79" t="s">
        <v>172</v>
      </c>
      <c r="F78" s="66" t="s">
        <v>365</v>
      </c>
      <c r="G78" s="79" t="s">
        <v>277</v>
      </c>
      <c r="H78" s="67">
        <v>0.18866</v>
      </c>
      <c r="I78" s="67">
        <v>0.18866</v>
      </c>
      <c r="J78" s="67"/>
      <c r="K78" s="67"/>
      <c r="L78" s="67"/>
      <c r="M78" s="67">
        <v>0.18866</v>
      </c>
      <c r="N78" s="67"/>
      <c r="O78" s="66"/>
      <c r="P78" s="66"/>
      <c r="Q78" s="67"/>
      <c r="R78" s="67"/>
      <c r="S78" s="67"/>
      <c r="T78" s="67"/>
      <c r="U78" s="67"/>
      <c r="V78" s="67"/>
      <c r="W78" s="67"/>
      <c r="X78" s="67"/>
      <c r="Y78" s="67"/>
      <c r="Z78" s="67"/>
    </row>
    <row r="79" s="44" customFormat="1" ht="23.25" customHeight="1" outlineLevel="1" spans="1:26">
      <c r="A79" s="215" t="s">
        <v>402</v>
      </c>
      <c r="B79" s="66" t="s">
        <v>417</v>
      </c>
      <c r="C79" s="79" t="s">
        <v>279</v>
      </c>
      <c r="D79" s="66" t="s">
        <v>104</v>
      </c>
      <c r="E79" s="79" t="s">
        <v>185</v>
      </c>
      <c r="F79" s="66" t="s">
        <v>367</v>
      </c>
      <c r="G79" s="79" t="s">
        <v>279</v>
      </c>
      <c r="H79" s="67">
        <v>5.01507</v>
      </c>
      <c r="I79" s="67">
        <v>5.01507</v>
      </c>
      <c r="J79" s="67"/>
      <c r="K79" s="67"/>
      <c r="L79" s="67"/>
      <c r="M79" s="67">
        <v>5.01507</v>
      </c>
      <c r="N79" s="67"/>
      <c r="O79" s="66"/>
      <c r="P79" s="66"/>
      <c r="Q79" s="67"/>
      <c r="R79" s="67"/>
      <c r="S79" s="67"/>
      <c r="T79" s="67"/>
      <c r="U79" s="67"/>
      <c r="V79" s="67"/>
      <c r="W79" s="67"/>
      <c r="X79" s="67"/>
      <c r="Y79" s="67"/>
      <c r="Z79" s="67"/>
    </row>
    <row r="80" s="44" customFormat="1" ht="23.25" customHeight="1" spans="1:26">
      <c r="A80" s="215" t="s">
        <v>402</v>
      </c>
      <c r="B80" s="66" t="s">
        <v>417</v>
      </c>
      <c r="C80" s="79" t="s">
        <v>279</v>
      </c>
      <c r="D80" s="66" t="s">
        <v>75</v>
      </c>
      <c r="E80" s="79" t="s">
        <v>172</v>
      </c>
      <c r="F80" s="66" t="s">
        <v>367</v>
      </c>
      <c r="G80" s="79" t="s">
        <v>279</v>
      </c>
      <c r="H80" s="67">
        <v>0.209226</v>
      </c>
      <c r="I80" s="67">
        <v>0.209226</v>
      </c>
      <c r="J80" s="67"/>
      <c r="K80" s="67"/>
      <c r="L80" s="67"/>
      <c r="M80" s="67">
        <v>0.209226</v>
      </c>
      <c r="N80" s="67"/>
      <c r="O80" s="66"/>
      <c r="P80" s="66"/>
      <c r="Q80" s="67"/>
      <c r="R80" s="67"/>
      <c r="S80" s="67"/>
      <c r="T80" s="67"/>
      <c r="U80" s="67"/>
      <c r="V80" s="67"/>
      <c r="W80" s="67"/>
      <c r="X80" s="67"/>
      <c r="Y80" s="67"/>
      <c r="Z80" s="67"/>
    </row>
    <row r="81" s="44" customFormat="1" ht="17.25" customHeight="1" spans="1:26">
      <c r="A81" s="225" t="s">
        <v>114</v>
      </c>
      <c r="B81" s="226"/>
      <c r="C81" s="226"/>
      <c r="D81" s="226"/>
      <c r="E81" s="226"/>
      <c r="F81" s="226"/>
      <c r="G81" s="227"/>
      <c r="H81" s="67">
        <v>1342.370742</v>
      </c>
      <c r="I81" s="67">
        <v>1342.370742</v>
      </c>
      <c r="J81" s="67"/>
      <c r="K81" s="67"/>
      <c r="L81" s="67"/>
      <c r="M81" s="67">
        <v>1342.370742</v>
      </c>
      <c r="N81" s="67"/>
      <c r="O81" s="67"/>
      <c r="P81" s="67"/>
      <c r="Q81" s="67"/>
      <c r="R81" s="67"/>
      <c r="S81" s="67"/>
      <c r="T81" s="67"/>
      <c r="U81" s="67"/>
      <c r="V81" s="67"/>
      <c r="W81" s="67"/>
      <c r="X81" s="67"/>
      <c r="Y81" s="67"/>
      <c r="Z81" s="67"/>
    </row>
    <row r="82" s="44" customFormat="1" customHeight="1"/>
  </sheetData>
  <mergeCells count="32">
    <mergeCell ref="A2:Z2"/>
    <mergeCell ref="A3:G3"/>
    <mergeCell ref="H4:Z4"/>
    <mergeCell ref="I5:P5"/>
    <mergeCell ref="Q5:S5"/>
    <mergeCell ref="U5:Z5"/>
    <mergeCell ref="I6:J6"/>
    <mergeCell ref="A81:G8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93055555555556" right="0.393055555555556" top="0.984027777777778" bottom="0.786805555555556" header="0.5" footer="0.5"/>
  <pageSetup paperSize="9" scale="38"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2"/>
  <sheetViews>
    <sheetView zoomScale="70" zoomScaleNormal="70" topLeftCell="A60" workbookViewId="0">
      <selection activeCell="D46" sqref="D46:D48"/>
    </sheetView>
  </sheetViews>
  <sheetFormatPr defaultColWidth="9.15" defaultRowHeight="14.25" customHeight="1"/>
  <cols>
    <col min="1" max="1" width="12.325" style="1" customWidth="1"/>
    <col min="2" max="2" width="18.575" style="1" customWidth="1"/>
    <col min="3" max="3" width="44.0166666666667" style="1" customWidth="1"/>
    <col min="4" max="4" width="26.3583333333333" style="1" customWidth="1"/>
    <col min="5" max="8" width="11.8166666666667" style="1" customWidth="1"/>
    <col min="9" max="23" width="9.35" style="1" customWidth="1"/>
    <col min="24" max="16384" width="9.15" style="1"/>
  </cols>
  <sheetData>
    <row r="1" ht="13.5" customHeight="1" spans="2:23">
      <c r="B1" s="195"/>
      <c r="E1" s="2"/>
      <c r="F1" s="2"/>
      <c r="G1" s="2"/>
      <c r="H1" s="2"/>
      <c r="U1" s="195"/>
      <c r="W1" s="200" t="s">
        <v>418</v>
      </c>
    </row>
    <row r="2" ht="27.75" customHeight="1" spans="1:23">
      <c r="A2" s="4" t="s">
        <v>419</v>
      </c>
      <c r="B2" s="4"/>
      <c r="C2" s="4"/>
      <c r="D2" s="4"/>
      <c r="E2" s="4"/>
      <c r="F2" s="4"/>
      <c r="G2" s="4"/>
      <c r="H2" s="4"/>
      <c r="I2" s="4"/>
      <c r="J2" s="4"/>
      <c r="K2" s="4"/>
      <c r="L2" s="4"/>
      <c r="M2" s="4"/>
      <c r="N2" s="4"/>
      <c r="O2" s="4"/>
      <c r="P2" s="4"/>
      <c r="Q2" s="4"/>
      <c r="R2" s="4"/>
      <c r="S2" s="4"/>
      <c r="T2" s="4"/>
      <c r="U2" s="4"/>
      <c r="V2" s="4"/>
      <c r="W2" s="4"/>
    </row>
    <row r="3" ht="13.5" customHeight="1" spans="1:23">
      <c r="A3" s="5" t="str">
        <f>"单位名称："&amp;"曲靖市城市综合管理局"</f>
        <v>单位名称：曲靖市城市综合管理局</v>
      </c>
      <c r="B3" s="6"/>
      <c r="C3" s="6"/>
      <c r="D3" s="6"/>
      <c r="E3" s="6"/>
      <c r="F3" s="6"/>
      <c r="G3" s="6"/>
      <c r="H3" s="6"/>
      <c r="I3" s="7"/>
      <c r="J3" s="7"/>
      <c r="K3" s="7"/>
      <c r="L3" s="7"/>
      <c r="M3" s="7"/>
      <c r="N3" s="7"/>
      <c r="O3" s="7"/>
      <c r="P3" s="7"/>
      <c r="Q3" s="7"/>
      <c r="U3" s="195"/>
      <c r="W3" s="357" t="s">
        <v>53</v>
      </c>
    </row>
    <row r="4" ht="21.75" customHeight="1" spans="1:23">
      <c r="A4" s="9" t="s">
        <v>420</v>
      </c>
      <c r="B4" s="10" t="s">
        <v>421</v>
      </c>
      <c r="C4" s="9" t="s">
        <v>422</v>
      </c>
      <c r="D4" s="9" t="s">
        <v>423</v>
      </c>
      <c r="E4" s="10" t="s">
        <v>424</v>
      </c>
      <c r="F4" s="10" t="s">
        <v>425</v>
      </c>
      <c r="G4" s="10" t="s">
        <v>426</v>
      </c>
      <c r="H4" s="10" t="s">
        <v>427</v>
      </c>
      <c r="I4" s="11" t="s">
        <v>56</v>
      </c>
      <c r="J4" s="11" t="s">
        <v>428</v>
      </c>
      <c r="K4" s="11"/>
      <c r="L4" s="11"/>
      <c r="M4" s="11"/>
      <c r="N4" s="11" t="s">
        <v>429</v>
      </c>
      <c r="O4" s="11"/>
      <c r="P4" s="11"/>
      <c r="Q4" s="10" t="s">
        <v>430</v>
      </c>
      <c r="R4" s="11" t="s">
        <v>61</v>
      </c>
      <c r="S4" s="11"/>
      <c r="T4" s="11"/>
      <c r="U4" s="11"/>
      <c r="V4" s="11"/>
      <c r="W4" s="11"/>
    </row>
    <row r="5" ht="21.75" customHeight="1" spans="1:23">
      <c r="A5" s="9"/>
      <c r="B5" s="11"/>
      <c r="C5" s="9"/>
      <c r="D5" s="9"/>
      <c r="E5" s="196"/>
      <c r="F5" s="196"/>
      <c r="G5" s="196"/>
      <c r="H5" s="196"/>
      <c r="I5" s="11"/>
      <c r="J5" s="197" t="s">
        <v>431</v>
      </c>
      <c r="K5" s="11"/>
      <c r="L5" s="10" t="s">
        <v>432</v>
      </c>
      <c r="M5" s="10" t="s">
        <v>60</v>
      </c>
      <c r="N5" s="10" t="s">
        <v>431</v>
      </c>
      <c r="O5" s="10" t="s">
        <v>432</v>
      </c>
      <c r="P5" s="10" t="s">
        <v>60</v>
      </c>
      <c r="Q5" s="196"/>
      <c r="R5" s="10" t="s">
        <v>63</v>
      </c>
      <c r="S5" s="10" t="s">
        <v>433</v>
      </c>
      <c r="T5" s="10" t="s">
        <v>434</v>
      </c>
      <c r="U5" s="10" t="s">
        <v>435</v>
      </c>
      <c r="V5" s="10" t="s">
        <v>436</v>
      </c>
      <c r="W5" s="10" t="s">
        <v>437</v>
      </c>
    </row>
    <row r="6" ht="21" customHeight="1" spans="1:23">
      <c r="A6" s="11"/>
      <c r="B6" s="11"/>
      <c r="C6" s="11"/>
      <c r="D6" s="11"/>
      <c r="E6" s="11"/>
      <c r="F6" s="11"/>
      <c r="G6" s="11"/>
      <c r="H6" s="11"/>
      <c r="I6" s="11"/>
      <c r="J6" s="198" t="s">
        <v>160</v>
      </c>
      <c r="K6" s="11"/>
      <c r="L6" s="11"/>
      <c r="M6" s="11"/>
      <c r="N6" s="11"/>
      <c r="O6" s="11"/>
      <c r="P6" s="11"/>
      <c r="Q6" s="11"/>
      <c r="R6" s="11"/>
      <c r="S6" s="11"/>
      <c r="T6" s="11"/>
      <c r="U6" s="11"/>
      <c r="V6" s="11"/>
      <c r="W6" s="11"/>
    </row>
    <row r="7" ht="39.75" customHeight="1" spans="1:23">
      <c r="A7" s="9"/>
      <c r="B7" s="11"/>
      <c r="C7" s="9"/>
      <c r="D7" s="9"/>
      <c r="E7" s="10"/>
      <c r="F7" s="10"/>
      <c r="G7" s="10"/>
      <c r="H7" s="10"/>
      <c r="I7" s="11"/>
      <c r="J7" s="199" t="s">
        <v>63</v>
      </c>
      <c r="K7" s="199" t="s">
        <v>438</v>
      </c>
      <c r="L7" s="10"/>
      <c r="M7" s="10"/>
      <c r="N7" s="10"/>
      <c r="O7" s="10"/>
      <c r="P7" s="10"/>
      <c r="Q7" s="10"/>
      <c r="R7" s="10"/>
      <c r="S7" s="10"/>
      <c r="T7" s="10"/>
      <c r="U7" s="11"/>
      <c r="V7" s="10"/>
      <c r="W7" s="10"/>
    </row>
    <row r="8" ht="15" customHeight="1" spans="1:23">
      <c r="A8" s="12">
        <v>1</v>
      </c>
      <c r="B8" s="12">
        <v>2</v>
      </c>
      <c r="C8" s="12">
        <v>3</v>
      </c>
      <c r="D8" s="12">
        <v>4</v>
      </c>
      <c r="E8" s="12">
        <v>5</v>
      </c>
      <c r="F8" s="12">
        <v>6</v>
      </c>
      <c r="G8" s="12">
        <v>7</v>
      </c>
      <c r="H8" s="12">
        <v>8</v>
      </c>
      <c r="I8" s="12">
        <v>9</v>
      </c>
      <c r="J8" s="12">
        <v>10</v>
      </c>
      <c r="K8" s="12">
        <v>11</v>
      </c>
      <c r="L8" s="13">
        <v>12</v>
      </c>
      <c r="M8" s="13">
        <v>13</v>
      </c>
      <c r="N8" s="13">
        <v>14</v>
      </c>
      <c r="O8" s="13">
        <v>15</v>
      </c>
      <c r="P8" s="13">
        <v>16</v>
      </c>
      <c r="Q8" s="13">
        <v>17</v>
      </c>
      <c r="R8" s="13">
        <v>18</v>
      </c>
      <c r="S8" s="13">
        <v>19</v>
      </c>
      <c r="T8" s="13">
        <v>20</v>
      </c>
      <c r="U8" s="12">
        <v>21</v>
      </c>
      <c r="V8" s="12">
        <v>22</v>
      </c>
      <c r="W8" s="12">
        <v>23</v>
      </c>
    </row>
    <row r="9" ht="21" customHeight="1" spans="1:23">
      <c r="A9" s="15"/>
      <c r="B9" s="15"/>
      <c r="C9" s="17" t="s">
        <v>439</v>
      </c>
      <c r="D9" s="15"/>
      <c r="E9" s="15"/>
      <c r="F9" s="15"/>
      <c r="G9" s="15"/>
      <c r="H9" s="15"/>
      <c r="I9" s="16">
        <v>64</v>
      </c>
      <c r="J9" s="16">
        <v>64</v>
      </c>
      <c r="K9" s="16">
        <v>64</v>
      </c>
      <c r="L9" s="16"/>
      <c r="M9" s="16"/>
      <c r="N9" s="16"/>
      <c r="O9" s="16"/>
      <c r="P9" s="16"/>
      <c r="Q9" s="16"/>
      <c r="R9" s="16"/>
      <c r="S9" s="16"/>
      <c r="T9" s="16"/>
      <c r="U9" s="16"/>
      <c r="V9" s="16"/>
      <c r="W9" s="16"/>
    </row>
    <row r="10" ht="23.25" customHeight="1" spans="1:23">
      <c r="A10" s="17" t="s">
        <v>440</v>
      </c>
      <c r="B10" s="17" t="s">
        <v>441</v>
      </c>
      <c r="C10" s="17" t="s">
        <v>439</v>
      </c>
      <c r="D10" s="17" t="s">
        <v>442</v>
      </c>
      <c r="E10" s="17" t="s">
        <v>98</v>
      </c>
      <c r="F10" s="17" t="s">
        <v>99</v>
      </c>
      <c r="G10" s="17" t="s">
        <v>359</v>
      </c>
      <c r="H10" s="17" t="s">
        <v>443</v>
      </c>
      <c r="I10" s="16">
        <v>49</v>
      </c>
      <c r="J10" s="16">
        <v>49</v>
      </c>
      <c r="K10" s="16">
        <v>49</v>
      </c>
      <c r="L10" s="16"/>
      <c r="M10" s="16"/>
      <c r="N10" s="16"/>
      <c r="O10" s="16"/>
      <c r="P10" s="16"/>
      <c r="Q10" s="16"/>
      <c r="R10" s="16"/>
      <c r="S10" s="16"/>
      <c r="T10" s="16"/>
      <c r="U10" s="16"/>
      <c r="V10" s="16"/>
      <c r="W10" s="16"/>
    </row>
    <row r="11" ht="23.25" customHeight="1" spans="1:23">
      <c r="A11" s="17" t="s">
        <v>440</v>
      </c>
      <c r="B11" s="17" t="s">
        <v>441</v>
      </c>
      <c r="C11" s="17" t="s">
        <v>439</v>
      </c>
      <c r="D11" s="17" t="s">
        <v>442</v>
      </c>
      <c r="E11" s="17" t="s">
        <v>98</v>
      </c>
      <c r="F11" s="17" t="s">
        <v>99</v>
      </c>
      <c r="G11" s="17" t="s">
        <v>444</v>
      </c>
      <c r="H11" s="17" t="s">
        <v>445</v>
      </c>
      <c r="I11" s="16">
        <v>15</v>
      </c>
      <c r="J11" s="16">
        <v>15</v>
      </c>
      <c r="K11" s="16">
        <v>15</v>
      </c>
      <c r="L11" s="16"/>
      <c r="M11" s="16"/>
      <c r="N11" s="16"/>
      <c r="O11" s="16"/>
      <c r="P11" s="17"/>
      <c r="Q11" s="16"/>
      <c r="R11" s="16"/>
      <c r="S11" s="16"/>
      <c r="T11" s="16"/>
      <c r="U11" s="16"/>
      <c r="V11" s="16"/>
      <c r="W11" s="16"/>
    </row>
    <row r="12" ht="23.25" customHeight="1" spans="1:23">
      <c r="A12" s="17"/>
      <c r="B12" s="17"/>
      <c r="C12" s="17" t="s">
        <v>446</v>
      </c>
      <c r="D12" s="17"/>
      <c r="E12" s="17"/>
      <c r="F12" s="17"/>
      <c r="G12" s="17"/>
      <c r="H12" s="17"/>
      <c r="I12" s="16">
        <v>5</v>
      </c>
      <c r="J12" s="16"/>
      <c r="K12" s="16"/>
      <c r="L12" s="16"/>
      <c r="M12" s="16"/>
      <c r="N12" s="16"/>
      <c r="O12" s="16"/>
      <c r="P12" s="17"/>
      <c r="Q12" s="16"/>
      <c r="R12" s="16">
        <v>5</v>
      </c>
      <c r="S12" s="16"/>
      <c r="T12" s="16"/>
      <c r="U12" s="16"/>
      <c r="V12" s="16"/>
      <c r="W12" s="16">
        <v>5</v>
      </c>
    </row>
    <row r="13" ht="23.25" customHeight="1" spans="1:23">
      <c r="A13" s="17" t="s">
        <v>447</v>
      </c>
      <c r="B13" s="17" t="s">
        <v>448</v>
      </c>
      <c r="C13" s="17" t="s">
        <v>446</v>
      </c>
      <c r="D13" s="17" t="s">
        <v>442</v>
      </c>
      <c r="E13" s="17" t="s">
        <v>98</v>
      </c>
      <c r="F13" s="17" t="s">
        <v>99</v>
      </c>
      <c r="G13" s="17" t="s">
        <v>359</v>
      </c>
      <c r="H13" s="17" t="s">
        <v>443</v>
      </c>
      <c r="I13" s="16">
        <v>5</v>
      </c>
      <c r="J13" s="16"/>
      <c r="K13" s="16"/>
      <c r="L13" s="16"/>
      <c r="M13" s="16"/>
      <c r="N13" s="16"/>
      <c r="O13" s="16"/>
      <c r="P13" s="17"/>
      <c r="Q13" s="16"/>
      <c r="R13" s="16">
        <v>5</v>
      </c>
      <c r="S13" s="16"/>
      <c r="T13" s="16"/>
      <c r="U13" s="16"/>
      <c r="V13" s="16"/>
      <c r="W13" s="16">
        <v>5</v>
      </c>
    </row>
    <row r="14" ht="23.25" customHeight="1" spans="1:23">
      <c r="A14" s="17"/>
      <c r="B14" s="17"/>
      <c r="C14" s="17" t="s">
        <v>449</v>
      </c>
      <c r="D14" s="17"/>
      <c r="E14" s="17"/>
      <c r="F14" s="17"/>
      <c r="G14" s="17"/>
      <c r="H14" s="17"/>
      <c r="I14" s="16">
        <v>127</v>
      </c>
      <c r="J14" s="16">
        <v>127</v>
      </c>
      <c r="K14" s="16">
        <v>127</v>
      </c>
      <c r="L14" s="16"/>
      <c r="M14" s="16"/>
      <c r="N14" s="16"/>
      <c r="O14" s="16"/>
      <c r="P14" s="17"/>
      <c r="Q14" s="16"/>
      <c r="R14" s="16"/>
      <c r="S14" s="16"/>
      <c r="T14" s="16"/>
      <c r="U14" s="16"/>
      <c r="V14" s="16"/>
      <c r="W14" s="16"/>
    </row>
    <row r="15" ht="23.25" customHeight="1" spans="1:23">
      <c r="A15" s="17" t="s">
        <v>447</v>
      </c>
      <c r="B15" s="17" t="s">
        <v>450</v>
      </c>
      <c r="C15" s="17" t="s">
        <v>449</v>
      </c>
      <c r="D15" s="17" t="s">
        <v>442</v>
      </c>
      <c r="E15" s="17" t="s">
        <v>98</v>
      </c>
      <c r="F15" s="17" t="s">
        <v>99</v>
      </c>
      <c r="G15" s="17" t="s">
        <v>359</v>
      </c>
      <c r="H15" s="17" t="s">
        <v>443</v>
      </c>
      <c r="I15" s="16">
        <v>49.2</v>
      </c>
      <c r="J15" s="16">
        <v>49.2</v>
      </c>
      <c r="K15" s="16">
        <v>49.2</v>
      </c>
      <c r="L15" s="16"/>
      <c r="M15" s="16"/>
      <c r="N15" s="16"/>
      <c r="O15" s="16"/>
      <c r="P15" s="17"/>
      <c r="Q15" s="16"/>
      <c r="R15" s="16"/>
      <c r="S15" s="16"/>
      <c r="T15" s="16"/>
      <c r="U15" s="16"/>
      <c r="V15" s="16"/>
      <c r="W15" s="16"/>
    </row>
    <row r="16" ht="23.25" customHeight="1" spans="1:23">
      <c r="A16" s="17" t="s">
        <v>447</v>
      </c>
      <c r="B16" s="17" t="s">
        <v>450</v>
      </c>
      <c r="C16" s="17" t="s">
        <v>449</v>
      </c>
      <c r="D16" s="17" t="s">
        <v>442</v>
      </c>
      <c r="E16" s="17" t="s">
        <v>98</v>
      </c>
      <c r="F16" s="17" t="s">
        <v>99</v>
      </c>
      <c r="G16" s="17" t="s">
        <v>444</v>
      </c>
      <c r="H16" s="17" t="s">
        <v>445</v>
      </c>
      <c r="I16" s="16">
        <v>30</v>
      </c>
      <c r="J16" s="16">
        <v>30</v>
      </c>
      <c r="K16" s="16">
        <v>30</v>
      </c>
      <c r="L16" s="16"/>
      <c r="M16" s="16"/>
      <c r="N16" s="16"/>
      <c r="O16" s="16"/>
      <c r="P16" s="17"/>
      <c r="Q16" s="16"/>
      <c r="R16" s="16"/>
      <c r="S16" s="16"/>
      <c r="T16" s="16"/>
      <c r="U16" s="16"/>
      <c r="V16" s="16"/>
      <c r="W16" s="16"/>
    </row>
    <row r="17" ht="23.25" customHeight="1" spans="1:23">
      <c r="A17" s="17" t="s">
        <v>447</v>
      </c>
      <c r="B17" s="17" t="s">
        <v>450</v>
      </c>
      <c r="C17" s="17" t="s">
        <v>449</v>
      </c>
      <c r="D17" s="17" t="s">
        <v>442</v>
      </c>
      <c r="E17" s="17" t="s">
        <v>98</v>
      </c>
      <c r="F17" s="17" t="s">
        <v>99</v>
      </c>
      <c r="G17" s="17" t="s">
        <v>358</v>
      </c>
      <c r="H17" s="17" t="s">
        <v>451</v>
      </c>
      <c r="I17" s="16">
        <v>8</v>
      </c>
      <c r="J17" s="16">
        <v>8</v>
      </c>
      <c r="K17" s="16">
        <v>8</v>
      </c>
      <c r="L17" s="16"/>
      <c r="M17" s="16"/>
      <c r="N17" s="16"/>
      <c r="O17" s="16"/>
      <c r="P17" s="17"/>
      <c r="Q17" s="16"/>
      <c r="R17" s="16"/>
      <c r="S17" s="16"/>
      <c r="T17" s="16"/>
      <c r="U17" s="16"/>
      <c r="V17" s="16"/>
      <c r="W17" s="16"/>
    </row>
    <row r="18" ht="23.25" customHeight="1" spans="1:23">
      <c r="A18" s="17" t="s">
        <v>447</v>
      </c>
      <c r="B18" s="17" t="s">
        <v>450</v>
      </c>
      <c r="C18" s="17" t="s">
        <v>449</v>
      </c>
      <c r="D18" s="17" t="s">
        <v>442</v>
      </c>
      <c r="E18" s="17" t="s">
        <v>98</v>
      </c>
      <c r="F18" s="17" t="s">
        <v>99</v>
      </c>
      <c r="G18" s="17" t="s">
        <v>388</v>
      </c>
      <c r="H18" s="17" t="s">
        <v>452</v>
      </c>
      <c r="I18" s="16">
        <v>5</v>
      </c>
      <c r="J18" s="16">
        <v>5</v>
      </c>
      <c r="K18" s="16">
        <v>5</v>
      </c>
      <c r="L18" s="16"/>
      <c r="M18" s="16"/>
      <c r="N18" s="16"/>
      <c r="O18" s="16"/>
      <c r="P18" s="17"/>
      <c r="Q18" s="16"/>
      <c r="R18" s="16"/>
      <c r="S18" s="16"/>
      <c r="T18" s="16"/>
      <c r="U18" s="16"/>
      <c r="V18" s="16"/>
      <c r="W18" s="16"/>
    </row>
    <row r="19" ht="23.25" customHeight="1" spans="1:23">
      <c r="A19" s="17" t="s">
        <v>447</v>
      </c>
      <c r="B19" s="17" t="s">
        <v>450</v>
      </c>
      <c r="C19" s="17" t="s">
        <v>449</v>
      </c>
      <c r="D19" s="17" t="s">
        <v>442</v>
      </c>
      <c r="E19" s="17" t="s">
        <v>98</v>
      </c>
      <c r="F19" s="17" t="s">
        <v>99</v>
      </c>
      <c r="G19" s="17" t="s">
        <v>363</v>
      </c>
      <c r="H19" s="17" t="s">
        <v>453</v>
      </c>
      <c r="I19" s="16">
        <v>12</v>
      </c>
      <c r="J19" s="16">
        <v>12</v>
      </c>
      <c r="K19" s="16">
        <v>12</v>
      </c>
      <c r="L19" s="16"/>
      <c r="M19" s="16"/>
      <c r="N19" s="16"/>
      <c r="O19" s="16"/>
      <c r="P19" s="17"/>
      <c r="Q19" s="16"/>
      <c r="R19" s="16"/>
      <c r="S19" s="16"/>
      <c r="T19" s="16"/>
      <c r="U19" s="16"/>
      <c r="V19" s="16"/>
      <c r="W19" s="16"/>
    </row>
    <row r="20" ht="23.25" customHeight="1" spans="1:23">
      <c r="A20" s="17" t="s">
        <v>447</v>
      </c>
      <c r="B20" s="17" t="s">
        <v>450</v>
      </c>
      <c r="C20" s="17" t="s">
        <v>449</v>
      </c>
      <c r="D20" s="17" t="s">
        <v>442</v>
      </c>
      <c r="E20" s="17" t="s">
        <v>98</v>
      </c>
      <c r="F20" s="17" t="s">
        <v>99</v>
      </c>
      <c r="G20" s="17" t="s">
        <v>454</v>
      </c>
      <c r="H20" s="17" t="s">
        <v>455</v>
      </c>
      <c r="I20" s="16">
        <v>4.08</v>
      </c>
      <c r="J20" s="16">
        <v>4.08</v>
      </c>
      <c r="K20" s="16">
        <v>4.08</v>
      </c>
      <c r="L20" s="16"/>
      <c r="M20" s="16"/>
      <c r="N20" s="16"/>
      <c r="O20" s="16"/>
      <c r="P20" s="17"/>
      <c r="Q20" s="16"/>
      <c r="R20" s="16"/>
      <c r="S20" s="16"/>
      <c r="T20" s="16"/>
      <c r="U20" s="16"/>
      <c r="V20" s="16"/>
      <c r="W20" s="16"/>
    </row>
    <row r="21" ht="23.25" customHeight="1" spans="1:23">
      <c r="A21" s="17" t="s">
        <v>447</v>
      </c>
      <c r="B21" s="17" t="s">
        <v>450</v>
      </c>
      <c r="C21" s="17" t="s">
        <v>449</v>
      </c>
      <c r="D21" s="17" t="s">
        <v>442</v>
      </c>
      <c r="E21" s="17" t="s">
        <v>98</v>
      </c>
      <c r="F21" s="17" t="s">
        <v>99</v>
      </c>
      <c r="G21" s="17" t="s">
        <v>456</v>
      </c>
      <c r="H21" s="17" t="s">
        <v>457</v>
      </c>
      <c r="I21" s="16">
        <v>6</v>
      </c>
      <c r="J21" s="16">
        <v>6</v>
      </c>
      <c r="K21" s="16">
        <v>6</v>
      </c>
      <c r="L21" s="16"/>
      <c r="M21" s="16"/>
      <c r="N21" s="16"/>
      <c r="O21" s="16"/>
      <c r="P21" s="17"/>
      <c r="Q21" s="16"/>
      <c r="R21" s="16"/>
      <c r="S21" s="16"/>
      <c r="T21" s="16"/>
      <c r="U21" s="16"/>
      <c r="V21" s="16"/>
      <c r="W21" s="16"/>
    </row>
    <row r="22" ht="23.25" customHeight="1" spans="1:23">
      <c r="A22" s="17" t="s">
        <v>447</v>
      </c>
      <c r="B22" s="17" t="s">
        <v>450</v>
      </c>
      <c r="C22" s="17" t="s">
        <v>449</v>
      </c>
      <c r="D22" s="17" t="s">
        <v>442</v>
      </c>
      <c r="E22" s="17" t="s">
        <v>98</v>
      </c>
      <c r="F22" s="17" t="s">
        <v>99</v>
      </c>
      <c r="G22" s="17" t="s">
        <v>394</v>
      </c>
      <c r="H22" s="17" t="s">
        <v>458</v>
      </c>
      <c r="I22" s="16">
        <v>10</v>
      </c>
      <c r="J22" s="16">
        <v>10</v>
      </c>
      <c r="K22" s="16">
        <v>10</v>
      </c>
      <c r="L22" s="16"/>
      <c r="M22" s="16"/>
      <c r="N22" s="16"/>
      <c r="O22" s="16"/>
      <c r="P22" s="17"/>
      <c r="Q22" s="16"/>
      <c r="R22" s="16"/>
      <c r="S22" s="16"/>
      <c r="T22" s="16"/>
      <c r="U22" s="16"/>
      <c r="V22" s="16"/>
      <c r="W22" s="16"/>
    </row>
    <row r="23" ht="23.25" customHeight="1" spans="1:23">
      <c r="A23" s="17" t="s">
        <v>447</v>
      </c>
      <c r="B23" s="17" t="s">
        <v>450</v>
      </c>
      <c r="C23" s="17" t="s">
        <v>449</v>
      </c>
      <c r="D23" s="17" t="s">
        <v>442</v>
      </c>
      <c r="E23" s="17" t="s">
        <v>98</v>
      </c>
      <c r="F23" s="17" t="s">
        <v>99</v>
      </c>
      <c r="G23" s="17" t="s">
        <v>459</v>
      </c>
      <c r="H23" s="17" t="s">
        <v>460</v>
      </c>
      <c r="I23" s="16">
        <v>2.72</v>
      </c>
      <c r="J23" s="16">
        <v>2.72</v>
      </c>
      <c r="K23" s="16">
        <v>2.72</v>
      </c>
      <c r="L23" s="16"/>
      <c r="M23" s="16"/>
      <c r="N23" s="16"/>
      <c r="O23" s="16"/>
      <c r="P23" s="17"/>
      <c r="Q23" s="16"/>
      <c r="R23" s="16"/>
      <c r="S23" s="16"/>
      <c r="T23" s="16"/>
      <c r="U23" s="16"/>
      <c r="V23" s="16"/>
      <c r="W23" s="16"/>
    </row>
    <row r="24" ht="23.25" customHeight="1" spans="1:23">
      <c r="A24" s="17"/>
      <c r="B24" s="17"/>
      <c r="C24" s="17" t="s">
        <v>461</v>
      </c>
      <c r="D24" s="17"/>
      <c r="E24" s="17"/>
      <c r="F24" s="17"/>
      <c r="G24" s="17"/>
      <c r="H24" s="17"/>
      <c r="I24" s="16">
        <v>1190</v>
      </c>
      <c r="J24" s="16">
        <v>1190</v>
      </c>
      <c r="K24" s="16">
        <v>1190</v>
      </c>
      <c r="L24" s="16"/>
      <c r="M24" s="16"/>
      <c r="N24" s="16"/>
      <c r="O24" s="16"/>
      <c r="P24" s="17"/>
      <c r="Q24" s="16"/>
      <c r="R24" s="16"/>
      <c r="S24" s="16"/>
      <c r="T24" s="16"/>
      <c r="U24" s="16"/>
      <c r="V24" s="16"/>
      <c r="W24" s="16"/>
    </row>
    <row r="25" ht="23.25" customHeight="1" spans="1:23">
      <c r="A25" s="17" t="s">
        <v>447</v>
      </c>
      <c r="B25" s="17" t="s">
        <v>462</v>
      </c>
      <c r="C25" s="17" t="s">
        <v>461</v>
      </c>
      <c r="D25" s="17" t="s">
        <v>442</v>
      </c>
      <c r="E25" s="17" t="s">
        <v>107</v>
      </c>
      <c r="F25" s="17" t="s">
        <v>106</v>
      </c>
      <c r="G25" s="17" t="s">
        <v>463</v>
      </c>
      <c r="H25" s="17" t="s">
        <v>464</v>
      </c>
      <c r="I25" s="16">
        <v>370</v>
      </c>
      <c r="J25" s="16">
        <v>370</v>
      </c>
      <c r="K25" s="16">
        <v>370</v>
      </c>
      <c r="L25" s="16"/>
      <c r="M25" s="16"/>
      <c r="N25" s="16"/>
      <c r="O25" s="16"/>
      <c r="P25" s="17"/>
      <c r="Q25" s="16"/>
      <c r="R25" s="16"/>
      <c r="S25" s="16"/>
      <c r="T25" s="16"/>
      <c r="U25" s="16"/>
      <c r="V25" s="16"/>
      <c r="W25" s="16"/>
    </row>
    <row r="26" ht="23.25" customHeight="1" spans="1:23">
      <c r="A26" s="17" t="s">
        <v>447</v>
      </c>
      <c r="B26" s="17" t="s">
        <v>462</v>
      </c>
      <c r="C26" s="17" t="s">
        <v>461</v>
      </c>
      <c r="D26" s="17" t="s">
        <v>442</v>
      </c>
      <c r="E26" s="17" t="s">
        <v>107</v>
      </c>
      <c r="F26" s="17" t="s">
        <v>106</v>
      </c>
      <c r="G26" s="17" t="s">
        <v>463</v>
      </c>
      <c r="H26" s="17" t="s">
        <v>464</v>
      </c>
      <c r="I26" s="16">
        <v>50</v>
      </c>
      <c r="J26" s="16">
        <v>50</v>
      </c>
      <c r="K26" s="16">
        <v>50</v>
      </c>
      <c r="L26" s="16"/>
      <c r="M26" s="16"/>
      <c r="N26" s="16"/>
      <c r="O26" s="16"/>
      <c r="P26" s="17"/>
      <c r="Q26" s="16"/>
      <c r="R26" s="16"/>
      <c r="S26" s="16"/>
      <c r="T26" s="16"/>
      <c r="U26" s="16"/>
      <c r="V26" s="16"/>
      <c r="W26" s="16"/>
    </row>
    <row r="27" ht="23.25" customHeight="1" spans="1:23">
      <c r="A27" s="17" t="s">
        <v>447</v>
      </c>
      <c r="B27" s="17" t="s">
        <v>462</v>
      </c>
      <c r="C27" s="17" t="s">
        <v>461</v>
      </c>
      <c r="D27" s="17" t="s">
        <v>442</v>
      </c>
      <c r="E27" s="17" t="s">
        <v>107</v>
      </c>
      <c r="F27" s="17" t="s">
        <v>106</v>
      </c>
      <c r="G27" s="17" t="s">
        <v>463</v>
      </c>
      <c r="H27" s="17" t="s">
        <v>464</v>
      </c>
      <c r="I27" s="16">
        <v>700</v>
      </c>
      <c r="J27" s="16">
        <v>700</v>
      </c>
      <c r="K27" s="16">
        <v>700</v>
      </c>
      <c r="L27" s="16"/>
      <c r="M27" s="16"/>
      <c r="N27" s="16"/>
      <c r="O27" s="16"/>
      <c r="P27" s="17"/>
      <c r="Q27" s="16"/>
      <c r="R27" s="16"/>
      <c r="S27" s="16"/>
      <c r="T27" s="16"/>
      <c r="U27" s="16"/>
      <c r="V27" s="16"/>
      <c r="W27" s="16"/>
    </row>
    <row r="28" ht="23.25" customHeight="1" spans="1:23">
      <c r="A28" s="17" t="s">
        <v>447</v>
      </c>
      <c r="B28" s="17" t="s">
        <v>462</v>
      </c>
      <c r="C28" s="17" t="s">
        <v>461</v>
      </c>
      <c r="D28" s="17" t="s">
        <v>442</v>
      </c>
      <c r="E28" s="17" t="s">
        <v>107</v>
      </c>
      <c r="F28" s="17" t="s">
        <v>106</v>
      </c>
      <c r="G28" s="17" t="s">
        <v>463</v>
      </c>
      <c r="H28" s="17" t="s">
        <v>464</v>
      </c>
      <c r="I28" s="16">
        <v>70</v>
      </c>
      <c r="J28" s="16">
        <v>70</v>
      </c>
      <c r="K28" s="16">
        <v>70</v>
      </c>
      <c r="L28" s="16"/>
      <c r="M28" s="16"/>
      <c r="N28" s="16"/>
      <c r="O28" s="16"/>
      <c r="P28" s="17"/>
      <c r="Q28" s="16"/>
      <c r="R28" s="16"/>
      <c r="S28" s="16"/>
      <c r="T28" s="16"/>
      <c r="U28" s="16"/>
      <c r="V28" s="16"/>
      <c r="W28" s="16"/>
    </row>
    <row r="29" ht="23.25" customHeight="1" spans="1:23">
      <c r="A29" s="17"/>
      <c r="B29" s="17"/>
      <c r="C29" s="17" t="s">
        <v>465</v>
      </c>
      <c r="D29" s="17"/>
      <c r="E29" s="17"/>
      <c r="F29" s="17"/>
      <c r="G29" s="17"/>
      <c r="H29" s="17"/>
      <c r="I29" s="16">
        <v>256</v>
      </c>
      <c r="J29" s="16">
        <v>256</v>
      </c>
      <c r="K29" s="16">
        <v>256</v>
      </c>
      <c r="L29" s="16"/>
      <c r="M29" s="16"/>
      <c r="N29" s="16"/>
      <c r="O29" s="16"/>
      <c r="P29" s="17"/>
      <c r="Q29" s="16"/>
      <c r="R29" s="16"/>
      <c r="S29" s="16"/>
      <c r="T29" s="16"/>
      <c r="U29" s="16"/>
      <c r="V29" s="16"/>
      <c r="W29" s="16"/>
    </row>
    <row r="30" ht="23.25" customHeight="1" spans="1:23">
      <c r="A30" s="17" t="s">
        <v>440</v>
      </c>
      <c r="B30" s="17" t="s">
        <v>466</v>
      </c>
      <c r="C30" s="17" t="s">
        <v>465</v>
      </c>
      <c r="D30" s="17" t="s">
        <v>467</v>
      </c>
      <c r="E30" s="17" t="s">
        <v>100</v>
      </c>
      <c r="F30" s="17" t="s">
        <v>101</v>
      </c>
      <c r="G30" s="17" t="s">
        <v>359</v>
      </c>
      <c r="H30" s="17" t="s">
        <v>443</v>
      </c>
      <c r="I30" s="16">
        <v>30</v>
      </c>
      <c r="J30" s="16">
        <v>30</v>
      </c>
      <c r="K30" s="16">
        <v>30</v>
      </c>
      <c r="L30" s="16"/>
      <c r="M30" s="16"/>
      <c r="N30" s="16"/>
      <c r="O30" s="16"/>
      <c r="P30" s="17"/>
      <c r="Q30" s="16"/>
      <c r="R30" s="16"/>
      <c r="S30" s="16"/>
      <c r="T30" s="16"/>
      <c r="U30" s="16"/>
      <c r="V30" s="16"/>
      <c r="W30" s="16"/>
    </row>
    <row r="31" ht="23.25" customHeight="1" spans="1:23">
      <c r="A31" s="17" t="s">
        <v>440</v>
      </c>
      <c r="B31" s="17" t="s">
        <v>466</v>
      </c>
      <c r="C31" s="17" t="s">
        <v>465</v>
      </c>
      <c r="D31" s="17" t="s">
        <v>467</v>
      </c>
      <c r="E31" s="17" t="s">
        <v>100</v>
      </c>
      <c r="F31" s="17" t="s">
        <v>101</v>
      </c>
      <c r="G31" s="17" t="s">
        <v>359</v>
      </c>
      <c r="H31" s="17" t="s">
        <v>443</v>
      </c>
      <c r="I31" s="16">
        <v>35.507623</v>
      </c>
      <c r="J31" s="16">
        <v>35.507623</v>
      </c>
      <c r="K31" s="16">
        <v>35.507623</v>
      </c>
      <c r="L31" s="16"/>
      <c r="M31" s="16"/>
      <c r="N31" s="16"/>
      <c r="O31" s="16"/>
      <c r="P31" s="17"/>
      <c r="Q31" s="16"/>
      <c r="R31" s="16"/>
      <c r="S31" s="16"/>
      <c r="T31" s="16"/>
      <c r="U31" s="16"/>
      <c r="V31" s="16"/>
      <c r="W31" s="16"/>
    </row>
    <row r="32" ht="23.25" customHeight="1" spans="1:23">
      <c r="A32" s="17" t="s">
        <v>440</v>
      </c>
      <c r="B32" s="17" t="s">
        <v>466</v>
      </c>
      <c r="C32" s="17" t="s">
        <v>465</v>
      </c>
      <c r="D32" s="17" t="s">
        <v>467</v>
      </c>
      <c r="E32" s="17" t="s">
        <v>100</v>
      </c>
      <c r="F32" s="17" t="s">
        <v>101</v>
      </c>
      <c r="G32" s="17" t="s">
        <v>468</v>
      </c>
      <c r="H32" s="17" t="s">
        <v>469</v>
      </c>
      <c r="I32" s="16">
        <v>4.8</v>
      </c>
      <c r="J32" s="16">
        <v>4.8</v>
      </c>
      <c r="K32" s="16">
        <v>4.8</v>
      </c>
      <c r="L32" s="16"/>
      <c r="M32" s="16"/>
      <c r="N32" s="16"/>
      <c r="O32" s="16"/>
      <c r="P32" s="17"/>
      <c r="Q32" s="16"/>
      <c r="R32" s="16"/>
      <c r="S32" s="16"/>
      <c r="T32" s="16"/>
      <c r="U32" s="16"/>
      <c r="V32" s="16"/>
      <c r="W32" s="16"/>
    </row>
    <row r="33" ht="23.25" customHeight="1" spans="1:23">
      <c r="A33" s="17" t="s">
        <v>440</v>
      </c>
      <c r="B33" s="17" t="s">
        <v>466</v>
      </c>
      <c r="C33" s="17" t="s">
        <v>465</v>
      </c>
      <c r="D33" s="17" t="s">
        <v>467</v>
      </c>
      <c r="E33" s="17" t="s">
        <v>100</v>
      </c>
      <c r="F33" s="17" t="s">
        <v>101</v>
      </c>
      <c r="G33" s="17" t="s">
        <v>444</v>
      </c>
      <c r="H33" s="17" t="s">
        <v>445</v>
      </c>
      <c r="I33" s="16">
        <v>20</v>
      </c>
      <c r="J33" s="16">
        <v>20</v>
      </c>
      <c r="K33" s="16">
        <v>20</v>
      </c>
      <c r="L33" s="16"/>
      <c r="M33" s="16"/>
      <c r="N33" s="16"/>
      <c r="O33" s="16"/>
      <c r="P33" s="17"/>
      <c r="Q33" s="16"/>
      <c r="R33" s="16"/>
      <c r="S33" s="16"/>
      <c r="T33" s="16"/>
      <c r="U33" s="16"/>
      <c r="V33" s="16"/>
      <c r="W33" s="16"/>
    </row>
    <row r="34" ht="23.25" customHeight="1" spans="1:23">
      <c r="A34" s="17" t="s">
        <v>440</v>
      </c>
      <c r="B34" s="17" t="s">
        <v>466</v>
      </c>
      <c r="C34" s="17" t="s">
        <v>465</v>
      </c>
      <c r="D34" s="17" t="s">
        <v>467</v>
      </c>
      <c r="E34" s="17" t="s">
        <v>100</v>
      </c>
      <c r="F34" s="17" t="s">
        <v>101</v>
      </c>
      <c r="G34" s="17" t="s">
        <v>470</v>
      </c>
      <c r="H34" s="17" t="s">
        <v>471</v>
      </c>
      <c r="I34" s="16">
        <v>9.892377</v>
      </c>
      <c r="J34" s="16">
        <v>9.892377</v>
      </c>
      <c r="K34" s="16">
        <v>9.892377</v>
      </c>
      <c r="L34" s="16"/>
      <c r="M34" s="16"/>
      <c r="N34" s="16"/>
      <c r="O34" s="16"/>
      <c r="P34" s="17"/>
      <c r="Q34" s="16"/>
      <c r="R34" s="16"/>
      <c r="S34" s="16"/>
      <c r="T34" s="16"/>
      <c r="U34" s="16"/>
      <c r="V34" s="16"/>
      <c r="W34" s="16"/>
    </row>
    <row r="35" ht="23.25" customHeight="1" spans="1:23">
      <c r="A35" s="17" t="s">
        <v>440</v>
      </c>
      <c r="B35" s="17" t="s">
        <v>466</v>
      </c>
      <c r="C35" s="17" t="s">
        <v>465</v>
      </c>
      <c r="D35" s="17" t="s">
        <v>467</v>
      </c>
      <c r="E35" s="17" t="s">
        <v>100</v>
      </c>
      <c r="F35" s="17" t="s">
        <v>101</v>
      </c>
      <c r="G35" s="17" t="s">
        <v>363</v>
      </c>
      <c r="H35" s="17" t="s">
        <v>453</v>
      </c>
      <c r="I35" s="16">
        <v>4.8</v>
      </c>
      <c r="J35" s="16">
        <v>4.8</v>
      </c>
      <c r="K35" s="16">
        <v>4.8</v>
      </c>
      <c r="L35" s="16"/>
      <c r="M35" s="16"/>
      <c r="N35" s="16"/>
      <c r="O35" s="16"/>
      <c r="P35" s="17"/>
      <c r="Q35" s="16"/>
      <c r="R35" s="16"/>
      <c r="S35" s="16"/>
      <c r="T35" s="16"/>
      <c r="U35" s="16"/>
      <c r="V35" s="16"/>
      <c r="W35" s="16"/>
    </row>
    <row r="36" ht="23.25" customHeight="1" spans="1:23">
      <c r="A36" s="17" t="s">
        <v>440</v>
      </c>
      <c r="B36" s="17" t="s">
        <v>466</v>
      </c>
      <c r="C36" s="17" t="s">
        <v>465</v>
      </c>
      <c r="D36" s="17" t="s">
        <v>467</v>
      </c>
      <c r="E36" s="17" t="s">
        <v>100</v>
      </c>
      <c r="F36" s="17" t="s">
        <v>101</v>
      </c>
      <c r="G36" s="17" t="s">
        <v>472</v>
      </c>
      <c r="H36" s="17" t="s">
        <v>473</v>
      </c>
      <c r="I36" s="16">
        <v>15</v>
      </c>
      <c r="J36" s="16">
        <v>15</v>
      </c>
      <c r="K36" s="16">
        <v>15</v>
      </c>
      <c r="L36" s="16"/>
      <c r="M36" s="16"/>
      <c r="N36" s="16"/>
      <c r="O36" s="16"/>
      <c r="P36" s="17"/>
      <c r="Q36" s="16"/>
      <c r="R36" s="16"/>
      <c r="S36" s="16"/>
      <c r="T36" s="16"/>
      <c r="U36" s="16"/>
      <c r="V36" s="16"/>
      <c r="W36" s="16"/>
    </row>
    <row r="37" ht="23.25" customHeight="1" spans="1:23">
      <c r="A37" s="17" t="s">
        <v>440</v>
      </c>
      <c r="B37" s="17" t="s">
        <v>466</v>
      </c>
      <c r="C37" s="17" t="s">
        <v>465</v>
      </c>
      <c r="D37" s="17" t="s">
        <v>467</v>
      </c>
      <c r="E37" s="17" t="s">
        <v>100</v>
      </c>
      <c r="F37" s="17" t="s">
        <v>101</v>
      </c>
      <c r="G37" s="17" t="s">
        <v>454</v>
      </c>
      <c r="H37" s="17" t="s">
        <v>455</v>
      </c>
      <c r="I37" s="16">
        <v>80</v>
      </c>
      <c r="J37" s="16">
        <v>80</v>
      </c>
      <c r="K37" s="16">
        <v>80</v>
      </c>
      <c r="L37" s="16"/>
      <c r="M37" s="16"/>
      <c r="N37" s="16"/>
      <c r="O37" s="16"/>
      <c r="P37" s="17"/>
      <c r="Q37" s="16"/>
      <c r="R37" s="16"/>
      <c r="S37" s="16"/>
      <c r="T37" s="16"/>
      <c r="U37" s="16"/>
      <c r="V37" s="16"/>
      <c r="W37" s="16"/>
    </row>
    <row r="38" ht="23.25" customHeight="1" spans="1:23">
      <c r="A38" s="17" t="s">
        <v>440</v>
      </c>
      <c r="B38" s="17" t="s">
        <v>466</v>
      </c>
      <c r="C38" s="17" t="s">
        <v>465</v>
      </c>
      <c r="D38" s="17" t="s">
        <v>467</v>
      </c>
      <c r="E38" s="17" t="s">
        <v>100</v>
      </c>
      <c r="F38" s="17" t="s">
        <v>101</v>
      </c>
      <c r="G38" s="17" t="s">
        <v>456</v>
      </c>
      <c r="H38" s="17" t="s">
        <v>457</v>
      </c>
      <c r="I38" s="16">
        <v>30</v>
      </c>
      <c r="J38" s="16">
        <v>30</v>
      </c>
      <c r="K38" s="16">
        <v>30</v>
      </c>
      <c r="L38" s="16"/>
      <c r="M38" s="16"/>
      <c r="N38" s="16"/>
      <c r="O38" s="16"/>
      <c r="P38" s="17"/>
      <c r="Q38" s="16"/>
      <c r="R38" s="16"/>
      <c r="S38" s="16"/>
      <c r="T38" s="16"/>
      <c r="U38" s="16"/>
      <c r="V38" s="16"/>
      <c r="W38" s="16"/>
    </row>
    <row r="39" ht="23.25" customHeight="1" spans="1:23">
      <c r="A39" s="17" t="s">
        <v>440</v>
      </c>
      <c r="B39" s="17" t="s">
        <v>466</v>
      </c>
      <c r="C39" s="17" t="s">
        <v>465</v>
      </c>
      <c r="D39" s="17" t="s">
        <v>467</v>
      </c>
      <c r="E39" s="17" t="s">
        <v>100</v>
      </c>
      <c r="F39" s="17" t="s">
        <v>101</v>
      </c>
      <c r="G39" s="17" t="s">
        <v>394</v>
      </c>
      <c r="H39" s="17" t="s">
        <v>458</v>
      </c>
      <c r="I39" s="16">
        <v>6</v>
      </c>
      <c r="J39" s="16">
        <v>6</v>
      </c>
      <c r="K39" s="16">
        <v>6</v>
      </c>
      <c r="L39" s="16"/>
      <c r="M39" s="16"/>
      <c r="N39" s="16"/>
      <c r="O39" s="16"/>
      <c r="P39" s="17"/>
      <c r="Q39" s="16"/>
      <c r="R39" s="16"/>
      <c r="S39" s="16"/>
      <c r="T39" s="16"/>
      <c r="U39" s="16"/>
      <c r="V39" s="16"/>
      <c r="W39" s="16"/>
    </row>
    <row r="40" ht="23.25" customHeight="1" spans="1:23">
      <c r="A40" s="17" t="s">
        <v>440</v>
      </c>
      <c r="B40" s="17" t="s">
        <v>466</v>
      </c>
      <c r="C40" s="17" t="s">
        <v>465</v>
      </c>
      <c r="D40" s="17" t="s">
        <v>467</v>
      </c>
      <c r="E40" s="17" t="s">
        <v>100</v>
      </c>
      <c r="F40" s="17" t="s">
        <v>101</v>
      </c>
      <c r="G40" s="17" t="s">
        <v>474</v>
      </c>
      <c r="H40" s="17" t="s">
        <v>475</v>
      </c>
      <c r="I40" s="16">
        <v>20</v>
      </c>
      <c r="J40" s="16">
        <v>20</v>
      </c>
      <c r="K40" s="16">
        <v>20</v>
      </c>
      <c r="L40" s="16"/>
      <c r="M40" s="16"/>
      <c r="N40" s="16"/>
      <c r="O40" s="16"/>
      <c r="P40" s="17"/>
      <c r="Q40" s="16"/>
      <c r="R40" s="16"/>
      <c r="S40" s="16"/>
      <c r="T40" s="16"/>
      <c r="U40" s="16"/>
      <c r="V40" s="16"/>
      <c r="W40" s="16"/>
    </row>
    <row r="41" ht="23.25" customHeight="1" spans="1:23">
      <c r="A41" s="17"/>
      <c r="B41" s="17"/>
      <c r="C41" s="17" t="s">
        <v>476</v>
      </c>
      <c r="D41" s="17"/>
      <c r="E41" s="17"/>
      <c r="F41" s="17"/>
      <c r="G41" s="17"/>
      <c r="H41" s="17"/>
      <c r="I41" s="16">
        <v>25</v>
      </c>
      <c r="J41" s="16"/>
      <c r="K41" s="16"/>
      <c r="L41" s="16"/>
      <c r="M41" s="16"/>
      <c r="N41" s="16"/>
      <c r="O41" s="16"/>
      <c r="P41" s="17"/>
      <c r="Q41" s="16"/>
      <c r="R41" s="16">
        <v>25</v>
      </c>
      <c r="S41" s="16"/>
      <c r="T41" s="16"/>
      <c r="U41" s="16"/>
      <c r="V41" s="16"/>
      <c r="W41" s="16">
        <v>25</v>
      </c>
    </row>
    <row r="42" ht="23.25" customHeight="1" spans="1:23">
      <c r="A42" s="17" t="s">
        <v>447</v>
      </c>
      <c r="B42" s="17" t="s">
        <v>477</v>
      </c>
      <c r="C42" s="17" t="s">
        <v>476</v>
      </c>
      <c r="D42" s="17" t="s">
        <v>467</v>
      </c>
      <c r="E42" s="17" t="s">
        <v>100</v>
      </c>
      <c r="F42" s="17" t="s">
        <v>101</v>
      </c>
      <c r="G42" s="17" t="s">
        <v>359</v>
      </c>
      <c r="H42" s="17" t="s">
        <v>443</v>
      </c>
      <c r="I42" s="16">
        <v>25</v>
      </c>
      <c r="J42" s="16"/>
      <c r="K42" s="16"/>
      <c r="L42" s="16"/>
      <c r="M42" s="16"/>
      <c r="N42" s="16"/>
      <c r="O42" s="16"/>
      <c r="P42" s="17"/>
      <c r="Q42" s="16"/>
      <c r="R42" s="16">
        <v>25</v>
      </c>
      <c r="S42" s="16"/>
      <c r="T42" s="16"/>
      <c r="U42" s="16"/>
      <c r="V42" s="16"/>
      <c r="W42" s="16">
        <v>25</v>
      </c>
    </row>
    <row r="43" ht="23.25" customHeight="1" spans="1:23">
      <c r="A43" s="17"/>
      <c r="B43" s="17"/>
      <c r="C43" s="17" t="s">
        <v>478</v>
      </c>
      <c r="D43" s="17"/>
      <c r="E43" s="17"/>
      <c r="F43" s="17"/>
      <c r="G43" s="17"/>
      <c r="H43" s="17"/>
      <c r="I43" s="16">
        <v>200</v>
      </c>
      <c r="J43" s="16">
        <v>200</v>
      </c>
      <c r="K43" s="16">
        <v>200</v>
      </c>
      <c r="L43" s="16"/>
      <c r="M43" s="16"/>
      <c r="N43" s="16"/>
      <c r="O43" s="16"/>
      <c r="P43" s="17"/>
      <c r="Q43" s="16"/>
      <c r="R43" s="16"/>
      <c r="S43" s="16"/>
      <c r="T43" s="16"/>
      <c r="U43" s="16"/>
      <c r="V43" s="16"/>
      <c r="W43" s="16"/>
    </row>
    <row r="44" ht="23.25" customHeight="1" spans="1:23">
      <c r="A44" s="17" t="s">
        <v>447</v>
      </c>
      <c r="B44" s="17" t="s">
        <v>479</v>
      </c>
      <c r="C44" s="17" t="s">
        <v>478</v>
      </c>
      <c r="D44" s="17" t="s">
        <v>467</v>
      </c>
      <c r="E44" s="17" t="s">
        <v>100</v>
      </c>
      <c r="F44" s="17" t="s">
        <v>101</v>
      </c>
      <c r="G44" s="17" t="s">
        <v>454</v>
      </c>
      <c r="H44" s="17" t="s">
        <v>455</v>
      </c>
      <c r="I44" s="16">
        <v>38.697</v>
      </c>
      <c r="J44" s="16">
        <v>38.697</v>
      </c>
      <c r="K44" s="16">
        <v>38.697</v>
      </c>
      <c r="L44" s="16"/>
      <c r="M44" s="16"/>
      <c r="N44" s="16"/>
      <c r="O44" s="16"/>
      <c r="P44" s="17"/>
      <c r="Q44" s="16"/>
      <c r="R44" s="16"/>
      <c r="S44" s="16"/>
      <c r="T44" s="16"/>
      <c r="U44" s="16"/>
      <c r="V44" s="16"/>
      <c r="W44" s="16"/>
    </row>
    <row r="45" ht="23.25" customHeight="1" spans="1:23">
      <c r="A45" s="17" t="s">
        <v>447</v>
      </c>
      <c r="B45" s="17" t="s">
        <v>479</v>
      </c>
      <c r="C45" s="17" t="s">
        <v>478</v>
      </c>
      <c r="D45" s="17" t="s">
        <v>467</v>
      </c>
      <c r="E45" s="17" t="s">
        <v>100</v>
      </c>
      <c r="F45" s="17" t="s">
        <v>101</v>
      </c>
      <c r="G45" s="17" t="s">
        <v>456</v>
      </c>
      <c r="H45" s="17" t="s">
        <v>457</v>
      </c>
      <c r="I45" s="16">
        <v>160</v>
      </c>
      <c r="J45" s="16">
        <v>160</v>
      </c>
      <c r="K45" s="16">
        <v>160</v>
      </c>
      <c r="L45" s="16"/>
      <c r="M45" s="16"/>
      <c r="N45" s="16"/>
      <c r="O45" s="16"/>
      <c r="P45" s="17"/>
      <c r="Q45" s="16"/>
      <c r="R45" s="16"/>
      <c r="S45" s="16"/>
      <c r="T45" s="16"/>
      <c r="U45" s="16"/>
      <c r="V45" s="16"/>
      <c r="W45" s="16"/>
    </row>
    <row r="46" ht="23.25" customHeight="1" spans="1:23">
      <c r="A46" s="17" t="s">
        <v>447</v>
      </c>
      <c r="B46" s="17" t="s">
        <v>479</v>
      </c>
      <c r="C46" s="17" t="s">
        <v>478</v>
      </c>
      <c r="D46" s="17" t="s">
        <v>467</v>
      </c>
      <c r="E46" s="17" t="s">
        <v>100</v>
      </c>
      <c r="F46" s="17" t="s">
        <v>101</v>
      </c>
      <c r="G46" s="17" t="s">
        <v>459</v>
      </c>
      <c r="H46" s="17" t="s">
        <v>460</v>
      </c>
      <c r="I46" s="16">
        <v>1.303</v>
      </c>
      <c r="J46" s="16">
        <v>1.303</v>
      </c>
      <c r="K46" s="16">
        <v>1.303</v>
      </c>
      <c r="L46" s="16"/>
      <c r="M46" s="16"/>
      <c r="N46" s="16"/>
      <c r="O46" s="16"/>
      <c r="P46" s="17"/>
      <c r="Q46" s="16"/>
      <c r="R46" s="16"/>
      <c r="S46" s="16"/>
      <c r="T46" s="16"/>
      <c r="U46" s="16"/>
      <c r="V46" s="16"/>
      <c r="W46" s="16"/>
    </row>
    <row r="47" ht="23.25" customHeight="1" spans="1:23">
      <c r="A47" s="17"/>
      <c r="B47" s="17"/>
      <c r="C47" s="17" t="s">
        <v>480</v>
      </c>
      <c r="D47" s="17"/>
      <c r="E47" s="17"/>
      <c r="F47" s="17"/>
      <c r="G47" s="17"/>
      <c r="H47" s="17"/>
      <c r="I47" s="16">
        <v>110.628</v>
      </c>
      <c r="J47" s="16">
        <v>110.628</v>
      </c>
      <c r="K47" s="16">
        <v>110.628</v>
      </c>
      <c r="L47" s="16"/>
      <c r="M47" s="16"/>
      <c r="N47" s="16"/>
      <c r="O47" s="16"/>
      <c r="P47" s="17"/>
      <c r="Q47" s="16"/>
      <c r="R47" s="16"/>
      <c r="S47" s="16"/>
      <c r="T47" s="16"/>
      <c r="U47" s="16"/>
      <c r="V47" s="16"/>
      <c r="W47" s="16"/>
    </row>
    <row r="48" ht="23.25" customHeight="1" spans="1:23">
      <c r="A48" s="17" t="s">
        <v>440</v>
      </c>
      <c r="B48" s="17" t="s">
        <v>481</v>
      </c>
      <c r="C48" s="17" t="s">
        <v>480</v>
      </c>
      <c r="D48" s="17" t="s">
        <v>482</v>
      </c>
      <c r="E48" s="17" t="s">
        <v>104</v>
      </c>
      <c r="F48" s="17" t="s">
        <v>103</v>
      </c>
      <c r="G48" s="17" t="s">
        <v>454</v>
      </c>
      <c r="H48" s="17" t="s">
        <v>455</v>
      </c>
      <c r="I48" s="16">
        <v>26.88</v>
      </c>
      <c r="J48" s="16">
        <v>26.88</v>
      </c>
      <c r="K48" s="16">
        <v>26.88</v>
      </c>
      <c r="L48" s="16"/>
      <c r="M48" s="16"/>
      <c r="N48" s="16"/>
      <c r="O48" s="16"/>
      <c r="P48" s="17"/>
      <c r="Q48" s="16"/>
      <c r="R48" s="16"/>
      <c r="S48" s="16"/>
      <c r="T48" s="16"/>
      <c r="U48" s="16"/>
      <c r="V48" s="16"/>
      <c r="W48" s="16"/>
    </row>
    <row r="49" ht="23.25" customHeight="1" spans="1:23">
      <c r="A49" s="17" t="s">
        <v>440</v>
      </c>
      <c r="B49" s="17" t="s">
        <v>481</v>
      </c>
      <c r="C49" s="17" t="s">
        <v>480</v>
      </c>
      <c r="D49" s="17" t="s">
        <v>482</v>
      </c>
      <c r="E49" s="17" t="s">
        <v>104</v>
      </c>
      <c r="F49" s="17" t="s">
        <v>103</v>
      </c>
      <c r="G49" s="17" t="s">
        <v>456</v>
      </c>
      <c r="H49" s="17" t="s">
        <v>457</v>
      </c>
      <c r="I49" s="16">
        <v>64.598</v>
      </c>
      <c r="J49" s="16">
        <v>64.598</v>
      </c>
      <c r="K49" s="16">
        <v>64.598</v>
      </c>
      <c r="L49" s="16"/>
      <c r="M49" s="16"/>
      <c r="N49" s="16"/>
      <c r="O49" s="16"/>
      <c r="P49" s="17"/>
      <c r="Q49" s="16"/>
      <c r="R49" s="16"/>
      <c r="S49" s="16"/>
      <c r="T49" s="16"/>
      <c r="U49" s="16"/>
      <c r="V49" s="16"/>
      <c r="W49" s="16"/>
    </row>
    <row r="50" ht="23.25" customHeight="1" spans="1:23">
      <c r="A50" s="17" t="s">
        <v>440</v>
      </c>
      <c r="B50" s="17" t="s">
        <v>481</v>
      </c>
      <c r="C50" s="17" t="s">
        <v>480</v>
      </c>
      <c r="D50" s="17" t="s">
        <v>482</v>
      </c>
      <c r="E50" s="17" t="s">
        <v>104</v>
      </c>
      <c r="F50" s="17" t="s">
        <v>103</v>
      </c>
      <c r="G50" s="17" t="s">
        <v>394</v>
      </c>
      <c r="H50" s="17" t="s">
        <v>458</v>
      </c>
      <c r="I50" s="16">
        <v>6.5</v>
      </c>
      <c r="J50" s="16">
        <v>6.5</v>
      </c>
      <c r="K50" s="16">
        <v>6.5</v>
      </c>
      <c r="L50" s="16"/>
      <c r="M50" s="16"/>
      <c r="N50" s="16"/>
      <c r="O50" s="16"/>
      <c r="P50" s="17"/>
      <c r="Q50" s="16"/>
      <c r="R50" s="16"/>
      <c r="S50" s="16"/>
      <c r="T50" s="16"/>
      <c r="U50" s="16"/>
      <c r="V50" s="16"/>
      <c r="W50" s="16"/>
    </row>
    <row r="51" ht="23.25" customHeight="1" spans="1:23">
      <c r="A51" s="17" t="s">
        <v>440</v>
      </c>
      <c r="B51" s="17" t="s">
        <v>481</v>
      </c>
      <c r="C51" s="17" t="s">
        <v>480</v>
      </c>
      <c r="D51" s="17" t="s">
        <v>482</v>
      </c>
      <c r="E51" s="17" t="s">
        <v>104</v>
      </c>
      <c r="F51" s="17" t="s">
        <v>103</v>
      </c>
      <c r="G51" s="17" t="s">
        <v>459</v>
      </c>
      <c r="H51" s="17" t="s">
        <v>460</v>
      </c>
      <c r="I51" s="16">
        <v>12.65</v>
      </c>
      <c r="J51" s="16">
        <v>12.65</v>
      </c>
      <c r="K51" s="16">
        <v>12.65</v>
      </c>
      <c r="L51" s="16"/>
      <c r="M51" s="16"/>
      <c r="N51" s="16"/>
      <c r="O51" s="16"/>
      <c r="P51" s="17"/>
      <c r="Q51" s="16"/>
      <c r="R51" s="16"/>
      <c r="S51" s="16"/>
      <c r="T51" s="16"/>
      <c r="U51" s="16"/>
      <c r="V51" s="16"/>
      <c r="W51" s="16"/>
    </row>
    <row r="52" ht="23.25" customHeight="1" spans="1:23">
      <c r="A52" s="17"/>
      <c r="B52" s="17"/>
      <c r="C52" s="17" t="s">
        <v>461</v>
      </c>
      <c r="D52" s="17"/>
      <c r="E52" s="17"/>
      <c r="F52" s="17"/>
      <c r="G52" s="17"/>
      <c r="H52" s="17"/>
      <c r="I52" s="16">
        <v>100</v>
      </c>
      <c r="J52" s="16">
        <v>100</v>
      </c>
      <c r="K52" s="16">
        <v>100</v>
      </c>
      <c r="L52" s="16"/>
      <c r="M52" s="16"/>
      <c r="N52" s="16"/>
      <c r="O52" s="16"/>
      <c r="P52" s="17"/>
      <c r="Q52" s="16"/>
      <c r="R52" s="16"/>
      <c r="S52" s="16"/>
      <c r="T52" s="16"/>
      <c r="U52" s="16"/>
      <c r="V52" s="16"/>
      <c r="W52" s="16"/>
    </row>
    <row r="53" ht="23.25" customHeight="1" spans="1:23">
      <c r="A53" s="17" t="s">
        <v>447</v>
      </c>
      <c r="B53" s="17" t="s">
        <v>483</v>
      </c>
      <c r="C53" s="17" t="s">
        <v>461</v>
      </c>
      <c r="D53" s="17" t="s">
        <v>482</v>
      </c>
      <c r="E53" s="17" t="s">
        <v>104</v>
      </c>
      <c r="F53" s="17" t="s">
        <v>103</v>
      </c>
      <c r="G53" s="17" t="s">
        <v>359</v>
      </c>
      <c r="H53" s="17" t="s">
        <v>443</v>
      </c>
      <c r="I53" s="16">
        <v>2</v>
      </c>
      <c r="J53" s="16">
        <v>2</v>
      </c>
      <c r="K53" s="16">
        <v>2</v>
      </c>
      <c r="L53" s="16"/>
      <c r="M53" s="16"/>
      <c r="N53" s="16"/>
      <c r="O53" s="16"/>
      <c r="P53" s="17"/>
      <c r="Q53" s="16"/>
      <c r="R53" s="16"/>
      <c r="S53" s="16"/>
      <c r="T53" s="16"/>
      <c r="U53" s="16"/>
      <c r="V53" s="16"/>
      <c r="W53" s="16"/>
    </row>
    <row r="54" ht="23.25" customHeight="1" spans="1:23">
      <c r="A54" s="17" t="s">
        <v>447</v>
      </c>
      <c r="B54" s="17" t="s">
        <v>483</v>
      </c>
      <c r="C54" s="17" t="s">
        <v>461</v>
      </c>
      <c r="D54" s="17" t="s">
        <v>482</v>
      </c>
      <c r="E54" s="17" t="s">
        <v>104</v>
      </c>
      <c r="F54" s="17" t="s">
        <v>103</v>
      </c>
      <c r="G54" s="17" t="s">
        <v>359</v>
      </c>
      <c r="H54" s="17" t="s">
        <v>443</v>
      </c>
      <c r="I54" s="16">
        <v>35.75</v>
      </c>
      <c r="J54" s="16">
        <v>35.75</v>
      </c>
      <c r="K54" s="16">
        <v>35.75</v>
      </c>
      <c r="L54" s="16"/>
      <c r="M54" s="16"/>
      <c r="N54" s="16"/>
      <c r="O54" s="16"/>
      <c r="P54" s="17"/>
      <c r="Q54" s="16"/>
      <c r="R54" s="16"/>
      <c r="S54" s="16"/>
      <c r="T54" s="16"/>
      <c r="U54" s="16"/>
      <c r="V54" s="16"/>
      <c r="W54" s="16"/>
    </row>
    <row r="55" ht="23.25" customHeight="1" spans="1:23">
      <c r="A55" s="17" t="s">
        <v>447</v>
      </c>
      <c r="B55" s="17" t="s">
        <v>483</v>
      </c>
      <c r="C55" s="17" t="s">
        <v>461</v>
      </c>
      <c r="D55" s="17" t="s">
        <v>482</v>
      </c>
      <c r="E55" s="17" t="s">
        <v>104</v>
      </c>
      <c r="F55" s="17" t="s">
        <v>103</v>
      </c>
      <c r="G55" s="17" t="s">
        <v>358</v>
      </c>
      <c r="H55" s="17" t="s">
        <v>451</v>
      </c>
      <c r="I55" s="16">
        <v>8.4</v>
      </c>
      <c r="J55" s="16">
        <v>8.4</v>
      </c>
      <c r="K55" s="16">
        <v>8.4</v>
      </c>
      <c r="L55" s="16"/>
      <c r="M55" s="16"/>
      <c r="N55" s="16"/>
      <c r="O55" s="16"/>
      <c r="P55" s="17"/>
      <c r="Q55" s="16"/>
      <c r="R55" s="16"/>
      <c r="S55" s="16"/>
      <c r="T55" s="16"/>
      <c r="U55" s="16"/>
      <c r="V55" s="16"/>
      <c r="W55" s="16"/>
    </row>
    <row r="56" ht="23.25" customHeight="1" spans="1:23">
      <c r="A56" s="17" t="s">
        <v>447</v>
      </c>
      <c r="B56" s="17" t="s">
        <v>483</v>
      </c>
      <c r="C56" s="17" t="s">
        <v>461</v>
      </c>
      <c r="D56" s="17" t="s">
        <v>482</v>
      </c>
      <c r="E56" s="17" t="s">
        <v>104</v>
      </c>
      <c r="F56" s="17" t="s">
        <v>103</v>
      </c>
      <c r="G56" s="17" t="s">
        <v>363</v>
      </c>
      <c r="H56" s="17" t="s">
        <v>453</v>
      </c>
      <c r="I56" s="16">
        <v>5</v>
      </c>
      <c r="J56" s="16">
        <v>5</v>
      </c>
      <c r="K56" s="16">
        <v>5</v>
      </c>
      <c r="L56" s="16"/>
      <c r="M56" s="16"/>
      <c r="N56" s="16"/>
      <c r="O56" s="16"/>
      <c r="P56" s="17"/>
      <c r="Q56" s="16"/>
      <c r="R56" s="16"/>
      <c r="S56" s="16"/>
      <c r="T56" s="16"/>
      <c r="U56" s="16"/>
      <c r="V56" s="16"/>
      <c r="W56" s="16"/>
    </row>
    <row r="57" ht="23.25" customHeight="1" spans="1:23">
      <c r="A57" s="17" t="s">
        <v>447</v>
      </c>
      <c r="B57" s="17" t="s">
        <v>483</v>
      </c>
      <c r="C57" s="17" t="s">
        <v>461</v>
      </c>
      <c r="D57" s="17" t="s">
        <v>482</v>
      </c>
      <c r="E57" s="17" t="s">
        <v>104</v>
      </c>
      <c r="F57" s="17" t="s">
        <v>103</v>
      </c>
      <c r="G57" s="17" t="s">
        <v>454</v>
      </c>
      <c r="H57" s="17" t="s">
        <v>455</v>
      </c>
      <c r="I57" s="16">
        <v>5</v>
      </c>
      <c r="J57" s="16">
        <v>5</v>
      </c>
      <c r="K57" s="16">
        <v>5</v>
      </c>
      <c r="L57" s="16"/>
      <c r="M57" s="16"/>
      <c r="N57" s="16"/>
      <c r="O57" s="16"/>
      <c r="P57" s="17"/>
      <c r="Q57" s="16"/>
      <c r="R57" s="16"/>
      <c r="S57" s="16"/>
      <c r="T57" s="16"/>
      <c r="U57" s="16"/>
      <c r="V57" s="16"/>
      <c r="W57" s="16"/>
    </row>
    <row r="58" ht="23.25" customHeight="1" spans="1:23">
      <c r="A58" s="17" t="s">
        <v>447</v>
      </c>
      <c r="B58" s="17" t="s">
        <v>483</v>
      </c>
      <c r="C58" s="17" t="s">
        <v>461</v>
      </c>
      <c r="D58" s="17" t="s">
        <v>482</v>
      </c>
      <c r="E58" s="17" t="s">
        <v>104</v>
      </c>
      <c r="F58" s="17" t="s">
        <v>103</v>
      </c>
      <c r="G58" s="17" t="s">
        <v>456</v>
      </c>
      <c r="H58" s="17" t="s">
        <v>457</v>
      </c>
      <c r="I58" s="16">
        <v>15</v>
      </c>
      <c r="J58" s="16">
        <v>15</v>
      </c>
      <c r="K58" s="16">
        <v>15</v>
      </c>
      <c r="L58" s="16"/>
      <c r="M58" s="16"/>
      <c r="N58" s="16"/>
      <c r="O58" s="16"/>
      <c r="P58" s="17"/>
      <c r="Q58" s="16"/>
      <c r="R58" s="16"/>
      <c r="S58" s="16"/>
      <c r="T58" s="16"/>
      <c r="U58" s="16"/>
      <c r="V58" s="16"/>
      <c r="W58" s="16"/>
    </row>
    <row r="59" ht="23.25" customHeight="1" spans="1:23">
      <c r="A59" s="17" t="s">
        <v>447</v>
      </c>
      <c r="B59" s="17" t="s">
        <v>483</v>
      </c>
      <c r="C59" s="17" t="s">
        <v>461</v>
      </c>
      <c r="D59" s="17" t="s">
        <v>482</v>
      </c>
      <c r="E59" s="17" t="s">
        <v>104</v>
      </c>
      <c r="F59" s="17" t="s">
        <v>103</v>
      </c>
      <c r="G59" s="17" t="s">
        <v>394</v>
      </c>
      <c r="H59" s="17" t="s">
        <v>458</v>
      </c>
      <c r="I59" s="16">
        <v>6</v>
      </c>
      <c r="J59" s="16">
        <v>6</v>
      </c>
      <c r="K59" s="16">
        <v>6</v>
      </c>
      <c r="L59" s="16"/>
      <c r="M59" s="16"/>
      <c r="N59" s="16"/>
      <c r="O59" s="16"/>
      <c r="P59" s="17"/>
      <c r="Q59" s="16"/>
      <c r="R59" s="16"/>
      <c r="S59" s="16"/>
      <c r="T59" s="16"/>
      <c r="U59" s="16"/>
      <c r="V59" s="16"/>
      <c r="W59" s="16"/>
    </row>
    <row r="60" ht="23.25" customHeight="1" spans="1:23">
      <c r="A60" s="17" t="s">
        <v>447</v>
      </c>
      <c r="B60" s="17" t="s">
        <v>483</v>
      </c>
      <c r="C60" s="17" t="s">
        <v>461</v>
      </c>
      <c r="D60" s="17" t="s">
        <v>482</v>
      </c>
      <c r="E60" s="17" t="s">
        <v>104</v>
      </c>
      <c r="F60" s="17" t="s">
        <v>103</v>
      </c>
      <c r="G60" s="17" t="s">
        <v>459</v>
      </c>
      <c r="H60" s="17" t="s">
        <v>460</v>
      </c>
      <c r="I60" s="16">
        <v>3</v>
      </c>
      <c r="J60" s="16">
        <v>3</v>
      </c>
      <c r="K60" s="16">
        <v>3</v>
      </c>
      <c r="L60" s="16"/>
      <c r="M60" s="16"/>
      <c r="N60" s="16"/>
      <c r="O60" s="16"/>
      <c r="P60" s="17"/>
      <c r="Q60" s="16"/>
      <c r="R60" s="16"/>
      <c r="S60" s="16"/>
      <c r="T60" s="16"/>
      <c r="U60" s="16"/>
      <c r="V60" s="16"/>
      <c r="W60" s="16"/>
    </row>
    <row r="61" ht="23.25" customHeight="1" spans="1:23">
      <c r="A61" s="17" t="s">
        <v>447</v>
      </c>
      <c r="B61" s="17" t="s">
        <v>483</v>
      </c>
      <c r="C61" s="17" t="s">
        <v>461</v>
      </c>
      <c r="D61" s="17" t="s">
        <v>482</v>
      </c>
      <c r="E61" s="17" t="s">
        <v>104</v>
      </c>
      <c r="F61" s="17" t="s">
        <v>103</v>
      </c>
      <c r="G61" s="17" t="s">
        <v>459</v>
      </c>
      <c r="H61" s="17" t="s">
        <v>460</v>
      </c>
      <c r="I61" s="16">
        <v>2</v>
      </c>
      <c r="J61" s="16">
        <v>2</v>
      </c>
      <c r="K61" s="16">
        <v>2</v>
      </c>
      <c r="L61" s="16"/>
      <c r="M61" s="16"/>
      <c r="N61" s="16"/>
      <c r="O61" s="16"/>
      <c r="P61" s="17"/>
      <c r="Q61" s="16"/>
      <c r="R61" s="16"/>
      <c r="S61" s="16"/>
      <c r="T61" s="16"/>
      <c r="U61" s="16"/>
      <c r="V61" s="16"/>
      <c r="W61" s="16"/>
    </row>
    <row r="62" ht="23.25" customHeight="1" spans="1:23">
      <c r="A62" s="17" t="s">
        <v>447</v>
      </c>
      <c r="B62" s="17" t="s">
        <v>483</v>
      </c>
      <c r="C62" s="17" t="s">
        <v>461</v>
      </c>
      <c r="D62" s="17" t="s">
        <v>482</v>
      </c>
      <c r="E62" s="17" t="s">
        <v>104</v>
      </c>
      <c r="F62" s="17" t="s">
        <v>103</v>
      </c>
      <c r="G62" s="17" t="s">
        <v>459</v>
      </c>
      <c r="H62" s="17" t="s">
        <v>460</v>
      </c>
      <c r="I62" s="16">
        <v>0.4</v>
      </c>
      <c r="J62" s="16">
        <v>0.4</v>
      </c>
      <c r="K62" s="16">
        <v>0.4</v>
      </c>
      <c r="L62" s="16"/>
      <c r="M62" s="16"/>
      <c r="N62" s="16"/>
      <c r="O62" s="16"/>
      <c r="P62" s="17"/>
      <c r="Q62" s="16"/>
      <c r="R62" s="16"/>
      <c r="S62" s="16"/>
      <c r="T62" s="16"/>
      <c r="U62" s="16"/>
      <c r="V62" s="16"/>
      <c r="W62" s="16"/>
    </row>
    <row r="63" ht="23.25" customHeight="1" spans="1:23">
      <c r="A63" s="17" t="s">
        <v>447</v>
      </c>
      <c r="B63" s="17" t="s">
        <v>483</v>
      </c>
      <c r="C63" s="17" t="s">
        <v>461</v>
      </c>
      <c r="D63" s="17" t="s">
        <v>482</v>
      </c>
      <c r="E63" s="17" t="s">
        <v>104</v>
      </c>
      <c r="F63" s="17" t="s">
        <v>103</v>
      </c>
      <c r="G63" s="17" t="s">
        <v>459</v>
      </c>
      <c r="H63" s="17" t="s">
        <v>460</v>
      </c>
      <c r="I63" s="16">
        <v>0.4</v>
      </c>
      <c r="J63" s="16">
        <v>0.4</v>
      </c>
      <c r="K63" s="16">
        <v>0.4</v>
      </c>
      <c r="L63" s="16"/>
      <c r="M63" s="16"/>
      <c r="N63" s="16"/>
      <c r="O63" s="16"/>
      <c r="P63" s="17"/>
      <c r="Q63" s="16"/>
      <c r="R63" s="16"/>
      <c r="S63" s="16"/>
      <c r="T63" s="16"/>
      <c r="U63" s="16"/>
      <c r="V63" s="16"/>
      <c r="W63" s="16"/>
    </row>
    <row r="64" ht="23.25" customHeight="1" spans="1:23">
      <c r="A64" s="17" t="s">
        <v>447</v>
      </c>
      <c r="B64" s="17" t="s">
        <v>483</v>
      </c>
      <c r="C64" s="17" t="s">
        <v>461</v>
      </c>
      <c r="D64" s="17" t="s">
        <v>482</v>
      </c>
      <c r="E64" s="17" t="s">
        <v>104</v>
      </c>
      <c r="F64" s="17" t="s">
        <v>103</v>
      </c>
      <c r="G64" s="17" t="s">
        <v>459</v>
      </c>
      <c r="H64" s="17" t="s">
        <v>460</v>
      </c>
      <c r="I64" s="16">
        <v>3</v>
      </c>
      <c r="J64" s="16">
        <v>3</v>
      </c>
      <c r="K64" s="16">
        <v>3</v>
      </c>
      <c r="L64" s="16"/>
      <c r="M64" s="16"/>
      <c r="N64" s="16"/>
      <c r="O64" s="16"/>
      <c r="P64" s="17"/>
      <c r="Q64" s="16"/>
      <c r="R64" s="16"/>
      <c r="S64" s="16"/>
      <c r="T64" s="16"/>
      <c r="U64" s="16"/>
      <c r="V64" s="16"/>
      <c r="W64" s="16"/>
    </row>
    <row r="65" ht="23.25" customHeight="1" spans="1:23">
      <c r="A65" s="17" t="s">
        <v>447</v>
      </c>
      <c r="B65" s="17" t="s">
        <v>483</v>
      </c>
      <c r="C65" s="17" t="s">
        <v>461</v>
      </c>
      <c r="D65" s="17" t="s">
        <v>482</v>
      </c>
      <c r="E65" s="17" t="s">
        <v>104</v>
      </c>
      <c r="F65" s="17" t="s">
        <v>103</v>
      </c>
      <c r="G65" s="17" t="s">
        <v>459</v>
      </c>
      <c r="H65" s="17" t="s">
        <v>460</v>
      </c>
      <c r="I65" s="16">
        <v>13</v>
      </c>
      <c r="J65" s="16">
        <v>13</v>
      </c>
      <c r="K65" s="16">
        <v>13</v>
      </c>
      <c r="L65" s="16"/>
      <c r="M65" s="16"/>
      <c r="N65" s="16"/>
      <c r="O65" s="16"/>
      <c r="P65" s="17"/>
      <c r="Q65" s="16"/>
      <c r="R65" s="16"/>
      <c r="S65" s="16"/>
      <c r="T65" s="16"/>
      <c r="U65" s="16"/>
      <c r="V65" s="16"/>
      <c r="W65" s="16"/>
    </row>
    <row r="66" ht="23.25" customHeight="1" spans="1:23">
      <c r="A66" s="17" t="s">
        <v>447</v>
      </c>
      <c r="B66" s="17" t="s">
        <v>483</v>
      </c>
      <c r="C66" s="17" t="s">
        <v>461</v>
      </c>
      <c r="D66" s="17" t="s">
        <v>482</v>
      </c>
      <c r="E66" s="17" t="s">
        <v>104</v>
      </c>
      <c r="F66" s="17" t="s">
        <v>103</v>
      </c>
      <c r="G66" s="17" t="s">
        <v>459</v>
      </c>
      <c r="H66" s="17" t="s">
        <v>460</v>
      </c>
      <c r="I66" s="16">
        <v>1.05</v>
      </c>
      <c r="J66" s="16">
        <v>1.05</v>
      </c>
      <c r="K66" s="16">
        <v>1.05</v>
      </c>
      <c r="L66" s="16"/>
      <c r="M66" s="16"/>
      <c r="N66" s="16"/>
      <c r="O66" s="16"/>
      <c r="P66" s="17"/>
      <c r="Q66" s="16"/>
      <c r="R66" s="16"/>
      <c r="S66" s="16"/>
      <c r="T66" s="16"/>
      <c r="U66" s="16"/>
      <c r="V66" s="16"/>
      <c r="W66" s="16"/>
    </row>
    <row r="67" ht="23.25" customHeight="1" spans="1:23">
      <c r="A67" s="17"/>
      <c r="B67" s="17"/>
      <c r="C67" s="17" t="s">
        <v>484</v>
      </c>
      <c r="D67" s="17"/>
      <c r="E67" s="17"/>
      <c r="F67" s="17"/>
      <c r="G67" s="17"/>
      <c r="H67" s="17"/>
      <c r="I67" s="16">
        <v>10</v>
      </c>
      <c r="J67" s="16"/>
      <c r="K67" s="16"/>
      <c r="L67" s="16"/>
      <c r="M67" s="16"/>
      <c r="N67" s="16"/>
      <c r="O67" s="16"/>
      <c r="P67" s="17"/>
      <c r="Q67" s="16"/>
      <c r="R67" s="16">
        <v>10</v>
      </c>
      <c r="S67" s="16"/>
      <c r="T67" s="16"/>
      <c r="U67" s="16"/>
      <c r="V67" s="16"/>
      <c r="W67" s="16">
        <v>10</v>
      </c>
    </row>
    <row r="68" ht="23.25" customHeight="1" spans="1:23">
      <c r="A68" s="17" t="s">
        <v>440</v>
      </c>
      <c r="B68" s="17" t="s">
        <v>485</v>
      </c>
      <c r="C68" s="17" t="s">
        <v>484</v>
      </c>
      <c r="D68" s="17" t="s">
        <v>482</v>
      </c>
      <c r="E68" s="17" t="s">
        <v>104</v>
      </c>
      <c r="F68" s="17" t="s">
        <v>103</v>
      </c>
      <c r="G68" s="17" t="s">
        <v>359</v>
      </c>
      <c r="H68" s="17" t="s">
        <v>443</v>
      </c>
      <c r="I68" s="16">
        <v>6</v>
      </c>
      <c r="J68" s="16"/>
      <c r="K68" s="16"/>
      <c r="L68" s="16"/>
      <c r="M68" s="16"/>
      <c r="N68" s="16"/>
      <c r="O68" s="16"/>
      <c r="P68" s="17"/>
      <c r="Q68" s="16"/>
      <c r="R68" s="16">
        <v>6</v>
      </c>
      <c r="S68" s="16"/>
      <c r="T68" s="16"/>
      <c r="U68" s="16"/>
      <c r="V68" s="16"/>
      <c r="W68" s="16">
        <v>6</v>
      </c>
    </row>
    <row r="69" ht="23.25" customHeight="1" spans="1:23">
      <c r="A69" s="17" t="s">
        <v>440</v>
      </c>
      <c r="B69" s="17" t="s">
        <v>485</v>
      </c>
      <c r="C69" s="17" t="s">
        <v>484</v>
      </c>
      <c r="D69" s="17" t="s">
        <v>482</v>
      </c>
      <c r="E69" s="17" t="s">
        <v>104</v>
      </c>
      <c r="F69" s="17" t="s">
        <v>103</v>
      </c>
      <c r="G69" s="17" t="s">
        <v>470</v>
      </c>
      <c r="H69" s="17" t="s">
        <v>471</v>
      </c>
      <c r="I69" s="16">
        <v>2</v>
      </c>
      <c r="J69" s="16"/>
      <c r="K69" s="16"/>
      <c r="L69" s="16"/>
      <c r="M69" s="16"/>
      <c r="N69" s="16"/>
      <c r="O69" s="16"/>
      <c r="P69" s="17"/>
      <c r="Q69" s="16"/>
      <c r="R69" s="16">
        <v>2</v>
      </c>
      <c r="S69" s="16"/>
      <c r="T69" s="16"/>
      <c r="U69" s="16"/>
      <c r="V69" s="16"/>
      <c r="W69" s="16">
        <v>2</v>
      </c>
    </row>
    <row r="70" ht="23.25" customHeight="1" spans="1:23">
      <c r="A70" s="17" t="s">
        <v>440</v>
      </c>
      <c r="B70" s="17" t="s">
        <v>485</v>
      </c>
      <c r="C70" s="17" t="s">
        <v>484</v>
      </c>
      <c r="D70" s="17" t="s">
        <v>482</v>
      </c>
      <c r="E70" s="17" t="s">
        <v>104</v>
      </c>
      <c r="F70" s="17" t="s">
        <v>103</v>
      </c>
      <c r="G70" s="17" t="s">
        <v>454</v>
      </c>
      <c r="H70" s="17" t="s">
        <v>455</v>
      </c>
      <c r="I70" s="16">
        <v>1</v>
      </c>
      <c r="J70" s="16"/>
      <c r="K70" s="16"/>
      <c r="L70" s="16"/>
      <c r="M70" s="16"/>
      <c r="N70" s="16"/>
      <c r="O70" s="16"/>
      <c r="P70" s="17"/>
      <c r="Q70" s="16"/>
      <c r="R70" s="16">
        <v>1</v>
      </c>
      <c r="S70" s="16"/>
      <c r="T70" s="16"/>
      <c r="U70" s="16"/>
      <c r="V70" s="16"/>
      <c r="W70" s="16">
        <v>1</v>
      </c>
    </row>
    <row r="71" ht="23.25" customHeight="1" spans="1:23">
      <c r="A71" s="17" t="s">
        <v>440</v>
      </c>
      <c r="B71" s="17" t="s">
        <v>485</v>
      </c>
      <c r="C71" s="17" t="s">
        <v>484</v>
      </c>
      <c r="D71" s="17" t="s">
        <v>482</v>
      </c>
      <c r="E71" s="17" t="s">
        <v>104</v>
      </c>
      <c r="F71" s="17" t="s">
        <v>103</v>
      </c>
      <c r="G71" s="17" t="s">
        <v>394</v>
      </c>
      <c r="H71" s="17" t="s">
        <v>458</v>
      </c>
      <c r="I71" s="16">
        <v>1</v>
      </c>
      <c r="J71" s="16"/>
      <c r="K71" s="16"/>
      <c r="L71" s="16"/>
      <c r="M71" s="16"/>
      <c r="N71" s="16"/>
      <c r="O71" s="16"/>
      <c r="P71" s="17"/>
      <c r="Q71" s="16"/>
      <c r="R71" s="16">
        <v>1</v>
      </c>
      <c r="S71" s="16"/>
      <c r="T71" s="16"/>
      <c r="U71" s="16"/>
      <c r="V71" s="16"/>
      <c r="W71" s="16">
        <v>1</v>
      </c>
    </row>
    <row r="72" ht="18.75" customHeight="1" spans="1:23">
      <c r="A72" s="201" t="s">
        <v>114</v>
      </c>
      <c r="B72" s="202"/>
      <c r="C72" s="202"/>
      <c r="D72" s="202"/>
      <c r="E72" s="202"/>
      <c r="F72" s="202"/>
      <c r="G72" s="202"/>
      <c r="H72" s="203"/>
      <c r="I72" s="16">
        <v>2087.628</v>
      </c>
      <c r="J72" s="16">
        <v>2047.628</v>
      </c>
      <c r="K72" s="16">
        <v>2047.628</v>
      </c>
      <c r="L72" s="16"/>
      <c r="M72" s="16"/>
      <c r="N72" s="16"/>
      <c r="O72" s="16"/>
      <c r="P72" s="16"/>
      <c r="Q72" s="16"/>
      <c r="R72" s="16">
        <v>40</v>
      </c>
      <c r="S72" s="16"/>
      <c r="T72" s="16"/>
      <c r="U72" s="16"/>
      <c r="V72" s="16"/>
      <c r="W72" s="16">
        <v>40</v>
      </c>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3055555555556" right="0.393055555555556" top="0.984027777777778" bottom="0.786805555555556" header="0.5" footer="0.5"/>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2024-01-25T00:56:00Z</dcterms:created>
  <dcterms:modified xsi:type="dcterms:W3CDTF">2024-07-22T08:45:13Z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6557D303E4D54A80895F01C55FCBC260_12</vt:lpwstr>
  </property>
</Properties>
</file>