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15" firstSheet="13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  <definedName name="_xlnm.Print_Area" localSheetId="1">'部门收入预算表01-2'!$A$1:$T$10</definedName>
    <definedName name="_xlnm.Print_Area" localSheetId="2">'部门支出预算表01-03'!$A$1:$Q$26</definedName>
    <definedName name="_xlnm.Print_Area" localSheetId="3">'财政拨款收支预算总表02-1'!$A$1:$D$35</definedName>
    <definedName name="_xlnm.Print_Area" localSheetId="4">'一般公共预算支出预算表（按功能科目分类）02-2'!$A$1:$G$26</definedName>
    <definedName name="_xlnm.Print_Area" localSheetId="5">'一般公共预算支出预算表（按经济科目分类）02-3'!$A$1:$Z$43</definedName>
    <definedName name="_xlnm.Print_Area" localSheetId="6">一般公共预算“三公”经费支出预算表03!$A$1:$F$14</definedName>
    <definedName name="_xlnm.Print_Area" localSheetId="7">'基本支出预算表（人员类.运转类公用经费项目）04'!$A$1:$Z$37</definedName>
    <definedName name="_xlnm.Print_Area" localSheetId="8">'项目支出预算表（其他运转类.特定目标类项目）05-1'!$A$1:$W$31</definedName>
    <definedName name="_xlnm.Print_Area" localSheetId="9">'项目支出绩效目标表（本次下达）05-2'!$A$1:$K$32</definedName>
    <definedName name="_xlnm.Print_Area" localSheetId="10">'项目支出绩效目标表（另文下达）05-3'!$A$1:$K$15</definedName>
    <definedName name="_xlnm.Print_Area" localSheetId="11">政府性基金预算支出预算表06!$A$1:$F$11</definedName>
    <definedName name="_xlnm.Print_Area" localSheetId="12">国有资本经营预算支出表07!$A$1:$F$10</definedName>
    <definedName name="_xlnm.Print_Area" localSheetId="13">部门政府采购预算表08!$A$1:$Q$16</definedName>
    <definedName name="_xlnm.Print_Area" localSheetId="14">政府购买服务预算表09!$A$1:$R$13</definedName>
    <definedName name="_xlnm.Print_Area" localSheetId="15">'市对下转移支付预算表10-1'!$A$1:$N$9</definedName>
    <definedName name="_xlnm.Print_Area" localSheetId="16">'市对下转移支付绩效目标表10-2'!$A$1:$J$14</definedName>
    <definedName name="_xlnm.Print_Area" localSheetId="17">新增资产配置表11!$A$1:$H$15</definedName>
    <definedName name="_xlnm.Print_Area" localSheetId="18">上级补助项目支出预算表12!$A$1:$K$12</definedName>
    <definedName name="_xlnm.Print_Area" localSheetId="19">部门项目中期规划预算表13!$A$1:$G$13</definedName>
  </definedNames>
  <calcPr calcId="144525"/>
</workbook>
</file>

<file path=xl/sharedStrings.xml><?xml version="1.0" encoding="utf-8"?>
<sst xmlns="http://schemas.openxmlformats.org/spreadsheetml/2006/main" count="1359" uniqueCount="523">
  <si>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01-1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</si>
  <si>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财务收支预算总表</t>
    </r>
  </si>
  <si>
    <t>单位：万元</t>
  </si>
  <si>
    <r>
      <rPr>
        <sz val="10"/>
        <color rgb="FF000000"/>
        <rFont val="宋体"/>
        <charset val="134"/>
      </rPr>
      <t>收</t>
    </r>
    <r>
      <rPr>
        <sz val="10"/>
        <color rgb="FF000000"/>
        <rFont val="Times New Roman"/>
        <charset val="134"/>
      </rPr>
      <t xml:space="preserve">        </t>
    </r>
    <r>
      <rPr>
        <sz val="10"/>
        <color rgb="FF000000"/>
        <rFont val="宋体"/>
        <charset val="134"/>
      </rPr>
      <t>入</t>
    </r>
  </si>
  <si>
    <r>
      <rPr>
        <sz val="10"/>
        <color rgb="FF000000"/>
        <rFont val="宋体"/>
        <charset val="134"/>
      </rPr>
      <t>支</t>
    </r>
    <r>
      <rPr>
        <sz val="10"/>
        <color rgb="FF000000"/>
        <rFont val="Times New Roman"/>
        <charset val="134"/>
      </rPr>
      <t xml:space="preserve">        </t>
    </r>
    <r>
      <rPr>
        <sz val="10"/>
        <color rgb="FF000000"/>
        <rFont val="宋体"/>
        <charset val="134"/>
      </rPr>
      <t>出</t>
    </r>
  </si>
  <si>
    <r>
      <rPr>
        <sz val="10"/>
        <color rgb="FF000000"/>
        <rFont val="宋体"/>
        <charset val="134"/>
      </rPr>
      <t>项</t>
    </r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目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</si>
  <si>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年预算数</t>
    </r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</si>
  <si>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</si>
  <si>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</si>
  <si>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</si>
  <si>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</si>
  <si>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</si>
  <si>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</si>
  <si>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</si>
  <si>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</si>
  <si>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</si>
  <si>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</si>
  <si>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</si>
  <si>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</si>
  <si>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</si>
  <si>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</si>
  <si>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</si>
  <si>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r>
      <rPr>
        <sz val="10"/>
        <color theme="1"/>
        <rFont val="宋体"/>
        <charset val="134"/>
      </rPr>
      <t>收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入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计</t>
    </r>
  </si>
  <si>
    <r>
      <rPr>
        <sz val="10"/>
        <color theme="1"/>
        <rFont val="宋体"/>
        <charset val="134"/>
      </rPr>
      <t>支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计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</si>
  <si>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01-2</t>
    </r>
    <r>
      <rPr>
        <sz val="10"/>
        <color rgb="FF000000"/>
        <rFont val="宋体"/>
        <charset val="134"/>
      </rPr>
      <t>表</t>
    </r>
  </si>
  <si>
    <t>预算01-2表</t>
  </si>
  <si>
    <r>
      <rPr>
        <b/>
        <sz val="22"/>
        <color rgb="FF000000"/>
        <rFont val="宋体"/>
        <charset val="134"/>
      </rPr>
      <t>部门收入预算表</t>
    </r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</si>
  <si>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</si>
  <si>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</si>
  <si>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</si>
  <si>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</si>
  <si>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</si>
  <si>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</si>
  <si>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</si>
  <si>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</si>
  <si>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</si>
  <si>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</si>
  <si>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</si>
  <si>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</si>
  <si>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</si>
  <si>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</si>
  <si>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</si>
  <si>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</si>
  <si>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340001</t>
  </si>
  <si>
    <t>曲靖市城市综合管理局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</si>
  <si>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01-3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</si>
  <si>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部门支出预算表</t>
    </r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</si>
  <si>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</si>
  <si>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</si>
  <si>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</si>
  <si>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</si>
  <si>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</si>
  <si>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</si>
  <si>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</si>
  <si>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r>
      <rPr>
        <sz val="10"/>
        <color rgb="FF000000"/>
        <rFont val="宋体"/>
        <charset val="134"/>
      </rPr>
      <t>事业单位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经营支出</t>
    </r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</si>
  <si>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</si>
  <si>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</si>
  <si>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</si>
  <si>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</si>
  <si>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</si>
  <si>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</si>
  <si>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</si>
  <si>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</si>
  <si>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</si>
  <si>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</si>
  <si>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</si>
  <si>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</si>
  <si>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</si>
  <si>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</si>
  <si>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</si>
  <si>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</si>
  <si>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</si>
  <si>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</si>
  <si>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</si>
  <si>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</si>
  <si>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</si>
  <si>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</si>
  <si>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</si>
  <si>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</si>
  <si>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</si>
  <si>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</si>
  <si>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</si>
  <si>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</si>
  <si>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</si>
  <si>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</si>
  <si>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</si>
  <si>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</si>
  <si>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</si>
  <si>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</si>
  <si>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</si>
  <si>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</si>
  <si>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r>
      <rPr>
        <sz val="10"/>
        <color rgb="FF000000"/>
        <rFont val="宋体"/>
        <charset val="134"/>
      </rPr>
      <t>合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计</t>
    </r>
  </si>
  <si>
    <t>合  计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</si>
  <si>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02-1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</si>
  <si>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财政拨款收支预算总表</t>
    </r>
  </si>
  <si>
    <r>
      <rPr>
        <sz val="10"/>
        <color theme="1"/>
        <rFont val="宋体"/>
        <charset val="134"/>
      </rPr>
      <t>支</t>
    </r>
    <r>
      <rPr>
        <sz val="10"/>
        <color theme="1"/>
        <rFont val="Times New Roman"/>
        <charset val="134"/>
      </rPr>
      <t xml:space="preserve">        </t>
    </r>
    <r>
      <rPr>
        <sz val="10"/>
        <color theme="1"/>
        <rFont val="宋体"/>
        <charset val="134"/>
      </rPr>
      <t>出</t>
    </r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</si>
  <si>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</si>
  <si>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</si>
  <si>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</si>
  <si>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</si>
  <si>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</si>
  <si>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</si>
  <si>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</si>
  <si>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</si>
  <si>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</si>
  <si>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</si>
  <si>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</si>
  <si>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</si>
  <si>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</si>
  <si>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</si>
  <si>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</si>
  <si>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</si>
  <si>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</si>
  <si>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</si>
  <si>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</si>
  <si>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</si>
  <si>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</si>
  <si>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</si>
  <si>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</si>
  <si>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</si>
  <si>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</si>
  <si>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</si>
  <si>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</si>
  <si>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</si>
  <si>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</si>
  <si>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</si>
  <si>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</si>
  <si>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r>
      <rPr>
        <sz val="10"/>
        <color theme="1"/>
        <rFont val="宋体"/>
        <charset val="134"/>
      </rPr>
      <t>收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入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计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</si>
  <si>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02-2</t>
    </r>
    <r>
      <rPr>
        <sz val="10"/>
        <color rgb="FF000000"/>
        <rFont val="宋体"/>
        <charset val="134"/>
      </rPr>
      <t>表</t>
    </r>
  </si>
  <si>
    <r>
      <rPr>
        <b/>
        <sz val="21"/>
        <color rgb="FF000000"/>
        <rFont val="宋体"/>
        <charset val="134"/>
      </rPr>
      <t>一般公共预算支出预算表（按功能科目分类）</t>
    </r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</si>
  <si>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</si>
  <si>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</si>
  <si>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</si>
  <si>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</si>
  <si>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</si>
  <si>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</si>
  <si>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</si>
  <si>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</si>
  <si>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</si>
  <si>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02-3</t>
    </r>
    <r>
      <rPr>
        <sz val="10"/>
        <color rgb="FF000000"/>
        <rFont val="宋体"/>
        <charset val="134"/>
      </rPr>
      <t>表</t>
    </r>
  </si>
  <si>
    <r>
      <rPr>
        <sz val="20"/>
        <color rgb="FF000000"/>
        <rFont val="宋体"/>
        <charset val="134"/>
      </rPr>
      <t>财政拨款支出明细表（按经济科目分类）</t>
    </r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</si>
  <si>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</si>
  <si>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</si>
  <si>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</si>
  <si>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</si>
  <si>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</si>
  <si>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</si>
  <si>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</si>
  <si>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</si>
  <si>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</si>
  <si>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</si>
  <si>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</si>
  <si>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</si>
  <si>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</si>
  <si>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</si>
  <si>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</si>
  <si>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</si>
  <si>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</si>
  <si>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</si>
  <si>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</si>
  <si>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</si>
  <si>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</si>
  <si>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</si>
  <si>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</si>
  <si>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</si>
  <si>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</si>
  <si>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</si>
  <si>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</si>
  <si>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</si>
  <si>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</si>
  <si>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</si>
  <si>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</si>
  <si>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</si>
  <si>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</si>
  <si>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</si>
  <si>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</si>
  <si>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</si>
  <si>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</si>
  <si>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</si>
  <si>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</si>
  <si>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</si>
  <si>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</si>
  <si>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</si>
  <si>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</si>
  <si>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</si>
  <si>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</si>
  <si>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</si>
  <si>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05</t>
  </si>
  <si>
    <t>委托业务费</t>
  </si>
  <si>
    <t>公务员医疗补助缴费</t>
  </si>
  <si>
    <t>06</t>
  </si>
  <si>
    <t>公务接待费</t>
  </si>
  <si>
    <t>其他社会保障缴费</t>
  </si>
  <si>
    <t>公务用车运行维护费</t>
  </si>
  <si>
    <t>503</t>
  </si>
  <si>
    <t>机关资本性支出（一）</t>
  </si>
  <si>
    <t>302</t>
  </si>
  <si>
    <t>商品和服务支出</t>
  </si>
  <si>
    <t>设备购置</t>
  </si>
  <si>
    <t>办公费</t>
  </si>
  <si>
    <t>505</t>
  </si>
  <si>
    <t>对事业单位经常性补助</t>
  </si>
  <si>
    <t>物业管理费</t>
  </si>
  <si>
    <t>差旅费</t>
  </si>
  <si>
    <t>509</t>
  </si>
  <si>
    <t>对个人和家庭的补助</t>
  </si>
  <si>
    <t>社会福利和救助</t>
  </si>
  <si>
    <t>离退休费</t>
  </si>
  <si>
    <t>26</t>
  </si>
  <si>
    <t>劳务费</t>
  </si>
  <si>
    <t>513</t>
  </si>
  <si>
    <t>转移性支出</t>
  </si>
  <si>
    <t>27</t>
  </si>
  <si>
    <t>上下级政府间转移性支出</t>
  </si>
  <si>
    <t>28</t>
  </si>
  <si>
    <t>工会经费</t>
  </si>
  <si>
    <t>29</t>
  </si>
  <si>
    <t>福利费</t>
  </si>
  <si>
    <t>31</t>
  </si>
  <si>
    <t>39</t>
  </si>
  <si>
    <t>其他交通费用</t>
  </si>
  <si>
    <t>303</t>
  </si>
  <si>
    <t>退休费</t>
  </si>
  <si>
    <t>生活补助</t>
  </si>
  <si>
    <t>医疗费补助</t>
  </si>
  <si>
    <t>310</t>
  </si>
  <si>
    <t>资本性支出</t>
  </si>
  <si>
    <t>办公设备购置</t>
  </si>
  <si>
    <t>399</t>
  </si>
  <si>
    <t>99</t>
  </si>
  <si>
    <r>
      <rPr>
        <sz val="10.5"/>
        <color rgb="FF000000"/>
        <rFont val="宋体"/>
        <charset val="134"/>
      </rPr>
      <t>其他支出</t>
    </r>
  </si>
  <si>
    <r>
      <rPr>
        <sz val="10.5"/>
        <color rgb="FF000000"/>
        <rFont val="宋体"/>
        <charset val="134"/>
      </rPr>
      <t>支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宋体"/>
        <charset val="134"/>
      </rPr>
      <t>出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宋体"/>
        <charset val="134"/>
      </rPr>
      <t>总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宋体"/>
        <charset val="134"/>
      </rPr>
      <t>计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</si>
  <si>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03</t>
    </r>
    <r>
      <rPr>
        <sz val="10"/>
        <color rgb="FF000000"/>
        <rFont val="宋体"/>
        <charset val="134"/>
      </rPr>
      <t>表</t>
    </r>
  </si>
  <si>
    <r>
      <rPr>
        <sz val="18"/>
        <color rgb="FF000000"/>
        <rFont val="宋体"/>
        <charset val="134"/>
      </rPr>
      <t>一般公共预算</t>
    </r>
    <r>
      <rPr>
        <sz val="18"/>
        <color rgb="FF000000"/>
        <rFont val="Times New Roman"/>
        <charset val="134"/>
      </rPr>
      <t>“</t>
    </r>
    <r>
      <rPr>
        <sz val="18"/>
        <color rgb="FF000000"/>
        <rFont val="宋体"/>
        <charset val="134"/>
      </rPr>
      <t>三公</t>
    </r>
    <r>
      <rPr>
        <sz val="18"/>
        <color rgb="FF000000"/>
        <rFont val="Times New Roman"/>
        <charset val="134"/>
      </rPr>
      <t>”</t>
    </r>
    <r>
      <rPr>
        <sz val="18"/>
        <color rgb="FF000000"/>
        <rFont val="宋体"/>
        <charset val="134"/>
      </rPr>
      <t>经费支出预算表</t>
    </r>
  </si>
  <si>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三公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经费合计</t>
    </r>
  </si>
  <si>
    <t>因公出国（境）费</t>
  </si>
  <si>
    <t>公务用车购置及运行费</t>
  </si>
  <si>
    <t>公务用车购置费</t>
  </si>
  <si>
    <t>公务用车运行费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</si>
  <si>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04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</si>
  <si>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基本支出预算表（人员类</t>
    </r>
    <r>
      <rPr>
        <b/>
        <sz val="23"/>
        <color rgb="FF000000"/>
        <rFont val="Times New Roman"/>
        <charset val="134"/>
      </rPr>
      <t>.</t>
    </r>
    <r>
      <rPr>
        <b/>
        <sz val="23"/>
        <color rgb="FF000000"/>
        <rFont val="宋体"/>
        <charset val="134"/>
      </rPr>
      <t>运转类公用经费项目）</t>
    </r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</si>
  <si>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</si>
  <si>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</si>
  <si>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</si>
  <si>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</si>
  <si>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</si>
  <si>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</si>
  <si>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</si>
  <si>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</si>
  <si>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</si>
  <si>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</si>
  <si>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</si>
  <si>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</si>
  <si>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</si>
  <si>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</si>
  <si>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</si>
  <si>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</si>
  <si>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r>
      <rPr>
        <sz val="10"/>
        <color rgb="FF000000"/>
        <rFont val="宋体"/>
        <charset val="134"/>
      </rPr>
      <t>事业单位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经营收入</t>
    </r>
  </si>
  <si>
    <t>其中：转隶人员公用经费</t>
  </si>
  <si>
    <t>事业单位
经营收入</t>
  </si>
  <si>
    <t>530300210000000025326</t>
  </si>
  <si>
    <t>行政人员支出工资</t>
  </si>
  <si>
    <t>30101</t>
  </si>
  <si>
    <t>30102</t>
  </si>
  <si>
    <t>530300231100001499590</t>
  </si>
  <si>
    <t>公务员基础绩效奖</t>
  </si>
  <si>
    <t>30103</t>
  </si>
  <si>
    <t>530300210000000025337</t>
  </si>
  <si>
    <t>社会保障缴费（养老保险）</t>
  </si>
  <si>
    <t>30108</t>
  </si>
  <si>
    <t>530300210000000025334</t>
  </si>
  <si>
    <t>社会保障缴费（基本医疗保险）</t>
  </si>
  <si>
    <t>30110</t>
  </si>
  <si>
    <t>530300210000000025333</t>
  </si>
  <si>
    <t>社会保障缴费（工伤保险）</t>
  </si>
  <si>
    <t>30112</t>
  </si>
  <si>
    <t>530300210000000025335</t>
  </si>
  <si>
    <t>社会保障缴费（生育保险）</t>
  </si>
  <si>
    <t>530300210000000025332</t>
  </si>
  <si>
    <t>社会保障缴费（附加商业险）</t>
  </si>
  <si>
    <t>530300210000000025340</t>
  </si>
  <si>
    <t>社会保障缴费（住房公积金）</t>
  </si>
  <si>
    <t>30113</t>
  </si>
  <si>
    <t>530300221100000690015</t>
  </si>
  <si>
    <t>30217</t>
  </si>
  <si>
    <t>530300210000000025399</t>
  </si>
  <si>
    <t>一般公用经费</t>
  </si>
  <si>
    <t>30201</t>
  </si>
  <si>
    <t>30211</t>
  </si>
  <si>
    <t>530300221100000716126</t>
  </si>
  <si>
    <t>退休公用经费</t>
  </si>
  <si>
    <t>530300210000000025348</t>
  </si>
  <si>
    <t>30215</t>
  </si>
  <si>
    <t>530300210000000025349</t>
  </si>
  <si>
    <t>30216</t>
  </si>
  <si>
    <t>530300210000000025345</t>
  </si>
  <si>
    <t>30228</t>
  </si>
  <si>
    <t>530300210000000025346</t>
  </si>
  <si>
    <t>30229</t>
  </si>
  <si>
    <t>530300210000000025347</t>
  </si>
  <si>
    <t>公务出行租车经费</t>
  </si>
  <si>
    <t>30239</t>
  </si>
  <si>
    <t>530300210000000025343</t>
  </si>
  <si>
    <t>行政人员公务交通补贴</t>
  </si>
  <si>
    <t>530300210000000025328</t>
  </si>
  <si>
    <t>公务员医疗费</t>
  </si>
  <si>
    <t>30111</t>
  </si>
  <si>
    <t>530300210000000025339</t>
  </si>
  <si>
    <t>退休公务员医疗费</t>
  </si>
  <si>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05-1</t>
    </r>
    <r>
      <rPr>
        <sz val="9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</si>
  <si>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项目支出预算表（其他运转类</t>
    </r>
    <r>
      <rPr>
        <b/>
        <sz val="23"/>
        <color rgb="FF000000"/>
        <rFont val="Times New Roman"/>
        <charset val="134"/>
      </rPr>
      <t>.</t>
    </r>
    <r>
      <rPr>
        <b/>
        <sz val="23"/>
        <color rgb="FF000000"/>
        <rFont val="宋体"/>
        <charset val="134"/>
      </rPr>
      <t>特定目标类项目）</t>
    </r>
  </si>
  <si>
    <t>项目分类</t>
  </si>
  <si>
    <t>经济科目编码</t>
  </si>
  <si>
    <t>经济科目名称</t>
  </si>
  <si>
    <t>本年拨款</t>
  </si>
  <si>
    <t>其中：本次下达</t>
  </si>
  <si>
    <t>城市管理工作业务经费</t>
  </si>
  <si>
    <t>专项业务类</t>
  </si>
  <si>
    <t>530300200000000001798</t>
  </si>
  <si>
    <t>30209</t>
  </si>
  <si>
    <t>曲靖市城市综合管理局单位专项资金</t>
  </si>
  <si>
    <t>事业发展类</t>
  </si>
  <si>
    <t>530300221100000665017</t>
  </si>
  <si>
    <t>曲靖市中心城市互联网租赁自行车特许经营项目补助资金</t>
  </si>
  <si>
    <t>530300221100001010821</t>
  </si>
  <si>
    <t>30226</t>
  </si>
  <si>
    <t>30227</t>
  </si>
  <si>
    <t>31002</t>
  </si>
  <si>
    <t>曲靖市中心城市互联网租赁自行车特许经营项目专项资金</t>
  </si>
  <si>
    <t>530300221100000618930</t>
  </si>
  <si>
    <t>39999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</si>
  <si>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05-2</t>
    </r>
    <r>
      <rPr>
        <sz val="10"/>
        <color rgb="FF000000"/>
        <rFont val="宋体"/>
        <charset val="134"/>
      </rPr>
      <t>表</t>
    </r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</si>
  <si>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</si>
  <si>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</si>
  <si>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</si>
  <si>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</si>
  <si>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</si>
  <si>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</si>
  <si>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</si>
  <si>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</si>
  <si>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</si>
  <si>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</si>
  <si>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</si>
  <si>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促进曲靖中心城市互联网租赁自行车规范有序发展，提升互联网租赁自行车服务水平，有序解决车辆运行维护不到位、企业主体责任不落实、用户资金和信息安全风险等问题，秉承为民、惠民、利民的工作原则，为市民出行带来最大便捷，为企业经营创造最优营商环境，让城市市容环境更加干净整洁、卫生有序、文明宜居，提升曲靖卫生城、文明城、宜居城的质量。</t>
  </si>
  <si>
    <t>产出指标</t>
  </si>
  <si>
    <t>数量指标</t>
  </si>
  <si>
    <t>自行车投放辆</t>
  </si>
  <si>
    <t>&gt;=</t>
  </si>
  <si>
    <t>20000</t>
  </si>
  <si>
    <t>辆</t>
  </si>
  <si>
    <t>定量指标</t>
  </si>
  <si>
    <r>
      <rPr>
        <sz val="10"/>
        <color theme="1"/>
        <rFont val="宋体"/>
        <charset val="134"/>
      </rPr>
      <t>互联网租赁自行车投放量按照《关于曲靖中心城市互联网租赁自行车投放规模（</t>
    </r>
    <r>
      <rPr>
        <sz val="10"/>
        <color theme="1"/>
        <rFont val="Times New Roman"/>
        <charset val="134"/>
      </rPr>
      <t>2021—2023</t>
    </r>
    <r>
      <rPr>
        <sz val="10"/>
        <color theme="1"/>
        <rFont val="宋体"/>
        <charset val="134"/>
      </rPr>
      <t>年）的通知》（曲交运输﹝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﹞</t>
    </r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号）执行</t>
    </r>
  </si>
  <si>
    <t>车辆投入市场运营</t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</si>
  <si>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日，车辆投入市场运营。</t>
    </r>
  </si>
  <si>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智慧城管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平台服务</t>
    </r>
  </si>
  <si>
    <t>=</t>
  </si>
  <si>
    <t>项</t>
  </si>
  <si>
    <t>定性指标</t>
  </si>
  <si>
    <r>
      <rPr>
        <sz val="10"/>
        <color theme="1"/>
        <rFont val="宋体"/>
        <charset val="134"/>
      </rPr>
      <t>按照住建部相关要求提供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智慧城管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平台。</t>
    </r>
  </si>
  <si>
    <t>质量指标</t>
  </si>
  <si>
    <t>车辆符合投放要求</t>
  </si>
  <si>
    <t>90%</t>
  </si>
  <si>
    <t>%</t>
  </si>
  <si>
    <t>平台符合住建部城市综合服务管理平台要求</t>
  </si>
  <si>
    <r>
      <rPr>
        <sz val="10"/>
        <color theme="1"/>
        <rFont val="宋体"/>
        <charset val="134"/>
      </rPr>
      <t>符合住建部城市综合服务管理平台</t>
    </r>
    <r>
      <rPr>
        <sz val="10"/>
        <color theme="1"/>
        <rFont val="Times New Roman"/>
        <charset val="134"/>
      </rPr>
      <t>6+X</t>
    </r>
    <r>
      <rPr>
        <sz val="10"/>
        <color theme="1"/>
        <rFont val="宋体"/>
        <charset val="134"/>
      </rPr>
      <t>部署内容</t>
    </r>
  </si>
  <si>
    <t>时效指标</t>
  </si>
  <si>
    <r>
      <rPr>
        <sz val="10"/>
        <color theme="1"/>
        <rFont val="宋体"/>
        <charset val="134"/>
      </rPr>
      <t>受市人民政府委托，曲靖市城市综合管理局于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日与北京阿帕科蓝科技有限公司、云南捷行汽车租赁有限公司签订了《曲靖中心城市互联网租赁自行车特许经营协议》，两家公司特许经营授权期限均为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年，自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日至</t>
    </r>
    <r>
      <rPr>
        <sz val="10"/>
        <color theme="1"/>
        <rFont val="Times New Roman"/>
        <charset val="134"/>
      </rPr>
      <t>2027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日。</t>
    </r>
  </si>
  <si>
    <t>100</t>
  </si>
  <si>
    <t>成本指标</t>
  </si>
  <si>
    <t>智慧城管平台建设完成投入使用，实现智慧城管平台建设完成投入使用，实现车辆投放运营对市政公用设施占用，增加市容环境卫生秩序维护管理资金以及社会风险等成本。</t>
  </si>
  <si>
    <t>&lt;=</t>
  </si>
  <si>
    <t>672</t>
  </si>
  <si>
    <t>万元</t>
  </si>
  <si>
    <t>智慧城管平台建设完成投入使用，实现车辆投放运营对市政公用设施占用，增加市容环境卫生秩序维护管理资金以及社会风险等成本。</t>
  </si>
  <si>
    <t>效益指标</t>
  </si>
  <si>
    <t>经济效益指标</t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</si>
  <si>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日，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年度特许经营费已全额转入财政指定账户，每年向财政缴纳特许经营费</t>
    </r>
    <r>
      <rPr>
        <sz val="10"/>
        <color theme="1"/>
        <rFont val="Times New Roman"/>
        <charset val="134"/>
      </rPr>
      <t>1950</t>
    </r>
    <r>
      <rPr>
        <sz val="10"/>
        <color theme="1"/>
        <rFont val="宋体"/>
        <charset val="134"/>
      </rPr>
      <t>万元人民币。</t>
    </r>
  </si>
  <si>
    <t>社会效益指标</t>
  </si>
  <si>
    <t>为市民出行带来最大便捷，为企业经营创造最优营商环境，让城市市容环境更加干净整洁、卫生有序、文明宜居。</t>
  </si>
  <si>
    <t>90</t>
  </si>
  <si>
    <t>生态效益指标</t>
  </si>
  <si>
    <t>低碳环保，保护生态环境</t>
  </si>
  <si>
    <t>可持续影响指标</t>
  </si>
  <si>
    <t>加强基础设施建设，完善补偿机制，提升运营水平</t>
  </si>
  <si>
    <t>形成城市管理长效机制</t>
  </si>
  <si>
    <t>形成指挥统一、监督有力、沟通快捷、分工明确、责任到位、反应快速、处置及时、运转高效的城市管理长效机制</t>
  </si>
  <si>
    <t>满意度指标</t>
  </si>
  <si>
    <t>服务对象满意度指标</t>
  </si>
  <si>
    <t>市民满意度</t>
  </si>
  <si>
    <t>95</t>
  </si>
  <si>
    <t>加强执法业务培训，不断提高管理水平和业务水平，建立健全市、区城市综合管理机构，完善城市综合管理标准体系，理顺执法体制、保障机制，加强机构和队伍建设，形成中心城市城管一体化工作格局，推进城市精细化管理，大幅提高城市管理效率，增强市民获得感、幸福感。</t>
  </si>
  <si>
    <t>社会保障</t>
  </si>
  <si>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人</t>
    </r>
  </si>
  <si>
    <t>反映单位自有资金、代扣代缴社保费</t>
  </si>
  <si>
    <t>正常运转</t>
  </si>
  <si>
    <t>单位自有资金</t>
  </si>
  <si>
    <t>职工满意度</t>
  </si>
  <si>
    <t>98</t>
  </si>
  <si>
    <r>
      <rPr>
        <sz val="10"/>
        <color theme="1"/>
        <rFont val="宋体"/>
        <charset val="134"/>
      </rPr>
      <t>一、推进城市精细化管理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加强城市管理工作统筹，抓好中心城市管理一体化，形成全市城管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一盘棋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的工作合力；</t>
    </r>
    <r>
      <rPr>
        <sz val="10"/>
        <color theme="1"/>
        <rFont val="Times New Roman"/>
        <charset val="134"/>
      </rPr>
      <t xml:space="preserve">
2. </t>
    </r>
    <r>
      <rPr>
        <sz val="10"/>
        <color theme="1"/>
        <rFont val="宋体"/>
        <charset val="134"/>
      </rPr>
      <t>加快推进垃圾分类工作，建立垃圾分类管理联动管理机制和奖励约束机制；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加快推进餐厨垃圾、建筑垃圾精细化处理；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对全市停车资源进行智能化改造、建设和并网，建立全市统一的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智慧停车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管理服务体系；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二、巩固提升市容秩序、环境卫生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制定市容秩序、环境卫生提升计划；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组织垃圾分类宣传志愿服务活动；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开展拆临拆违、渣土运输、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门前五包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、拆墙透绿、住宅小区违法建设、城市屋顶、门头牌匾、占道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洗车、修车、售车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、小散工程建设、互联网租赁自行车管理等专项整治；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三、不断强化执法规范化建设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牢固树立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为民管城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的理念，强化队伍建设，加大执法人员素质、能力培训力度；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制定相关培训计划及实施方案；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规范、标准、智能化管理建筑垃圾运输环节；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宋体"/>
        <charset val="134"/>
      </rPr>
      <t>牵头起草城市管理综合行政执法配套制度；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四、提升人居环境建设</t>
    </r>
    <r>
      <rPr>
        <sz val="10"/>
        <color theme="1"/>
        <rFont val="Times New Roman"/>
        <charset val="134"/>
      </rPr>
      <t xml:space="preserve">
1.</t>
    </r>
    <r>
      <rPr>
        <sz val="10"/>
        <color theme="1"/>
        <rFont val="宋体"/>
        <charset val="134"/>
      </rPr>
      <t>加快推进中心城市生活垃圾、餐厨垃圾和建筑垃圾处置项目建设；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进一步完成生活垃圾焚烧发电项目建设。</t>
    </r>
  </si>
  <si>
    <t>完成行政处罚案件数量</t>
  </si>
  <si>
    <t>50</t>
  </si>
  <si>
    <t>件</t>
  </si>
  <si>
    <t>反映行政处罚案件数量</t>
  </si>
  <si>
    <t>一、推进城市精细化管理
1.加强城市管理工作统筹，抓好中心城市管理一体化，形成全市城管“一盘棋”的工作合力；
2. 加快推进垃圾分类工作，建立垃圾分类管理联动管理机制和奖励约束机制；
3.加快推进餐厨垃圾、建筑垃圾精细化处理；
4.对全市停车资源进行智能化改造、建设和并网，建立全市统一的“智慧停车”管理服务体系；
二、巩固提升市容秩序、环境卫生
1.制定市容秩序、环境卫生提升计划；
2.组织垃圾分类宣传志愿服务活动；
3.开展拆临拆违、渣土运输、“门前五包”、拆墙透绿、住宅小区违法建设、城市屋顶、门头牌匾、占道“洗车、修车、售车”、小散工程建设、互联网租赁自行车管理等专项整治；
三、不断强化执法规范化建设
1.牢固树立“为民管城”的理念，强化队伍建设，加大执法人员素质、能力培训力度；
2.制定相关培训计划及实施方案；
3.规范、标准、智能化管理建筑垃圾运输环节；
4.牵头起草城市管理综合行政执法配套制度；
四、提升人居环境建设
1.加快推进中心城市生活垃圾、餐厨垃圾和建筑垃圾处置项目建设；
2.进一步完成生活垃圾焚烧发电项目建设。</t>
  </si>
  <si>
    <t>培训职工人数</t>
  </si>
  <si>
    <t>40</t>
  </si>
  <si>
    <t>人</t>
  </si>
  <si>
    <t>反映城管系统执法人员业务培训及其他专项培训</t>
  </si>
  <si>
    <t>办公设备、车辆购置验收合格率</t>
  </si>
  <si>
    <t>反映购置设备验收合格情况</t>
  </si>
  <si>
    <t>培训时间达标率</t>
  </si>
  <si>
    <t>反映参与业务培训时间情况。</t>
  </si>
  <si>
    <t>培训出勤率</t>
  </si>
  <si>
    <t>反映培训人员出勤情况。</t>
  </si>
  <si>
    <t>培训费支出标准</t>
  </si>
  <si>
    <t>300</t>
  </si>
  <si>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人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天</t>
    </r>
  </si>
  <si>
    <t>反应按不高于综合定额标准的费用组织培训。</t>
  </si>
  <si>
    <t>执法案件办结率</t>
  </si>
  <si>
    <t>反映执法案件办结情况。</t>
  </si>
  <si>
    <t>中心城市生活垃圾无害化处理率</t>
  </si>
  <si>
    <t>反映中心城市建成区生活垃圾无害化处理情况。</t>
  </si>
  <si>
    <t>反映考核执法对象对市城管局执法队伍满意度，通过执法队伍投诉案件数量反映执法对象满意度情况。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</si>
  <si>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05-3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</si>
  <si>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项目支出绩效目标表（另文下达）</t>
    </r>
  </si>
  <si>
    <r>
      <rPr>
        <sz val="10"/>
        <color theme="1"/>
        <rFont val="宋体"/>
        <charset val="134"/>
      </rPr>
      <t>说明：曲靖市城市综合管理局（本级）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年无另文下达的项目支出，故此表为空。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</si>
  <si>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06</t>
    </r>
    <r>
      <rPr>
        <sz val="10"/>
        <color rgb="FF000000"/>
        <rFont val="宋体"/>
        <charset val="134"/>
      </rPr>
      <t>表</t>
    </r>
  </si>
  <si>
    <t>政府性基金预算支出预算表</t>
  </si>
  <si>
    <t>单位名称：预算科</t>
  </si>
  <si>
    <t>单位名称</t>
  </si>
  <si>
    <t>本年政府性基金预算支出</t>
  </si>
  <si>
    <r>
      <rPr>
        <sz val="10"/>
        <color theme="1"/>
        <rFont val="宋体"/>
        <charset val="134"/>
      </rPr>
      <t>说明：曲靖市城市综合管理局（本级）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年无政府性基金预算，故此表为空。</t>
    </r>
  </si>
  <si>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06</t>
    </r>
    <r>
      <rPr>
        <sz val="9"/>
        <color rgb="FF000000"/>
        <rFont val="宋体"/>
        <charset val="134"/>
      </rPr>
      <t>表</t>
    </r>
  </si>
  <si>
    <t>国有资本经营预算支出预算表</t>
  </si>
  <si>
    <t>本年国有资本经营预算支出</t>
  </si>
  <si>
    <r>
      <rPr>
        <sz val="10"/>
        <color theme="1"/>
        <rFont val="宋体"/>
        <charset val="134"/>
      </rPr>
      <t>说明：曲靖市城市综合管理局（本级）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年无国有资本经营预算，故此表为空。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</si>
  <si>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08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</si>
  <si>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部门政府采购预算表</t>
    </r>
  </si>
  <si>
    <t>预算项目</t>
  </si>
  <si>
    <t>采购项目</t>
  </si>
  <si>
    <t>采购目录</t>
  </si>
  <si>
    <r>
      <rPr>
        <sz val="10"/>
        <color rgb="FF000000"/>
        <rFont val="宋体"/>
        <charset val="134"/>
      </rPr>
      <t>计量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单位</t>
    </r>
  </si>
  <si>
    <t>数量</t>
  </si>
  <si>
    <t>面向中小企业预留资金</t>
  </si>
  <si>
    <r>
      <rPr>
        <sz val="10"/>
        <color rgb="FF000000"/>
        <rFont val="宋体"/>
        <charset val="134"/>
      </rPr>
      <t>政府性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基金</t>
    </r>
  </si>
  <si>
    <t>国有资本经营收益</t>
  </si>
  <si>
    <t>财政专户管理的收入</t>
  </si>
  <si>
    <t>80400318</t>
  </si>
  <si>
    <t>C21040000</t>
  </si>
  <si>
    <r>
      <rPr>
        <sz val="10"/>
        <color theme="1"/>
        <rFont val="Times New Roman"/>
        <charset val="134"/>
      </rPr>
      <t xml:space="preserve">C21040001 </t>
    </r>
    <r>
      <rPr>
        <sz val="10"/>
        <color theme="1"/>
        <rFont val="宋体"/>
        <charset val="134"/>
      </rPr>
      <t>物业管理服务</t>
    </r>
  </si>
  <si>
    <t>购买办公设备</t>
  </si>
  <si>
    <r>
      <rPr>
        <sz val="10"/>
        <color theme="1"/>
        <rFont val="Times New Roman"/>
        <charset val="134"/>
      </rPr>
      <t xml:space="preserve">A02020100 </t>
    </r>
    <r>
      <rPr>
        <sz val="10"/>
        <color theme="1"/>
        <rFont val="宋体"/>
        <charset val="134"/>
      </rPr>
      <t>复印机</t>
    </r>
  </si>
  <si>
    <t>台</t>
  </si>
  <si>
    <r>
      <rPr>
        <sz val="10"/>
        <color theme="1"/>
        <rFont val="宋体"/>
        <charset val="134"/>
      </rPr>
      <t>购买</t>
    </r>
    <r>
      <rPr>
        <sz val="10"/>
        <color theme="1"/>
        <rFont val="Times New Roman"/>
        <charset val="134"/>
      </rPr>
      <t>A3</t>
    </r>
    <r>
      <rPr>
        <sz val="10"/>
        <color theme="1"/>
        <rFont val="宋体"/>
        <charset val="134"/>
      </rPr>
      <t>复印纸</t>
    </r>
  </si>
  <si>
    <r>
      <rPr>
        <sz val="10"/>
        <color theme="1"/>
        <rFont val="Times New Roman"/>
        <charset val="134"/>
      </rPr>
      <t xml:space="preserve">A05040101 </t>
    </r>
    <r>
      <rPr>
        <sz val="10"/>
        <color theme="1"/>
        <rFont val="宋体"/>
        <charset val="134"/>
      </rPr>
      <t>复印纸</t>
    </r>
  </si>
  <si>
    <t>批</t>
  </si>
  <si>
    <r>
      <rPr>
        <sz val="10"/>
        <color theme="1"/>
        <rFont val="宋体"/>
        <charset val="134"/>
      </rPr>
      <t>购买</t>
    </r>
    <r>
      <rPr>
        <sz val="10"/>
        <color theme="1"/>
        <rFont val="Times New Roman"/>
        <charset val="134"/>
      </rPr>
      <t>A4</t>
    </r>
    <r>
      <rPr>
        <sz val="10"/>
        <color theme="1"/>
        <rFont val="宋体"/>
        <charset val="134"/>
      </rPr>
      <t>复印纸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</si>
  <si>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09</t>
    </r>
    <r>
      <rPr>
        <sz val="10"/>
        <color rgb="FF000000"/>
        <rFont val="宋体"/>
        <charset val="134"/>
      </rPr>
      <t>表</t>
    </r>
  </si>
  <si>
    <t>政府购买服务预算表</t>
  </si>
  <si>
    <t>政府购买服务项目</t>
  </si>
  <si>
    <t>政府购买服务指导性目录代码</t>
  </si>
  <si>
    <r>
      <rPr>
        <sz val="10"/>
        <color rgb="FF000000"/>
        <rFont val="宋体"/>
        <charset val="134"/>
      </rPr>
      <t>基本支出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项目支出</t>
    </r>
  </si>
  <si>
    <t>所属服务类别</t>
  </si>
  <si>
    <t>所属服务领域</t>
  </si>
  <si>
    <t>购买内容简述</t>
  </si>
  <si>
    <t>单位自筹</t>
  </si>
  <si>
    <r>
      <rPr>
        <sz val="10"/>
        <color rgb="FF000000"/>
        <rFont val="宋体"/>
        <charset val="134"/>
      </rPr>
      <t>合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宋体"/>
        <charset val="134"/>
      </rPr>
      <t>计</t>
    </r>
  </si>
  <si>
    <r>
      <rPr>
        <sz val="10"/>
        <color theme="1"/>
        <rFont val="宋体"/>
        <charset val="134"/>
      </rPr>
      <t>说明：曲靖市城市综合管理局（本级）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年无政府购买服务，故此表为空。</t>
    </r>
  </si>
  <si>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10-1</t>
    </r>
    <r>
      <rPr>
        <sz val="9"/>
        <color rgb="FF000000"/>
        <rFont val="宋体"/>
        <charset val="134"/>
      </rPr>
      <t>表</t>
    </r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</si>
  <si>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</si>
  <si>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</si>
  <si>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</si>
  <si>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</si>
  <si>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</si>
  <si>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</si>
  <si>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</si>
  <si>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</si>
  <si>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</si>
  <si>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</si>
  <si>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</si>
  <si>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</si>
  <si>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</si>
  <si>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</si>
  <si>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10-2</t>
    </r>
    <r>
      <rPr>
        <sz val="9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</si>
  <si>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市对下转移支付绩效目标表</t>
    </r>
  </si>
  <si>
    <r>
      <rPr>
        <sz val="10"/>
        <color theme="1"/>
        <rFont val="宋体"/>
        <charset val="134"/>
      </rPr>
      <t>计划</t>
    </r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-2023</t>
    </r>
    <r>
      <rPr>
        <sz val="10"/>
        <color theme="1"/>
        <rFont val="宋体"/>
        <charset val="134"/>
      </rPr>
      <t>年中心城市投入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万辆共享自行车。促进互联网租赁自行车行业健康发展，切实满足群众绿色出行需求。</t>
    </r>
  </si>
  <si>
    <t>反映自行车投放的数量情况。</t>
  </si>
  <si>
    <t>反映自行车的投放覆盖情况</t>
  </si>
  <si>
    <t>反映自行车投放验收情况。</t>
  </si>
  <si>
    <t>2.5</t>
  </si>
  <si>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辆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分钟</t>
    </r>
  </si>
  <si>
    <t>反映自行车的租赁成本</t>
  </si>
  <si>
    <t>85</t>
  </si>
  <si>
    <t>反映自行车的利用程度</t>
  </si>
  <si>
    <t>年</t>
  </si>
  <si>
    <t>反映自行车投放期限的情况。</t>
  </si>
  <si>
    <t>反映市民满意度情况</t>
  </si>
  <si>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11</t>
    </r>
    <r>
      <rPr>
        <sz val="9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</si>
  <si>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新增资产配置表</t>
    </r>
  </si>
  <si>
    <t>资产类别</t>
  </si>
  <si>
    <r>
      <rPr>
        <sz val="10"/>
        <color rgb="FF000000"/>
        <rFont val="宋体"/>
        <charset val="134"/>
      </rPr>
      <t>资产分类代码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宋体"/>
        <charset val="134"/>
      </rPr>
      <t>名称</t>
    </r>
  </si>
  <si>
    <t>资产名称</t>
  </si>
  <si>
    <t>计量单位</t>
  </si>
  <si>
    <t>财政部门批复数（万元）</t>
  </si>
  <si>
    <t>单价</t>
  </si>
  <si>
    <t>金额</t>
  </si>
  <si>
    <r>
      <rPr>
        <sz val="10"/>
        <color theme="1"/>
        <rFont val="宋体"/>
        <charset val="134"/>
      </rPr>
      <t>说明：曲靖市城市综合管理局（本级）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年无新增资产配置，故此表为空。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</si>
  <si>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表</t>
    </r>
  </si>
  <si>
    <t>上级补助项目支出预算表</t>
  </si>
  <si>
    <t>上级补助</t>
  </si>
  <si>
    <r>
      <rPr>
        <sz val="10"/>
        <color theme="1"/>
        <rFont val="宋体"/>
        <charset val="134"/>
      </rPr>
      <t>说明：曲靖市城市综合管理局（本级）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年无上级补助项目，故此表为空。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</si>
  <si>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</si>
  <si>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部门项目中期规划预算表</t>
    </r>
  </si>
  <si>
    <t>项目级次</t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</si>
  <si>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</si>
  <si>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</si>
  <si>
    <r>
      <rPr>
        <sz val="10"/>
        <color rgb="FF000000"/>
        <rFont val="Times New Roman"/>
        <charset val="134"/>
      </rPr>
      <t>2026</t>
    </r>
    <r>
      <rPr>
        <sz val="10"/>
        <color rgb="FF000000"/>
        <rFont val="宋体"/>
        <charset val="134"/>
      </rPr>
      <t>年</t>
    </r>
  </si>
  <si>
    <r>
      <rPr>
        <sz val="10"/>
        <color theme="1"/>
        <rFont val="Times New Roman"/>
        <charset val="134"/>
      </rPr>
      <t xml:space="preserve">311 </t>
    </r>
    <r>
      <rPr>
        <sz val="10"/>
        <color theme="1"/>
        <rFont val="宋体"/>
        <charset val="134"/>
      </rPr>
      <t>专项业务类</t>
    </r>
  </si>
  <si>
    <t>本级</t>
  </si>
  <si>
    <r>
      <rPr>
        <sz val="10"/>
        <color theme="1"/>
        <rFont val="Times New Roman"/>
        <charset val="134"/>
      </rPr>
      <t xml:space="preserve">313 </t>
    </r>
    <r>
      <rPr>
        <sz val="10"/>
        <color theme="1"/>
        <rFont val="宋体"/>
        <charset val="134"/>
      </rPr>
      <t>事业发展类</t>
    </r>
  </si>
  <si>
    <r>
      <rPr>
        <sz val="10"/>
        <color theme="1"/>
        <rFont val="Times New Roman"/>
        <charset val="134"/>
      </rPr>
      <t xml:space="preserve">323 </t>
    </r>
    <r>
      <rPr>
        <sz val="10"/>
        <color theme="1"/>
        <rFont val="宋体"/>
        <charset val="134"/>
      </rPr>
      <t>事业发展类</t>
    </r>
  </si>
  <si>
    <t>对下</t>
  </si>
  <si>
    <t/>
  </si>
</sst>
</file>

<file path=xl/styles.xml><?xml version="1.0" encoding="utf-8"?>
<styleSheet xmlns="http://schemas.openxmlformats.org/spreadsheetml/2006/main">
  <numFmts count="12">
    <numFmt numFmtId="176" formatCode="#,##0;\-#,##0;;@"/>
    <numFmt numFmtId="177" formatCode="yyyy/mm/dd\ hh:mm:ss"/>
    <numFmt numFmtId="178" formatCode="#,##0.00;\-#,##0.00;;@"/>
    <numFmt numFmtId="41" formatCode="_ * #,##0_ ;_ * \-#,##0_ ;_ * &quot;-&quot;_ ;_ @_ "/>
    <numFmt numFmtId="179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0" formatCode="0.00_);[Red]\-0.00\ "/>
    <numFmt numFmtId="181" formatCode="hh:mm:ss"/>
    <numFmt numFmtId="182" formatCode="#,##0.00_ "/>
    <numFmt numFmtId="183" formatCode="0.00_ "/>
  </numFmts>
  <fonts count="5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rgb="FF000000"/>
      <name val="Times New Roman"/>
      <charset val="134"/>
    </font>
    <font>
      <b/>
      <sz val="23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Times New Roman"/>
      <charset val="134"/>
    </font>
    <font>
      <b/>
      <sz val="22"/>
      <color rgb="FF000000"/>
      <name val="Times New Roman"/>
      <charset val="134"/>
    </font>
    <font>
      <sz val="22"/>
      <color rgb="FF000000"/>
      <name val="宋体"/>
      <charset val="134"/>
    </font>
    <font>
      <sz val="22"/>
      <color rgb="FF000000"/>
      <name val="Times New Roman"/>
      <charset val="134"/>
    </font>
    <font>
      <b/>
      <sz val="22"/>
      <color rgb="FF000000"/>
      <name val="宋体"/>
      <charset val="134"/>
    </font>
    <font>
      <sz val="10"/>
      <color rgb="FFFFFFFF"/>
      <name val="Times New Roman"/>
      <charset val="134"/>
    </font>
    <font>
      <b/>
      <sz val="21"/>
      <color rgb="FF000000"/>
      <name val="宋体"/>
      <charset val="134"/>
    </font>
    <font>
      <b/>
      <sz val="21"/>
      <color rgb="FF000000"/>
      <name val="Times New Roman"/>
      <charset val="134"/>
    </font>
    <font>
      <sz val="18"/>
      <color rgb="FF000000"/>
      <name val="Times New Roman"/>
      <charset val="134"/>
    </font>
    <font>
      <b/>
      <sz val="9"/>
      <color theme="1"/>
      <name val="Times New Roman"/>
      <charset val="134"/>
    </font>
    <font>
      <sz val="20"/>
      <color rgb="FF000000"/>
      <name val="Times New Roman"/>
      <charset val="134"/>
    </font>
    <font>
      <sz val="9"/>
      <color theme="1"/>
      <name val="Times New Roman"/>
      <charset val="134"/>
    </font>
    <font>
      <sz val="10.5"/>
      <color rgb="FF000000"/>
      <name val="Times New Roman"/>
      <charset val="134"/>
    </font>
    <font>
      <b/>
      <sz val="2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9"/>
      <color rgb="FF000000"/>
      <name val="宋体"/>
      <charset val="134"/>
    </font>
    <font>
      <sz val="10"/>
      <color rgb="FF000000"/>
      <name val="Arial"/>
      <charset val="134"/>
    </font>
    <font>
      <sz val="10"/>
      <color rgb="FFFFFFFF"/>
      <name val="宋体"/>
      <charset val="134"/>
    </font>
    <font>
      <sz val="9"/>
      <color rgb="FF000000"/>
      <name val="Microsoft YaHei UI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  <font>
      <sz val="20"/>
      <color rgb="FF000000"/>
      <name val="Microsoft Sans Serif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Microsoft Sans Serif"/>
      <charset val="134"/>
    </font>
    <font>
      <sz val="32"/>
      <color rgb="FF000000"/>
      <name val="宋体"/>
      <charset val="134"/>
    </font>
    <font>
      <sz val="18"/>
      <color rgb="FF000000"/>
      <name val="宋体"/>
      <charset val="134"/>
    </font>
    <font>
      <sz val="20"/>
      <color rgb="FF000000"/>
      <name val="宋体"/>
      <charset val="134"/>
    </font>
    <font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0" borderId="5">
      <alignment horizontal="center" vertical="center"/>
      <protection locked="0"/>
    </xf>
    <xf numFmtId="0" fontId="5" fillId="0" borderId="0">
      <alignment horizontal="right"/>
    </xf>
    <xf numFmtId="0" fontId="24" fillId="3" borderId="13" applyNumberFormat="0" applyAlignment="0" applyProtection="0">
      <alignment vertical="center"/>
    </xf>
    <xf numFmtId="49" fontId="31" fillId="0" borderId="5">
      <alignment horizontal="center" vertical="center" wrapText="1"/>
    </xf>
    <xf numFmtId="0" fontId="5" fillId="0" borderId="2">
      <alignment horizontal="center" vertical="center" wrapText="1"/>
      <protection locked="0"/>
    </xf>
    <xf numFmtId="0" fontId="5" fillId="0" borderId="0">
      <alignment horizontal="right" vertical="center"/>
      <protection locked="0"/>
    </xf>
    <xf numFmtId="0" fontId="31" fillId="0" borderId="3">
      <alignment horizontal="center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36" fillId="0" borderId="0">
      <alignment horizontal="center" vertical="center"/>
    </xf>
    <xf numFmtId="0" fontId="31" fillId="0" borderId="8">
      <alignment horizontal="center" vertical="center" wrapText="1"/>
    </xf>
    <xf numFmtId="0" fontId="28" fillId="10" borderId="0" applyNumberFormat="0" applyBorder="0" applyAlignment="0" applyProtection="0">
      <alignment vertical="center"/>
    </xf>
    <xf numFmtId="0" fontId="5" fillId="0" borderId="7">
      <alignment horizontal="center" vertical="center"/>
      <protection locked="0"/>
    </xf>
    <xf numFmtId="0" fontId="31" fillId="0" borderId="1">
      <alignment horizontal="center" vertical="center"/>
    </xf>
    <xf numFmtId="41" fontId="0" fillId="0" borderId="0" applyFont="0" applyFill="0" applyBorder="0" applyAlignment="0" applyProtection="0">
      <alignment vertical="center"/>
    </xf>
    <xf numFmtId="177" fontId="30" fillId="0" borderId="1">
      <alignment horizontal="right" vertical="center"/>
    </xf>
    <xf numFmtId="0" fontId="39" fillId="12" borderId="0" applyNumberFormat="0" applyBorder="0" applyAlignment="0" applyProtection="0">
      <alignment vertical="center"/>
    </xf>
    <xf numFmtId="0" fontId="31" fillId="0" borderId="0">
      <alignment horizontal="left" vertical="center"/>
      <protection locked="0"/>
    </xf>
    <xf numFmtId="0" fontId="31" fillId="0" borderId="0"/>
    <xf numFmtId="4" fontId="35" fillId="0" borderId="10">
      <alignment horizontal="right" vertical="center"/>
      <protection locked="0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0" borderId="10">
      <alignment horizontal="center" vertical="center"/>
    </xf>
    <xf numFmtId="0" fontId="5" fillId="0" borderId="5">
      <alignment horizontal="center" vertical="center" wrapText="1"/>
      <protection locked="0"/>
    </xf>
    <xf numFmtId="0" fontId="34" fillId="0" borderId="0" applyNumberFormat="0" applyFill="0" applyBorder="0" applyAlignment="0" applyProtection="0">
      <alignment vertical="center"/>
    </xf>
    <xf numFmtId="0" fontId="35" fillId="0" borderId="10">
      <alignment horizontal="left" vertical="center"/>
    </xf>
    <xf numFmtId="0" fontId="31" fillId="0" borderId="9">
      <alignment horizontal="center" vertical="center" wrapText="1"/>
      <protection locked="0"/>
    </xf>
    <xf numFmtId="0" fontId="5" fillId="0" borderId="1">
      <alignment horizontal="center" vertical="center"/>
      <protection locked="0"/>
    </xf>
    <xf numFmtId="0" fontId="35" fillId="0" borderId="1">
      <alignment horizontal="right" vertical="center" wrapText="1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>
      <alignment vertical="top"/>
      <protection locked="0"/>
    </xf>
    <xf numFmtId="0" fontId="31" fillId="0" borderId="6">
      <alignment horizontal="center" vertical="center"/>
    </xf>
    <xf numFmtId="0" fontId="43" fillId="0" borderId="0">
      <alignment vertical="top"/>
      <protection locked="0"/>
    </xf>
    <xf numFmtId="0" fontId="35" fillId="0" borderId="7">
      <alignment horizontal="left" vertical="center"/>
      <protection locked="0"/>
    </xf>
    <xf numFmtId="4" fontId="35" fillId="0" borderId="1">
      <alignment horizontal="right" vertical="center"/>
      <protection locked="0"/>
    </xf>
    <xf numFmtId="0" fontId="31" fillId="0" borderId="8">
      <alignment horizontal="center" vertical="center" wrapText="1"/>
      <protection locked="0"/>
    </xf>
    <xf numFmtId="0" fontId="35" fillId="0" borderId="0">
      <alignment horizontal="right" vertical="center"/>
    </xf>
    <xf numFmtId="0" fontId="0" fillId="7" borderId="16" applyNumberFormat="0" applyFont="0" applyAlignment="0" applyProtection="0">
      <alignment vertical="center"/>
    </xf>
    <xf numFmtId="0" fontId="35" fillId="0" borderId="10">
      <alignment horizontal="left" vertical="center" wrapText="1"/>
    </xf>
    <xf numFmtId="0" fontId="31" fillId="0" borderId="10">
      <alignment horizontal="center" vertical="center"/>
      <protection locked="0"/>
    </xf>
    <xf numFmtId="0" fontId="23" fillId="4" borderId="0" applyNumberFormat="0" applyBorder="0" applyAlignment="0" applyProtection="0">
      <alignment vertical="center"/>
    </xf>
    <xf numFmtId="0" fontId="5" fillId="0" borderId="0"/>
    <xf numFmtId="49" fontId="5" fillId="0" borderId="1">
      <alignment horizont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5" fillId="0" borderId="0">
      <alignment vertical="top"/>
    </xf>
    <xf numFmtId="0" fontId="7" fillId="0" borderId="0">
      <alignment horizontal="center" vertical="center"/>
    </xf>
    <xf numFmtId="0" fontId="25" fillId="0" borderId="14" applyNumberFormat="0" applyFill="0" applyAlignment="0" applyProtection="0">
      <alignment vertical="center"/>
    </xf>
    <xf numFmtId="0" fontId="31" fillId="0" borderId="2">
      <alignment horizontal="center" vertical="center" wrapText="1"/>
      <protection locked="0"/>
    </xf>
    <xf numFmtId="0" fontId="5" fillId="0" borderId="10">
      <alignment horizontal="center" vertical="center"/>
      <protection locked="0"/>
    </xf>
    <xf numFmtId="4" fontId="35" fillId="0" borderId="10">
      <alignment horizontal="right" vertical="center"/>
      <protection locked="0"/>
    </xf>
    <xf numFmtId="0" fontId="23" fillId="13" borderId="0" applyNumberFormat="0" applyBorder="0" applyAlignment="0" applyProtection="0">
      <alignment vertical="center"/>
    </xf>
    <xf numFmtId="49" fontId="31" fillId="0" borderId="1">
      <alignment horizontal="center" vertical="center"/>
      <protection locked="0"/>
    </xf>
    <xf numFmtId="0" fontId="35" fillId="0" borderId="0">
      <alignment horizontal="right" vertical="center"/>
    </xf>
    <xf numFmtId="0" fontId="32" fillId="0" borderId="17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5" fillId="0" borderId="1">
      <alignment horizontal="center" vertical="center"/>
      <protection locked="0"/>
    </xf>
    <xf numFmtId="4" fontId="35" fillId="0" borderId="1">
      <alignment horizontal="right" vertical="center" wrapText="1"/>
    </xf>
    <xf numFmtId="0" fontId="35" fillId="0" borderId="0">
      <alignment vertical="top"/>
      <protection locked="0"/>
    </xf>
    <xf numFmtId="0" fontId="44" fillId="15" borderId="18" applyNumberFormat="0" applyAlignment="0" applyProtection="0">
      <alignment vertical="center"/>
    </xf>
    <xf numFmtId="0" fontId="5" fillId="0" borderId="5">
      <alignment horizontal="center" vertical="center" wrapText="1"/>
      <protection locked="0"/>
    </xf>
    <xf numFmtId="0" fontId="31" fillId="0" borderId="8">
      <alignment horizontal="center" vertical="center"/>
    </xf>
    <xf numFmtId="0" fontId="45" fillId="15" borderId="13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6" fillId="5" borderId="15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1" fillId="0" borderId="2">
      <alignment horizontal="center" vertical="center" wrapText="1"/>
      <protection locked="0"/>
    </xf>
    <xf numFmtId="0" fontId="47" fillId="0" borderId="20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3" fillId="0" borderId="0">
      <alignment vertical="top"/>
      <protection locked="0"/>
    </xf>
    <xf numFmtId="0" fontId="4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0" borderId="0">
      <alignment horizontal="center" vertical="center"/>
    </xf>
    <xf numFmtId="0" fontId="28" fillId="22" borderId="0" applyNumberFormat="0" applyBorder="0" applyAlignment="0" applyProtection="0">
      <alignment vertical="center"/>
    </xf>
    <xf numFmtId="0" fontId="35" fillId="0" borderId="0">
      <alignment horizontal="left" vertical="center"/>
      <protection locked="0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0" borderId="5">
      <alignment horizontal="center" vertical="center"/>
    </xf>
    <xf numFmtId="0" fontId="31" fillId="0" borderId="6">
      <alignment horizontal="center" vertical="center"/>
    </xf>
    <xf numFmtId="0" fontId="5" fillId="0" borderId="0"/>
    <xf numFmtId="0" fontId="28" fillId="2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5" fillId="0" borderId="1">
      <alignment horizontal="left" vertical="top" wrapText="1"/>
    </xf>
    <xf numFmtId="0" fontId="23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0" borderId="3">
      <alignment horizontal="center" vertical="center" wrapText="1"/>
    </xf>
    <xf numFmtId="0" fontId="28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5" fillId="0" borderId="0">
      <alignment vertical="top"/>
    </xf>
    <xf numFmtId="0" fontId="5" fillId="0" borderId="0">
      <alignment horizontal="right" vertical="center"/>
    </xf>
    <xf numFmtId="0" fontId="23" fillId="30" borderId="0" applyNumberFormat="0" applyBorder="0" applyAlignment="0" applyProtection="0">
      <alignment vertical="center"/>
    </xf>
    <xf numFmtId="0" fontId="35" fillId="0" borderId="1">
      <alignment horizontal="left" vertical="center"/>
    </xf>
    <xf numFmtId="0" fontId="28" fillId="31" borderId="0" applyNumberFormat="0" applyBorder="0" applyAlignment="0" applyProtection="0">
      <alignment vertical="center"/>
    </xf>
    <xf numFmtId="0" fontId="31" fillId="0" borderId="5">
      <alignment horizontal="center" vertical="center"/>
    </xf>
    <xf numFmtId="0" fontId="23" fillId="32" borderId="0" applyNumberFormat="0" applyBorder="0" applyAlignment="0" applyProtection="0">
      <alignment vertical="center"/>
    </xf>
    <xf numFmtId="0" fontId="31" fillId="0" borderId="4">
      <alignment horizontal="center" vertical="center"/>
    </xf>
    <xf numFmtId="4" fontId="40" fillId="0" borderId="11">
      <alignment horizontal="right" vertical="center"/>
    </xf>
    <xf numFmtId="0" fontId="35" fillId="0" borderId="1">
      <alignment horizontal="right" vertical="center"/>
    </xf>
    <xf numFmtId="179" fontId="30" fillId="0" borderId="1">
      <alignment horizontal="right" vertical="center"/>
    </xf>
    <xf numFmtId="0" fontId="31" fillId="0" borderId="2">
      <alignment horizontal="center" vertical="center"/>
    </xf>
    <xf numFmtId="0" fontId="41" fillId="0" borderId="0">
      <alignment vertical="top"/>
    </xf>
    <xf numFmtId="0" fontId="41" fillId="0" borderId="0"/>
    <xf numFmtId="0" fontId="5" fillId="0" borderId="8">
      <alignment horizontal="center" vertical="center" wrapText="1"/>
      <protection locked="0"/>
    </xf>
    <xf numFmtId="0" fontId="31" fillId="0" borderId="4">
      <alignment horizontal="center" vertical="center"/>
    </xf>
    <xf numFmtId="0" fontId="31" fillId="0" borderId="2">
      <alignment horizontal="center" vertical="center"/>
    </xf>
    <xf numFmtId="0" fontId="5" fillId="0" borderId="0"/>
    <xf numFmtId="0" fontId="5" fillId="0" borderId="9">
      <alignment horizontal="center" vertical="center" wrapText="1"/>
    </xf>
    <xf numFmtId="0" fontId="35" fillId="0" borderId="4">
      <alignment horizontal="left" vertical="center"/>
    </xf>
    <xf numFmtId="49" fontId="31" fillId="0" borderId="1">
      <alignment horizontal="center" vertical="center"/>
      <protection locked="0"/>
    </xf>
    <xf numFmtId="0" fontId="31" fillId="0" borderId="7">
      <alignment horizontal="center" vertical="center"/>
      <protection locked="0"/>
    </xf>
    <xf numFmtId="0" fontId="5" fillId="0" borderId="1">
      <alignment horizontal="center" vertical="center"/>
    </xf>
    <xf numFmtId="0" fontId="5" fillId="0" borderId="6">
      <alignment horizontal="center" vertical="center" wrapText="1"/>
    </xf>
    <xf numFmtId="180" fontId="35" fillId="0" borderId="1">
      <alignment horizontal="right" vertical="center" wrapText="1"/>
      <protection locked="0"/>
    </xf>
    <xf numFmtId="49" fontId="42" fillId="0" borderId="0">
      <protection locked="0"/>
    </xf>
    <xf numFmtId="10" fontId="30" fillId="0" borderId="1">
      <alignment horizontal="right" vertical="center"/>
    </xf>
    <xf numFmtId="0" fontId="35" fillId="0" borderId="1">
      <alignment horizontal="left" vertical="center"/>
    </xf>
    <xf numFmtId="0" fontId="31" fillId="0" borderId="4">
      <alignment horizontal="center" vertical="center"/>
    </xf>
    <xf numFmtId="0" fontId="31" fillId="0" borderId="1">
      <alignment horizontal="center" vertical="center"/>
    </xf>
    <xf numFmtId="0" fontId="5" fillId="0" borderId="10">
      <alignment horizontal="center" vertical="center"/>
    </xf>
    <xf numFmtId="0" fontId="35" fillId="0" borderId="0">
      <alignment horizontal="left" vertical="center"/>
    </xf>
    <xf numFmtId="49" fontId="31" fillId="0" borderId="7">
      <alignment horizontal="center" vertical="center" wrapText="1"/>
    </xf>
    <xf numFmtId="4" fontId="31" fillId="0" borderId="1">
      <alignment vertical="center"/>
    </xf>
    <xf numFmtId="0" fontId="7" fillId="0" borderId="0">
      <alignment horizontal="center" vertical="center"/>
    </xf>
    <xf numFmtId="0" fontId="12" fillId="0" borderId="0">
      <alignment horizontal="center" vertical="center"/>
    </xf>
    <xf numFmtId="0" fontId="50" fillId="0" borderId="6">
      <alignment horizontal="center" vertical="center"/>
    </xf>
    <xf numFmtId="178" fontId="30" fillId="0" borderId="1">
      <alignment horizontal="right" vertical="center"/>
    </xf>
    <xf numFmtId="0" fontId="35" fillId="0" borderId="10">
      <alignment horizontal="left" vertical="center" wrapText="1"/>
    </xf>
    <xf numFmtId="0" fontId="31" fillId="0" borderId="0">
      <protection locked="0"/>
    </xf>
    <xf numFmtId="0" fontId="31" fillId="0" borderId="5">
      <alignment horizontal="center" vertical="center"/>
    </xf>
    <xf numFmtId="0" fontId="31" fillId="0" borderId="8">
      <alignment horizontal="center" vertical="center"/>
    </xf>
    <xf numFmtId="0" fontId="43" fillId="0" borderId="0">
      <alignment vertical="top"/>
      <protection locked="0"/>
    </xf>
    <xf numFmtId="49" fontId="5" fillId="0" borderId="0"/>
    <xf numFmtId="0" fontId="31" fillId="0" borderId="5">
      <alignment horizontal="center" vertical="center"/>
    </xf>
    <xf numFmtId="49" fontId="30" fillId="0" borderId="1">
      <alignment horizontal="left" vertical="center" wrapText="1"/>
    </xf>
    <xf numFmtId="178" fontId="30" fillId="0" borderId="1">
      <alignment horizontal="right" vertical="center"/>
    </xf>
    <xf numFmtId="49" fontId="5" fillId="0" borderId="0"/>
    <xf numFmtId="181" fontId="30" fillId="0" borderId="1">
      <alignment horizontal="right" vertical="center"/>
    </xf>
    <xf numFmtId="176" fontId="30" fillId="0" borderId="1">
      <alignment horizontal="right" vertical="center"/>
    </xf>
    <xf numFmtId="0" fontId="31" fillId="0" borderId="5">
      <alignment horizontal="center" vertical="center"/>
    </xf>
    <xf numFmtId="0" fontId="50" fillId="0" borderId="7">
      <alignment horizontal="center" vertical="center"/>
    </xf>
    <xf numFmtId="0" fontId="41" fillId="0" borderId="1"/>
    <xf numFmtId="0" fontId="31" fillId="0" borderId="0"/>
    <xf numFmtId="0" fontId="5" fillId="0" borderId="1"/>
    <xf numFmtId="0" fontId="5" fillId="0" borderId="1"/>
    <xf numFmtId="0" fontId="5" fillId="0" borderId="0">
      <alignment horizontal="right" vertical="center"/>
    </xf>
    <xf numFmtId="0" fontId="35" fillId="0" borderId="7">
      <alignment horizontal="right" vertical="center"/>
      <protection locked="0"/>
    </xf>
    <xf numFmtId="3" fontId="5" fillId="0" borderId="5">
      <alignment horizontal="center" vertical="center"/>
    </xf>
    <xf numFmtId="0" fontId="40" fillId="0" borderId="4">
      <alignment horizontal="center" vertical="center"/>
    </xf>
    <xf numFmtId="0" fontId="31" fillId="0" borderId="7">
      <alignment horizontal="center" vertical="center"/>
    </xf>
    <xf numFmtId="0" fontId="5" fillId="0" borderId="0">
      <alignment horizontal="right"/>
    </xf>
    <xf numFmtId="4" fontId="35" fillId="0" borderId="1">
      <alignment horizontal="right" vertical="center"/>
    </xf>
    <xf numFmtId="3" fontId="5" fillId="0" borderId="1">
      <alignment horizontal="center" vertical="center"/>
    </xf>
    <xf numFmtId="0" fontId="40" fillId="0" borderId="4">
      <alignment horizontal="center" vertical="center"/>
      <protection locked="0"/>
    </xf>
    <xf numFmtId="4" fontId="35" fillId="0" borderId="1">
      <alignment horizontal="right" vertical="center"/>
      <protection locked="0"/>
    </xf>
    <xf numFmtId="0" fontId="5" fillId="0" borderId="0">
      <protection locked="0"/>
    </xf>
    <xf numFmtId="0" fontId="5" fillId="0" borderId="0"/>
    <xf numFmtId="0" fontId="31" fillId="0" borderId="5">
      <alignment horizontal="center" vertical="center"/>
      <protection locked="0"/>
    </xf>
    <xf numFmtId="0" fontId="41" fillId="0" borderId="1">
      <alignment horizontal="center" vertical="center"/>
    </xf>
    <xf numFmtId="0" fontId="7" fillId="0" borderId="0">
      <alignment horizontal="center" vertical="top"/>
    </xf>
    <xf numFmtId="0" fontId="5" fillId="0" borderId="6">
      <alignment horizontal="center" vertical="center" wrapText="1"/>
      <protection locked="0"/>
    </xf>
    <xf numFmtId="0" fontId="7" fillId="0" borderId="0">
      <alignment horizontal="center" vertical="center"/>
      <protection locked="0"/>
    </xf>
    <xf numFmtId="0" fontId="12" fillId="0" borderId="0">
      <alignment horizontal="center" vertical="center" wrapText="1"/>
    </xf>
    <xf numFmtId="0" fontId="31" fillId="0" borderId="6">
      <alignment horizontal="center" vertical="center"/>
      <protection locked="0"/>
    </xf>
    <xf numFmtId="0" fontId="35" fillId="0" borderId="0">
      <alignment horizontal="right" vertical="center"/>
      <protection locked="0"/>
    </xf>
    <xf numFmtId="0" fontId="36" fillId="0" borderId="0">
      <alignment horizontal="center" vertical="center"/>
    </xf>
    <xf numFmtId="0" fontId="31" fillId="0" borderId="0">
      <protection locked="0"/>
    </xf>
    <xf numFmtId="0" fontId="35" fillId="0" borderId="0">
      <alignment horizontal="left" vertical="center"/>
    </xf>
    <xf numFmtId="0" fontId="31" fillId="0" borderId="1">
      <alignment horizontal="center" vertical="center"/>
      <protection locked="0"/>
    </xf>
    <xf numFmtId="0" fontId="31" fillId="0" borderId="7">
      <alignment horizontal="center" vertical="center"/>
    </xf>
    <xf numFmtId="0" fontId="31" fillId="0" borderId="2">
      <alignment horizontal="center" vertical="center" wrapText="1"/>
    </xf>
    <xf numFmtId="0" fontId="5" fillId="0" borderId="7">
      <alignment horizontal="center" vertical="center"/>
    </xf>
    <xf numFmtId="4" fontId="35" fillId="0" borderId="1">
      <alignment horizontal="right" vertical="center"/>
    </xf>
    <xf numFmtId="0" fontId="40" fillId="0" borderId="1">
      <alignment horizontal="center" vertical="center"/>
    </xf>
    <xf numFmtId="0" fontId="31" fillId="0" borderId="3">
      <alignment horizontal="center" vertical="center" wrapText="1"/>
    </xf>
    <xf numFmtId="4" fontId="31" fillId="0" borderId="1">
      <alignment vertical="center"/>
      <protection locked="0"/>
    </xf>
    <xf numFmtId="4" fontId="35" fillId="0" borderId="1">
      <alignment horizontal="right" vertical="center"/>
      <protection locked="0"/>
    </xf>
    <xf numFmtId="0" fontId="35" fillId="0" borderId="0">
      <alignment horizontal="right"/>
    </xf>
    <xf numFmtId="0" fontId="31" fillId="0" borderId="4">
      <alignment horizontal="center" vertical="center" wrapText="1"/>
    </xf>
    <xf numFmtId="0" fontId="43" fillId="0" borderId="0">
      <alignment vertical="top"/>
      <protection locked="0"/>
    </xf>
    <xf numFmtId="4" fontId="35" fillId="0" borderId="11">
      <alignment horizontal="right" vertical="center"/>
      <protection locked="0"/>
    </xf>
    <xf numFmtId="4" fontId="40" fillId="0" borderId="1">
      <alignment horizontal="right" vertical="center"/>
    </xf>
    <xf numFmtId="0" fontId="35" fillId="0" borderId="4">
      <alignment horizontal="left" vertical="center" wrapText="1"/>
    </xf>
    <xf numFmtId="4" fontId="35" fillId="0" borderId="11">
      <alignment horizontal="right" vertical="center"/>
    </xf>
    <xf numFmtId="4" fontId="40" fillId="0" borderId="1">
      <alignment horizontal="right" vertical="center"/>
      <protection locked="0"/>
    </xf>
    <xf numFmtId="0" fontId="35" fillId="0" borderId="11">
      <alignment horizontal="center" vertical="center"/>
    </xf>
    <xf numFmtId="0" fontId="43" fillId="0" borderId="0">
      <alignment vertical="top"/>
      <protection locked="0"/>
    </xf>
    <xf numFmtId="0" fontId="5" fillId="0" borderId="12">
      <alignment horizontal="center" vertical="center" wrapText="1"/>
    </xf>
    <xf numFmtId="0" fontId="51" fillId="0" borderId="0">
      <alignment horizontal="center" vertical="center"/>
    </xf>
    <xf numFmtId="0" fontId="5" fillId="0" borderId="0"/>
    <xf numFmtId="0" fontId="31" fillId="0" borderId="0">
      <alignment horizontal="left" vertical="center"/>
    </xf>
    <xf numFmtId="0" fontId="12" fillId="0" borderId="0">
      <alignment horizontal="center" vertical="center"/>
      <protection locked="0"/>
    </xf>
    <xf numFmtId="0" fontId="31" fillId="0" borderId="5">
      <alignment horizontal="center" vertical="center"/>
    </xf>
    <xf numFmtId="0" fontId="35" fillId="0" borderId="0">
      <alignment horizontal="left" vertical="center"/>
    </xf>
    <xf numFmtId="49" fontId="31" fillId="0" borderId="1">
      <alignment horizontal="center" vertical="center"/>
    </xf>
    <xf numFmtId="0" fontId="5" fillId="0" borderId="3">
      <alignment horizontal="center" vertical="center" wrapText="1"/>
    </xf>
    <xf numFmtId="0" fontId="31" fillId="0" borderId="1">
      <alignment vertical="center" wrapText="1"/>
    </xf>
    <xf numFmtId="0" fontId="5" fillId="0" borderId="4">
      <alignment horizontal="center" vertical="center"/>
    </xf>
    <xf numFmtId="49" fontId="5" fillId="0" borderId="1"/>
    <xf numFmtId="0" fontId="5" fillId="0" borderId="5">
      <alignment horizontal="center" vertical="center"/>
    </xf>
    <xf numFmtId="0" fontId="50" fillId="0" borderId="5">
      <alignment horizontal="center" vertical="center"/>
    </xf>
    <xf numFmtId="0" fontId="35" fillId="0" borderId="1">
      <alignment horizontal="left" vertical="center" wrapText="1"/>
    </xf>
    <xf numFmtId="0" fontId="35" fillId="0" borderId="5">
      <alignment horizontal="center" vertical="center"/>
      <protection locked="0"/>
    </xf>
    <xf numFmtId="0" fontId="5" fillId="0" borderId="6">
      <alignment horizontal="center" vertical="center"/>
      <protection locked="0"/>
    </xf>
    <xf numFmtId="0" fontId="5" fillId="0" borderId="10">
      <alignment horizontal="center" vertical="center" wrapText="1"/>
      <protection locked="0"/>
    </xf>
    <xf numFmtId="0" fontId="5" fillId="0" borderId="0"/>
    <xf numFmtId="0" fontId="5" fillId="0" borderId="12">
      <alignment horizontal="center" vertical="center"/>
      <protection locked="0"/>
    </xf>
    <xf numFmtId="0" fontId="5" fillId="0" borderId="7">
      <alignment horizontal="center" vertical="center" wrapText="1"/>
    </xf>
    <xf numFmtId="0" fontId="7" fillId="0" borderId="0">
      <alignment horizontal="center" vertical="center"/>
      <protection locked="0"/>
    </xf>
    <xf numFmtId="0" fontId="5" fillId="0" borderId="1">
      <alignment horizontal="center" vertical="center"/>
      <protection locked="0"/>
    </xf>
    <xf numFmtId="0" fontId="5" fillId="0" borderId="10">
      <alignment horizontal="center" vertical="center" wrapText="1"/>
    </xf>
    <xf numFmtId="0" fontId="35" fillId="0" borderId="0">
      <alignment horizontal="left" vertical="center"/>
      <protection locked="0"/>
    </xf>
    <xf numFmtId="0" fontId="35" fillId="0" borderId="0">
      <alignment vertical="top"/>
      <protection locked="0"/>
    </xf>
    <xf numFmtId="0" fontId="5" fillId="0" borderId="9">
      <alignment horizontal="center" vertical="center" wrapText="1"/>
      <protection locked="0"/>
    </xf>
    <xf numFmtId="0" fontId="31" fillId="0" borderId="3">
      <alignment horizontal="center" vertical="center" wrapText="1"/>
      <protection locked="0"/>
    </xf>
    <xf numFmtId="0" fontId="5" fillId="0" borderId="4">
      <alignment horizontal="center" vertical="center"/>
      <protection locked="0"/>
    </xf>
    <xf numFmtId="0" fontId="35" fillId="0" borderId="10">
      <alignment horizontal="right" vertical="center"/>
      <protection locked="0"/>
    </xf>
    <xf numFmtId="0" fontId="31" fillId="0" borderId="3">
      <alignment horizontal="center" vertical="center"/>
    </xf>
    <xf numFmtId="3" fontId="5" fillId="0" borderId="4">
      <alignment horizontal="center" vertical="center"/>
    </xf>
    <xf numFmtId="0" fontId="35" fillId="0" borderId="0">
      <alignment horizontal="right" wrapText="1"/>
      <protection locked="0"/>
    </xf>
    <xf numFmtId="0" fontId="31" fillId="0" borderId="4">
      <alignment horizontal="center" vertical="center"/>
      <protection locked="0"/>
    </xf>
    <xf numFmtId="4" fontId="35" fillId="0" borderId="4">
      <alignment horizontal="right" vertical="center"/>
      <protection locked="0"/>
    </xf>
    <xf numFmtId="0" fontId="5" fillId="0" borderId="8">
      <alignment horizontal="center" vertical="center" wrapText="1"/>
    </xf>
    <xf numFmtId="0" fontId="5" fillId="0" borderId="1">
      <alignment horizontal="center" vertical="center"/>
      <protection locked="0"/>
    </xf>
    <xf numFmtId="3" fontId="5" fillId="0" borderId="10">
      <alignment horizontal="center" vertical="center"/>
    </xf>
    <xf numFmtId="0" fontId="35" fillId="0" borderId="10">
      <alignment horizontal="right" vertical="center"/>
    </xf>
    <xf numFmtId="0" fontId="35" fillId="0" borderId="1">
      <alignment horizontal="left" vertical="center"/>
    </xf>
    <xf numFmtId="0" fontId="5" fillId="0" borderId="1"/>
    <xf numFmtId="0" fontId="5" fillId="0" borderId="0">
      <alignment horizontal="right" vertical="center"/>
      <protection locked="0"/>
    </xf>
    <xf numFmtId="0" fontId="5" fillId="0" borderId="0">
      <alignment horizontal="right"/>
      <protection locked="0"/>
    </xf>
    <xf numFmtId="0" fontId="5" fillId="0" borderId="7">
      <alignment horizontal="center" vertical="center" wrapText="1"/>
      <protection locked="0"/>
    </xf>
    <xf numFmtId="0" fontId="5" fillId="0" borderId="0"/>
    <xf numFmtId="0" fontId="35" fillId="0" borderId="0">
      <alignment horizontal="left" vertical="center" wrapText="1"/>
      <protection locked="0"/>
    </xf>
    <xf numFmtId="0" fontId="31" fillId="0" borderId="2">
      <alignment horizontal="center" vertical="center" wrapText="1"/>
    </xf>
    <xf numFmtId="0" fontId="35" fillId="0" borderId="1">
      <alignment horizontal="right" vertical="center" wrapText="1"/>
      <protection locked="0"/>
    </xf>
    <xf numFmtId="0" fontId="31" fillId="0" borderId="0"/>
    <xf numFmtId="0" fontId="42" fillId="0" borderId="0">
      <alignment horizontal="right"/>
      <protection locked="0"/>
    </xf>
    <xf numFmtId="0" fontId="31" fillId="0" borderId="4">
      <alignment horizontal="center" vertical="center"/>
    </xf>
    <xf numFmtId="0" fontId="31" fillId="0" borderId="5">
      <alignment horizontal="center" vertical="center"/>
    </xf>
    <xf numFmtId="0" fontId="31" fillId="0" borderId="2">
      <alignment horizontal="center" vertical="center"/>
    </xf>
    <xf numFmtId="0" fontId="14" fillId="0" borderId="0">
      <alignment horizontal="center" vertical="center" wrapText="1"/>
      <protection locked="0"/>
    </xf>
    <xf numFmtId="0" fontId="40" fillId="0" borderId="1">
      <alignment horizontal="center" vertical="center"/>
    </xf>
    <xf numFmtId="0" fontId="35" fillId="0" borderId="4">
      <alignment horizontal="left" vertical="center" wrapText="1"/>
    </xf>
    <xf numFmtId="0" fontId="43" fillId="0" borderId="0">
      <alignment vertical="top"/>
      <protection locked="0"/>
    </xf>
    <xf numFmtId="0" fontId="31" fillId="0" borderId="6">
      <alignment horizontal="center" vertical="center"/>
    </xf>
    <xf numFmtId="0" fontId="35" fillId="0" borderId="0">
      <alignment horizontal="left" vertical="center"/>
      <protection locked="0"/>
    </xf>
    <xf numFmtId="0" fontId="40" fillId="0" borderId="1">
      <alignment horizontal="center" vertical="center"/>
      <protection locked="0"/>
    </xf>
    <xf numFmtId="0" fontId="5" fillId="0" borderId="11">
      <alignment horizontal="center" vertical="center" wrapText="1"/>
      <protection locked="0"/>
    </xf>
    <xf numFmtId="0" fontId="5" fillId="0" borderId="1">
      <alignment horizontal="center" vertical="center"/>
      <protection locked="0"/>
    </xf>
    <xf numFmtId="0" fontId="31" fillId="0" borderId="2">
      <alignment horizontal="center" vertical="center"/>
      <protection locked="0"/>
    </xf>
    <xf numFmtId="0" fontId="52" fillId="0" borderId="0">
      <alignment horizontal="center" vertical="center"/>
    </xf>
    <xf numFmtId="0" fontId="31" fillId="0" borderId="0">
      <alignment horizontal="left" vertical="center" wrapText="1"/>
    </xf>
    <xf numFmtId="0" fontId="35" fillId="0" borderId="10">
      <alignment horizontal="left" vertical="center" wrapText="1"/>
    </xf>
    <xf numFmtId="0" fontId="5" fillId="0" borderId="10">
      <alignment horizontal="center" vertical="center" wrapText="1"/>
    </xf>
    <xf numFmtId="0" fontId="35" fillId="0" borderId="1">
      <alignment horizontal="left" vertical="center" wrapText="1"/>
      <protection locked="0"/>
    </xf>
    <xf numFmtId="0" fontId="31" fillId="0" borderId="0">
      <alignment wrapText="1"/>
    </xf>
    <xf numFmtId="0" fontId="5" fillId="0" borderId="0">
      <alignment vertical="top"/>
      <protection locked="0"/>
    </xf>
    <xf numFmtId="4" fontId="35" fillId="0" borderId="10">
      <alignment horizontal="right" vertical="center"/>
    </xf>
    <xf numFmtId="3" fontId="31" fillId="0" borderId="10">
      <alignment horizontal="center" vertical="center"/>
    </xf>
    <xf numFmtId="0" fontId="31" fillId="0" borderId="3">
      <alignment horizontal="center" vertical="center"/>
      <protection locked="0"/>
    </xf>
    <xf numFmtId="0" fontId="31" fillId="0" borderId="6">
      <alignment horizontal="center" vertical="center"/>
    </xf>
    <xf numFmtId="0" fontId="31" fillId="0" borderId="10">
      <alignment horizontal="center" vertical="center"/>
      <protection locked="0"/>
    </xf>
    <xf numFmtId="0" fontId="35" fillId="0" borderId="6">
      <alignment horizontal="left" vertical="center"/>
      <protection locked="0"/>
    </xf>
    <xf numFmtId="0" fontId="31" fillId="0" borderId="5">
      <alignment horizontal="center" vertical="center"/>
      <protection locked="0"/>
    </xf>
    <xf numFmtId="0" fontId="31" fillId="0" borderId="7">
      <alignment horizontal="center" vertical="center"/>
    </xf>
    <xf numFmtId="0" fontId="5" fillId="0" borderId="8">
      <alignment horizontal="center" vertical="center"/>
    </xf>
    <xf numFmtId="49" fontId="5" fillId="0" borderId="0">
      <protection locked="0"/>
    </xf>
    <xf numFmtId="0" fontId="31" fillId="0" borderId="2">
      <alignment horizontal="center" vertical="center"/>
      <protection locked="0"/>
    </xf>
    <xf numFmtId="3" fontId="31" fillId="0" borderId="10">
      <alignment horizontal="center" vertical="center"/>
      <protection locked="0"/>
    </xf>
    <xf numFmtId="0" fontId="5" fillId="0" borderId="8">
      <alignment horizontal="center" vertical="center" wrapText="1"/>
    </xf>
    <xf numFmtId="0" fontId="5" fillId="0" borderId="0">
      <protection locked="0"/>
    </xf>
    <xf numFmtId="0" fontId="31" fillId="0" borderId="6">
      <alignment horizontal="center" vertical="center"/>
      <protection locked="0"/>
    </xf>
    <xf numFmtId="0" fontId="31" fillId="0" borderId="6">
      <alignment horizontal="center" vertical="center" wrapText="1"/>
    </xf>
    <xf numFmtId="0" fontId="31" fillId="0" borderId="7">
      <alignment horizontal="center" vertical="center" wrapText="1"/>
    </xf>
    <xf numFmtId="0" fontId="31" fillId="0" borderId="0">
      <protection locked="0"/>
    </xf>
    <xf numFmtId="0" fontId="31" fillId="0" borderId="5">
      <alignment horizontal="center" vertical="center" wrapText="1"/>
      <protection locked="0"/>
    </xf>
    <xf numFmtId="0" fontId="31" fillId="0" borderId="10">
      <alignment horizontal="center" vertical="center" wrapText="1"/>
      <protection locked="0"/>
    </xf>
    <xf numFmtId="0" fontId="43" fillId="0" borderId="0">
      <alignment vertical="top"/>
      <protection locked="0"/>
    </xf>
    <xf numFmtId="0" fontId="31" fillId="0" borderId="1">
      <alignment horizontal="center" vertical="center" wrapText="1"/>
      <protection locked="0"/>
    </xf>
    <xf numFmtId="0" fontId="31" fillId="0" borderId="4">
      <alignment horizontal="center" vertical="center" wrapText="1"/>
      <protection locked="0"/>
    </xf>
    <xf numFmtId="3" fontId="31" fillId="0" borderId="10">
      <alignment horizontal="center" vertical="top"/>
      <protection locked="0"/>
    </xf>
    <xf numFmtId="0" fontId="7" fillId="0" borderId="0">
      <alignment horizontal="center" vertical="center"/>
    </xf>
    <xf numFmtId="0" fontId="35" fillId="0" borderId="1">
      <alignment horizontal="right" vertical="center"/>
      <protection locked="0"/>
    </xf>
    <xf numFmtId="0" fontId="5" fillId="0" borderId="10">
      <alignment horizontal="center" vertical="top"/>
    </xf>
    <xf numFmtId="0" fontId="12" fillId="0" borderId="0">
      <alignment horizontal="center" vertical="center"/>
    </xf>
    <xf numFmtId="0" fontId="35" fillId="0" borderId="0">
      <alignment horizontal="left" vertical="center"/>
      <protection locked="0"/>
    </xf>
    <xf numFmtId="0" fontId="31" fillId="0" borderId="5">
      <alignment horizontal="center" vertical="center"/>
    </xf>
    <xf numFmtId="0" fontId="31" fillId="0" borderId="2">
      <alignment horizontal="center" vertical="center"/>
    </xf>
    <xf numFmtId="0" fontId="31" fillId="0" borderId="4">
      <alignment horizontal="center" vertical="center"/>
    </xf>
    <xf numFmtId="0" fontId="35" fillId="0" borderId="1">
      <alignment vertical="center"/>
    </xf>
    <xf numFmtId="0" fontId="35" fillId="0" borderId="1">
      <alignment vertical="center"/>
      <protection locked="0"/>
    </xf>
    <xf numFmtId="0" fontId="5" fillId="0" borderId="0">
      <alignment horizontal="right"/>
      <protection locked="0"/>
    </xf>
    <xf numFmtId="0" fontId="31" fillId="0" borderId="1">
      <alignment horizontal="center" vertical="center"/>
      <protection locked="0"/>
    </xf>
    <xf numFmtId="0" fontId="31" fillId="0" borderId="7">
      <alignment horizontal="center" vertical="center"/>
    </xf>
    <xf numFmtId="0" fontId="31" fillId="0" borderId="7">
      <alignment horizontal="center" vertical="center"/>
    </xf>
    <xf numFmtId="0" fontId="35" fillId="0" borderId="1">
      <alignment horizontal="left" vertical="center" wrapText="1"/>
      <protection locked="0"/>
    </xf>
    <xf numFmtId="0" fontId="31" fillId="0" borderId="2">
      <alignment horizontal="center" vertical="center"/>
      <protection locked="0"/>
    </xf>
    <xf numFmtId="4" fontId="40" fillId="0" borderId="1">
      <alignment horizontal="right" vertical="center"/>
    </xf>
    <xf numFmtId="0" fontId="5" fillId="0" borderId="6">
      <alignment horizontal="center" vertical="center"/>
      <protection locked="0"/>
    </xf>
    <xf numFmtId="0" fontId="31" fillId="0" borderId="4">
      <alignment horizontal="center" vertical="center" wrapText="1"/>
    </xf>
    <xf numFmtId="0" fontId="35" fillId="0" borderId="1">
      <alignment horizontal="left" vertical="center"/>
      <protection locked="0"/>
    </xf>
    <xf numFmtId="0" fontId="5" fillId="0" borderId="0"/>
    <xf numFmtId="4" fontId="35" fillId="0" borderId="1">
      <alignment horizontal="right" vertical="center"/>
    </xf>
    <xf numFmtId="0" fontId="35" fillId="0" borderId="0">
      <alignment horizontal="right" vertical="center"/>
    </xf>
    <xf numFmtId="4" fontId="35" fillId="0" borderId="1">
      <alignment horizontal="right" vertical="center"/>
      <protection locked="0"/>
    </xf>
    <xf numFmtId="0" fontId="35" fillId="0" borderId="0">
      <alignment horizontal="right"/>
    </xf>
    <xf numFmtId="0" fontId="40" fillId="0" borderId="1">
      <alignment horizontal="right" vertical="center"/>
    </xf>
    <xf numFmtId="0" fontId="43" fillId="0" borderId="0">
      <alignment vertical="top"/>
      <protection locked="0"/>
    </xf>
    <xf numFmtId="49" fontId="5" fillId="0" borderId="0"/>
    <xf numFmtId="0" fontId="14" fillId="0" borderId="0">
      <alignment horizontal="center" vertical="center"/>
    </xf>
    <xf numFmtId="49" fontId="31" fillId="0" borderId="5">
      <alignment horizontal="center" vertical="center" wrapText="1"/>
    </xf>
    <xf numFmtId="49" fontId="31" fillId="0" borderId="1">
      <alignment horizontal="center" vertical="center"/>
    </xf>
    <xf numFmtId="0" fontId="35" fillId="0" borderId="1">
      <alignment horizontal="left" vertical="center" wrapText="1"/>
    </xf>
    <xf numFmtId="0" fontId="5" fillId="0" borderId="5">
      <alignment horizontal="center" vertical="center"/>
    </xf>
    <xf numFmtId="49" fontId="31" fillId="0" borderId="7">
      <alignment horizontal="center" vertical="center" wrapText="1"/>
    </xf>
    <xf numFmtId="0" fontId="5" fillId="0" borderId="7">
      <alignment horizontal="center" vertical="center"/>
    </xf>
    <xf numFmtId="0" fontId="5" fillId="0" borderId="0"/>
    <xf numFmtId="0" fontId="31" fillId="0" borderId="2">
      <alignment horizontal="center" vertical="center"/>
      <protection locked="0"/>
    </xf>
    <xf numFmtId="0" fontId="31" fillId="0" borderId="4">
      <alignment horizontal="center" vertical="center"/>
    </xf>
    <xf numFmtId="4" fontId="35" fillId="0" borderId="1">
      <alignment horizontal="right" vertical="center" wrapText="1"/>
    </xf>
    <xf numFmtId="4" fontId="35" fillId="0" borderId="1">
      <alignment horizontal="right" vertical="center" wrapText="1"/>
      <protection locked="0"/>
    </xf>
    <xf numFmtId="0" fontId="31" fillId="0" borderId="1">
      <alignment horizontal="center" vertical="center"/>
    </xf>
    <xf numFmtId="0" fontId="31" fillId="0" borderId="7">
      <alignment horizontal="center" vertical="center"/>
    </xf>
    <xf numFmtId="0" fontId="31" fillId="0" borderId="6">
      <alignment horizontal="center" vertical="center"/>
    </xf>
    <xf numFmtId="0" fontId="35" fillId="0" borderId="0">
      <alignment horizontal="right"/>
    </xf>
    <xf numFmtId="0" fontId="31" fillId="0" borderId="8">
      <alignment horizontal="center" vertical="center"/>
    </xf>
    <xf numFmtId="0" fontId="31" fillId="0" borderId="10">
      <alignment horizontal="center" vertical="center"/>
    </xf>
    <xf numFmtId="0" fontId="5" fillId="0" borderId="1">
      <alignment horizontal="center"/>
    </xf>
    <xf numFmtId="0" fontId="43" fillId="0" borderId="0">
      <alignment vertical="top"/>
      <protection locked="0"/>
    </xf>
    <xf numFmtId="49" fontId="5" fillId="0" borderId="0">
      <alignment horizontal="center"/>
    </xf>
    <xf numFmtId="0" fontId="31" fillId="0" borderId="6">
      <alignment horizontal="center" vertical="center"/>
    </xf>
    <xf numFmtId="49" fontId="31" fillId="0" borderId="6">
      <alignment horizontal="center" vertical="center" wrapText="1"/>
    </xf>
    <xf numFmtId="0" fontId="5" fillId="0" borderId="0">
      <alignment horizontal="center" wrapText="1"/>
    </xf>
    <xf numFmtId="0" fontId="54" fillId="0" borderId="0">
      <alignment horizontal="center" vertical="center" wrapText="1"/>
    </xf>
    <xf numFmtId="0" fontId="35" fillId="0" borderId="0">
      <alignment horizontal="left" vertical="center"/>
      <protection locked="0"/>
    </xf>
    <xf numFmtId="0" fontId="31" fillId="0" borderId="2">
      <alignment horizontal="center" vertical="center" wrapText="1"/>
    </xf>
    <xf numFmtId="0" fontId="31" fillId="0" borderId="4">
      <alignment horizontal="center" vertical="center" wrapText="1"/>
    </xf>
    <xf numFmtId="0" fontId="53" fillId="0" borderId="1">
      <alignment horizontal="center" vertical="center" wrapText="1"/>
    </xf>
    <xf numFmtId="4" fontId="35" fillId="0" borderId="1">
      <alignment horizontal="right" vertical="center"/>
    </xf>
    <xf numFmtId="0" fontId="53" fillId="0" borderId="0">
      <alignment horizontal="center" wrapText="1"/>
    </xf>
    <xf numFmtId="0" fontId="31" fillId="0" borderId="2">
      <alignment horizontal="center" vertical="center"/>
    </xf>
    <xf numFmtId="0" fontId="31" fillId="0" borderId="4">
      <alignment horizontal="center" vertical="center"/>
    </xf>
    <xf numFmtId="0" fontId="5" fillId="0" borderId="0">
      <alignment wrapText="1"/>
    </xf>
    <xf numFmtId="0" fontId="31" fillId="0" borderId="5">
      <alignment horizontal="center" vertical="center"/>
    </xf>
    <xf numFmtId="0" fontId="31" fillId="0" borderId="1">
      <alignment horizontal="center" vertical="center"/>
    </xf>
    <xf numFmtId="0" fontId="53" fillId="0" borderId="5">
      <alignment horizontal="center" vertical="center" wrapText="1"/>
    </xf>
    <xf numFmtId="4" fontId="35" fillId="0" borderId="5">
      <alignment horizontal="right" vertical="center"/>
    </xf>
    <xf numFmtId="0" fontId="31" fillId="0" borderId="7">
      <alignment horizontal="center" vertical="center"/>
    </xf>
    <xf numFmtId="0" fontId="53" fillId="0" borderId="0">
      <alignment wrapText="1"/>
    </xf>
    <xf numFmtId="0" fontId="35" fillId="0" borderId="0">
      <alignment horizontal="right" wrapText="1"/>
    </xf>
    <xf numFmtId="0" fontId="5" fillId="0" borderId="0"/>
    <xf numFmtId="0" fontId="43" fillId="0" borderId="0">
      <alignment vertical="top"/>
      <protection locked="0"/>
    </xf>
    <xf numFmtId="0" fontId="31" fillId="0" borderId="6">
      <alignment horizontal="center" vertical="center"/>
    </xf>
    <xf numFmtId="0" fontId="53" fillId="0" borderId="0">
      <alignment horizontal="center"/>
    </xf>
    <xf numFmtId="0" fontId="53" fillId="0" borderId="0"/>
    <xf numFmtId="0" fontId="31" fillId="0" borderId="0"/>
    <xf numFmtId="0" fontId="5" fillId="0" borderId="1"/>
    <xf numFmtId="0" fontId="31" fillId="0" borderId="6">
      <alignment horizontal="center" vertical="center"/>
    </xf>
    <xf numFmtId="0" fontId="31" fillId="0" borderId="7">
      <alignment horizontal="center" vertical="center"/>
      <protection locked="0"/>
    </xf>
    <xf numFmtId="0" fontId="31" fillId="0" borderId="7">
      <alignment horizontal="center" vertical="center" wrapText="1"/>
      <protection locked="0"/>
    </xf>
    <xf numFmtId="0" fontId="31" fillId="0" borderId="5">
      <alignment horizontal="center" vertical="center"/>
    </xf>
    <xf numFmtId="0" fontId="31" fillId="0" borderId="7">
      <alignment horizontal="center" vertical="center"/>
    </xf>
    <xf numFmtId="0" fontId="5" fillId="0" borderId="7">
      <alignment horizontal="center"/>
    </xf>
    <xf numFmtId="0" fontId="31" fillId="0" borderId="6">
      <alignment horizontal="center" vertical="center" wrapText="1"/>
      <protection locked="0"/>
    </xf>
    <xf numFmtId="0" fontId="43" fillId="0" borderId="0">
      <alignment vertical="top"/>
      <protection locked="0"/>
    </xf>
    <xf numFmtId="49" fontId="42" fillId="0" borderId="0">
      <protection locked="0"/>
    </xf>
    <xf numFmtId="0" fontId="5" fillId="0" borderId="1">
      <alignment horizontal="center"/>
    </xf>
    <xf numFmtId="49" fontId="31" fillId="0" borderId="2">
      <alignment horizontal="center" vertical="center" wrapText="1"/>
      <protection locked="0"/>
    </xf>
    <xf numFmtId="0" fontId="35" fillId="0" borderId="0">
      <alignment horizontal="right" vertical="center"/>
      <protection locked="0"/>
    </xf>
    <xf numFmtId="49" fontId="31" fillId="0" borderId="3">
      <alignment horizontal="center" vertical="center" wrapText="1"/>
      <protection locked="0"/>
    </xf>
    <xf numFmtId="0" fontId="35" fillId="0" borderId="0">
      <alignment horizontal="right"/>
      <protection locked="0"/>
    </xf>
    <xf numFmtId="0" fontId="5" fillId="0" borderId="0"/>
    <xf numFmtId="0" fontId="7" fillId="0" borderId="0">
      <alignment horizontal="center" vertical="center"/>
    </xf>
    <xf numFmtId="0" fontId="35" fillId="0" borderId="0">
      <alignment horizontal="left" vertical="center"/>
      <protection locked="0"/>
    </xf>
    <xf numFmtId="0" fontId="31" fillId="0" borderId="2">
      <alignment horizontal="center" vertical="center" wrapText="1"/>
      <protection locked="0"/>
    </xf>
    <xf numFmtId="0" fontId="31" fillId="0" borderId="3">
      <alignment horizontal="center" vertical="center" wrapText="1"/>
      <protection locked="0"/>
    </xf>
    <xf numFmtId="0" fontId="31" fillId="0" borderId="3">
      <alignment horizontal="center" vertical="center"/>
    </xf>
    <xf numFmtId="0" fontId="31" fillId="0" borderId="4">
      <alignment horizontal="center" vertical="center" wrapText="1"/>
      <protection locked="0"/>
    </xf>
    <xf numFmtId="0" fontId="5" fillId="0" borderId="1">
      <alignment horizontal="center" vertical="center"/>
    </xf>
    <xf numFmtId="0" fontId="35" fillId="0" borderId="1">
      <alignment horizontal="left" vertical="top" wrapText="1"/>
      <protection locked="0"/>
    </xf>
    <xf numFmtId="0" fontId="5" fillId="0" borderId="1"/>
    <xf numFmtId="0" fontId="5" fillId="0" borderId="5">
      <alignment horizontal="center" vertical="center" wrapText="1"/>
      <protection locked="0"/>
    </xf>
    <xf numFmtId="0" fontId="31" fillId="0" borderId="0">
      <alignment horizontal="left" vertical="center"/>
    </xf>
    <xf numFmtId="0" fontId="31" fillId="0" borderId="2">
      <alignment horizontal="center" vertical="center" wrapText="1"/>
    </xf>
    <xf numFmtId="49" fontId="5" fillId="0" borderId="0"/>
    <xf numFmtId="0" fontId="31" fillId="0" borderId="4">
      <alignment horizontal="center" vertical="center"/>
    </xf>
    <xf numFmtId="0" fontId="31" fillId="0" borderId="3">
      <alignment horizontal="center" vertical="center" wrapText="1"/>
    </xf>
    <xf numFmtId="0" fontId="35" fillId="0" borderId="6">
      <alignment horizontal="left" vertical="center"/>
    </xf>
    <xf numFmtId="0" fontId="31" fillId="0" borderId="4">
      <alignment horizontal="center" vertical="center" wrapText="1"/>
    </xf>
    <xf numFmtId="0" fontId="7" fillId="0" borderId="0">
      <alignment horizontal="center" vertical="center" wrapText="1"/>
    </xf>
    <xf numFmtId="0" fontId="35" fillId="0" borderId="1">
      <alignment horizontal="left" vertical="center" wrapText="1"/>
      <protection locked="0"/>
    </xf>
    <xf numFmtId="0" fontId="35" fillId="0" borderId="7">
      <alignment horizontal="left" vertical="center"/>
    </xf>
    <xf numFmtId="0" fontId="31" fillId="0" borderId="0">
      <alignment wrapText="1"/>
    </xf>
    <xf numFmtId="0" fontId="35" fillId="0" borderId="1">
      <alignment horizontal="left" vertical="center" wrapText="1"/>
    </xf>
    <xf numFmtId="0" fontId="31" fillId="0" borderId="0"/>
    <xf numFmtId="0" fontId="31" fillId="0" borderId="8">
      <alignment horizontal="center" vertical="center" wrapText="1"/>
    </xf>
    <xf numFmtId="0" fontId="31" fillId="0" borderId="2">
      <alignment horizontal="center" vertical="center"/>
    </xf>
    <xf numFmtId="0" fontId="31" fillId="0" borderId="11">
      <alignment horizontal="center" vertical="center" wrapText="1"/>
      <protection locked="0"/>
    </xf>
    <xf numFmtId="0" fontId="31" fillId="0" borderId="9">
      <alignment horizontal="center" vertical="center" wrapText="1"/>
    </xf>
    <xf numFmtId="4" fontId="35" fillId="0" borderId="1">
      <alignment horizontal="right" vertical="center" wrapText="1"/>
      <protection locked="0"/>
    </xf>
    <xf numFmtId="0" fontId="31" fillId="0" borderId="1">
      <alignment horizontal="center" vertical="center" wrapText="1"/>
    </xf>
    <xf numFmtId="0" fontId="31" fillId="0" borderId="10">
      <alignment horizontal="center" vertical="center" wrapText="1"/>
    </xf>
    <xf numFmtId="4" fontId="35" fillId="0" borderId="1">
      <alignment horizontal="right" vertical="center" wrapText="1"/>
    </xf>
    <xf numFmtId="0" fontId="31" fillId="0" borderId="6">
      <alignment horizontal="center" vertical="center"/>
    </xf>
    <xf numFmtId="0" fontId="35" fillId="0" borderId="12">
      <alignment horizontal="left" vertical="center"/>
    </xf>
    <xf numFmtId="0" fontId="31" fillId="0" borderId="8">
      <alignment horizontal="center" vertical="center" wrapText="1"/>
      <protection locked="0"/>
    </xf>
    <xf numFmtId="0" fontId="31" fillId="0" borderId="21">
      <alignment horizontal="center" vertical="center"/>
    </xf>
    <xf numFmtId="0" fontId="31" fillId="0" borderId="10">
      <alignment horizontal="center" vertical="center"/>
    </xf>
    <xf numFmtId="0" fontId="31" fillId="0" borderId="10">
      <alignment horizontal="center" vertical="center" wrapText="1"/>
      <protection locked="0"/>
    </xf>
    <xf numFmtId="0" fontId="5" fillId="0" borderId="0">
      <protection locked="0"/>
    </xf>
    <xf numFmtId="0" fontId="31" fillId="0" borderId="7">
      <alignment horizontal="center" vertical="center"/>
    </xf>
    <xf numFmtId="0" fontId="35" fillId="0" borderId="0">
      <alignment horizontal="right" vertical="center"/>
    </xf>
    <xf numFmtId="0" fontId="35" fillId="0" borderId="10">
      <alignment horizontal="right" vertical="center"/>
      <protection locked="0"/>
    </xf>
    <xf numFmtId="0" fontId="7" fillId="0" borderId="0">
      <alignment horizontal="center" vertical="center"/>
      <protection locked="0"/>
    </xf>
    <xf numFmtId="4" fontId="35" fillId="0" borderId="1">
      <alignment horizontal="right" vertical="center"/>
      <protection locked="0"/>
    </xf>
    <xf numFmtId="0" fontId="35" fillId="0" borderId="0">
      <alignment horizontal="right"/>
    </xf>
    <xf numFmtId="4" fontId="35" fillId="0" borderId="1">
      <alignment horizontal="right" vertical="center"/>
    </xf>
    <xf numFmtId="0" fontId="43" fillId="0" borderId="0">
      <alignment vertical="top"/>
      <protection locked="0"/>
    </xf>
    <xf numFmtId="0" fontId="35" fillId="0" borderId="1">
      <alignment horizontal="right" vertical="center" wrapText="1"/>
      <protection locked="0"/>
    </xf>
    <xf numFmtId="0" fontId="5" fillId="0" borderId="0">
      <alignment vertical="center"/>
    </xf>
    <xf numFmtId="0" fontId="12" fillId="0" borderId="0">
      <alignment horizontal="center" vertical="center"/>
    </xf>
    <xf numFmtId="0" fontId="35" fillId="0" borderId="0">
      <alignment horizontal="left" vertical="center"/>
      <protection locked="0"/>
    </xf>
    <xf numFmtId="0" fontId="31" fillId="0" borderId="1">
      <alignment horizontal="center" vertical="center" wrapText="1"/>
    </xf>
    <xf numFmtId="0" fontId="35" fillId="0" borderId="1">
      <alignment horizontal="left" vertical="center" wrapText="1"/>
    </xf>
    <xf numFmtId="0" fontId="35" fillId="0" borderId="2">
      <alignment horizontal="left" vertical="center" wrapText="1"/>
      <protection locked="0"/>
    </xf>
    <xf numFmtId="0" fontId="5" fillId="0" borderId="3">
      <alignment vertical="center"/>
    </xf>
    <xf numFmtId="0" fontId="5" fillId="0" borderId="4">
      <alignment vertical="center"/>
    </xf>
    <xf numFmtId="0" fontId="35" fillId="0" borderId="1">
      <alignment vertical="center" wrapText="1"/>
    </xf>
    <xf numFmtId="0" fontId="35" fillId="0" borderId="1">
      <alignment horizontal="left" vertical="center" wrapText="1"/>
      <protection locked="0"/>
    </xf>
    <xf numFmtId="0" fontId="35" fillId="0" borderId="1">
      <alignment horizontal="center" vertical="center" wrapText="1"/>
    </xf>
    <xf numFmtId="0" fontId="7" fillId="0" borderId="0">
      <alignment horizontal="center" vertical="center"/>
      <protection locked="0"/>
    </xf>
    <xf numFmtId="0" fontId="31" fillId="0" borderId="1">
      <alignment horizontal="center" vertical="center"/>
      <protection locked="0"/>
    </xf>
    <xf numFmtId="0" fontId="35" fillId="0" borderId="1">
      <alignment horizontal="center" vertical="center"/>
      <protection locked="0"/>
    </xf>
    <xf numFmtId="0" fontId="35" fillId="0" borderId="0">
      <alignment horizontal="right" vertical="center"/>
      <protection locked="0"/>
    </xf>
    <xf numFmtId="0" fontId="43" fillId="0" borderId="0">
      <alignment vertical="top"/>
      <protection locked="0"/>
    </xf>
    <xf numFmtId="0" fontId="5" fillId="0" borderId="0">
      <alignment vertical="center"/>
    </xf>
    <xf numFmtId="0" fontId="12" fillId="0" borderId="0">
      <alignment horizontal="center" vertical="center"/>
    </xf>
    <xf numFmtId="0" fontId="35" fillId="0" borderId="0">
      <alignment horizontal="left" vertical="center"/>
      <protection locked="0"/>
    </xf>
    <xf numFmtId="0" fontId="31" fillId="0" borderId="1">
      <alignment horizontal="center" vertical="center" wrapText="1"/>
    </xf>
    <xf numFmtId="0" fontId="35" fillId="0" borderId="1">
      <alignment horizontal="left" vertical="center" wrapText="1"/>
    </xf>
    <xf numFmtId="0" fontId="35" fillId="0" borderId="1">
      <alignment horizontal="left" vertical="center" wrapText="1"/>
      <protection locked="0"/>
    </xf>
    <xf numFmtId="0" fontId="7" fillId="0" borderId="0">
      <alignment horizontal="center" vertical="center"/>
    </xf>
    <xf numFmtId="0" fontId="31" fillId="0" borderId="1">
      <alignment horizontal="center" vertical="center"/>
      <protection locked="0"/>
    </xf>
    <xf numFmtId="0" fontId="35" fillId="0" borderId="1">
      <alignment vertical="center" wrapText="1"/>
    </xf>
    <xf numFmtId="0" fontId="31" fillId="0" borderId="1">
      <alignment horizontal="center" vertical="center" wrapText="1"/>
      <protection locked="0"/>
    </xf>
    <xf numFmtId="0" fontId="5" fillId="0" borderId="0">
      <alignment horizontal="right"/>
    </xf>
    <xf numFmtId="4" fontId="35" fillId="0" borderId="1">
      <alignment horizontal="right" vertical="center"/>
      <protection locked="0"/>
    </xf>
    <xf numFmtId="0" fontId="35" fillId="0" borderId="1">
      <alignment horizontal="center" vertical="center" wrapText="1"/>
    </xf>
    <xf numFmtId="0" fontId="14" fillId="0" borderId="0">
      <alignment horizontal="center" vertical="center"/>
    </xf>
    <xf numFmtId="4" fontId="35" fillId="0" borderId="1">
      <alignment horizontal="right" vertical="center"/>
    </xf>
    <xf numFmtId="0" fontId="7" fillId="0" borderId="0">
      <alignment horizontal="center" vertical="center"/>
      <protection locked="0"/>
    </xf>
    <xf numFmtId="4" fontId="35" fillId="0" borderId="1">
      <alignment horizontal="right" vertical="center" wrapText="1"/>
      <protection locked="0"/>
    </xf>
    <xf numFmtId="0" fontId="35" fillId="0" borderId="0">
      <alignment horizontal="right" vertical="center"/>
      <protection locked="0"/>
    </xf>
    <xf numFmtId="0" fontId="35" fillId="0" borderId="0">
      <alignment horizontal="right"/>
    </xf>
    <xf numFmtId="0" fontId="43" fillId="0" borderId="0">
      <alignment vertical="top"/>
      <protection locked="0"/>
    </xf>
    <xf numFmtId="0" fontId="31" fillId="0" borderId="7">
      <alignment horizontal="center" vertical="center"/>
    </xf>
    <xf numFmtId="0" fontId="42" fillId="0" borderId="0">
      <alignment horizontal="right"/>
      <protection locked="0"/>
    </xf>
    <xf numFmtId="0" fontId="14" fillId="0" borderId="0">
      <alignment horizontal="center" vertical="center" wrapText="1"/>
      <protection locked="0"/>
    </xf>
    <xf numFmtId="0" fontId="35" fillId="0" borderId="0">
      <alignment horizontal="left" vertical="center"/>
      <protection locked="0"/>
    </xf>
    <xf numFmtId="0" fontId="31" fillId="0" borderId="2">
      <alignment horizontal="center" vertical="center"/>
      <protection locked="0"/>
    </xf>
    <xf numFmtId="0" fontId="31" fillId="0" borderId="3">
      <alignment horizontal="center" vertical="center"/>
      <protection locked="0"/>
    </xf>
    <xf numFmtId="0" fontId="31" fillId="0" borderId="1">
      <alignment horizontal="center" vertical="center"/>
      <protection locked="0"/>
    </xf>
    <xf numFmtId="0" fontId="35" fillId="0" borderId="1">
      <alignment horizontal="left" vertical="center" wrapText="1"/>
      <protection locked="0"/>
    </xf>
    <xf numFmtId="0" fontId="5" fillId="0" borderId="1"/>
    <xf numFmtId="0" fontId="5" fillId="0" borderId="6">
      <alignment horizontal="center" vertical="center"/>
      <protection locked="0"/>
    </xf>
    <xf numFmtId="180" fontId="35" fillId="0" borderId="1">
      <alignment horizontal="right" vertical="center" wrapText="1"/>
    </xf>
    <xf numFmtId="49" fontId="31" fillId="0" borderId="2">
      <alignment horizontal="center" vertical="center" wrapText="1"/>
      <protection locked="0"/>
    </xf>
    <xf numFmtId="0" fontId="35" fillId="0" borderId="0">
      <alignment horizontal="right"/>
    </xf>
    <xf numFmtId="49" fontId="31" fillId="0" borderId="3">
      <alignment horizontal="center" vertical="center" wrapText="1"/>
      <protection locked="0"/>
    </xf>
    <xf numFmtId="0" fontId="31" fillId="0" borderId="7">
      <alignment horizontal="center" vertical="center"/>
    </xf>
    <xf numFmtId="49" fontId="31" fillId="0" borderId="1">
      <alignment horizontal="center" vertical="center"/>
      <protection locked="0"/>
    </xf>
    <xf numFmtId="0" fontId="14" fillId="0" borderId="0">
      <alignment horizontal="center" vertical="center"/>
      <protection locked="0"/>
    </xf>
    <xf numFmtId="0" fontId="31" fillId="0" borderId="2">
      <alignment horizontal="center" vertical="center"/>
    </xf>
    <xf numFmtId="49" fontId="31" fillId="0" borderId="1">
      <alignment horizontal="center" vertical="center"/>
      <protection locked="0"/>
    </xf>
    <xf numFmtId="49" fontId="5" fillId="0" borderId="0"/>
    <xf numFmtId="0" fontId="14" fillId="0" borderId="0">
      <alignment horizontal="center" vertical="center"/>
      <protection locked="0"/>
    </xf>
    <xf numFmtId="0" fontId="31" fillId="0" borderId="2">
      <alignment horizontal="center" vertical="center"/>
    </xf>
    <xf numFmtId="0" fontId="5" fillId="0" borderId="7">
      <alignment horizontal="center" vertical="center"/>
      <protection locked="0"/>
    </xf>
    <xf numFmtId="0" fontId="31" fillId="0" borderId="1">
      <alignment horizontal="center" vertical="center"/>
    </xf>
    <xf numFmtId="0" fontId="5" fillId="0" borderId="0">
      <alignment horizontal="right"/>
    </xf>
    <xf numFmtId="180" fontId="35" fillId="0" borderId="1">
      <alignment horizontal="right" vertical="center"/>
      <protection locked="0"/>
    </xf>
    <xf numFmtId="0" fontId="14" fillId="0" borderId="0">
      <alignment horizontal="center" vertical="center"/>
    </xf>
    <xf numFmtId="180" fontId="35" fillId="0" borderId="1">
      <alignment horizontal="right" vertical="center"/>
    </xf>
    <xf numFmtId="0" fontId="7" fillId="0" borderId="0">
      <alignment horizontal="center" vertical="center"/>
    </xf>
    <xf numFmtId="0" fontId="31" fillId="0" borderId="0"/>
    <xf numFmtId="0" fontId="31" fillId="0" borderId="8">
      <alignment horizontal="center" vertical="center" wrapText="1"/>
    </xf>
    <xf numFmtId="0" fontId="31" fillId="0" borderId="9">
      <alignment horizontal="center" vertical="center" wrapText="1"/>
    </xf>
    <xf numFmtId="0" fontId="31" fillId="0" borderId="10">
      <alignment horizontal="center" vertical="center" wrapText="1"/>
    </xf>
    <xf numFmtId="0" fontId="31" fillId="0" borderId="10">
      <alignment horizontal="center" vertical="center"/>
    </xf>
    <xf numFmtId="0" fontId="31" fillId="0" borderId="6">
      <alignment horizontal="center" vertical="center" wrapText="1"/>
    </xf>
    <xf numFmtId="0" fontId="35" fillId="0" borderId="12">
      <alignment horizontal="left" vertical="center"/>
    </xf>
    <xf numFmtId="0" fontId="35" fillId="0" borderId="0">
      <alignment vertical="top"/>
      <protection locked="0"/>
    </xf>
    <xf numFmtId="0" fontId="35" fillId="0" borderId="10">
      <alignment horizontal="right" vertical="center"/>
    </xf>
    <xf numFmtId="0" fontId="7" fillId="0" borderId="0">
      <alignment horizontal="center" vertical="center"/>
      <protection locked="0"/>
    </xf>
    <xf numFmtId="0" fontId="35" fillId="0" borderId="10">
      <alignment horizontal="right" vertical="center"/>
      <protection locked="0"/>
    </xf>
    <xf numFmtId="0" fontId="31" fillId="0" borderId="6">
      <alignment horizontal="center" vertical="center" wrapText="1"/>
      <protection locked="0"/>
    </xf>
    <xf numFmtId="0" fontId="31" fillId="0" borderId="9">
      <alignment horizontal="center" vertical="center" wrapText="1"/>
      <protection locked="0"/>
    </xf>
    <xf numFmtId="0" fontId="31" fillId="0" borderId="6">
      <alignment horizontal="center" vertical="center"/>
      <protection locked="0"/>
    </xf>
    <xf numFmtId="0" fontId="31" fillId="0" borderId="10">
      <alignment horizontal="center" vertical="center" wrapText="1"/>
      <protection locked="0"/>
    </xf>
    <xf numFmtId="0" fontId="31" fillId="0" borderId="12">
      <alignment horizontal="center" vertical="center"/>
      <protection locked="0"/>
    </xf>
    <xf numFmtId="0" fontId="31" fillId="0" borderId="12">
      <alignment horizontal="center" vertical="center" wrapText="1"/>
    </xf>
    <xf numFmtId="0" fontId="31" fillId="0" borderId="1">
      <alignment horizontal="center" vertical="center" wrapText="1"/>
      <protection locked="0"/>
    </xf>
    <xf numFmtId="0" fontId="35" fillId="0" borderId="0">
      <alignment horizontal="right" vertical="center"/>
      <protection locked="0"/>
    </xf>
    <xf numFmtId="0" fontId="35" fillId="0" borderId="1">
      <alignment horizontal="right" vertical="center"/>
      <protection locked="0"/>
    </xf>
    <xf numFmtId="0" fontId="35" fillId="0" borderId="0">
      <alignment horizontal="right"/>
      <protection locked="0"/>
    </xf>
    <xf numFmtId="0" fontId="31" fillId="0" borderId="12">
      <alignment horizontal="center" vertical="center" wrapText="1"/>
      <protection locked="0"/>
    </xf>
    <xf numFmtId="0" fontId="35" fillId="0" borderId="0">
      <alignment horizontal="right" vertical="center"/>
    </xf>
    <xf numFmtId="0" fontId="35" fillId="0" borderId="0">
      <alignment horizontal="right"/>
    </xf>
    <xf numFmtId="0" fontId="31" fillId="0" borderId="7">
      <alignment horizontal="center" vertical="center" wrapText="1"/>
    </xf>
    <xf numFmtId="0" fontId="35" fillId="0" borderId="5">
      <alignment horizontal="center" vertical="center" wrapText="1"/>
      <protection locked="0"/>
    </xf>
    <xf numFmtId="0" fontId="43" fillId="0" borderId="0">
      <alignment vertical="top"/>
      <protection locked="0"/>
    </xf>
    <xf numFmtId="0" fontId="5" fillId="0" borderId="0">
      <alignment wrapText="1"/>
    </xf>
    <xf numFmtId="0" fontId="12" fillId="0" borderId="0">
      <alignment horizontal="center" vertical="center" wrapText="1"/>
    </xf>
    <xf numFmtId="0" fontId="35" fillId="0" borderId="0">
      <alignment horizontal="left" vertical="center" wrapText="1"/>
    </xf>
    <xf numFmtId="0" fontId="31" fillId="0" borderId="2">
      <alignment horizontal="center" vertical="center" wrapText="1"/>
    </xf>
    <xf numFmtId="0" fontId="31" fillId="0" borderId="4">
      <alignment horizontal="center" vertical="center" wrapText="1"/>
    </xf>
    <xf numFmtId="0" fontId="35" fillId="0" borderId="4">
      <alignment horizontal="left" vertical="center" wrapText="1"/>
    </xf>
    <xf numFmtId="0" fontId="35" fillId="0" borderId="11">
      <alignment horizontal="center" vertical="center"/>
    </xf>
    <xf numFmtId="0" fontId="7" fillId="0" borderId="0">
      <alignment horizontal="center" vertical="center" wrapText="1"/>
      <protection locked="0"/>
    </xf>
    <xf numFmtId="0" fontId="35" fillId="0" borderId="10">
      <alignment horizontal="left" vertical="center" wrapText="1"/>
      <protection locked="0"/>
    </xf>
    <xf numFmtId="0" fontId="31" fillId="0" borderId="6">
      <alignment horizontal="center" vertical="center" wrapText="1"/>
      <protection locked="0"/>
    </xf>
    <xf numFmtId="0" fontId="35" fillId="0" borderId="0">
      <alignment vertical="top"/>
      <protection locked="0"/>
    </xf>
    <xf numFmtId="0" fontId="5" fillId="0" borderId="0">
      <alignment vertical="center"/>
    </xf>
    <xf numFmtId="0" fontId="31" fillId="0" borderId="12">
      <alignment horizontal="center" vertical="center" wrapText="1"/>
    </xf>
    <xf numFmtId="0" fontId="31" fillId="0" borderId="6">
      <alignment horizontal="center" vertical="center" wrapText="1"/>
    </xf>
    <xf numFmtId="0" fontId="12" fillId="0" borderId="0">
      <alignment horizontal="center" vertical="center"/>
    </xf>
    <xf numFmtId="0" fontId="35" fillId="0" borderId="0">
      <alignment horizontal="right" vertical="center"/>
      <protection locked="0"/>
    </xf>
    <xf numFmtId="0" fontId="35" fillId="0" borderId="10">
      <alignment horizontal="right" vertical="center"/>
    </xf>
    <xf numFmtId="0" fontId="35" fillId="0" borderId="0">
      <alignment horizontal="left" vertical="center"/>
      <protection locked="0"/>
    </xf>
    <xf numFmtId="0" fontId="35" fillId="0" borderId="0">
      <alignment horizontal="right"/>
      <protection locked="0"/>
    </xf>
    <xf numFmtId="0" fontId="35" fillId="0" borderId="0">
      <alignment vertical="top" wrapText="1"/>
      <protection locked="0"/>
    </xf>
    <xf numFmtId="0" fontId="31" fillId="0" borderId="1">
      <alignment horizontal="center" vertical="center" wrapText="1"/>
    </xf>
    <xf numFmtId="0" fontId="35" fillId="0" borderId="0">
      <alignment horizontal="right" wrapText="1"/>
      <protection locked="0"/>
    </xf>
    <xf numFmtId="0" fontId="31" fillId="0" borderId="6">
      <alignment horizontal="center" vertical="center"/>
      <protection locked="0"/>
    </xf>
    <xf numFmtId="0" fontId="35" fillId="0" borderId="1">
      <alignment horizontal="left" vertical="center" wrapText="1"/>
    </xf>
    <xf numFmtId="0" fontId="31" fillId="0" borderId="12">
      <alignment horizontal="center" vertical="center" wrapText="1"/>
      <protection locked="0"/>
    </xf>
    <xf numFmtId="0" fontId="31" fillId="0" borderId="12">
      <alignment horizontal="center" vertical="center"/>
      <protection locked="0"/>
    </xf>
    <xf numFmtId="0" fontId="35" fillId="0" borderId="2">
      <alignment horizontal="left" vertical="center" wrapText="1"/>
      <protection locked="0"/>
    </xf>
    <xf numFmtId="0" fontId="35" fillId="0" borderId="0">
      <alignment horizontal="right" vertical="center" wrapText="1"/>
    </xf>
    <xf numFmtId="0" fontId="31" fillId="0" borderId="1">
      <alignment horizontal="center" vertical="center" wrapText="1"/>
      <protection locked="0"/>
    </xf>
    <xf numFmtId="0" fontId="5" fillId="0" borderId="3">
      <alignment vertical="center"/>
    </xf>
    <xf numFmtId="0" fontId="35" fillId="0" borderId="0">
      <alignment horizontal="right" wrapText="1"/>
    </xf>
    <xf numFmtId="0" fontId="35" fillId="0" borderId="1">
      <alignment horizontal="right" vertical="center"/>
      <protection locked="0"/>
    </xf>
    <xf numFmtId="0" fontId="5" fillId="0" borderId="4">
      <alignment vertical="center"/>
    </xf>
    <xf numFmtId="0" fontId="31" fillId="0" borderId="7">
      <alignment horizontal="center" vertical="center" wrapText="1"/>
    </xf>
    <xf numFmtId="0" fontId="35" fillId="0" borderId="0">
      <alignment horizontal="right" vertical="center" wrapText="1"/>
      <protection locked="0"/>
    </xf>
    <xf numFmtId="0" fontId="7" fillId="0" borderId="0">
      <alignment horizontal="center" vertical="center"/>
    </xf>
    <xf numFmtId="0" fontId="43" fillId="0" borderId="0">
      <alignment vertical="top"/>
      <protection locked="0"/>
    </xf>
    <xf numFmtId="0" fontId="5" fillId="0" borderId="0"/>
    <xf numFmtId="0" fontId="55" fillId="0" borderId="0">
      <alignment horizontal="center" vertical="center" wrapText="1"/>
    </xf>
    <xf numFmtId="0" fontId="31" fillId="0" borderId="0">
      <alignment horizontal="left" vertical="center" wrapText="1"/>
    </xf>
    <xf numFmtId="0" fontId="31" fillId="0" borderId="2">
      <alignment horizontal="center" vertical="center"/>
    </xf>
    <xf numFmtId="0" fontId="31" fillId="0" borderId="4">
      <alignment horizontal="center" vertical="center"/>
    </xf>
    <xf numFmtId="0" fontId="31" fillId="0" borderId="1">
      <alignment horizontal="center" vertical="center"/>
    </xf>
    <xf numFmtId="0" fontId="31" fillId="0" borderId="1">
      <alignment vertical="center" wrapText="1"/>
    </xf>
    <xf numFmtId="0" fontId="55" fillId="0" borderId="0">
      <alignment horizontal="center" vertical="center"/>
    </xf>
    <xf numFmtId="0" fontId="31" fillId="0" borderId="0">
      <alignment wrapText="1"/>
    </xf>
    <xf numFmtId="0" fontId="31" fillId="0" borderId="3">
      <alignment horizontal="center" vertical="center"/>
    </xf>
    <xf numFmtId="4" fontId="31" fillId="0" borderId="1">
      <alignment vertical="center"/>
    </xf>
    <xf numFmtId="4" fontId="31" fillId="0" borderId="1">
      <alignment vertical="center"/>
      <protection locked="0"/>
    </xf>
    <xf numFmtId="0" fontId="31" fillId="0" borderId="6">
      <alignment horizontal="center" vertical="center"/>
    </xf>
    <xf numFmtId="4" fontId="31" fillId="0" borderId="5">
      <alignment vertical="center"/>
      <protection locked="0"/>
    </xf>
    <xf numFmtId="0" fontId="31" fillId="0" borderId="2">
      <alignment horizontal="center" vertical="center" wrapText="1"/>
    </xf>
    <xf numFmtId="0" fontId="31" fillId="0" borderId="1">
      <alignment horizontal="center" vertical="center"/>
      <protection locked="0"/>
    </xf>
    <xf numFmtId="0" fontId="5" fillId="0" borderId="0">
      <alignment horizontal="right" vertical="center"/>
    </xf>
    <xf numFmtId="0" fontId="41" fillId="0" borderId="0">
      <alignment vertical="top"/>
    </xf>
    <xf numFmtId="0" fontId="31" fillId="0" borderId="0">
      <alignment horizontal="right" wrapText="1"/>
    </xf>
    <xf numFmtId="0" fontId="31" fillId="0" borderId="0">
      <protection locked="0"/>
    </xf>
    <xf numFmtId="0" fontId="31" fillId="0" borderId="21">
      <alignment horizontal="center" vertical="center" wrapText="1"/>
    </xf>
    <xf numFmtId="0" fontId="41" fillId="0" borderId="0"/>
    <xf numFmtId="4" fontId="31" fillId="0" borderId="5">
      <alignment vertical="center"/>
    </xf>
    <xf numFmtId="0" fontId="5" fillId="0" borderId="1">
      <alignment horizontal="center"/>
    </xf>
    <xf numFmtId="0" fontId="31" fillId="0" borderId="5">
      <alignment horizontal="center" vertical="center"/>
      <protection locked="0"/>
    </xf>
    <xf numFmtId="0" fontId="43" fillId="0" borderId="0">
      <alignment vertical="top"/>
      <protection locked="0"/>
    </xf>
    <xf numFmtId="0" fontId="31" fillId="0" borderId="0"/>
    <xf numFmtId="0" fontId="31" fillId="0" borderId="0">
      <alignment horizontal="right" vertical="center"/>
      <protection locked="0"/>
    </xf>
    <xf numFmtId="0" fontId="35" fillId="0" borderId="0">
      <alignment horizontal="right" vertical="center"/>
      <protection locked="0"/>
    </xf>
    <xf numFmtId="0" fontId="31" fillId="0" borderId="0">
      <alignment vertical="top"/>
      <protection locked="0"/>
    </xf>
    <xf numFmtId="0" fontId="31" fillId="0" borderId="1">
      <alignment horizontal="center" vertical="center"/>
      <protection locked="0"/>
    </xf>
    <xf numFmtId="0" fontId="35" fillId="0" borderId="1">
      <alignment vertical="center" wrapText="1"/>
    </xf>
    <xf numFmtId="0" fontId="35" fillId="0" borderId="1">
      <alignment horizontal="left" vertical="center" wrapText="1"/>
      <protection locked="0"/>
    </xf>
    <xf numFmtId="0" fontId="31" fillId="0" borderId="1">
      <alignment horizontal="center" vertical="center" wrapText="1"/>
      <protection locked="0"/>
    </xf>
    <xf numFmtId="0" fontId="35" fillId="0" borderId="1">
      <alignment horizontal="center" vertical="center" wrapText="1"/>
    </xf>
    <xf numFmtId="0" fontId="35" fillId="0" borderId="0">
      <alignment vertical="top"/>
      <protection locked="0"/>
    </xf>
    <xf numFmtId="0" fontId="7" fillId="0" borderId="0">
      <alignment horizontal="center" vertical="center"/>
      <protection locked="0"/>
    </xf>
    <xf numFmtId="0" fontId="35" fillId="0" borderId="1">
      <alignment horizontal="center" vertical="center"/>
      <protection locked="0"/>
    </xf>
    <xf numFmtId="0" fontId="35" fillId="0" borderId="0">
      <alignment horizontal="right" vertical="center"/>
      <protection locked="0"/>
    </xf>
    <xf numFmtId="0" fontId="43" fillId="0" borderId="0">
      <alignment vertical="top"/>
      <protection locked="0"/>
    </xf>
    <xf numFmtId="0" fontId="5" fillId="0" borderId="0">
      <alignment vertical="center"/>
    </xf>
    <xf numFmtId="0" fontId="12" fillId="0" borderId="0">
      <alignment horizontal="center" vertical="center" wrapText="1"/>
    </xf>
    <xf numFmtId="0" fontId="35" fillId="0" borderId="0">
      <alignment horizontal="left" vertical="center"/>
    </xf>
    <xf numFmtId="0" fontId="31" fillId="0" borderId="2">
      <alignment horizontal="center" vertical="center" wrapText="1"/>
    </xf>
    <xf numFmtId="0" fontId="31" fillId="0" borderId="4">
      <alignment horizontal="center" vertical="center" wrapText="1"/>
    </xf>
    <xf numFmtId="0" fontId="31" fillId="0" borderId="1">
      <alignment horizontal="center" vertical="center" wrapText="1"/>
    </xf>
    <xf numFmtId="0" fontId="35" fillId="0" borderId="1">
      <alignment vertical="center" wrapText="1"/>
    </xf>
    <xf numFmtId="0" fontId="35" fillId="0" borderId="1">
      <alignment horizontal="center" vertical="center" wrapText="1"/>
      <protection locked="0"/>
    </xf>
    <xf numFmtId="0" fontId="7" fillId="0" borderId="0">
      <alignment horizontal="center" vertical="center"/>
    </xf>
    <xf numFmtId="0" fontId="31" fillId="0" borderId="0">
      <alignment horizontal="left" vertical="center"/>
    </xf>
    <xf numFmtId="0" fontId="35" fillId="0" borderId="7">
      <alignment vertical="center" wrapText="1"/>
      <protection locked="0"/>
    </xf>
    <xf numFmtId="0" fontId="31" fillId="0" borderId="5">
      <alignment horizontal="center" vertical="center" wrapText="1"/>
    </xf>
    <xf numFmtId="0" fontId="35" fillId="0" borderId="1">
      <alignment horizontal="right" vertical="center" wrapText="1"/>
    </xf>
    <xf numFmtId="0" fontId="35" fillId="0" borderId="1">
      <alignment horizontal="right" vertical="center" wrapText="1"/>
      <protection locked="0"/>
    </xf>
    <xf numFmtId="0" fontId="43" fillId="0" borderId="0">
      <alignment vertical="top"/>
      <protection locked="0"/>
    </xf>
    <xf numFmtId="0" fontId="31" fillId="0" borderId="6">
      <alignment horizontal="center" vertical="center" wrapText="1"/>
    </xf>
    <xf numFmtId="0" fontId="35" fillId="0" borderId="1">
      <alignment horizontal="right" vertical="center"/>
    </xf>
    <xf numFmtId="0" fontId="35" fillId="0" borderId="1">
      <alignment horizontal="right" vertical="center"/>
      <protection locked="0"/>
    </xf>
    <xf numFmtId="0" fontId="35" fillId="0" borderId="0">
      <alignment horizontal="right" vertical="center"/>
    </xf>
    <xf numFmtId="0" fontId="31" fillId="0" borderId="7">
      <alignment horizontal="center" vertical="center" wrapText="1"/>
    </xf>
    <xf numFmtId="0" fontId="5" fillId="0" borderId="0"/>
    <xf numFmtId="0" fontId="7" fillId="0" borderId="0">
      <alignment horizontal="center" vertical="center"/>
    </xf>
    <xf numFmtId="0" fontId="35" fillId="0" borderId="0">
      <alignment horizontal="left" vertical="center"/>
      <protection locked="0"/>
    </xf>
    <xf numFmtId="0" fontId="31" fillId="0" borderId="3">
      <alignment horizontal="center" vertical="center" wrapText="1"/>
      <protection locked="0"/>
    </xf>
    <xf numFmtId="0" fontId="31" fillId="0" borderId="4">
      <alignment horizontal="center" vertical="center" wrapText="1"/>
      <protection locked="0"/>
    </xf>
    <xf numFmtId="0" fontId="5" fillId="0" borderId="1">
      <alignment horizontal="center" vertical="center"/>
    </xf>
    <xf numFmtId="0" fontId="35" fillId="0" borderId="1">
      <alignment horizontal="left" vertical="center" wrapText="1"/>
    </xf>
    <xf numFmtId="0" fontId="35" fillId="0" borderId="1">
      <alignment horizontal="left" vertical="center" wrapText="1"/>
      <protection locked="0"/>
    </xf>
    <xf numFmtId="0" fontId="31" fillId="0" borderId="0">
      <alignment horizontal="left" vertical="center"/>
    </xf>
    <xf numFmtId="0" fontId="35" fillId="0" borderId="6">
      <alignment horizontal="left" vertical="center"/>
    </xf>
    <xf numFmtId="49" fontId="5" fillId="0" borderId="0"/>
    <xf numFmtId="0" fontId="31" fillId="0" borderId="2">
      <alignment horizontal="center" vertical="center" wrapText="1"/>
    </xf>
    <xf numFmtId="0" fontId="31" fillId="0" borderId="3">
      <alignment horizontal="center" vertical="center"/>
    </xf>
    <xf numFmtId="0" fontId="31" fillId="0" borderId="3">
      <alignment horizontal="center" vertical="center" wrapText="1"/>
    </xf>
    <xf numFmtId="0" fontId="31" fillId="0" borderId="4">
      <alignment horizontal="center" vertical="center"/>
    </xf>
    <xf numFmtId="0" fontId="31" fillId="0" borderId="4">
      <alignment horizontal="center" vertical="center" wrapText="1"/>
    </xf>
    <xf numFmtId="0" fontId="35" fillId="0" borderId="1">
      <alignment horizontal="right" vertical="center" wrapText="1"/>
    </xf>
    <xf numFmtId="0" fontId="35" fillId="0" borderId="7">
      <alignment horizontal="left" vertical="center"/>
    </xf>
    <xf numFmtId="0" fontId="5" fillId="0" borderId="0"/>
    <xf numFmtId="0" fontId="7" fillId="0" borderId="0">
      <alignment horizontal="center" vertical="center"/>
    </xf>
    <xf numFmtId="0" fontId="35" fillId="0" borderId="0">
      <alignment horizontal="left" vertical="center"/>
      <protection locked="0"/>
    </xf>
    <xf numFmtId="0" fontId="31" fillId="0" borderId="2">
      <alignment horizontal="center" vertical="center" wrapText="1"/>
      <protection locked="0"/>
    </xf>
    <xf numFmtId="0" fontId="31" fillId="0" borderId="3">
      <alignment horizontal="center" vertical="center" wrapText="1"/>
      <protection locked="0"/>
    </xf>
    <xf numFmtId="0" fontId="31" fillId="0" borderId="4">
      <alignment horizontal="center" vertical="center" wrapText="1"/>
      <protection locked="0"/>
    </xf>
    <xf numFmtId="0" fontId="5" fillId="0" borderId="1">
      <alignment horizontal="center" vertical="center"/>
    </xf>
    <xf numFmtId="0" fontId="35" fillId="0" borderId="1">
      <alignment horizontal="left" vertical="center" wrapText="1"/>
      <protection locked="0"/>
    </xf>
    <xf numFmtId="0" fontId="5" fillId="0" borderId="1"/>
    <xf numFmtId="0" fontId="31" fillId="0" borderId="0">
      <alignment horizontal="left" vertical="center"/>
    </xf>
    <xf numFmtId="0" fontId="35" fillId="0" borderId="1">
      <alignment horizontal="left" vertical="center"/>
      <protection locked="0"/>
    </xf>
    <xf numFmtId="0" fontId="35" fillId="0" borderId="6">
      <alignment horizontal="left" vertical="center" wrapText="1"/>
      <protection locked="0"/>
    </xf>
    <xf numFmtId="49" fontId="5" fillId="0" borderId="0"/>
    <xf numFmtId="0" fontId="31" fillId="0" borderId="5">
      <alignment horizontal="center" vertical="center"/>
    </xf>
    <xf numFmtId="0" fontId="31" fillId="0" borderId="2">
      <alignment horizontal="center" vertical="center" wrapText="1"/>
    </xf>
    <xf numFmtId="0" fontId="31" fillId="0" borderId="2">
      <alignment horizontal="center" vertical="center"/>
    </xf>
    <xf numFmtId="0" fontId="31" fillId="0" borderId="3">
      <alignment horizontal="center" vertical="center" wrapText="1"/>
    </xf>
    <xf numFmtId="0" fontId="31" fillId="0" borderId="4">
      <alignment horizontal="center" vertical="center"/>
    </xf>
    <xf numFmtId="0" fontId="31" fillId="0" borderId="4">
      <alignment horizontal="center" vertical="center" wrapText="1"/>
    </xf>
    <xf numFmtId="4" fontId="35" fillId="0" borderId="1">
      <alignment horizontal="right" vertical="center" wrapText="1"/>
      <protection locked="0"/>
    </xf>
    <xf numFmtId="0" fontId="35" fillId="0" borderId="7">
      <alignment horizontal="left" vertical="center" wrapText="1"/>
      <protection locked="0"/>
    </xf>
    <xf numFmtId="0" fontId="31" fillId="0" borderId="6">
      <alignment horizontal="center" vertical="center"/>
    </xf>
    <xf numFmtId="0" fontId="31" fillId="0" borderId="0"/>
    <xf numFmtId="0" fontId="5" fillId="0" borderId="0">
      <alignment horizontal="right" vertical="center"/>
      <protection locked="0"/>
    </xf>
    <xf numFmtId="0" fontId="5" fillId="0" borderId="0">
      <alignment horizontal="right"/>
      <protection locked="0"/>
    </xf>
    <xf numFmtId="0" fontId="31" fillId="0" borderId="7">
      <alignment horizontal="center" vertical="center"/>
    </xf>
    <xf numFmtId="0" fontId="5" fillId="0" borderId="1">
      <alignment horizontal="center" vertical="center"/>
      <protection locked="0"/>
    </xf>
    <xf numFmtId="0" fontId="43" fillId="0" borderId="0">
      <alignment vertical="top"/>
      <protection locked="0"/>
    </xf>
    <xf numFmtId="0" fontId="30" fillId="0" borderId="0">
      <alignment vertical="top"/>
      <protection locked="0"/>
    </xf>
  </cellStyleXfs>
  <cellXfs count="306">
    <xf numFmtId="0" fontId="0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643" applyFont="1" applyBorder="1" applyAlignment="1">
      <alignment horizontal="center" vertical="center"/>
    </xf>
    <xf numFmtId="0" fontId="3" fillId="0" borderId="1" xfId="663" applyFont="1" applyBorder="1" applyAlignment="1">
      <alignment horizontal="center" vertical="center"/>
      <protection locked="0"/>
    </xf>
    <xf numFmtId="49" fontId="6" fillId="0" borderId="1" xfId="145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49" fontId="1" fillId="0" borderId="1" xfId="145" applyNumberFormat="1" applyFont="1" applyBorder="1" applyAlignment="1">
      <alignment horizontal="left" vertical="center" wrapText="1"/>
    </xf>
    <xf numFmtId="49" fontId="6" fillId="0" borderId="1" xfId="145" applyNumberFormat="1" applyFont="1" applyBorder="1" applyAlignment="1">
      <alignment horizontal="center" vertical="center" wrapText="1"/>
    </xf>
    <xf numFmtId="0" fontId="5" fillId="0" borderId="1" xfId="520" applyFont="1" applyBorder="1" applyAlignment="1">
      <alignment horizontal="center" vertical="center" wrapText="1"/>
      <protection locked="0"/>
    </xf>
    <xf numFmtId="0" fontId="3" fillId="0" borderId="1" xfId="648" applyFont="1" applyBorder="1" applyAlignment="1">
      <alignment horizontal="left" vertical="center" wrapText="1"/>
      <protection locked="0"/>
    </xf>
    <xf numFmtId="0" fontId="3" fillId="0" borderId="1" xfId="657" applyFont="1" applyBorder="1" applyAlignment="1">
      <alignment horizontal="left" vertical="center" wrapText="1"/>
      <protection locked="0"/>
    </xf>
    <xf numFmtId="49" fontId="3" fillId="0" borderId="0" xfId="649" applyNumberFormat="1" applyFont="1" applyBorder="1" applyAlignment="1">
      <alignment vertical="center"/>
    </xf>
    <xf numFmtId="0" fontId="7" fillId="0" borderId="0" xfId="638" applyFont="1" applyBorder="1" applyAlignment="1">
      <alignment horizontal="center" vertical="center"/>
    </xf>
    <xf numFmtId="0" fontId="4" fillId="0" borderId="0" xfId="638" applyFont="1" applyBorder="1" applyAlignment="1">
      <alignment horizontal="center" vertical="center"/>
    </xf>
    <xf numFmtId="0" fontId="3" fillId="0" borderId="0" xfId="646" applyFont="1" applyBorder="1" applyAlignment="1">
      <alignment horizontal="left" vertical="center"/>
    </xf>
    <xf numFmtId="0" fontId="3" fillId="0" borderId="0" xfId="659" applyFont="1" applyBorder="1" applyAlignment="1">
      <alignment vertical="center"/>
    </xf>
    <xf numFmtId="0" fontId="5" fillId="0" borderId="2" xfId="640" applyFont="1" applyBorder="1" applyAlignment="1">
      <alignment horizontal="center" vertical="center" wrapText="1"/>
      <protection locked="0"/>
    </xf>
    <xf numFmtId="0" fontId="5" fillId="0" borderId="2" xfId="651" applyFont="1" applyBorder="1" applyAlignment="1">
      <alignment horizontal="center" vertical="center" wrapText="1"/>
    </xf>
    <xf numFmtId="0" fontId="5" fillId="0" borderId="2" xfId="652" applyFont="1" applyBorder="1" applyAlignment="1">
      <alignment horizontal="center" vertical="center"/>
    </xf>
    <xf numFmtId="0" fontId="3" fillId="0" borderId="3" xfId="641" applyFont="1" applyBorder="1" applyAlignment="1">
      <alignment horizontal="center" vertical="center" wrapText="1"/>
      <protection locked="0"/>
    </xf>
    <xf numFmtId="0" fontId="3" fillId="0" borderId="3" xfId="653" applyFont="1" applyBorder="1" applyAlignment="1">
      <alignment horizontal="center" vertical="center" wrapText="1"/>
    </xf>
    <xf numFmtId="0" fontId="3" fillId="0" borderId="3" xfId="631" applyFont="1" applyBorder="1" applyAlignment="1">
      <alignment horizontal="center" vertical="center"/>
    </xf>
    <xf numFmtId="0" fontId="3" fillId="0" borderId="4" xfId="642" applyFont="1" applyBorder="1" applyAlignment="1">
      <alignment horizontal="center" vertical="center" wrapText="1"/>
      <protection locked="0"/>
    </xf>
    <xf numFmtId="0" fontId="3" fillId="0" borderId="4" xfId="655" applyFont="1" applyBorder="1" applyAlignment="1">
      <alignment horizontal="center" vertical="center" wrapText="1"/>
    </xf>
    <xf numFmtId="0" fontId="3" fillId="0" borderId="4" xfId="654" applyFont="1" applyBorder="1" applyAlignment="1">
      <alignment horizontal="center" vertical="center"/>
    </xf>
    <xf numFmtId="0" fontId="3" fillId="0" borderId="1" xfId="625" applyFont="1" applyBorder="1" applyAlignment="1">
      <alignment horizontal="left" vertical="center" wrapText="1"/>
    </xf>
    <xf numFmtId="0" fontId="5" fillId="0" borderId="5" xfId="25" applyFont="1" applyBorder="1" applyAlignment="1">
      <alignment horizontal="center" vertical="center" wrapText="1"/>
      <protection locked="0"/>
    </xf>
    <xf numFmtId="0" fontId="3" fillId="0" borderId="6" xfId="628" applyFont="1" applyBorder="1" applyAlignment="1">
      <alignment horizontal="left" vertical="center"/>
    </xf>
    <xf numFmtId="0" fontId="3" fillId="0" borderId="7" xfId="636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660" applyFont="1" applyBorder="1" applyAlignment="1">
      <alignment horizontal="right" vertical="center"/>
      <protection locked="0"/>
    </xf>
    <xf numFmtId="0" fontId="5" fillId="0" borderId="5" xfId="650" applyFont="1" applyBorder="1" applyAlignment="1">
      <alignment horizontal="center" vertical="center"/>
    </xf>
    <xf numFmtId="0" fontId="3" fillId="0" borderId="6" xfId="658" applyFont="1" applyBorder="1" applyAlignment="1">
      <alignment horizontal="center" vertical="center"/>
    </xf>
    <xf numFmtId="0" fontId="3" fillId="0" borderId="7" xfId="662" applyFont="1" applyBorder="1" applyAlignment="1">
      <alignment horizontal="center" vertical="center"/>
    </xf>
    <xf numFmtId="0" fontId="5" fillId="0" borderId="4" xfId="655" applyFont="1" applyBorder="1" applyAlignment="1">
      <alignment horizontal="center" vertical="center" wrapText="1"/>
    </xf>
    <xf numFmtId="0" fontId="8" fillId="0" borderId="0" xfId="617" applyFont="1" applyBorder="1" applyAlignment="1">
      <alignment horizontal="right" vertical="center"/>
    </xf>
    <xf numFmtId="0" fontId="9" fillId="0" borderId="0" xfId="60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5" xfId="610" applyFont="1" applyBorder="1" applyAlignment="1">
      <alignment horizontal="center" vertical="center" wrapText="1"/>
    </xf>
    <xf numFmtId="0" fontId="3" fillId="0" borderId="6" xfId="614" applyFont="1" applyBorder="1" applyAlignment="1">
      <alignment horizontal="center" vertical="center" wrapText="1"/>
    </xf>
    <xf numFmtId="0" fontId="3" fillId="0" borderId="7" xfId="618" applyFont="1" applyBorder="1" applyAlignment="1">
      <alignment horizontal="center" vertical="center" wrapText="1"/>
    </xf>
    <xf numFmtId="0" fontId="5" fillId="0" borderId="1" xfId="604" applyFont="1" applyBorder="1" applyAlignment="1">
      <alignment horizontal="center" vertical="center" wrapText="1"/>
    </xf>
    <xf numFmtId="0" fontId="3" fillId="0" borderId="1" xfId="604" applyFont="1" applyBorder="1" applyAlignment="1">
      <alignment horizontal="center" vertical="center" wrapText="1"/>
    </xf>
    <xf numFmtId="0" fontId="5" fillId="0" borderId="1" xfId="606" applyFont="1" applyBorder="1" applyAlignment="1">
      <alignment horizontal="center" vertical="center" wrapText="1"/>
      <protection locked="0"/>
    </xf>
    <xf numFmtId="0" fontId="3" fillId="0" borderId="7" xfId="609" applyFont="1" applyBorder="1" applyAlignment="1">
      <alignment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1" xfId="589" applyFont="1" applyBorder="1" applyAlignment="1">
      <alignment horizontal="center" vertical="center"/>
      <protection locked="0"/>
    </xf>
    <xf numFmtId="0" fontId="3" fillId="0" borderId="1" xfId="589" applyFont="1" applyBorder="1" applyAlignment="1">
      <alignment horizontal="center" vertical="center"/>
      <protection locked="0"/>
    </xf>
    <xf numFmtId="0" fontId="3" fillId="0" borderId="1" xfId="592" applyFont="1" applyBorder="1" applyAlignment="1">
      <alignment horizontal="center" vertical="center" wrapText="1"/>
      <protection locked="0"/>
    </xf>
    <xf numFmtId="49" fontId="1" fillId="0" borderId="1" xfId="145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right" vertical="center"/>
      <protection locked="0"/>
    </xf>
    <xf numFmtId="0" fontId="3" fillId="0" borderId="0" xfId="575" applyFont="1" applyBorder="1" applyAlignment="1">
      <alignment horizontal="right" vertical="center"/>
    </xf>
    <xf numFmtId="0" fontId="3" fillId="0" borderId="0" xfId="576" applyFont="1" applyBorder="1" applyAlignment="1">
      <alignment vertical="center"/>
    </xf>
    <xf numFmtId="0" fontId="10" fillId="0" borderId="0" xfId="560" applyFont="1" applyBorder="1" applyAlignment="1">
      <alignment horizontal="center" vertical="center" wrapText="1"/>
    </xf>
    <xf numFmtId="0" fontId="11" fillId="0" borderId="0" xfId="566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567" applyFont="1" applyBorder="1" applyAlignment="1">
      <alignment vertical="center" wrapText="1"/>
    </xf>
    <xf numFmtId="0" fontId="3" fillId="0" borderId="0" xfId="577" applyFont="1" applyBorder="1" applyAlignment="1">
      <alignment horizontal="right" vertical="center" wrapText="1"/>
    </xf>
    <xf numFmtId="0" fontId="3" fillId="0" borderId="0" xfId="578" applyFont="1" applyBorder="1" applyAlignment="1">
      <alignment vertical="center"/>
      <protection locked="0"/>
    </xf>
    <xf numFmtId="0" fontId="5" fillId="0" borderId="1" xfId="579" applyFont="1" applyBorder="1" applyAlignment="1">
      <alignment horizontal="center" vertical="center" wrapText="1"/>
    </xf>
    <xf numFmtId="0" fontId="3" fillId="0" borderId="1" xfId="564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565" applyFont="1" applyBorder="1" applyAlignment="1">
      <alignment vertical="center" wrapText="1"/>
    </xf>
    <xf numFmtId="0" fontId="8" fillId="0" borderId="0" xfId="597" applyFont="1" applyBorder="1" applyAlignment="1">
      <alignment horizontal="right" vertical="center"/>
      <protection locked="0"/>
    </xf>
    <xf numFmtId="0" fontId="5" fillId="0" borderId="0" xfId="586" applyFont="1" applyBorder="1" applyAlignment="1">
      <alignment horizontal="right" vertical="center"/>
      <protection locked="0"/>
    </xf>
    <xf numFmtId="0" fontId="3" fillId="0" borderId="1" xfId="582" applyFont="1" applyBorder="1" applyAlignment="1">
      <alignment horizontal="center" vertical="center"/>
    </xf>
    <xf numFmtId="0" fontId="3" fillId="0" borderId="0" xfId="522" applyFont="1" applyBorder="1" applyAlignment="1">
      <alignment vertical="center" wrapText="1"/>
    </xf>
    <xf numFmtId="0" fontId="3" fillId="0" borderId="0" xfId="420" applyFont="1" applyBorder="1" applyAlignment="1">
      <alignment vertical="center"/>
      <protection locked="0"/>
    </xf>
    <xf numFmtId="0" fontId="12" fillId="0" borderId="0" xfId="600" applyFont="1" applyBorder="1" applyAlignment="1">
      <alignment horizontal="center" vertical="center" wrapText="1"/>
    </xf>
    <xf numFmtId="0" fontId="4" fillId="0" borderId="0" xfId="400" applyFont="1" applyBorder="1" applyAlignment="1">
      <alignment horizontal="center" vertical="center" wrapText="1"/>
    </xf>
    <xf numFmtId="0" fontId="4" fillId="0" borderId="0" xfId="595" applyFont="1" applyBorder="1" applyAlignment="1">
      <alignment horizontal="center" vertical="center"/>
      <protection locked="0"/>
    </xf>
    <xf numFmtId="0" fontId="5" fillId="0" borderId="0" xfId="524" applyFont="1" applyBorder="1" applyAlignment="1">
      <alignment horizontal="left" vertical="center" wrapText="1"/>
    </xf>
    <xf numFmtId="0" fontId="5" fillId="0" borderId="8" xfId="406" applyFont="1" applyBorder="1" applyAlignment="1">
      <alignment horizontal="center" vertical="center" wrapText="1"/>
    </xf>
    <xf numFmtId="0" fontId="5" fillId="0" borderId="8" xfId="416" applyFont="1" applyBorder="1" applyAlignment="1">
      <alignment horizontal="center" vertical="center" wrapText="1"/>
      <protection locked="0"/>
    </xf>
    <xf numFmtId="0" fontId="5" fillId="0" borderId="6" xfId="614" applyFont="1" applyBorder="1" applyAlignment="1">
      <alignment horizontal="center" vertical="center" wrapText="1"/>
    </xf>
    <xf numFmtId="0" fontId="3" fillId="0" borderId="9" xfId="409" applyFont="1" applyBorder="1" applyAlignment="1">
      <alignment horizontal="center" vertical="center" wrapText="1"/>
    </xf>
    <xf numFmtId="0" fontId="3" fillId="0" borderId="9" xfId="28" applyFont="1" applyBorder="1" applyAlignment="1">
      <alignment horizontal="center" vertical="center" wrapText="1"/>
      <protection locked="0"/>
    </xf>
    <xf numFmtId="0" fontId="5" fillId="0" borderId="9" xfId="409" applyFont="1" applyBorder="1" applyAlignment="1">
      <alignment horizontal="center" vertical="center" wrapText="1"/>
    </xf>
    <xf numFmtId="0" fontId="3" fillId="0" borderId="10" xfId="412" applyFont="1" applyBorder="1" applyAlignment="1">
      <alignment horizontal="center" vertical="center" wrapText="1"/>
    </xf>
    <xf numFmtId="0" fontId="3" fillId="0" borderId="10" xfId="419" applyFont="1" applyBorder="1" applyAlignment="1">
      <alignment horizontal="center" vertical="center" wrapText="1"/>
      <protection locked="0"/>
    </xf>
    <xf numFmtId="0" fontId="3" fillId="0" borderId="10" xfId="138" applyFont="1" applyBorder="1" applyAlignment="1">
      <alignment horizontal="left" vertical="center" wrapText="1"/>
    </xf>
    <xf numFmtId="0" fontId="3" fillId="0" borderId="10" xfId="423" applyFont="1" applyBorder="1" applyAlignment="1">
      <alignment horizontal="right" vertical="center"/>
      <protection locked="0"/>
    </xf>
    <xf numFmtId="0" fontId="5" fillId="0" borderId="11" xfId="528" applyFont="1" applyBorder="1" applyAlignment="1">
      <alignment horizontal="center" vertical="center"/>
    </xf>
    <xf numFmtId="0" fontId="3" fillId="0" borderId="12" xfId="415" applyFont="1" applyBorder="1" applyAlignment="1">
      <alignment horizontal="left" vertical="center"/>
    </xf>
    <xf numFmtId="0" fontId="3" fillId="0" borderId="10" xfId="27" applyFont="1" applyBorder="1" applyAlignment="1">
      <alignment horizontal="left" vertical="center"/>
    </xf>
    <xf numFmtId="0" fontId="8" fillId="0" borderId="0" xfId="541" applyFont="1" applyBorder="1" applyAlignment="1">
      <alignment vertical="center" wrapText="1"/>
      <protection locked="0"/>
    </xf>
    <xf numFmtId="0" fontId="4" fillId="0" borderId="0" xfId="529" applyFont="1" applyBorder="1" applyAlignment="1">
      <alignment horizontal="center" vertical="center" wrapText="1"/>
      <protection locked="0"/>
    </xf>
    <xf numFmtId="0" fontId="3" fillId="0" borderId="0" xfId="541" applyFont="1" applyBorder="1" applyAlignment="1">
      <alignment vertical="center" wrapText="1"/>
      <protection locked="0"/>
    </xf>
    <xf numFmtId="0" fontId="3" fillId="0" borderId="0" xfId="540" applyFont="1" applyBorder="1" applyAlignment="1">
      <alignment horizontal="right" vertical="center"/>
      <protection locked="0"/>
    </xf>
    <xf numFmtId="0" fontId="3" fillId="0" borderId="6" xfId="531" applyFont="1" applyBorder="1" applyAlignment="1">
      <alignment horizontal="center" vertical="center" wrapText="1"/>
      <protection locked="0"/>
    </xf>
    <xf numFmtId="0" fontId="3" fillId="0" borderId="6" xfId="544" applyFont="1" applyBorder="1" applyAlignment="1">
      <alignment horizontal="center" vertical="center"/>
      <protection locked="0"/>
    </xf>
    <xf numFmtId="0" fontId="5" fillId="0" borderId="9" xfId="28" applyFont="1" applyBorder="1" applyAlignment="1">
      <alignment horizontal="center" vertical="center" wrapText="1"/>
      <protection locked="0"/>
    </xf>
    <xf numFmtId="0" fontId="5" fillId="0" borderId="12" xfId="534" applyFont="1" applyBorder="1" applyAlignment="1">
      <alignment horizontal="center" vertical="center" wrapText="1"/>
    </xf>
    <xf numFmtId="0" fontId="3" fillId="0" borderId="12" xfId="534" applyFont="1" applyBorder="1" applyAlignment="1">
      <alignment horizontal="center" vertical="center" wrapText="1"/>
    </xf>
    <xf numFmtId="0" fontId="3" fillId="0" borderId="12" xfId="547" applyFont="1" applyBorder="1" applyAlignment="1">
      <alignment horizontal="center" vertical="center"/>
      <protection locked="0"/>
    </xf>
    <xf numFmtId="0" fontId="5" fillId="0" borderId="10" xfId="412" applyFont="1" applyBorder="1" applyAlignment="1">
      <alignment horizontal="center" vertical="center" wrapText="1"/>
    </xf>
    <xf numFmtId="0" fontId="5" fillId="0" borderId="1" xfId="592" applyFont="1" applyBorder="1" applyAlignment="1">
      <alignment horizontal="center" vertical="center" wrapText="1"/>
      <protection locked="0"/>
    </xf>
    <xf numFmtId="0" fontId="8" fillId="0" borderId="0" xfId="556" applyFont="1" applyBorder="1" applyAlignment="1">
      <alignment horizontal="right" vertical="center" wrapText="1"/>
      <protection locked="0"/>
    </xf>
    <xf numFmtId="0" fontId="5" fillId="0" borderId="0" xfId="549" applyFont="1" applyBorder="1" applyAlignment="1">
      <alignment horizontal="right" vertical="center" wrapText="1"/>
    </xf>
    <xf numFmtId="0" fontId="3" fillId="0" borderId="0" xfId="543" applyFont="1" applyBorder="1" applyAlignment="1">
      <alignment horizontal="right" vertical="center" wrapText="1"/>
      <protection locked="0"/>
    </xf>
    <xf numFmtId="0" fontId="5" fillId="0" borderId="0" xfId="0" applyFont="1" applyBorder="1" applyAlignment="1">
      <alignment horizontal="right" vertical="center" wrapText="1"/>
    </xf>
    <xf numFmtId="0" fontId="3" fillId="0" borderId="12" xfId="546" applyFont="1" applyBorder="1" applyAlignment="1">
      <alignment horizontal="center" vertical="center" wrapText="1"/>
      <protection locked="0"/>
    </xf>
    <xf numFmtId="0" fontId="5" fillId="0" borderId="10" xfId="419" applyFont="1" applyBorder="1" applyAlignment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659" applyFont="1" applyBorder="1" applyAlignment="1">
      <alignment horizontal="center" vertical="center"/>
    </xf>
    <xf numFmtId="0" fontId="3" fillId="0" borderId="10" xfId="499" applyFont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  <protection locked="0"/>
    </xf>
    <xf numFmtId="0" fontId="3" fillId="0" borderId="10" xfId="138" applyFont="1" applyBorder="1" applyAlignment="1">
      <alignment horizontal="center" vertical="center" wrapText="1"/>
    </xf>
    <xf numFmtId="0" fontId="3" fillId="0" borderId="10" xfId="538" applyFont="1" applyBorder="1" applyAlignment="1">
      <alignment horizontal="right" vertical="center"/>
    </xf>
    <xf numFmtId="0" fontId="3" fillId="0" borderId="12" xfId="415" applyFont="1" applyBorder="1" applyAlignment="1">
      <alignment horizontal="center" vertical="center"/>
    </xf>
    <xf numFmtId="0" fontId="5" fillId="0" borderId="0" xfId="617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0" xfId="247" applyFont="1" applyBorder="1" applyAlignment="1">
      <alignment horizontal="right" vertical="center"/>
      <protection locked="0"/>
    </xf>
    <xf numFmtId="49" fontId="13" fillId="0" borderId="0" xfId="376" applyNumberFormat="1" applyFont="1" applyBorder="1" applyAlignment="1">
      <alignment vertical="center"/>
      <protection locked="0"/>
    </xf>
    <xf numFmtId="0" fontId="3" fillId="0" borderId="0" xfId="490" applyFont="1" applyBorder="1" applyAlignment="1">
      <alignment horizontal="right" vertical="center"/>
    </xf>
    <xf numFmtId="0" fontId="8" fillId="0" borderId="0" xfId="518" applyFont="1" applyBorder="1" applyAlignment="1">
      <alignment horizontal="right" vertical="center"/>
    </xf>
    <xf numFmtId="0" fontId="14" fillId="0" borderId="0" xfId="251" applyFont="1" applyBorder="1" applyAlignment="1">
      <alignment horizontal="center" vertical="center" wrapText="1"/>
      <protection locked="0"/>
    </xf>
    <xf numFmtId="0" fontId="15" fillId="0" borderId="0" xfId="251" applyFont="1" applyBorder="1" applyAlignment="1">
      <alignment horizontal="center" vertical="center" wrapText="1"/>
      <protection locked="0"/>
    </xf>
    <xf numFmtId="0" fontId="15" fillId="0" borderId="0" xfId="486" applyFont="1" applyBorder="1" applyAlignment="1">
      <alignment horizontal="center" vertical="center"/>
      <protection locked="0"/>
    </xf>
    <xf numFmtId="0" fontId="15" fillId="0" borderId="0" xfId="492" applyFont="1" applyBorder="1" applyAlignment="1">
      <alignment horizontal="center" vertical="center"/>
    </xf>
    <xf numFmtId="0" fontId="5" fillId="0" borderId="0" xfId="639" applyFont="1" applyBorder="1" applyAlignment="1">
      <alignment horizontal="left" vertical="center"/>
      <protection locked="0"/>
    </xf>
    <xf numFmtId="0" fontId="5" fillId="0" borderId="2" xfId="260" applyFont="1" applyBorder="1" applyAlignment="1">
      <alignment horizontal="center" vertical="center"/>
      <protection locked="0"/>
    </xf>
    <xf numFmtId="49" fontId="5" fillId="0" borderId="2" xfId="378" applyNumberFormat="1" applyFont="1" applyBorder="1" applyAlignment="1">
      <alignment horizontal="center" vertical="center" wrapText="1"/>
      <protection locked="0"/>
    </xf>
    <xf numFmtId="0" fontId="3" fillId="0" borderId="3" xfId="8" applyFont="1" applyBorder="1" applyAlignment="1">
      <alignment horizontal="center" vertical="center"/>
      <protection locked="0"/>
    </xf>
    <xf numFmtId="49" fontId="3" fillId="0" borderId="3" xfId="380" applyNumberFormat="1" applyFont="1" applyBorder="1" applyAlignment="1">
      <alignment horizontal="center" vertical="center" wrapText="1"/>
      <protection locked="0"/>
    </xf>
    <xf numFmtId="49" fontId="3" fillId="0" borderId="1" xfId="484" applyNumberFormat="1" applyFont="1" applyBorder="1" applyAlignment="1">
      <alignment horizontal="center" vertical="center"/>
      <protection locked="0"/>
    </xf>
    <xf numFmtId="0" fontId="3" fillId="0" borderId="1" xfId="644" applyFont="1" applyBorder="1" applyAlignment="1">
      <alignment horizontal="left" vertical="center" wrapText="1"/>
      <protection locked="0"/>
    </xf>
    <xf numFmtId="0" fontId="5" fillId="0" borderId="6" xfId="309" applyFont="1" applyBorder="1" applyAlignment="1">
      <alignment horizontal="center" vertical="center"/>
      <protection locked="0"/>
    </xf>
    <xf numFmtId="0" fontId="5" fillId="0" borderId="7" xfId="488" applyFont="1" applyBorder="1" applyAlignment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378" applyNumberFormat="1" applyFont="1" applyBorder="1" applyAlignment="1">
      <alignment horizontal="center" vertical="center" wrapText="1"/>
      <protection locked="0"/>
    </xf>
    <xf numFmtId="49" fontId="3" fillId="0" borderId="1" xfId="380" applyNumberFormat="1" applyFont="1" applyBorder="1" applyAlignment="1">
      <alignment horizontal="center" vertical="center" wrapText="1"/>
      <protection locked="0"/>
    </xf>
    <xf numFmtId="0" fontId="5" fillId="0" borderId="1" xfId="488" applyFont="1" applyBorder="1" applyAlignment="1">
      <alignment horizontal="center" vertical="center"/>
      <protection locked="0"/>
    </xf>
    <xf numFmtId="0" fontId="9" fillId="0" borderId="0" xfId="536" applyFont="1" applyBorder="1" applyAlignment="1">
      <alignment horizontal="center" vertical="center"/>
    </xf>
    <xf numFmtId="0" fontId="3" fillId="0" borderId="1" xfId="605" applyFont="1" applyBorder="1" applyAlignment="1">
      <alignment vertical="center" wrapText="1"/>
    </xf>
    <xf numFmtId="0" fontId="3" fillId="0" borderId="1" xfId="593" applyFont="1" applyBorder="1" applyAlignment="1">
      <alignment horizontal="center" vertical="center" wrapText="1"/>
    </xf>
    <xf numFmtId="0" fontId="3" fillId="0" borderId="1" xfId="596" applyFont="1" applyBorder="1" applyAlignment="1">
      <alignment horizontal="center" vertical="center"/>
      <protection locked="0"/>
    </xf>
    <xf numFmtId="0" fontId="5" fillId="0" borderId="0" xfId="597" applyFont="1" applyBorder="1" applyAlignment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1" xfId="653" applyFont="1" applyBorder="1" applyAlignment="1">
      <alignment horizontal="center" vertical="center" wrapText="1"/>
    </xf>
    <xf numFmtId="0" fontId="3" fillId="0" borderId="1" xfId="628" applyFont="1" applyBorder="1" applyAlignment="1">
      <alignment horizontal="left" vertical="center"/>
    </xf>
    <xf numFmtId="0" fontId="3" fillId="0" borderId="1" xfId="636" applyFont="1" applyBorder="1" applyAlignment="1">
      <alignment horizontal="left" vertical="center"/>
    </xf>
    <xf numFmtId="0" fontId="5" fillId="0" borderId="1" xfId="417" applyFont="1" applyBorder="1" applyAlignment="1">
      <alignment horizontal="center" vertical="center"/>
    </xf>
    <xf numFmtId="0" fontId="5" fillId="0" borderId="1" xfId="408" applyFont="1" applyBorder="1" applyAlignment="1">
      <alignment horizontal="center" vertical="center" wrapText="1"/>
      <protection locked="0"/>
    </xf>
    <xf numFmtId="0" fontId="8" fillId="0" borderId="0" xfId="0" applyFont="1" applyBorder="1" applyAlignment="1">
      <alignment horizontal="right" vertical="center"/>
    </xf>
    <xf numFmtId="0" fontId="3" fillId="0" borderId="0" xfId="267" applyFont="1" applyBorder="1" applyAlignment="1">
      <alignment horizontal="center" vertical="center"/>
      <protection locked="0"/>
    </xf>
    <xf numFmtId="49" fontId="3" fillId="0" borderId="0" xfId="277" applyNumberFormat="1" applyFont="1" applyBorder="1" applyAlignment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18" applyFont="1" applyBorder="1" applyAlignment="1">
      <alignment horizontal="center" vertical="center"/>
      <protection locked="0"/>
    </xf>
    <xf numFmtId="0" fontId="3" fillId="0" borderId="0" xfId="18" applyFont="1" applyBorder="1" applyAlignment="1">
      <alignment horizontal="left" vertical="center"/>
      <protection locked="0"/>
    </xf>
    <xf numFmtId="0" fontId="5" fillId="0" borderId="1" xfId="640" applyFont="1" applyBorder="1" applyAlignment="1">
      <alignment horizontal="center" vertical="center" wrapText="1"/>
      <protection locked="0"/>
    </xf>
    <xf numFmtId="0" fontId="3" fillId="0" borderId="1" xfId="641" applyFont="1" applyBorder="1" applyAlignment="1">
      <alignment horizontal="center" vertical="center" wrapText="1"/>
      <protection locked="0"/>
    </xf>
    <xf numFmtId="0" fontId="3" fillId="0" borderId="1" xfId="8" applyFont="1" applyBorder="1" applyAlignment="1">
      <alignment horizontal="center" vertical="center"/>
      <protection locked="0"/>
    </xf>
    <xf numFmtId="0" fontId="3" fillId="0" borderId="1" xfId="631" applyFont="1" applyBorder="1" applyAlignment="1">
      <alignment horizontal="center" vertical="center"/>
    </xf>
    <xf numFmtId="0" fontId="3" fillId="0" borderId="1" xfId="231" applyFont="1" applyBorder="1" applyAlignment="1">
      <alignment horizontal="center" vertical="center"/>
      <protection locked="0"/>
    </xf>
    <xf numFmtId="0" fontId="3" fillId="0" borderId="1" xfId="237" applyFont="1" applyBorder="1" applyAlignment="1">
      <alignment horizontal="center" vertical="center"/>
    </xf>
    <xf numFmtId="0" fontId="3" fillId="0" borderId="1" xfId="237" applyFont="1" applyBorder="1" applyAlignment="1">
      <alignment horizontal="left" vertical="center"/>
    </xf>
    <xf numFmtId="0" fontId="5" fillId="0" borderId="1" xfId="25" applyFont="1" applyBorder="1" applyAlignment="1">
      <alignment horizontal="center" vertical="center" wrapText="1"/>
      <protection locked="0"/>
    </xf>
    <xf numFmtId="0" fontId="3" fillId="0" borderId="1" xfId="273" applyFont="1" applyBorder="1" applyAlignment="1">
      <alignment horizontal="center" vertical="center"/>
      <protection locked="0"/>
    </xf>
    <xf numFmtId="0" fontId="3" fillId="0" borderId="1" xfId="273" applyFont="1" applyBorder="1" applyAlignment="1">
      <alignment horizontal="left" vertical="center"/>
      <protection locked="0"/>
    </xf>
    <xf numFmtId="0" fontId="3" fillId="0" borderId="1" xfId="36" applyFont="1" applyBorder="1" applyAlignment="1">
      <alignment horizontal="left" vertical="center"/>
      <protection locked="0"/>
    </xf>
    <xf numFmtId="0" fontId="5" fillId="0" borderId="1" xfId="286" applyFont="1" applyBorder="1" applyAlignment="1">
      <alignment horizontal="center" vertical="center" wrapText="1"/>
      <protection locked="0"/>
    </xf>
    <xf numFmtId="0" fontId="5" fillId="0" borderId="1" xfId="370" applyFont="1" applyBorder="1" applyAlignment="1">
      <alignment horizontal="center" vertical="center" wrapText="1"/>
      <protection locked="0"/>
    </xf>
    <xf numFmtId="0" fontId="5" fillId="0" borderId="1" xfId="642" applyFont="1" applyBorder="1" applyAlignment="1">
      <alignment horizontal="center" vertical="center" wrapText="1"/>
      <protection locked="0"/>
    </xf>
    <xf numFmtId="0" fontId="3" fillId="0" borderId="0" xfId="267" applyFont="1" applyBorder="1" applyAlignment="1">
      <alignment vertical="center"/>
      <protection locked="0"/>
    </xf>
    <xf numFmtId="0" fontId="5" fillId="0" borderId="1" xfId="531" applyFont="1" applyBorder="1" applyAlignment="1">
      <alignment horizontal="center" vertical="center" wrapText="1"/>
      <protection locked="0"/>
    </xf>
    <xf numFmtId="0" fontId="5" fillId="0" borderId="0" xfId="540" applyFont="1" applyBorder="1" applyAlignment="1">
      <alignment horizontal="right" vertical="center"/>
      <protection locked="0"/>
    </xf>
    <xf numFmtId="0" fontId="3" fillId="0" borderId="1" xfId="373" applyFont="1" applyBorder="1" applyAlignment="1">
      <alignment horizontal="center" vertical="center"/>
    </xf>
    <xf numFmtId="0" fontId="3" fillId="0" borderId="0" xfId="343" applyFont="1" applyBorder="1" applyAlignment="1">
      <alignment horizontal="center" vertical="center" wrapText="1"/>
    </xf>
    <xf numFmtId="0" fontId="5" fillId="0" borderId="0" xfId="552" applyFont="1" applyBorder="1" applyAlignment="1">
      <alignment horizontal="right" vertical="center" wrapText="1"/>
    </xf>
    <xf numFmtId="0" fontId="16" fillId="0" borderId="0" xfId="344" applyFont="1" applyBorder="1" applyAlignment="1">
      <alignment horizontal="center" vertical="center" wrapText="1"/>
    </xf>
    <xf numFmtId="0" fontId="5" fillId="0" borderId="1" xfId="564" applyFont="1" applyBorder="1" applyAlignment="1">
      <alignment horizontal="center" vertical="center"/>
    </xf>
    <xf numFmtId="0" fontId="3" fillId="0" borderId="1" xfId="348" applyFont="1" applyBorder="1" applyAlignment="1">
      <alignment horizontal="center" vertical="center" wrapText="1"/>
    </xf>
    <xf numFmtId="0" fontId="3" fillId="0" borderId="1" xfId="356" applyFont="1" applyBorder="1" applyAlignment="1">
      <alignment horizontal="center" vertical="center" wrapText="1"/>
    </xf>
    <xf numFmtId="178" fontId="17" fillId="0" borderId="0" xfId="0" applyNumberFormat="1" applyFont="1" applyBorder="1" applyAlignment="1">
      <alignment horizontal="center" vertical="center"/>
    </xf>
    <xf numFmtId="0" fontId="18" fillId="0" borderId="0" xfId="199" applyFont="1" applyBorder="1" applyAlignment="1">
      <alignment horizontal="center" vertical="center"/>
    </xf>
    <xf numFmtId="0" fontId="5" fillId="0" borderId="0" xfId="646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342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9" fontId="19" fillId="0" borderId="1" xfId="145" applyNumberFormat="1" applyFont="1" applyBorder="1" applyAlignment="1">
      <alignment horizontal="center" vertical="center" wrapText="1"/>
    </xf>
    <xf numFmtId="49" fontId="19" fillId="0" borderId="1" xfId="145" applyNumberFormat="1" applyFont="1" applyBorder="1" applyAlignment="1">
      <alignment horizontal="left" vertical="center" wrapText="1"/>
    </xf>
    <xf numFmtId="0" fontId="20" fillId="0" borderId="1" xfId="211" applyFont="1" applyBorder="1" applyAlignment="1">
      <alignment horizontal="center" vertical="center"/>
    </xf>
    <xf numFmtId="0" fontId="20" fillId="0" borderId="1" xfId="136" applyFont="1" applyBorder="1" applyAlignment="1">
      <alignment horizontal="center" vertical="center"/>
    </xf>
    <xf numFmtId="0" fontId="20" fillId="0" borderId="1" xfId="151" applyFont="1" applyBorder="1" applyAlignment="1">
      <alignment horizontal="center" vertical="center"/>
    </xf>
    <xf numFmtId="178" fontId="19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left" vertical="center"/>
    </xf>
    <xf numFmtId="178" fontId="20" fillId="0" borderId="1" xfId="0" applyNumberFormat="1" applyFont="1" applyBorder="1" applyAlignment="1">
      <alignment horizontal="left" vertical="center"/>
    </xf>
    <xf numFmtId="178" fontId="20" fillId="0" borderId="1" xfId="0" applyNumberFormat="1" applyFont="1" applyBorder="1" applyAlignment="1">
      <alignment horizontal="center" vertical="center"/>
    </xf>
    <xf numFmtId="0" fontId="3" fillId="0" borderId="1" xfId="544" applyFont="1" applyBorder="1" applyAlignment="1">
      <alignment horizontal="center" vertical="center"/>
      <protection locked="0"/>
    </xf>
    <xf numFmtId="0" fontId="3" fillId="0" borderId="1" xfId="369" applyFont="1" applyBorder="1" applyAlignment="1">
      <alignment horizontal="center" vertical="center"/>
      <protection locked="0"/>
    </xf>
    <xf numFmtId="0" fontId="5" fillId="0" borderId="0" xfId="490" applyFont="1" applyBorder="1" applyAlignment="1">
      <alignment horizontal="right" vertical="center"/>
    </xf>
    <xf numFmtId="0" fontId="3" fillId="0" borderId="1" xfId="169" applyFont="1" applyBorder="1" applyAlignment="1">
      <alignment horizontal="center" vertical="center"/>
    </xf>
    <xf numFmtId="0" fontId="3" fillId="0" borderId="0" xfId="51" applyFont="1" applyBorder="1" applyAlignment="1">
      <alignment vertical="center"/>
    </xf>
    <xf numFmtId="49" fontId="5" fillId="0" borderId="1" xfId="5" applyNumberFormat="1" applyFont="1" applyBorder="1" applyAlignment="1">
      <alignment horizontal="center" vertical="center" wrapText="1"/>
    </xf>
    <xf numFmtId="49" fontId="3" fillId="0" borderId="1" xfId="132" applyNumberFormat="1" applyFont="1" applyBorder="1" applyAlignment="1">
      <alignment horizontal="center" vertical="center" wrapText="1"/>
    </xf>
    <xf numFmtId="0" fontId="5" fillId="0" borderId="1" xfId="583" applyFont="1" applyBorder="1" applyAlignment="1">
      <alignment horizontal="center" vertical="center"/>
      <protection locked="0"/>
    </xf>
    <xf numFmtId="49" fontId="5" fillId="0" borderId="1" xfId="205" applyNumberFormat="1" applyFont="1" applyBorder="1" applyAlignment="1">
      <alignment horizontal="center" vertical="center"/>
    </xf>
    <xf numFmtId="49" fontId="3" fillId="0" borderId="1" xfId="205" applyNumberFormat="1" applyFont="1" applyBorder="1" applyAlignment="1">
      <alignment horizontal="center" vertical="center"/>
    </xf>
    <xf numFmtId="0" fontId="5" fillId="0" borderId="1" xfId="182" applyFont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10" fontId="1" fillId="0" borderId="0" xfId="0" applyNumberFormat="1" applyFont="1" applyBorder="1" applyAlignment="1">
      <alignment vertical="center"/>
    </xf>
    <xf numFmtId="49" fontId="19" fillId="0" borderId="0" xfId="145" applyNumberFormat="1" applyFont="1" applyBorder="1" applyAlignment="1">
      <alignment horizontal="left" vertical="center" wrapText="1"/>
    </xf>
    <xf numFmtId="0" fontId="21" fillId="0" borderId="0" xfId="26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1" fillId="0" borderId="0" xfId="145" applyNumberFormat="1" applyFont="1" applyBorder="1" applyAlignment="1">
      <alignment horizontal="left" vertical="center" wrapText="1"/>
    </xf>
    <xf numFmtId="0" fontId="3" fillId="0" borderId="1" xfId="260" applyFont="1" applyBorder="1" applyAlignment="1">
      <alignment horizontal="center" vertical="center"/>
      <protection locked="0"/>
    </xf>
    <xf numFmtId="0" fontId="3" fillId="0" borderId="1" xfId="655" applyFont="1" applyBorder="1" applyAlignment="1">
      <alignment horizontal="center" vertical="center" wrapText="1"/>
    </xf>
    <xf numFmtId="0" fontId="5" fillId="0" borderId="0" xfId="243" applyFont="1" applyBorder="1" applyAlignment="1">
      <alignment horizontal="left" vertical="center" wrapText="1"/>
      <protection locked="0"/>
    </xf>
    <xf numFmtId="0" fontId="3" fillId="0" borderId="0" xfId="561" applyFont="1" applyBorder="1" applyAlignment="1">
      <alignment horizontal="left" vertical="center" wrapText="1"/>
    </xf>
    <xf numFmtId="0" fontId="5" fillId="0" borderId="1" xfId="651" applyFont="1" applyBorder="1" applyAlignment="1">
      <alignment horizontal="center" vertical="center" wrapText="1"/>
    </xf>
    <xf numFmtId="0" fontId="5" fillId="0" borderId="1" xfId="406" applyFont="1" applyBorder="1" applyAlignment="1">
      <alignment horizontal="center" vertical="center" wrapText="1"/>
    </xf>
    <xf numFmtId="0" fontId="5" fillId="0" borderId="1" xfId="141" applyFont="1" applyBorder="1" applyAlignment="1">
      <alignment horizontal="center" vertical="center"/>
    </xf>
    <xf numFmtId="0" fontId="5" fillId="0" borderId="1" xfId="658" applyFont="1" applyBorder="1" applyAlignment="1">
      <alignment horizontal="center" vertical="center"/>
    </xf>
    <xf numFmtId="0" fontId="5" fillId="0" borderId="1" xfId="276" applyFont="1" applyBorder="1" applyAlignment="1">
      <alignment horizontal="center" vertical="center"/>
    </xf>
    <xf numFmtId="0" fontId="3" fillId="0" borderId="1" xfId="499" applyFont="1" applyBorder="1" applyAlignment="1">
      <alignment horizontal="center" vertical="center"/>
    </xf>
    <xf numFmtId="0" fontId="5" fillId="0" borderId="1" xfId="499" applyFont="1" applyBorder="1" applyAlignment="1">
      <alignment horizontal="center" vertical="center"/>
    </xf>
    <xf numFmtId="0" fontId="5" fillId="0" borderId="1" xfId="499" applyFont="1" applyBorder="1" applyAlignment="1">
      <alignment horizontal="center" vertical="center" wrapText="1"/>
    </xf>
    <xf numFmtId="0" fontId="5" fillId="0" borderId="1" xfId="42" applyFont="1" applyBorder="1" applyAlignment="1">
      <alignment horizontal="center" vertical="center" wrapText="1"/>
      <protection locked="0"/>
    </xf>
    <xf numFmtId="3" fontId="3" fillId="0" borderId="1" xfId="279" applyNumberFormat="1" applyFont="1" applyBorder="1" applyAlignment="1">
      <alignment horizontal="center" vertical="center"/>
      <protection locked="0"/>
    </xf>
    <xf numFmtId="3" fontId="3" fillId="0" borderId="1" xfId="269" applyNumberFormat="1" applyFont="1" applyBorder="1" applyAlignment="1">
      <alignment horizontal="center" vertical="center"/>
    </xf>
    <xf numFmtId="0" fontId="5" fillId="0" borderId="1" xfId="258" applyFont="1" applyBorder="1" applyAlignment="1">
      <alignment horizontal="center" vertical="center" wrapText="1"/>
      <protection locked="0"/>
    </xf>
    <xf numFmtId="0" fontId="5" fillId="0" borderId="1" xfId="416" applyFont="1" applyBorder="1" applyAlignment="1">
      <alignment horizontal="center" vertical="center" wrapText="1"/>
      <protection locked="0"/>
    </xf>
    <xf numFmtId="0" fontId="3" fillId="0" borderId="1" xfId="614" applyFont="1" applyBorder="1" applyAlignment="1">
      <alignment horizontal="center" vertical="center" wrapText="1"/>
    </xf>
    <xf numFmtId="0" fontId="3" fillId="0" borderId="1" xfId="42" applyFont="1" applyBorder="1" applyAlignment="1">
      <alignment horizontal="center" vertical="center"/>
      <protection locked="0"/>
    </xf>
    <xf numFmtId="0" fontId="5" fillId="0" borderId="1" xfId="419" applyFont="1" applyBorder="1" applyAlignment="1">
      <alignment horizontal="center" vertical="center" wrapText="1"/>
      <protection locked="0"/>
    </xf>
    <xf numFmtId="3" fontId="3" fillId="0" borderId="1" xfId="291" applyNumberFormat="1" applyFont="1" applyBorder="1" applyAlignment="1">
      <alignment horizontal="center" vertical="center"/>
      <protection locked="0"/>
    </xf>
    <xf numFmtId="0" fontId="3" fillId="0" borderId="1" xfId="294" applyFont="1" applyBorder="1" applyAlignment="1">
      <alignment horizontal="center" vertical="center"/>
    </xf>
    <xf numFmtId="0" fontId="3" fillId="0" borderId="1" xfId="618" applyFont="1" applyBorder="1" applyAlignment="1">
      <alignment horizontal="center" vertical="center" wrapText="1"/>
    </xf>
    <xf numFmtId="0" fontId="9" fillId="0" borderId="0" xfId="202" applyFont="1" applyBorder="1" applyAlignment="1">
      <alignment horizontal="center" vertical="center"/>
      <protection locked="0"/>
    </xf>
    <xf numFmtId="0" fontId="5" fillId="0" borderId="1" xfId="6" applyFont="1" applyBorder="1" applyAlignment="1">
      <alignment horizontal="center" vertical="center" wrapText="1"/>
      <protection locked="0"/>
    </xf>
    <xf numFmtId="0" fontId="5" fillId="0" borderId="1" xfId="114" applyFont="1" applyBorder="1" applyAlignment="1">
      <alignment horizontal="center" vertical="center" wrapText="1"/>
      <protection locked="0"/>
    </xf>
    <xf numFmtId="0" fontId="5" fillId="0" borderId="1" xfId="171" applyFont="1" applyBorder="1" applyAlignment="1">
      <alignment horizontal="center" vertical="center" wrapText="1"/>
      <protection locked="0"/>
    </xf>
    <xf numFmtId="0" fontId="3" fillId="0" borderId="1" xfId="123" applyFont="1" applyBorder="1" applyAlignment="1">
      <alignment horizontal="center" vertical="center" wrapText="1"/>
    </xf>
    <xf numFmtId="0" fontId="3" fillId="0" borderId="1" xfId="206" applyFont="1" applyBorder="1" applyAlignment="1">
      <alignment horizontal="center" vertical="center" wrapText="1"/>
    </xf>
    <xf numFmtId="0" fontId="3" fillId="0" borderId="1" xfId="118" applyFont="1" applyBorder="1" applyAlignment="1">
      <alignment horizontal="center" vertical="center" wrapText="1"/>
    </xf>
    <xf numFmtId="0" fontId="5" fillId="0" borderId="1" xfId="118" applyFont="1" applyBorder="1" applyAlignment="1">
      <alignment horizontal="center" vertical="center" wrapText="1"/>
    </xf>
    <xf numFmtId="0" fontId="3" fillId="0" borderId="1" xfId="208" applyFont="1" applyBorder="1" applyAlignment="1">
      <alignment horizontal="center" vertical="center"/>
    </xf>
    <xf numFmtId="0" fontId="3" fillId="0" borderId="1" xfId="130" applyFont="1" applyBorder="1" applyAlignment="1">
      <alignment horizontal="center" vertical="center"/>
    </xf>
    <xf numFmtId="0" fontId="3" fillId="0" borderId="1" xfId="324" applyFont="1" applyBorder="1" applyAlignment="1">
      <alignment horizontal="center" vertical="center"/>
    </xf>
    <xf numFmtId="3" fontId="3" fillId="0" borderId="1" xfId="158" applyNumberFormat="1" applyFont="1" applyBorder="1" applyAlignment="1">
      <alignment horizontal="center" vertical="center"/>
    </xf>
    <xf numFmtId="3" fontId="3" fillId="0" borderId="1" xfId="163" applyNumberFormat="1" applyFont="1" applyBorder="1" applyAlignment="1">
      <alignment horizontal="center" vertical="center"/>
    </xf>
    <xf numFmtId="0" fontId="5" fillId="0" borderId="1" xfId="213" applyFont="1" applyBorder="1" applyAlignment="1">
      <alignment horizontal="center" vertical="center"/>
      <protection locked="0"/>
    </xf>
    <xf numFmtId="0" fontId="3" fillId="0" borderId="1" xfId="157" applyFont="1" applyBorder="1" applyAlignment="1">
      <alignment horizontal="right" vertical="center"/>
      <protection locked="0"/>
    </xf>
    <xf numFmtId="0" fontId="3" fillId="0" borderId="1" xfId="309" applyFont="1" applyBorder="1" applyAlignment="1">
      <alignment horizontal="center" vertical="center"/>
      <protection locked="0"/>
    </xf>
    <xf numFmtId="0" fontId="3" fillId="0" borderId="1" xfId="218" applyFont="1" applyBorder="1" applyAlignment="1">
      <alignment horizontal="center" vertical="center" wrapText="1"/>
    </xf>
    <xf numFmtId="0" fontId="3" fillId="0" borderId="1" xfId="171" applyFont="1" applyBorder="1" applyAlignment="1">
      <alignment horizontal="center" vertical="center" wrapText="1"/>
      <protection locked="0"/>
    </xf>
    <xf numFmtId="0" fontId="5" fillId="0" borderId="1" xfId="217" applyFont="1" applyBorder="1" applyAlignment="1">
      <alignment horizontal="center" vertical="center"/>
      <protection locked="0"/>
    </xf>
    <xf numFmtId="0" fontId="3" fillId="0" borderId="1" xfId="198" applyFont="1" applyBorder="1" applyAlignment="1">
      <alignment horizontal="center" vertical="center" wrapText="1"/>
    </xf>
    <xf numFmtId="0" fontId="3" fillId="0" borderId="1" xfId="264" applyFont="1" applyBorder="1" applyAlignment="1">
      <alignment horizontal="center" vertical="center" wrapText="1"/>
    </xf>
    <xf numFmtId="0" fontId="5" fillId="0" borderId="1" xfId="224" applyFont="1" applyBorder="1" applyAlignment="1">
      <alignment horizontal="center" vertical="center" wrapText="1"/>
      <protection locked="0"/>
    </xf>
    <xf numFmtId="0" fontId="5" fillId="0" borderId="1" xfId="663" applyFont="1" applyBorder="1" applyAlignment="1">
      <alignment horizontal="center" vertical="center"/>
      <protection locked="0"/>
    </xf>
    <xf numFmtId="0" fontId="5" fillId="0" borderId="1" xfId="215" applyFont="1" applyBorder="1" applyAlignment="1">
      <alignment horizontal="center" vertical="center" wrapText="1"/>
      <protection locked="0"/>
    </xf>
    <xf numFmtId="0" fontId="3" fillId="0" borderId="1" xfId="55" applyFont="1" applyBorder="1" applyAlignment="1">
      <alignment horizontal="center" vertical="center"/>
      <protection locked="0"/>
    </xf>
    <xf numFmtId="0" fontId="5" fillId="0" borderId="0" xfId="543" applyFont="1" applyBorder="1" applyAlignment="1">
      <alignment horizontal="right" vertical="center" wrapText="1"/>
      <protection locked="0"/>
    </xf>
    <xf numFmtId="0" fontId="5" fillId="0" borderId="0" xfId="660" applyFont="1" applyBorder="1" applyAlignment="1">
      <alignment horizontal="right" vertical="center"/>
      <protection locked="0"/>
    </xf>
    <xf numFmtId="0" fontId="5" fillId="0" borderId="0" xfId="661" applyFont="1" applyBorder="1" applyAlignment="1">
      <alignment horizontal="right" vertical="center"/>
      <protection locked="0"/>
    </xf>
    <xf numFmtId="0" fontId="3" fillId="0" borderId="1" xfId="241" applyFont="1" applyBorder="1" applyAlignment="1">
      <alignment horizontal="center" vertical="center" wrapText="1"/>
      <protection locked="0"/>
    </xf>
    <xf numFmtId="0" fontId="5" fillId="0" borderId="1" xfId="280" applyFont="1" applyBorder="1" applyAlignment="1">
      <alignment horizontal="center" vertical="center" wrapText="1"/>
    </xf>
    <xf numFmtId="0" fontId="3" fillId="0" borderId="1" xfId="226" applyFont="1" applyBorder="1" applyAlignment="1">
      <alignment horizontal="center" vertical="center"/>
      <protection locked="0"/>
    </xf>
    <xf numFmtId="3" fontId="3" fillId="0" borderId="1" xfId="229" applyNumberFormat="1" applyFont="1" applyBorder="1" applyAlignment="1">
      <alignment horizontal="center" vertical="center"/>
    </xf>
    <xf numFmtId="3" fontId="3" fillId="0" borderId="1" xfId="235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vertical="center"/>
    </xf>
    <xf numFmtId="0" fontId="5" fillId="0" borderId="0" xfId="518" applyFont="1" applyBorder="1" applyAlignment="1">
      <alignment horizontal="right" vertical="center"/>
    </xf>
    <xf numFmtId="0" fontId="4" fillId="0" borderId="0" xfId="170" applyFont="1" applyBorder="1" applyAlignment="1">
      <alignment horizontal="center" vertical="center"/>
    </xf>
    <xf numFmtId="0" fontId="5" fillId="0" borderId="0" xfId="601" applyFont="1" applyBorder="1" applyAlignment="1">
      <alignment horizontal="left" vertical="center"/>
    </xf>
    <xf numFmtId="0" fontId="22" fillId="0" borderId="0" xfId="10" applyFont="1" applyBorder="1" applyAlignment="1">
      <alignment horizontal="center" vertical="center"/>
    </xf>
    <xf numFmtId="182" fontId="1" fillId="0" borderId="0" xfId="0" applyNumberFormat="1" applyFont="1" applyBorder="1" applyAlignment="1">
      <alignment vertical="center"/>
    </xf>
    <xf numFmtId="0" fontId="5" fillId="0" borderId="1" xfId="650" applyFont="1" applyBorder="1" applyAlignment="1">
      <alignment horizontal="center" vertical="center"/>
    </xf>
    <xf numFmtId="0" fontId="3" fillId="0" borderId="1" xfId="662" applyFont="1" applyBorder="1" applyAlignment="1">
      <alignment horizontal="center" vertical="center"/>
    </xf>
    <xf numFmtId="0" fontId="5" fillId="0" borderId="1" xfId="652" applyFont="1" applyBorder="1" applyAlignment="1">
      <alignment horizontal="center" vertical="center"/>
    </xf>
    <xf numFmtId="0" fontId="3" fillId="0" borderId="1" xfId="652" applyFont="1" applyBorder="1" applyAlignment="1">
      <alignment horizontal="center" vertical="center"/>
    </xf>
    <xf numFmtId="0" fontId="3" fillId="0" borderId="1" xfId="654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83" fontId="2" fillId="0" borderId="0" xfId="0" applyNumberFormat="1" applyFont="1" applyBorder="1" applyAlignment="1">
      <alignment vertical="center"/>
    </xf>
    <xf numFmtId="10" fontId="2" fillId="0" borderId="0" xfId="0" applyNumberFormat="1" applyFont="1" applyBorder="1" applyAlignment="1">
      <alignment vertical="center"/>
    </xf>
    <xf numFmtId="0" fontId="5" fillId="0" borderId="0" xfId="518" applyFont="1" applyBorder="1" applyAlignment="1" quotePrefix="1">
      <alignment horizontal="right" vertical="center"/>
    </xf>
    <xf numFmtId="0" fontId="5" fillId="0" borderId="0" xfId="543" applyFont="1" applyBorder="1" applyAlignment="1" quotePrefix="1">
      <alignment horizontal="right" vertical="center" wrapText="1"/>
      <protection locked="0"/>
    </xf>
    <xf numFmtId="0" fontId="5" fillId="0" borderId="0" xfId="617" applyFont="1" applyBorder="1" applyAlignment="1" quotePrefix="1">
      <alignment horizontal="right" vertical="center"/>
    </xf>
    <xf numFmtId="0" fontId="5" fillId="0" borderId="0" xfId="0" applyFont="1" applyBorder="1" applyAlignment="1" quotePrefix="1">
      <alignment horizontal="right" vertical="center"/>
    </xf>
    <xf numFmtId="0" fontId="5" fillId="0" borderId="0" xfId="552" applyFont="1" applyBorder="1" applyAlignment="1" quotePrefix="1">
      <alignment horizontal="right" vertical="center" wrapText="1"/>
    </xf>
    <xf numFmtId="0" fontId="5" fillId="0" borderId="0" xfId="540" applyFont="1" applyBorder="1" applyAlignment="1" quotePrefix="1">
      <alignment horizontal="right" vertical="center"/>
      <protection locked="0"/>
    </xf>
    <xf numFmtId="0" fontId="5" fillId="0" borderId="0" xfId="0" applyFont="1" applyBorder="1" applyAlignment="1" quotePrefix="1">
      <alignment horizontal="right" vertical="center" wrapText="1"/>
    </xf>
    <xf numFmtId="0" fontId="5" fillId="0" borderId="0" xfId="586" applyFont="1" applyBorder="1" applyAlignment="1" quotePrefix="1">
      <alignment horizontal="right" vertical="center"/>
      <protection locked="0"/>
    </xf>
    <xf numFmtId="0" fontId="5" fillId="0" borderId="0" xfId="0" applyFont="1" applyBorder="1" applyAlignment="1" applyProtection="1" quotePrefix="1">
      <alignment horizontal="right" vertical="center"/>
      <protection locked="0"/>
    </xf>
  </cellXfs>
  <cellStyles count="666">
    <cellStyle name="常规" xfId="0" builtinId="0"/>
    <cellStyle name="货币[0]" xfId="1" builtinId="7"/>
    <cellStyle name="一般公共预算支出预算表（按功能科目分类）02-2 __b-16-0" xfId="2"/>
    <cellStyle name="一般公共预算支出预算表（按功能科目分类）02-2 __b-21-0" xfId="3"/>
    <cellStyle name="输入" xfId="4" builtinId="20"/>
    <cellStyle name="一般公共预算支出预算表（按经济科目分类）02-3 __b-5-0" xfId="5"/>
    <cellStyle name="部门收入预算表01-2 __b-4-0" xfId="6"/>
    <cellStyle name="上级补助项目支出预算表12 __b-27-0" xfId="7"/>
    <cellStyle name="国有资本经营预算支出表07 __b-5-0" xfId="8"/>
    <cellStyle name="货币" xfId="9" builtinId="4"/>
    <cellStyle name="财政拨款收支预算总表02-1 __b-13-0" xfId="10"/>
    <cellStyle name="部门支出预算表01-03 __b-9-0" xfId="11"/>
    <cellStyle name="20% - 强调文字颜色 3" xfId="12" builtinId="38"/>
    <cellStyle name="政府性基金预算支出预算表06 __b-17-0" xfId="13"/>
    <cellStyle name="政府性基金预算支出预算表06 __b-22-0" xfId="14"/>
    <cellStyle name="千位分隔[0]" xfId="15" builtinId="6"/>
    <cellStyle name="DateTimeStyle" xfId="16"/>
    <cellStyle name="差" xfId="17" builtinId="27"/>
    <cellStyle name="基本支出预算表（人员类.运转类公用经费项目）04 __b-13-0" xfId="18"/>
    <cellStyle name="部门支出预算表01-03 __b-16-0" xfId="19"/>
    <cellStyle name="部门支出预算表01-03 __b-21-0" xfId="20"/>
    <cellStyle name="40% - 强调文字颜色 3" xfId="21" builtinId="39"/>
    <cellStyle name="千位分隔" xfId="22" builtinId="3"/>
    <cellStyle name="60% - 强调文字颜色 3" xfId="23" builtinId="40"/>
    <cellStyle name="部门支出预算表01-03 __b-10-0" xfId="24"/>
    <cellStyle name="上级补助项目支出预算表12 __b-10-0" xfId="25"/>
    <cellStyle name="超链接" xfId="26" builtinId="8"/>
    <cellStyle name="政府购买服务预算表09 __b-17-0" xfId="27"/>
    <cellStyle name="政府购买服务预算表09 __b-22-0" xfId="28"/>
    <cellStyle name="项目支出预算表（其他运转类.特定目标类项目）05-1 __b-35-0" xfId="29"/>
    <cellStyle name="项目支出预算表（其他运转类.特定目标类项目）05-1 __b-40-0" xfId="30"/>
    <cellStyle name="百分比" xfId="31" builtinId="5"/>
    <cellStyle name="已访问的超链接" xfId="32" builtinId="9"/>
    <cellStyle name="项目支出绩效目标表（另文下达）05-3 __b-12-0" xfId="33"/>
    <cellStyle name="政府性基金预算支出预算表06 __b-25-0" xfId="34"/>
    <cellStyle name="政府性基金预算支出预算表06 __b-30-0" xfId="35"/>
    <cellStyle name="基本支出预算表（人员类.运转类公用经费项目）04 __b-17-0" xfId="36"/>
    <cellStyle name="基本支出预算表（人员类.运转类公用经费项目）04 __b-22-0" xfId="37"/>
    <cellStyle name="部门支出预算表01-03 __b-25-0" xfId="38"/>
    <cellStyle name="部门支出预算表01-03 __b-30-0" xfId="39"/>
    <cellStyle name="注释" xfId="40" builtinId="10"/>
    <cellStyle name="部门政府采购预算表08 __b-16-0" xfId="41"/>
    <cellStyle name="部门政府采购预算表08 __b-21-0" xfId="42"/>
    <cellStyle name="60% - 强调文字颜色 2" xfId="43" builtinId="36"/>
    <cellStyle name="__b-1-0" xfId="44"/>
    <cellStyle name="一般公共预算支出预算表（按经济科目分类）02-3 __b-13-0" xfId="45"/>
    <cellStyle name="标题 4" xfId="46" builtinId="19"/>
    <cellStyle name="警告文本" xfId="47" builtinId="11"/>
    <cellStyle name="标题" xfId="48" builtinId="15"/>
    <cellStyle name="解释性文本" xfId="49" builtinId="53"/>
    <cellStyle name="标题 1" xfId="50" builtinId="16"/>
    <cellStyle name="项目支出预算表（其他运转类.特定目标类项目）05-1 __b-13-0" xfId="51"/>
    <cellStyle name="部门支出预算表01-03 __b-2-0" xfId="52"/>
    <cellStyle name="标题 2" xfId="53" builtinId="17"/>
    <cellStyle name="基本支出预算表（人员类.运转类公用经费项目）04 __b-4-0" xfId="54"/>
    <cellStyle name="__b-35-0" xfId="55"/>
    <cellStyle name="__b-40-0" xfId="56"/>
    <cellStyle name="60% - 强调文字颜色 1" xfId="57" builtinId="32"/>
    <cellStyle name="一般公共预算支出预算表（按功能科目分类）02-2 __b-18-0" xfId="58"/>
    <cellStyle name="一般公共预算支出预算表（按功能科目分类）02-2 __b-23-0" xfId="59"/>
    <cellStyle name="标题 3" xfId="60" builtinId="18"/>
    <cellStyle name="60% - 强调文字颜色 4" xfId="61" builtinId="44"/>
    <cellStyle name="项目支出绩效目标表（另文下达）05-3 __b-14-0" xfId="62"/>
    <cellStyle name="政府性基金预算支出预算表06 __b-27-0" xfId="63"/>
    <cellStyle name="项目支出绩效目标表（本级下达）05-2 __b-13-0" xfId="64"/>
    <cellStyle name="输出" xfId="65" builtinId="21"/>
    <cellStyle name="基本支出预算表（人员类.运转类公用经费项目）04 __b-11-0" xfId="66"/>
    <cellStyle name="部门支出预算表01-03 __b-14-0" xfId="67"/>
    <cellStyle name="计算" xfId="68" builtinId="22"/>
    <cellStyle name="财政拨款收支预算总表02-1 __b-1-0" xfId="69"/>
    <cellStyle name="政府购买服务预算表09 __b-9-0" xfId="70"/>
    <cellStyle name="检查单元格" xfId="71" builtinId="23"/>
    <cellStyle name="20% - 强调文字颜色 6" xfId="72" builtinId="50"/>
    <cellStyle name="强调文字颜色 2" xfId="73" builtinId="33"/>
    <cellStyle name="链接单元格" xfId="74" builtinId="24"/>
    <cellStyle name="上级补助项目支出预算表12 __b-4-0" xfId="75"/>
    <cellStyle name="汇总" xfId="76" builtinId="25"/>
    <cellStyle name="好" xfId="77" builtinId="26"/>
    <cellStyle name="__b-49-0" xfId="78"/>
    <cellStyle name="适中" xfId="79" builtinId="28"/>
    <cellStyle name="20% - 强调文字颜色 5" xfId="80" builtinId="46"/>
    <cellStyle name="强调文字颜色 1" xfId="81" builtinId="29"/>
    <cellStyle name="项目支出绩效目标表（本级下达）05-2 __b-9-0" xfId="82"/>
    <cellStyle name="20% - 强调文字颜色 1" xfId="83" builtinId="30"/>
    <cellStyle name="一般公共预算支出预算表（按功能科目分类）02-2 __b-3-0" xfId="84"/>
    <cellStyle name="40% - 强调文字颜色 1" xfId="85" builtinId="31"/>
    <cellStyle name="20% - 强调文字颜色 2" xfId="86" builtinId="34"/>
    <cellStyle name="国有资本经营预算支出表07 __b-19-0" xfId="87"/>
    <cellStyle name="国有资本经营预算支出表07 __b-24-0" xfId="88"/>
    <cellStyle name="政府性基金预算支出预算表06 __b-10-0" xfId="89"/>
    <cellStyle name="40% - 强调文字颜色 2" xfId="90" builtinId="35"/>
    <cellStyle name="强调文字颜色 3" xfId="91" builtinId="37"/>
    <cellStyle name="项目支出预算表（其他运转类.特定目标类项目）05-1 __b-10-0" xfId="92"/>
    <cellStyle name="强调文字颜色 4" xfId="93" builtinId="41"/>
    <cellStyle name="20% - 强调文字颜色 4" xfId="94" builtinId="42"/>
    <cellStyle name="政府购买服务预算表09 __b-5-0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一般公共预算支出预算表（按功能科目分类）02-2 __b-15-0" xfId="100"/>
    <cellStyle name="一般公共预算支出预算表（按功能科目分类）02-2 __b-20-0" xfId="101"/>
    <cellStyle name="强调文字颜色 6" xfId="102" builtinId="49"/>
    <cellStyle name="财政拨款收支预算总表02-1 __b-9-0" xfId="103"/>
    <cellStyle name="40% - 强调文字颜色 6" xfId="104" builtinId="51"/>
    <cellStyle name="市对下转移支付预算表10-1 __b-10-0" xfId="105"/>
    <cellStyle name="60% - 强调文字颜色 6" xfId="106" builtinId="52"/>
    <cellStyle name="部门政府采购预算表08 __b-7-0" xfId="107"/>
    <cellStyle name="__b-18-0" xfId="108"/>
    <cellStyle name="__b-23-0" xfId="109"/>
    <cellStyle name="DateStyle" xfId="110"/>
    <cellStyle name="__b-5-0" xfId="111"/>
    <cellStyle name="一般公共预算支出预算表（按经济科目分类）02-3 __b-17-0" xfId="112"/>
    <cellStyle name="一般公共预算支出预算表（按经济科目分类）02-3 __b-22-0" xfId="113"/>
    <cellStyle name="部门收入预算表01-2 __b-12-0" xfId="114"/>
    <cellStyle name="__b-6-0" xfId="115"/>
    <cellStyle name="一般公共预算支出预算表（按经济科目分类）02-3 __b-18-0" xfId="116"/>
    <cellStyle name="一般公共预算支出预算表（按经济科目分类）02-3 __b-23-0" xfId="117"/>
    <cellStyle name="部门收入预算表01-2 __b-13-0" xfId="118"/>
    <cellStyle name="__b-8-0" xfId="119"/>
    <cellStyle name="一般公共预算支出预算表（按经济科目分类）02-3 __b-25-0" xfId="120"/>
    <cellStyle name="一般公共预算支出预算表（按经济科目分类）02-3 __b-30-0" xfId="121"/>
    <cellStyle name="部门收入预算表01-2 __b-15-0" xfId="122"/>
    <cellStyle name="部门收入预算表01-2 __b-20-0" xfId="123"/>
    <cellStyle name="国有资本经营预算支出表07 __b-25-0" xfId="124"/>
    <cellStyle name="政府性基金预算支出预算表06 __b-11-0" xfId="125"/>
    <cellStyle name="PercentStyle" xfId="126"/>
    <cellStyle name="__b-7-0" xfId="127"/>
    <cellStyle name="一般公共预算支出预算表（按经济科目分类）02-3 __b-19-0" xfId="128"/>
    <cellStyle name="一般公共预算支出预算表（按经济科目分类）02-3 __b-24-0" xfId="129"/>
    <cellStyle name="部门收入预算表01-2 __b-14-0" xfId="130"/>
    <cellStyle name="__b-3-0" xfId="131"/>
    <cellStyle name="一般公共预算支出预算表（按经济科目分类）02-3 __b-15-0" xfId="132"/>
    <cellStyle name="一般公共预算支出预算表（按经济科目分类）02-3 __b-20-0" xfId="133"/>
    <cellStyle name="部门收入预算表01-2 __b-10-0" xfId="134"/>
    <cellStyle name="__b-2-0" xfId="135"/>
    <cellStyle name="一般公共预算支出预算表（按经济科目分类）02-3 __b-14-0" xfId="136"/>
    <cellStyle name="NumberStyle" xfId="137"/>
    <cellStyle name="政府购买服务预算表09 __b-15-0" xfId="138"/>
    <cellStyle name="政府购买服务预算表09 __b-20-0" xfId="139"/>
    <cellStyle name="项目支出预算表（其他运转类.特定目标类项目）05-1 __b-28-0" xfId="140"/>
    <cellStyle name="项目支出预算表（其他运转类.特定目标类项目）05-1 __b-33-0" xfId="141"/>
    <cellStyle name="国有资本经营预算支出表07 __b-29-0" xfId="142"/>
    <cellStyle name="政府性基金预算支出预算表06 __b-15-0" xfId="143"/>
    <cellStyle name="政府性基金预算支出预算表06 __b-20-0" xfId="144"/>
    <cellStyle name="TextStyle" xfId="145"/>
    <cellStyle name="MoneyStyle" xfId="146"/>
    <cellStyle name="一般公共预算支出预算表（按经济科目分类）02-3 __b-1-0" xfId="147"/>
    <cellStyle name="TimeStyle" xfId="148"/>
    <cellStyle name="IntegralNumberStyle" xfId="149"/>
    <cellStyle name="__b-4-0" xfId="150"/>
    <cellStyle name="一般公共预算支出预算表（按经济科目分类）02-3 __b-16-0" xfId="151"/>
    <cellStyle name="一般公共预算支出预算表（按经济科目分类）02-3 __b-21-0" xfId="152"/>
    <cellStyle name="部门收入预算表01-2 __b-11-0" xfId="153"/>
    <cellStyle name="__b-9-0" xfId="154"/>
    <cellStyle name="一般公共预算支出预算表（按经济科目分类）02-3 __b-26-0" xfId="155"/>
    <cellStyle name="一般公共预算支出预算表（按经济科目分类）02-3 __b-31-0" xfId="156"/>
    <cellStyle name="部门收入预算表01-2 __b-16-0" xfId="157"/>
    <cellStyle name="部门收入预算表01-2 __b-21-0" xfId="158"/>
    <cellStyle name="__b-10-0" xfId="159"/>
    <cellStyle name="一般公共预算支出预算表（按经济科目分类）02-3 __b-27-0" xfId="160"/>
    <cellStyle name="一般公共预算支出预算表（按经济科目分类）02-3 __b-32-0" xfId="161"/>
    <cellStyle name="部门收入预算表01-2 __b-17-0" xfId="162"/>
    <cellStyle name="部门收入预算表01-2 __b-22-0" xfId="163"/>
    <cellStyle name="__b-11-0" xfId="164"/>
    <cellStyle name="部门收入预算表01-2 __b-18-0" xfId="165"/>
    <cellStyle name="部门收入预算表01-2 __b-23-0" xfId="166"/>
    <cellStyle name="部门政府采购预算表08 __b-1-0" xfId="167"/>
    <cellStyle name="一般公共预算支出预算表（按经济科目分类）02-3 __b-28-0" xfId="168"/>
    <cellStyle name="一般公共预算支出预算表（按经济科目分类）02-3 __b-33-0" xfId="169"/>
    <cellStyle name="__b-12-0" xfId="170"/>
    <cellStyle name="部门收入预算表01-2 __b-19-0" xfId="171"/>
    <cellStyle name="部门收入预算表01-2 __b-24-0" xfId="172"/>
    <cellStyle name="部门政府采购预算表08 __b-2-0" xfId="173"/>
    <cellStyle name="一般公共预算支出预算表（按经济科目分类）02-3 __b-29-0" xfId="174"/>
    <cellStyle name="一般公共预算支出预算表（按经济科目分类）02-3 __b-34-0" xfId="175"/>
    <cellStyle name="__b-13-0" xfId="176"/>
    <cellStyle name="部门收入预算表01-2 __b-25-0" xfId="177"/>
    <cellStyle name="部门政府采购预算表08 __b-3-0" xfId="178"/>
    <cellStyle name="一般公共预算支出预算表（按经济科目分类）02-3 __b-35-0" xfId="179"/>
    <cellStyle name="__b-14-0" xfId="180"/>
    <cellStyle name="部门政府采购预算表08 __b-4-0" xfId="181"/>
    <cellStyle name="一般公共预算支出预算表（按经济科目分类）02-3 __b-36-0" xfId="182"/>
    <cellStyle name="__b-15-0" xfId="183"/>
    <cellStyle name="__b-20-0" xfId="184"/>
    <cellStyle name="部门政府采购预算表08 __b-5-0" xfId="185"/>
    <cellStyle name="一般公共预算支出预算表（按经济科目分类）02-3 __b-37-0" xfId="186"/>
    <cellStyle name="__b-16-0" xfId="187"/>
    <cellStyle name="__b-21-0" xfId="188"/>
    <cellStyle name="部门政府采购预算表08 __b-6-0" xfId="189"/>
    <cellStyle name="一般公共预算支出预算表（按经济科目分类）02-3 __b-38-0" xfId="190"/>
    <cellStyle name="__b-17-0" xfId="191"/>
    <cellStyle name="__b-22-0" xfId="192"/>
    <cellStyle name="部门政府采购预算表08 __b-8-0" xfId="193"/>
    <cellStyle name="__b-19-0" xfId="194"/>
    <cellStyle name="__b-24-0" xfId="195"/>
    <cellStyle name="部门政府采购预算表08 __b-9-0" xfId="196"/>
    <cellStyle name="__b-25-0" xfId="197"/>
    <cellStyle name="__b-30-0" xfId="198"/>
    <cellStyle name="一般公共预算支出预算表（按经济科目分类）02-3 __b-2-0" xfId="199"/>
    <cellStyle name="部门收入预算表01-2 __b-1-0" xfId="200"/>
    <cellStyle name="一般公共预算支出预算表（按经济科目分类）02-3 __b-3-0" xfId="201"/>
    <cellStyle name="部门收入预算表01-2 __b-2-0" xfId="202"/>
    <cellStyle name="一般公共预算支出预算表（按经济科目分类）02-3 __b-4-0" xfId="203"/>
    <cellStyle name="部门收入预算表01-2 __b-3-0" xfId="204"/>
    <cellStyle name="一般公共预算支出预算表（按经济科目分类）02-3 __b-6-0" xfId="205"/>
    <cellStyle name="部门收入预算表01-2 __b-5-0" xfId="206"/>
    <cellStyle name="一般公共预算支出预算表（按经济科目分类）02-3 __b-7-0" xfId="207"/>
    <cellStyle name="部门收入预算表01-2 __b-6-0" xfId="208"/>
    <cellStyle name="一般公共预算支出预算表（按经济科目分类）02-3 __b-8-0" xfId="209"/>
    <cellStyle name="部门收入预算表01-2 __b-7-0" xfId="210"/>
    <cellStyle name="一般公共预算支出预算表（按经济科目分类）02-3 __b-9-0" xfId="211"/>
    <cellStyle name="部门收入预算表01-2 __b-8-0" xfId="212"/>
    <cellStyle name="部门收入预算表01-2 __b-9-0" xfId="213"/>
    <cellStyle name="__b-26-0" xfId="214"/>
    <cellStyle name="__b-31-0" xfId="215"/>
    <cellStyle name="基本支出预算表（人员类.运转类公用经费项目）04 __b-1-0" xfId="216"/>
    <cellStyle name="__b-27-0" xfId="217"/>
    <cellStyle name="__b-32-0" xfId="218"/>
    <cellStyle name="基本支出预算表（人员类.运转类公用经费项目）04 __b-2-0" xfId="219"/>
    <cellStyle name="__b-28-0" xfId="220"/>
    <cellStyle name="__b-33-0" xfId="221"/>
    <cellStyle name="基本支出预算表（人员类.运转类公用经费项目）04 __b-3-0" xfId="222"/>
    <cellStyle name="__b-29-0" xfId="223"/>
    <cellStyle name="__b-34-0" xfId="224"/>
    <cellStyle name="基本支出预算表（人员类.运转类公用经费项目）04 __b-5-0" xfId="225"/>
    <cellStyle name="__b-36-0" xfId="226"/>
    <cellStyle name="__b-41-0" xfId="227"/>
    <cellStyle name="基本支出预算表（人员类.运转类公用经费项目）04 __b-6-0" xfId="228"/>
    <cellStyle name="__b-37-0" xfId="229"/>
    <cellStyle name="__b-42-0" xfId="230"/>
    <cellStyle name="基本支出预算表（人员类.运转类公用经费项目）04 __b-7-0" xfId="231"/>
    <cellStyle name="__b-38-0" xfId="232"/>
    <cellStyle name="__b-43-0" xfId="233"/>
    <cellStyle name="基本支出预算表（人员类.运转类公用经费项目）04 __b-8-0" xfId="234"/>
    <cellStyle name="__b-39-0" xfId="235"/>
    <cellStyle name="__b-44-0" xfId="236"/>
    <cellStyle name="基本支出预算表（人员类.运转类公用经费项目）04 __b-9-0" xfId="237"/>
    <cellStyle name="__b-45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上级补助项目支出预算表12 __b-23-0" xfId="245"/>
    <cellStyle name="上级补助项目支出预算表12 __b-18-0" xfId="246"/>
    <cellStyle name="国有资本经营预算支出表07 __b-1-0" xfId="247"/>
    <cellStyle name="部门支出预算表01-03 __b-5-0" xfId="248"/>
    <cellStyle name="上级补助项目支出预算表12 __b-24-0" xfId="249"/>
    <cellStyle name="上级补助项目支出预算表12 __b-19-0" xfId="250"/>
    <cellStyle name="国有资本经营预算支出表07 __b-2-0" xfId="251"/>
    <cellStyle name="财政拨款收支预算总表02-1 __b-10-0" xfId="252"/>
    <cellStyle name="部门支出预算表01-03 __b-6-0" xfId="253"/>
    <cellStyle name="上级补助项目支出预算表12 __b-30-0" xfId="254"/>
    <cellStyle name="上级补助项目支出预算表12 __b-25-0" xfId="255"/>
    <cellStyle name="国有资本经营预算支出表07 __b-3-0" xfId="256"/>
    <cellStyle name="财政拨款收支预算总表02-1 __b-11-0" xfId="257"/>
    <cellStyle name="部门支出预算表01-03 __b-7-0" xfId="258"/>
    <cellStyle name="上级补助项目支出预算表12 __b-26-0" xfId="259"/>
    <cellStyle name="国有资本经营预算支出表07 __b-4-0" xfId="260"/>
    <cellStyle name="财政拨款收支预算总表02-1 __b-12-0" xfId="261"/>
    <cellStyle name="部门支出预算表01-03 __b-8-0" xfId="262"/>
    <cellStyle name="部门支出预算表01-03 __b-11-0" xfId="263"/>
    <cellStyle name="部门支出预算表01-03 __b-12-0" xfId="264"/>
    <cellStyle name="基本支出预算表（人员类.运转类公用经费项目）04 __b-10-0" xfId="265"/>
    <cellStyle name="部门支出预算表01-03 __b-13-0" xfId="266"/>
    <cellStyle name="基本支出预算表（人员类.运转类公用经费项目）04 __b-12-0" xfId="267"/>
    <cellStyle name="部门支出预算表01-03 __b-15-0" xfId="268"/>
    <cellStyle name="部门支出预算表01-03 __b-20-0" xfId="269"/>
    <cellStyle name="基本支出预算表（人员类.运转类公用经费项目）04 __b-14-0" xfId="270"/>
    <cellStyle name="部门支出预算表01-03 __b-17-0" xfId="271"/>
    <cellStyle name="部门支出预算表01-03 __b-22-0" xfId="272"/>
    <cellStyle name="基本支出预算表（人员类.运转类公用经费项目）04 __b-15-0" xfId="273"/>
    <cellStyle name="基本支出预算表（人员类.运转类公用经费项目）04 __b-20-0" xfId="274"/>
    <cellStyle name="部门支出预算表01-03 __b-18-0" xfId="275"/>
    <cellStyle name="部门支出预算表01-03 __b-23-0" xfId="276"/>
    <cellStyle name="基本支出预算表（人员类.运转类公用经费项目）04 __b-16-0" xfId="277"/>
    <cellStyle name="基本支出预算表（人员类.运转类公用经费项目）04 __b-21-0" xfId="278"/>
    <cellStyle name="部门支出预算表01-03 __b-19-0" xfId="279"/>
    <cellStyle name="部门支出预算表01-03 __b-24-0" xfId="280"/>
    <cellStyle name="基本支出预算表（人员类.运转类公用经费项目）04 __b-18-0" xfId="281"/>
    <cellStyle name="基本支出预算表（人员类.运转类公用经费项目）04 __b-23-0" xfId="282"/>
    <cellStyle name="部门支出预算表01-03 __b-26-0" xfId="283"/>
    <cellStyle name="部门支出预算表01-03 __b-31-0" xfId="284"/>
    <cellStyle name="基本支出预算表（人员类.运转类公用经费项目）04 __b-19-0" xfId="285"/>
    <cellStyle name="基本支出预算表（人员类.运转类公用经费项目）04 __b-24-0" xfId="286"/>
    <cellStyle name="部门支出预算表01-03 __b-27-0" xfId="287"/>
    <cellStyle name="部门支出预算表01-03 __b-32-0" xfId="288"/>
    <cellStyle name="基本支出预算表（人员类.运转类公用经费项目）04 __b-25-0" xfId="289"/>
    <cellStyle name="基本支出预算表（人员类.运转类公用经费项目）04 __b-30-0" xfId="290"/>
    <cellStyle name="部门支出预算表01-03 __b-28-0" xfId="291"/>
    <cellStyle name="基本支出预算表（人员类.运转类公用经费项目）04 __b-26-0" xfId="292"/>
    <cellStyle name="基本支出预算表（人员类.运转类公用经费项目）04 __b-31-0" xfId="293"/>
    <cellStyle name="部门支出预算表01-03 __b-29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上级补助项目支出预算表12 __b-28-0" xfId="302"/>
    <cellStyle name="国有资本经营预算支出表07 __b-6-0" xfId="303"/>
    <cellStyle name="财政拨款收支预算总表02-1 __b-14-0" xfId="304"/>
    <cellStyle name="上级补助项目支出预算表12 __b-29-0" xfId="305"/>
    <cellStyle name="国有资本经营预算支出表07 __b-7-0" xfId="306"/>
    <cellStyle name="财政拨款收支预算总表02-1 __b-15-0" xfId="307"/>
    <cellStyle name="财政拨款收支预算总表02-1 __b-20-0" xfId="308"/>
    <cellStyle name="国有资本经营预算支出表07 __b-8-0" xfId="309"/>
    <cellStyle name="财政拨款收支预算总表02-1 __b-16-0" xfId="310"/>
    <cellStyle name="财政拨款收支预算总表02-1 __b-21-0" xfId="311"/>
    <cellStyle name="国有资本经营预算支出表07 __b-9-0" xfId="312"/>
    <cellStyle name="财政拨款收支预算总表02-1 __b-17-0" xfId="313"/>
    <cellStyle name="财政拨款收支预算总表02-1 __b-22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国有资本经营预算支出表07 __b-10-0" xfId="376"/>
    <cellStyle name="基本支出预算表（人员类.运转类公用经费项目）04 __b-37-0" xfId="377"/>
    <cellStyle name="国有资本经营预算支出表07 __b-11-0" xfId="378"/>
    <cellStyle name="基本支出预算表（人员类.运转类公用经费项目）04 __b-38-0" xfId="379"/>
    <cellStyle name="国有资本经营预算支出表07 __b-12-0" xfId="380"/>
    <cellStyle name="基本支出预算表（人员类.运转类公用经费项目）04 __b-39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政府购买服务预算表09 __b-10-0" xfId="400"/>
    <cellStyle name="项目支出预算表（其他运转类.特定目标类项目）05-1 __b-18-0" xfId="401"/>
    <cellStyle name="项目支出预算表（其他运转类.特定目标类项目）05-1 __b-23-0" xfId="402"/>
    <cellStyle name="政府购买服务预算表09 __b-11-0" xfId="403"/>
    <cellStyle name="项目支出预算表（其他运转类.特定目标类项目）05-1 __b-19-0" xfId="404"/>
    <cellStyle name="项目支出预算表（其他运转类.特定目标类项目）05-1 __b-24-0" xfId="405"/>
    <cellStyle name="政府购买服务预算表09 __b-12-0" xfId="406"/>
    <cellStyle name="项目支出预算表（其他运转类.特定目标类项目）05-1 __b-25-0" xfId="407"/>
    <cellStyle name="项目支出预算表（其他运转类.特定目标类项目）05-1 __b-30-0" xfId="408"/>
    <cellStyle name="政府购买服务预算表09 __b-13-0" xfId="409"/>
    <cellStyle name="项目支出预算表（其他运转类.特定目标类项目）05-1 __b-26-0" xfId="410"/>
    <cellStyle name="项目支出预算表（其他运转类.特定目标类项目）05-1 __b-31-0" xfId="411"/>
    <cellStyle name="政府购买服务预算表09 __b-14-0" xfId="412"/>
    <cellStyle name="项目支出预算表（其他运转类.特定目标类项目）05-1 __b-27-0" xfId="413"/>
    <cellStyle name="项目支出预算表（其他运转类.特定目标类项目）05-1 __b-32-0" xfId="414"/>
    <cellStyle name="政府购买服务预算表09 __b-16-0" xfId="415"/>
    <cellStyle name="政府购买服务预算表09 __b-21-0" xfId="416"/>
    <cellStyle name="项目支出预算表（其他运转类.特定目标类项目）05-1 __b-29-0" xfId="417"/>
    <cellStyle name="项目支出预算表（其他运转类.特定目标类项目）05-1 __b-34-0" xfId="418"/>
    <cellStyle name="政府购买服务预算表09 __b-23-0" xfId="419"/>
    <cellStyle name="政府购买服务预算表09 __b-18-0" xfId="420"/>
    <cellStyle name="项目支出预算表（其他运转类.特定目标类项目）05-1 __b-36-0" xfId="421"/>
    <cellStyle name="项目支出预算表（其他运转类.特定目标类项目）05-1 __b-41-0" xfId="422"/>
    <cellStyle name="政府购买服务预算表09 __b-24-0" xfId="423"/>
    <cellStyle name="政府购买服务预算表09 __b-19-0" xfId="424"/>
    <cellStyle name="项目支出预算表（其他运转类.特定目标类项目）05-1 __b-37-0" xfId="425"/>
    <cellStyle name="项目支出预算表（其他运转类.特定目标类项目）05-1 __b-42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国有资本经营预算支出表07 __b-26-0" xfId="476"/>
    <cellStyle name="政府性基金预算支出预算表06 __b-12-0" xfId="477"/>
    <cellStyle name="国有资本经营预算支出表07 __b-27-0" xfId="478"/>
    <cellStyle name="政府性基金预算支出预算表06 __b-13-0" xfId="479"/>
    <cellStyle name="国有资本经营预算支出表07 __b-28-0" xfId="480"/>
    <cellStyle name="政府性基金预算支出预算表06 __b-14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28-0" xfId="513"/>
    <cellStyle name="部门政府采购预算表08 __b-33-0" xfId="514"/>
    <cellStyle name="部门政府采购预算表08 __b-29-0" xfId="515"/>
    <cellStyle name="部门政府采购预算表08 __b-34-0" xfId="516"/>
    <cellStyle name="部门政府采购预算表08 __b-35-0" xfId="517"/>
    <cellStyle name="部门政府采购预算表08 __b-36-0" xfId="518"/>
    <cellStyle name="部门政府采购预算表08 __b-37-0" xfId="519"/>
    <cellStyle name="部门项目中期规划预算表13 __b-10-0" xfId="520"/>
    <cellStyle name="部门政府采购预算表08 __b-38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30-0" xfId="529"/>
    <cellStyle name="政府购买服务预算表09 __b-25-0" xfId="530"/>
    <cellStyle name="政府购买服务预算表09 __b-31-0" xfId="531"/>
    <cellStyle name="政府购买服务预算表09 __b-26-0" xfId="532"/>
    <cellStyle name="市对下转移支付绩效目标表10-2 __b-1-0" xfId="533"/>
    <cellStyle name="政府购买服务预算表09 __b-32-0" xfId="534"/>
    <cellStyle name="政府购买服务预算表09 __b-27-0" xfId="535"/>
    <cellStyle name="市对下转移支付绩效目标表10-2 __b-2-0" xfId="536"/>
    <cellStyle name="政府购买服务预算表09 __b-33-0" xfId="537"/>
    <cellStyle name="政府购买服务预算表09 __b-28-0" xfId="538"/>
    <cellStyle name="市对下转移支付绩效目标表10-2 __b-3-0" xfId="539"/>
    <cellStyle name="政府购买服务预算表09 __b-34-0" xfId="540"/>
    <cellStyle name="政府购买服务预算表09 __b-29-0" xfId="541"/>
    <cellStyle name="市对下转移支付绩效目标表10-2 __b-4-0" xfId="542"/>
    <cellStyle name="政府购买服务预算表09 __b-40-0" xfId="543"/>
    <cellStyle name="政府购买服务预算表09 __b-35-0" xfId="544"/>
    <cellStyle name="市对下转移支付绩效目标表10-2 __b-5-0" xfId="545"/>
    <cellStyle name="政府购买服务预算表09 __b-41-0" xfId="546"/>
    <cellStyle name="政府购买服务预算表09 __b-36-0" xfId="547"/>
    <cellStyle name="市对下转移支付绩效目标表10-2 __b-6-0" xfId="548"/>
    <cellStyle name="政府购买服务预算表09 __b-42-0" xfId="549"/>
    <cellStyle name="政府购买服务预算表09 __b-37-0" xfId="550"/>
    <cellStyle name="市对下转移支付绩效目标表10-2 __b-7-0" xfId="551"/>
    <cellStyle name="政府购买服务预算表09 __b-43-0" xfId="552"/>
    <cellStyle name="政府购买服务预算表09 __b-38-0" xfId="553"/>
    <cellStyle name="市对下转移支付绩效目标表10-2 __b-8-0" xfId="554"/>
    <cellStyle name="政府购买服务预算表09 __b-44-0" xfId="555"/>
    <cellStyle name="政府购买服务预算表09 __b-39-0" xfId="556"/>
    <cellStyle name="市对下转移支付绩效目标表10-2 __b-9-0" xfId="557"/>
    <cellStyle name="政府购买服务预算表09 __b-45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20-0" xfId="572"/>
    <cellStyle name="市对下转移支付预算表10-1 __b-15-0" xfId="573"/>
    <cellStyle name="市对下转移支付预算表10-1 __b-21-0" xfId="574"/>
    <cellStyle name="市对下转移支付预算表10-1 __b-16-0" xfId="575"/>
    <cellStyle name="市对下转移支付预算表10-1 __b-22-0" xfId="576"/>
    <cellStyle name="市对下转移支付预算表10-1 __b-17-0" xfId="577"/>
    <cellStyle name="市对下转移支付预算表10-1 __b-23-0" xfId="578"/>
    <cellStyle name="市对下转移支付预算表10-1 __b-18-0" xfId="579"/>
    <cellStyle name="市对下转移支付预算表10-1 __b-24-0" xfId="580"/>
    <cellStyle name="市对下转移支付预算表10-1 __b-19-0" xfId="581"/>
    <cellStyle name="市对下转移支付预算表10-1 __b-30-0" xfId="582"/>
    <cellStyle name="市对下转移支付预算表10-1 __b-25-0" xfId="583"/>
    <cellStyle name="市对下转移支付预算表10-1 __b-31-0" xfId="584"/>
    <cellStyle name="市对下转移支付预算表10-1 __b-26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20-0" xfId="613"/>
    <cellStyle name="新增资产配置表11 __b-15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20-0" xfId="631"/>
    <cellStyle name="上级补助项目支出预算表12 __b-15-0" xfId="632"/>
    <cellStyle name="上级补助项目支出预算表12 __b-21-0" xfId="633"/>
    <cellStyle name="上级补助项目支出预算表12 __b-16-0" xfId="634"/>
    <cellStyle name="上级补助项目支出预算表12 __b-22-0" xfId="635"/>
    <cellStyle name="上级补助项目支出预算表12 __b-17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20-0" xfId="650"/>
    <cellStyle name="部门项目中期规划预算表13 __b-15-0" xfId="651"/>
    <cellStyle name="部门项目中期规划预算表13 __b-21-0" xfId="652"/>
    <cellStyle name="部门项目中期规划预算表13 __b-16-0" xfId="653"/>
    <cellStyle name="部门项目中期规划预算表13 __b-22-0" xfId="654"/>
    <cellStyle name="部门项目中期规划预算表13 __b-17-0" xfId="655"/>
    <cellStyle name="部门项目中期规划预算表13 __b-23-0" xfId="656"/>
    <cellStyle name="部门项目中期规划预算表13 __b-18-0" xfId="657"/>
    <cellStyle name="部门项目中期规划预算表13 __b-24-0" xfId="658"/>
    <cellStyle name="部门项目中期规划预算表13 __b-19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45"/>
  <sheetViews>
    <sheetView zoomScale="80" zoomScaleNormal="80" topLeftCell="A14" workbookViewId="0">
      <selection activeCell="G9" sqref="G9"/>
    </sheetView>
  </sheetViews>
  <sheetFormatPr defaultColWidth="8" defaultRowHeight="14.25" customHeight="1" outlineLevelCol="5"/>
  <cols>
    <col min="1" max="1" width="39.0916666666667" style="2" customWidth="1"/>
    <col min="2" max="2" width="19.2416666666667" style="2" customWidth="1"/>
    <col min="3" max="3" width="39.0916666666667" style="2" customWidth="1"/>
    <col min="4" max="4" width="19.2416666666667" style="2" customWidth="1"/>
    <col min="5" max="5" width="8" style="2"/>
    <col min="6" max="6" width="10.7333333333333" style="292"/>
    <col min="7" max="16384" width="8" style="2"/>
  </cols>
  <sheetData>
    <row r="1" ht="13.5" customHeight="1" spans="4:4">
      <c r="D1" s="293" t="s">
        <v>0</v>
      </c>
    </row>
    <row r="2" ht="36" customHeight="1" spans="1:4">
      <c r="A2" s="155" t="s">
        <v>1</v>
      </c>
      <c r="B2" s="294"/>
      <c r="C2" s="294"/>
      <c r="D2" s="294"/>
    </row>
    <row r="3" s="1" customFormat="1" ht="21" customHeight="1" spans="1:6">
      <c r="A3" s="295" t="str">
        <f>"单位名称："&amp;"曲靖市城市综合管理局（本级）"</f>
        <v>单位名称：曲靖市城市综合管理局（本级）</v>
      </c>
      <c r="B3" s="296"/>
      <c r="C3" s="296"/>
      <c r="D3" s="306" t="s">
        <v>2</v>
      </c>
      <c r="F3" s="297"/>
    </row>
    <row r="4" s="1" customFormat="1" ht="19.5" customHeight="1" spans="1:6">
      <c r="A4" s="298" t="s">
        <v>3</v>
      </c>
      <c r="B4" s="299"/>
      <c r="C4" s="298" t="s">
        <v>4</v>
      </c>
      <c r="D4" s="299"/>
      <c r="F4" s="297"/>
    </row>
    <row r="5" s="1" customFormat="1" ht="19.5" customHeight="1" spans="1:6">
      <c r="A5" s="300" t="s">
        <v>5</v>
      </c>
      <c r="B5" s="301" t="s">
        <v>6</v>
      </c>
      <c r="C5" s="300" t="s">
        <v>7</v>
      </c>
      <c r="D5" s="301" t="s">
        <v>6</v>
      </c>
      <c r="F5" s="297"/>
    </row>
    <row r="6" s="1" customFormat="1" ht="19.5" customHeight="1" spans="1:6">
      <c r="A6" s="302"/>
      <c r="B6" s="302"/>
      <c r="C6" s="302"/>
      <c r="D6" s="302"/>
      <c r="F6" s="297"/>
    </row>
    <row r="7" s="1" customFormat="1" ht="20.25" customHeight="1" spans="1:6">
      <c r="A7" s="21" t="s">
        <v>8</v>
      </c>
      <c r="B7" s="23">
        <v>1784.503947</v>
      </c>
      <c r="C7" s="303" t="str">
        <f>"一"&amp;"、"&amp;"一般公共服务支出"</f>
        <v>一、一般公共服务支出</v>
      </c>
      <c r="D7" s="23"/>
      <c r="F7" s="231"/>
    </row>
    <row r="8" s="1" customFormat="1" ht="20.25" customHeight="1" spans="1:6">
      <c r="A8" s="21" t="s">
        <v>9</v>
      </c>
      <c r="B8" s="23"/>
      <c r="C8" s="303" t="str">
        <f>"二"&amp;"、"&amp;"外交支出"</f>
        <v>二、外交支出</v>
      </c>
      <c r="D8" s="23"/>
      <c r="F8" s="297"/>
    </row>
    <row r="9" s="1" customFormat="1" ht="20.25" customHeight="1" spans="1:6">
      <c r="A9" s="21" t="s">
        <v>10</v>
      </c>
      <c r="B9" s="23"/>
      <c r="C9" s="303" t="str">
        <f>"三"&amp;"、"&amp;"国防支出"</f>
        <v>三、国防支出</v>
      </c>
      <c r="D9" s="23"/>
      <c r="F9" s="297"/>
    </row>
    <row r="10" s="1" customFormat="1" ht="20.25" customHeight="1" spans="1:6">
      <c r="A10" s="21" t="s">
        <v>11</v>
      </c>
      <c r="B10" s="23"/>
      <c r="C10" s="303" t="str">
        <f>"四"&amp;"、"&amp;"公共安全支出"</f>
        <v>四、公共安全支出</v>
      </c>
      <c r="D10" s="23"/>
      <c r="F10" s="297"/>
    </row>
    <row r="11" s="1" customFormat="1" ht="20.25" customHeight="1" spans="1:6">
      <c r="A11" s="21" t="s">
        <v>12</v>
      </c>
      <c r="B11" s="23">
        <v>5</v>
      </c>
      <c r="C11" s="303" t="str">
        <f>"五"&amp;"、"&amp;"教育支出"</f>
        <v>五、教育支出</v>
      </c>
      <c r="D11" s="23"/>
      <c r="F11" s="297"/>
    </row>
    <row r="12" s="1" customFormat="1" ht="20.25" customHeight="1" spans="1:6">
      <c r="A12" s="21" t="s">
        <v>13</v>
      </c>
      <c r="B12" s="23"/>
      <c r="C12" s="303" t="str">
        <f>"六"&amp;"、"&amp;"科学技术支出"</f>
        <v>六、科学技术支出</v>
      </c>
      <c r="D12" s="23"/>
      <c r="F12" s="297"/>
    </row>
    <row r="13" s="1" customFormat="1" ht="20.25" customHeight="1" spans="1:6">
      <c r="A13" s="21" t="s">
        <v>14</v>
      </c>
      <c r="B13" s="23"/>
      <c r="C13" s="303" t="str">
        <f>"七"&amp;"、"&amp;"文化旅游体育与传媒支出"</f>
        <v>七、文化旅游体育与传媒支出</v>
      </c>
      <c r="D13" s="23"/>
      <c r="F13" s="297"/>
    </row>
    <row r="14" s="1" customFormat="1" ht="20.25" customHeight="1" spans="1:6">
      <c r="A14" s="21" t="s">
        <v>15</v>
      </c>
      <c r="B14" s="23"/>
      <c r="C14" s="303" t="str">
        <f>"八"&amp;"、"&amp;"社会保障和就业支出"</f>
        <v>八、社会保障和就业支出</v>
      </c>
      <c r="D14" s="23">
        <v>38.791382</v>
      </c>
      <c r="F14" s="297"/>
    </row>
    <row r="15" s="1" customFormat="1" ht="20.25" customHeight="1" spans="1:6">
      <c r="A15" s="21" t="s">
        <v>16</v>
      </c>
      <c r="B15" s="23"/>
      <c r="C15" s="303" t="str">
        <f>"九"&amp;"、"&amp;"社会保险基金支出"</f>
        <v>九、社会保险基金支出</v>
      </c>
      <c r="D15" s="23"/>
      <c r="F15" s="297"/>
    </row>
    <row r="16" s="1" customFormat="1" ht="20.25" customHeight="1" spans="1:6">
      <c r="A16" s="21" t="s">
        <v>17</v>
      </c>
      <c r="B16" s="23">
        <v>5</v>
      </c>
      <c r="C16" s="303" t="str">
        <f>"十"&amp;"、"&amp;"卫生健康支出"</f>
        <v>十、卫生健康支出</v>
      </c>
      <c r="D16" s="23">
        <v>25.373031</v>
      </c>
      <c r="F16" s="297"/>
    </row>
    <row r="17" s="1" customFormat="1" ht="20.25" customHeight="1" spans="1:6">
      <c r="A17" s="24"/>
      <c r="B17" s="23"/>
      <c r="C17" s="303" t="str">
        <f>"十一"&amp;"、"&amp;"节能环保支出"</f>
        <v>十一、节能环保支出</v>
      </c>
      <c r="D17" s="23"/>
      <c r="F17" s="297"/>
    </row>
    <row r="18" s="1" customFormat="1" ht="20.25" customHeight="1" spans="1:6">
      <c r="A18" s="24"/>
      <c r="B18" s="24"/>
      <c r="C18" s="303" t="str">
        <f>"十二"&amp;"、"&amp;"城乡社区支出"</f>
        <v>十二、城乡社区支出</v>
      </c>
      <c r="D18" s="23">
        <v>1691.968283</v>
      </c>
      <c r="F18" s="297"/>
    </row>
    <row r="19" s="1" customFormat="1" ht="20.25" customHeight="1" spans="1:6">
      <c r="A19" s="24"/>
      <c r="B19" s="24"/>
      <c r="C19" s="303" t="str">
        <f>"十三"&amp;"、"&amp;"农林水支出"</f>
        <v>十三、农林水支出</v>
      </c>
      <c r="D19" s="23"/>
      <c r="F19" s="297"/>
    </row>
    <row r="20" s="1" customFormat="1" ht="20.25" customHeight="1" spans="1:6">
      <c r="A20" s="24"/>
      <c r="B20" s="24"/>
      <c r="C20" s="303" t="str">
        <f>"十四"&amp;"、"&amp;"交通运输支出"</f>
        <v>十四、交通运输支出</v>
      </c>
      <c r="D20" s="23"/>
      <c r="F20" s="297"/>
    </row>
    <row r="21" s="1" customFormat="1" ht="20.25" customHeight="1" spans="1:6">
      <c r="A21" s="24"/>
      <c r="B21" s="24"/>
      <c r="C21" s="303" t="str">
        <f>"十五"&amp;"、"&amp;"资源勘探工业信息等支出"</f>
        <v>十五、资源勘探工业信息等支出</v>
      </c>
      <c r="D21" s="23"/>
      <c r="F21" s="297"/>
    </row>
    <row r="22" s="1" customFormat="1" ht="20.25" customHeight="1" spans="1:6">
      <c r="A22" s="24"/>
      <c r="B22" s="24"/>
      <c r="C22" s="303" t="str">
        <f>"十六"&amp;"、"&amp;"商业服务业等支出"</f>
        <v>十六、商业服务业等支出</v>
      </c>
      <c r="D22" s="23"/>
      <c r="F22" s="297"/>
    </row>
    <row r="23" s="1" customFormat="1" ht="20.25" customHeight="1" spans="1:6">
      <c r="A23" s="24"/>
      <c r="B23" s="24"/>
      <c r="C23" s="303" t="str">
        <f>"十七"&amp;"、"&amp;"金融支出"</f>
        <v>十七、金融支出</v>
      </c>
      <c r="D23" s="23"/>
      <c r="F23" s="297"/>
    </row>
    <row r="24" s="1" customFormat="1" ht="20.25" customHeight="1" spans="1:6">
      <c r="A24" s="24"/>
      <c r="B24" s="24"/>
      <c r="C24" s="303" t="str">
        <f>"十八"&amp;"、"&amp;"援助其他地区支出"</f>
        <v>十八、援助其他地区支出</v>
      </c>
      <c r="D24" s="23"/>
      <c r="F24" s="297"/>
    </row>
    <row r="25" s="1" customFormat="1" ht="20.25" customHeight="1" spans="1:6">
      <c r="A25" s="24"/>
      <c r="B25" s="24"/>
      <c r="C25" s="303" t="str">
        <f>"十九"&amp;"、"&amp;"自然资源海洋气象等支出"</f>
        <v>十九、自然资源海洋气象等支出</v>
      </c>
      <c r="D25" s="23"/>
      <c r="F25" s="297"/>
    </row>
    <row r="26" s="1" customFormat="1" ht="20.25" customHeight="1" spans="1:6">
      <c r="A26" s="24"/>
      <c r="B26" s="24"/>
      <c r="C26" s="303" t="str">
        <f>"二十"&amp;"、"&amp;"住房保障支出"</f>
        <v>二十、住房保障支出</v>
      </c>
      <c r="D26" s="23">
        <v>33.371251</v>
      </c>
      <c r="F26" s="297"/>
    </row>
    <row r="27" s="1" customFormat="1" ht="20.25" customHeight="1" spans="1:6">
      <c r="A27" s="24"/>
      <c r="B27" s="24"/>
      <c r="C27" s="303" t="str">
        <f>"二十一"&amp;"、"&amp;"粮油物资储备支出"</f>
        <v>二十一、粮油物资储备支出</v>
      </c>
      <c r="D27" s="23"/>
      <c r="F27" s="297"/>
    </row>
    <row r="28" s="1" customFormat="1" ht="20.25" customHeight="1" spans="1:6">
      <c r="A28" s="24"/>
      <c r="B28" s="24"/>
      <c r="C28" s="303" t="str">
        <f>"二十二"&amp;"、"&amp;"灾害防治及应急管理支出"</f>
        <v>二十二、灾害防治及应急管理支出</v>
      </c>
      <c r="D28" s="23"/>
      <c r="F28" s="297"/>
    </row>
    <row r="29" s="1" customFormat="1" ht="20.25" customHeight="1" spans="1:6">
      <c r="A29" s="24"/>
      <c r="B29" s="24"/>
      <c r="C29" s="303" t="str">
        <f>"二十三"&amp;"、"&amp;"预备费"</f>
        <v>二十三、预备费</v>
      </c>
      <c r="D29" s="23"/>
      <c r="F29" s="297"/>
    </row>
    <row r="30" s="1" customFormat="1" ht="20.25" customHeight="1" spans="1:6">
      <c r="A30" s="24"/>
      <c r="B30" s="24"/>
      <c r="C30" s="303" t="str">
        <f>"二十四"&amp;"、"&amp;"其他支出"</f>
        <v>二十四、其他支出</v>
      </c>
      <c r="D30" s="23"/>
      <c r="F30" s="297"/>
    </row>
    <row r="31" s="1" customFormat="1" ht="20.25" customHeight="1" spans="1:6">
      <c r="A31" s="24"/>
      <c r="B31" s="24"/>
      <c r="C31" s="303" t="str">
        <f>"二十五"&amp;"、"&amp;"转移性支出"</f>
        <v>二十五、转移性支出</v>
      </c>
      <c r="D31" s="23"/>
      <c r="F31" s="297"/>
    </row>
    <row r="32" s="1" customFormat="1" ht="20.25" customHeight="1" spans="1:6">
      <c r="A32" s="24"/>
      <c r="B32" s="24"/>
      <c r="C32" s="303" t="str">
        <f>"二十六"&amp;"、"&amp;"债务还本支出"</f>
        <v>二十六、债务还本支出</v>
      </c>
      <c r="D32" s="23"/>
      <c r="F32" s="297"/>
    </row>
    <row r="33" s="1" customFormat="1" ht="20.25" customHeight="1" spans="1:6">
      <c r="A33" s="24"/>
      <c r="B33" s="24"/>
      <c r="C33" s="303" t="str">
        <f>"二十七"&amp;"、"&amp;"债务付息支出"</f>
        <v>二十七、债务付息支出</v>
      </c>
      <c r="D33" s="23"/>
      <c r="F33" s="297"/>
    </row>
    <row r="34" s="1" customFormat="1" ht="20.25" customHeight="1" spans="1:6">
      <c r="A34" s="24"/>
      <c r="B34" s="24"/>
      <c r="C34" s="303" t="str">
        <f>"二十八"&amp;"、"&amp;"债务发行费用支出"</f>
        <v>二十八、债务发行费用支出</v>
      </c>
      <c r="D34" s="23"/>
      <c r="F34" s="297"/>
    </row>
    <row r="35" s="1" customFormat="1" ht="20.25" customHeight="1" spans="1:6">
      <c r="A35" s="24"/>
      <c r="B35" s="24"/>
      <c r="C35" s="303" t="str">
        <f>"二十九"&amp;"、"&amp;"抗疫特别国债安排的支出"</f>
        <v>二十九、抗疫特别国债安排的支出</v>
      </c>
      <c r="D35" s="23"/>
      <c r="F35" s="297"/>
    </row>
    <row r="36" s="1" customFormat="1" ht="20.25" customHeight="1" spans="1:6">
      <c r="A36" s="25" t="s">
        <v>18</v>
      </c>
      <c r="B36" s="23">
        <v>1789.503947</v>
      </c>
      <c r="C36" s="25" t="s">
        <v>19</v>
      </c>
      <c r="D36" s="23">
        <v>1789.503947</v>
      </c>
      <c r="F36" s="297"/>
    </row>
    <row r="37" s="1" customFormat="1" ht="20.25" customHeight="1" spans="1:6">
      <c r="A37" s="21" t="s">
        <v>20</v>
      </c>
      <c r="B37" s="23"/>
      <c r="C37" s="21" t="s">
        <v>21</v>
      </c>
      <c r="D37" s="23"/>
      <c r="F37" s="297"/>
    </row>
    <row r="38" s="1" customFormat="1" ht="20.25" customHeight="1" spans="1:6">
      <c r="A38" s="25" t="s">
        <v>22</v>
      </c>
      <c r="B38" s="23">
        <v>1789.503947</v>
      </c>
      <c r="C38" s="25" t="s">
        <v>23</v>
      </c>
      <c r="D38" s="23">
        <v>1789.503947</v>
      </c>
      <c r="F38" s="297"/>
    </row>
    <row r="43" customHeight="1" spans="2:2">
      <c r="B43" s="304"/>
    </row>
    <row r="45" customHeight="1" spans="2:2">
      <c r="B45" s="305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1" bottom="0.802777777777778" header="0.5" footer="0.5"/>
  <pageSetup paperSize="9" scale="72" fitToHeight="0" orientation="portrait" blackAndWhite="1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8"/>
  <sheetViews>
    <sheetView zoomScale="60" zoomScaleNormal="60" topLeftCell="A18" workbookViewId="0">
      <selection activeCell="G12" sqref="G12"/>
    </sheetView>
  </sheetViews>
  <sheetFormatPr defaultColWidth="9.15" defaultRowHeight="12" customHeight="1"/>
  <cols>
    <col min="1" max="1" width="24.4" style="2" customWidth="1"/>
    <col min="2" max="2" width="19.2416666666667" style="2" customWidth="1"/>
    <col min="3" max="3" width="39.0916666666667" style="2" customWidth="1"/>
    <col min="4" max="4" width="19.2416666666667" style="2" customWidth="1"/>
    <col min="5" max="5" width="20.15" style="2" customWidth="1"/>
    <col min="6" max="6" width="19.85" style="2" customWidth="1"/>
    <col min="7" max="7" width="9.85" style="123" customWidth="1"/>
    <col min="8" max="10" width="10.3" style="123" customWidth="1"/>
    <col min="11" max="11" width="56.5083333333333" style="2" customWidth="1"/>
    <col min="12" max="16384" width="9.15" style="2"/>
  </cols>
  <sheetData>
    <row r="1" customHeight="1" spans="4:11">
      <c r="D1" s="1"/>
      <c r="K1" s="9" t="s">
        <v>331</v>
      </c>
    </row>
    <row r="2" ht="28.5" customHeight="1" spans="2:11">
      <c r="B2" s="160" t="s">
        <v>332</v>
      </c>
      <c r="C2" s="5"/>
      <c r="D2" s="5"/>
      <c r="E2" s="5"/>
      <c r="F2" s="5"/>
      <c r="G2" s="64"/>
      <c r="H2" s="5"/>
      <c r="I2" s="64"/>
      <c r="J2" s="64"/>
      <c r="K2" s="5"/>
    </row>
    <row r="3" s="1" customFormat="1" ht="17.25" customHeight="1" spans="1:10">
      <c r="A3" s="47" t="str">
        <f>'项目支出预算表（其他运转类.特定目标类项目）05-1'!A3</f>
        <v>单位名称：曲靖市城市综合管理局（本级）</v>
      </c>
      <c r="B3" s="161"/>
      <c r="G3" s="69"/>
      <c r="H3" s="69"/>
      <c r="I3" s="69"/>
      <c r="J3" s="69"/>
    </row>
    <row r="4" s="1" customFormat="1" ht="44.25" customHeight="1" spans="1:11">
      <c r="A4" s="11" t="s">
        <v>242</v>
      </c>
      <c r="B4" s="59" t="s">
        <v>333</v>
      </c>
      <c r="C4" s="59" t="s">
        <v>334</v>
      </c>
      <c r="D4" s="59" t="s">
        <v>335</v>
      </c>
      <c r="E4" s="59" t="s">
        <v>336</v>
      </c>
      <c r="F4" s="59" t="s">
        <v>337</v>
      </c>
      <c r="G4" s="65" t="s">
        <v>338</v>
      </c>
      <c r="H4" s="59" t="s">
        <v>339</v>
      </c>
      <c r="I4" s="65" t="s">
        <v>340</v>
      </c>
      <c r="J4" s="65" t="s">
        <v>341</v>
      </c>
      <c r="K4" s="59" t="s">
        <v>342</v>
      </c>
    </row>
    <row r="5" s="1" customFormat="1" ht="18.75" customHeight="1" spans="1:11">
      <c r="A5" s="13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81">
        <v>7</v>
      </c>
      <c r="H5" s="15">
        <v>8</v>
      </c>
      <c r="I5" s="81">
        <v>9</v>
      </c>
      <c r="J5" s="81">
        <v>10</v>
      </c>
      <c r="K5" s="15">
        <v>11</v>
      </c>
    </row>
    <row r="6" s="1" customFormat="1" ht="21.75" customHeight="1" spans="1:11">
      <c r="A6" s="22"/>
      <c r="B6" s="21" t="s">
        <v>44</v>
      </c>
      <c r="C6" s="22"/>
      <c r="D6" s="22"/>
      <c r="E6" s="22"/>
      <c r="F6" s="22"/>
      <c r="G6" s="162"/>
      <c r="H6" s="162"/>
      <c r="I6" s="162"/>
      <c r="J6" s="162"/>
      <c r="K6" s="22"/>
    </row>
    <row r="7" s="1" customFormat="1" ht="26" customHeight="1" spans="1:11">
      <c r="A7" s="162" t="s">
        <v>324</v>
      </c>
      <c r="B7" s="21" t="s">
        <v>323</v>
      </c>
      <c r="C7" s="21" t="s">
        <v>343</v>
      </c>
      <c r="D7" s="21" t="s">
        <v>344</v>
      </c>
      <c r="E7" s="21" t="s">
        <v>345</v>
      </c>
      <c r="F7" s="21" t="s">
        <v>346</v>
      </c>
      <c r="G7" s="68" t="s">
        <v>347</v>
      </c>
      <c r="H7" s="68" t="s">
        <v>348</v>
      </c>
      <c r="I7" s="25" t="s">
        <v>349</v>
      </c>
      <c r="J7" s="25" t="s">
        <v>350</v>
      </c>
      <c r="K7" s="21" t="s">
        <v>351</v>
      </c>
    </row>
    <row r="8" s="1" customFormat="1" ht="26" customHeight="1" spans="1:11">
      <c r="A8" s="162" t="s">
        <v>324</v>
      </c>
      <c r="B8" s="21" t="s">
        <v>323</v>
      </c>
      <c r="C8" s="21" t="s">
        <v>343</v>
      </c>
      <c r="D8" s="21" t="s">
        <v>344</v>
      </c>
      <c r="E8" s="21" t="s">
        <v>345</v>
      </c>
      <c r="F8" s="21" t="s">
        <v>352</v>
      </c>
      <c r="G8" s="68" t="s">
        <v>347</v>
      </c>
      <c r="H8" s="68" t="s">
        <v>348</v>
      </c>
      <c r="I8" s="25" t="s">
        <v>349</v>
      </c>
      <c r="J8" s="25" t="s">
        <v>350</v>
      </c>
      <c r="K8" s="24" t="s">
        <v>353</v>
      </c>
    </row>
    <row r="9" s="1" customFormat="1" ht="26" customHeight="1" spans="1:11">
      <c r="A9" s="162" t="s">
        <v>324</v>
      </c>
      <c r="B9" s="21" t="s">
        <v>323</v>
      </c>
      <c r="C9" s="21" t="s">
        <v>343</v>
      </c>
      <c r="D9" s="21" t="s">
        <v>344</v>
      </c>
      <c r="E9" s="21" t="s">
        <v>345</v>
      </c>
      <c r="F9" s="24" t="s">
        <v>354</v>
      </c>
      <c r="G9" s="68" t="s">
        <v>355</v>
      </c>
      <c r="H9" s="68" t="s">
        <v>133</v>
      </c>
      <c r="I9" s="25" t="s">
        <v>356</v>
      </c>
      <c r="J9" s="25" t="s">
        <v>357</v>
      </c>
      <c r="K9" s="21" t="s">
        <v>358</v>
      </c>
    </row>
    <row r="10" s="1" customFormat="1" ht="26" customHeight="1" spans="1:11">
      <c r="A10" s="162" t="s">
        <v>324</v>
      </c>
      <c r="B10" s="21" t="s">
        <v>323</v>
      </c>
      <c r="C10" s="21" t="s">
        <v>343</v>
      </c>
      <c r="D10" s="21" t="s">
        <v>344</v>
      </c>
      <c r="E10" s="21" t="s">
        <v>359</v>
      </c>
      <c r="F10" s="21" t="s">
        <v>360</v>
      </c>
      <c r="G10" s="68" t="s">
        <v>347</v>
      </c>
      <c r="H10" s="68" t="s">
        <v>361</v>
      </c>
      <c r="I10" s="68" t="s">
        <v>362</v>
      </c>
      <c r="J10" s="25" t="s">
        <v>357</v>
      </c>
      <c r="K10" s="21" t="s">
        <v>360</v>
      </c>
    </row>
    <row r="11" s="1" customFormat="1" ht="26" customHeight="1" spans="1:11">
      <c r="A11" s="162" t="s">
        <v>324</v>
      </c>
      <c r="B11" s="21" t="s">
        <v>323</v>
      </c>
      <c r="C11" s="21" t="s">
        <v>343</v>
      </c>
      <c r="D11" s="21" t="s">
        <v>344</v>
      </c>
      <c r="E11" s="21" t="s">
        <v>359</v>
      </c>
      <c r="F11" s="21" t="s">
        <v>363</v>
      </c>
      <c r="G11" s="68" t="s">
        <v>355</v>
      </c>
      <c r="H11" s="68" t="s">
        <v>133</v>
      </c>
      <c r="I11" s="25" t="s">
        <v>356</v>
      </c>
      <c r="J11" s="25" t="s">
        <v>357</v>
      </c>
      <c r="K11" s="21" t="s">
        <v>364</v>
      </c>
    </row>
    <row r="12" s="1" customFormat="1" ht="26" customHeight="1" spans="1:11">
      <c r="A12" s="162" t="s">
        <v>324</v>
      </c>
      <c r="B12" s="21" t="s">
        <v>323</v>
      </c>
      <c r="C12" s="21" t="s">
        <v>343</v>
      </c>
      <c r="D12" s="21" t="s">
        <v>344</v>
      </c>
      <c r="E12" s="21" t="s">
        <v>365</v>
      </c>
      <c r="F12" s="21" t="s">
        <v>366</v>
      </c>
      <c r="G12" s="68" t="s">
        <v>355</v>
      </c>
      <c r="H12" s="68" t="s">
        <v>367</v>
      </c>
      <c r="I12" s="68" t="s">
        <v>362</v>
      </c>
      <c r="J12" s="25" t="s">
        <v>357</v>
      </c>
      <c r="K12" s="21" t="s">
        <v>366</v>
      </c>
    </row>
    <row r="13" s="1" customFormat="1" ht="26" customHeight="1" spans="1:11">
      <c r="A13" s="162" t="s">
        <v>324</v>
      </c>
      <c r="B13" s="21" t="s">
        <v>323</v>
      </c>
      <c r="C13" s="21" t="s">
        <v>343</v>
      </c>
      <c r="D13" s="21" t="s">
        <v>344</v>
      </c>
      <c r="E13" s="21" t="s">
        <v>368</v>
      </c>
      <c r="F13" s="21" t="s">
        <v>369</v>
      </c>
      <c r="G13" s="68" t="s">
        <v>370</v>
      </c>
      <c r="H13" s="68" t="s">
        <v>371</v>
      </c>
      <c r="I13" s="25" t="s">
        <v>372</v>
      </c>
      <c r="J13" s="25" t="s">
        <v>350</v>
      </c>
      <c r="K13" s="21" t="s">
        <v>373</v>
      </c>
    </row>
    <row r="14" s="1" customFormat="1" ht="26" customHeight="1" spans="1:11">
      <c r="A14" s="162" t="s">
        <v>324</v>
      </c>
      <c r="B14" s="21" t="s">
        <v>323</v>
      </c>
      <c r="C14" s="21" t="s">
        <v>343</v>
      </c>
      <c r="D14" s="21" t="s">
        <v>374</v>
      </c>
      <c r="E14" s="21" t="s">
        <v>375</v>
      </c>
      <c r="F14" s="24" t="s">
        <v>376</v>
      </c>
      <c r="G14" s="68" t="s">
        <v>347</v>
      </c>
      <c r="H14" s="68" t="s">
        <v>367</v>
      </c>
      <c r="I14" s="68" t="s">
        <v>362</v>
      </c>
      <c r="J14" s="25" t="s">
        <v>350</v>
      </c>
      <c r="K14" s="24" t="s">
        <v>376</v>
      </c>
    </row>
    <row r="15" s="1" customFormat="1" ht="26" customHeight="1" spans="1:11">
      <c r="A15" s="162" t="s">
        <v>324</v>
      </c>
      <c r="B15" s="21" t="s">
        <v>323</v>
      </c>
      <c r="C15" s="21" t="s">
        <v>343</v>
      </c>
      <c r="D15" s="21" t="s">
        <v>374</v>
      </c>
      <c r="E15" s="21" t="s">
        <v>377</v>
      </c>
      <c r="F15" s="21" t="s">
        <v>378</v>
      </c>
      <c r="G15" s="68" t="s">
        <v>355</v>
      </c>
      <c r="H15" s="68" t="s">
        <v>379</v>
      </c>
      <c r="I15" s="68" t="s">
        <v>362</v>
      </c>
      <c r="J15" s="25" t="s">
        <v>357</v>
      </c>
      <c r="K15" s="21" t="s">
        <v>378</v>
      </c>
    </row>
    <row r="16" s="1" customFormat="1" ht="26" customHeight="1" spans="1:11">
      <c r="A16" s="162" t="s">
        <v>324</v>
      </c>
      <c r="B16" s="21" t="s">
        <v>323</v>
      </c>
      <c r="C16" s="21" t="s">
        <v>343</v>
      </c>
      <c r="D16" s="21" t="s">
        <v>374</v>
      </c>
      <c r="E16" s="21" t="s">
        <v>380</v>
      </c>
      <c r="F16" s="21" t="s">
        <v>381</v>
      </c>
      <c r="G16" s="68" t="s">
        <v>355</v>
      </c>
      <c r="H16" s="68" t="s">
        <v>379</v>
      </c>
      <c r="I16" s="68" t="s">
        <v>362</v>
      </c>
      <c r="J16" s="25" t="s">
        <v>357</v>
      </c>
      <c r="K16" s="21" t="s">
        <v>381</v>
      </c>
    </row>
    <row r="17" s="1" customFormat="1" ht="26" customHeight="1" spans="1:11">
      <c r="A17" s="162" t="s">
        <v>324</v>
      </c>
      <c r="B17" s="21" t="s">
        <v>323</v>
      </c>
      <c r="C17" s="21" t="s">
        <v>343</v>
      </c>
      <c r="D17" s="21" t="s">
        <v>374</v>
      </c>
      <c r="E17" s="21" t="s">
        <v>382</v>
      </c>
      <c r="F17" s="21" t="s">
        <v>383</v>
      </c>
      <c r="G17" s="68" t="s">
        <v>355</v>
      </c>
      <c r="H17" s="68" t="s">
        <v>133</v>
      </c>
      <c r="I17" s="25" t="s">
        <v>356</v>
      </c>
      <c r="J17" s="25" t="s">
        <v>357</v>
      </c>
      <c r="K17" s="21" t="s">
        <v>383</v>
      </c>
    </row>
    <row r="18" s="1" customFormat="1" ht="26" customHeight="1" spans="1:11">
      <c r="A18" s="162" t="s">
        <v>324</v>
      </c>
      <c r="B18" s="21" t="s">
        <v>323</v>
      </c>
      <c r="C18" s="21" t="s">
        <v>343</v>
      </c>
      <c r="D18" s="21" t="s">
        <v>374</v>
      </c>
      <c r="E18" s="21" t="s">
        <v>382</v>
      </c>
      <c r="F18" s="21" t="s">
        <v>384</v>
      </c>
      <c r="G18" s="68" t="s">
        <v>355</v>
      </c>
      <c r="H18" s="68" t="s">
        <v>133</v>
      </c>
      <c r="I18" s="25" t="s">
        <v>356</v>
      </c>
      <c r="J18" s="25" t="s">
        <v>357</v>
      </c>
      <c r="K18" s="21" t="s">
        <v>385</v>
      </c>
    </row>
    <row r="19" s="1" customFormat="1" ht="26" customHeight="1" spans="1:11">
      <c r="A19" s="162" t="s">
        <v>324</v>
      </c>
      <c r="B19" s="21" t="s">
        <v>323</v>
      </c>
      <c r="C19" s="21" t="s">
        <v>343</v>
      </c>
      <c r="D19" s="21" t="s">
        <v>386</v>
      </c>
      <c r="E19" s="21" t="s">
        <v>387</v>
      </c>
      <c r="F19" s="21" t="s">
        <v>388</v>
      </c>
      <c r="G19" s="68" t="s">
        <v>347</v>
      </c>
      <c r="H19" s="68" t="s">
        <v>389</v>
      </c>
      <c r="I19" s="68" t="s">
        <v>362</v>
      </c>
      <c r="J19" s="25" t="s">
        <v>357</v>
      </c>
      <c r="K19" s="21" t="s">
        <v>388</v>
      </c>
    </row>
    <row r="20" s="1" customFormat="1" ht="26" customHeight="1" spans="1:11">
      <c r="A20" s="162" t="s">
        <v>322</v>
      </c>
      <c r="B20" s="21" t="s">
        <v>320</v>
      </c>
      <c r="C20" s="21" t="s">
        <v>390</v>
      </c>
      <c r="D20" s="21" t="s">
        <v>344</v>
      </c>
      <c r="E20" s="21" t="s">
        <v>345</v>
      </c>
      <c r="F20" s="21" t="s">
        <v>391</v>
      </c>
      <c r="G20" s="68" t="s">
        <v>355</v>
      </c>
      <c r="H20" s="68" t="s">
        <v>159</v>
      </c>
      <c r="I20" s="25" t="s">
        <v>392</v>
      </c>
      <c r="J20" s="25" t="s">
        <v>350</v>
      </c>
      <c r="K20" s="21" t="s">
        <v>393</v>
      </c>
    </row>
    <row r="21" s="1" customFormat="1" ht="26" customHeight="1" spans="1:11">
      <c r="A21" s="162" t="s">
        <v>322</v>
      </c>
      <c r="B21" s="21" t="s">
        <v>320</v>
      </c>
      <c r="C21" s="21" t="s">
        <v>390</v>
      </c>
      <c r="D21" s="21" t="s">
        <v>374</v>
      </c>
      <c r="E21" s="21" t="s">
        <v>382</v>
      </c>
      <c r="F21" s="21" t="s">
        <v>394</v>
      </c>
      <c r="G21" s="68" t="s">
        <v>355</v>
      </c>
      <c r="H21" s="68" t="s">
        <v>159</v>
      </c>
      <c r="I21" s="68" t="s">
        <v>362</v>
      </c>
      <c r="J21" s="25" t="s">
        <v>350</v>
      </c>
      <c r="K21" s="21" t="s">
        <v>395</v>
      </c>
    </row>
    <row r="22" s="1" customFormat="1" ht="26" customHeight="1" spans="1:11">
      <c r="A22" s="162" t="s">
        <v>322</v>
      </c>
      <c r="B22" s="21" t="s">
        <v>320</v>
      </c>
      <c r="C22" s="21" t="s">
        <v>390</v>
      </c>
      <c r="D22" s="21" t="s">
        <v>386</v>
      </c>
      <c r="E22" s="21" t="s">
        <v>387</v>
      </c>
      <c r="F22" s="21" t="s">
        <v>396</v>
      </c>
      <c r="G22" s="68" t="s">
        <v>347</v>
      </c>
      <c r="H22" s="68" t="s">
        <v>397</v>
      </c>
      <c r="I22" s="68" t="s">
        <v>362</v>
      </c>
      <c r="J22" s="25" t="s">
        <v>357</v>
      </c>
      <c r="K22" s="21" t="s">
        <v>396</v>
      </c>
    </row>
    <row r="23" s="1" customFormat="1" ht="26" customHeight="1" spans="1:11">
      <c r="A23" s="162" t="s">
        <v>318</v>
      </c>
      <c r="B23" s="21" t="s">
        <v>316</v>
      </c>
      <c r="C23" s="21" t="s">
        <v>398</v>
      </c>
      <c r="D23" s="21" t="s">
        <v>344</v>
      </c>
      <c r="E23" s="21" t="s">
        <v>345</v>
      </c>
      <c r="F23" s="21" t="s">
        <v>399</v>
      </c>
      <c r="G23" s="68" t="s">
        <v>347</v>
      </c>
      <c r="H23" s="68" t="s">
        <v>400</v>
      </c>
      <c r="I23" s="25" t="s">
        <v>401</v>
      </c>
      <c r="J23" s="25" t="s">
        <v>350</v>
      </c>
      <c r="K23" s="21" t="s">
        <v>402</v>
      </c>
    </row>
    <row r="24" s="1" customFormat="1" ht="26" customHeight="1" spans="1:11">
      <c r="A24" s="162" t="s">
        <v>318</v>
      </c>
      <c r="B24" s="21" t="s">
        <v>316</v>
      </c>
      <c r="C24" s="21" t="s">
        <v>403</v>
      </c>
      <c r="D24" s="21" t="s">
        <v>344</v>
      </c>
      <c r="E24" s="21" t="s">
        <v>345</v>
      </c>
      <c r="F24" s="21" t="s">
        <v>404</v>
      </c>
      <c r="G24" s="68" t="s">
        <v>355</v>
      </c>
      <c r="H24" s="68" t="s">
        <v>405</v>
      </c>
      <c r="I24" s="25" t="s">
        <v>406</v>
      </c>
      <c r="J24" s="25" t="s">
        <v>350</v>
      </c>
      <c r="K24" s="21" t="s">
        <v>407</v>
      </c>
    </row>
    <row r="25" s="1" customFormat="1" ht="26" customHeight="1" spans="1:11">
      <c r="A25" s="162" t="s">
        <v>318</v>
      </c>
      <c r="B25" s="21" t="s">
        <v>316</v>
      </c>
      <c r="C25" s="21" t="s">
        <v>403</v>
      </c>
      <c r="D25" s="21" t="s">
        <v>344</v>
      </c>
      <c r="E25" s="21" t="s">
        <v>359</v>
      </c>
      <c r="F25" s="21" t="s">
        <v>408</v>
      </c>
      <c r="G25" s="68" t="s">
        <v>355</v>
      </c>
      <c r="H25" s="68" t="s">
        <v>367</v>
      </c>
      <c r="I25" s="68" t="s">
        <v>362</v>
      </c>
      <c r="J25" s="25" t="s">
        <v>357</v>
      </c>
      <c r="K25" s="21" t="s">
        <v>409</v>
      </c>
    </row>
    <row r="26" s="1" customFormat="1" ht="26" customHeight="1" spans="1:11">
      <c r="A26" s="162" t="s">
        <v>318</v>
      </c>
      <c r="B26" s="21" t="s">
        <v>316</v>
      </c>
      <c r="C26" s="21" t="s">
        <v>403</v>
      </c>
      <c r="D26" s="21" t="s">
        <v>344</v>
      </c>
      <c r="E26" s="21" t="s">
        <v>359</v>
      </c>
      <c r="F26" s="21" t="s">
        <v>410</v>
      </c>
      <c r="G26" s="68" t="s">
        <v>355</v>
      </c>
      <c r="H26" s="68" t="s">
        <v>367</v>
      </c>
      <c r="I26" s="68" t="s">
        <v>362</v>
      </c>
      <c r="J26" s="25" t="s">
        <v>357</v>
      </c>
      <c r="K26" s="21" t="s">
        <v>411</v>
      </c>
    </row>
    <row r="27" s="1" customFormat="1" ht="26" customHeight="1" spans="1:11">
      <c r="A27" s="162" t="s">
        <v>318</v>
      </c>
      <c r="B27" s="21" t="s">
        <v>316</v>
      </c>
      <c r="C27" s="21" t="s">
        <v>403</v>
      </c>
      <c r="D27" s="21" t="s">
        <v>344</v>
      </c>
      <c r="E27" s="21" t="s">
        <v>359</v>
      </c>
      <c r="F27" s="21" t="s">
        <v>412</v>
      </c>
      <c r="G27" s="68" t="s">
        <v>355</v>
      </c>
      <c r="H27" s="68" t="s">
        <v>367</v>
      </c>
      <c r="I27" s="68" t="s">
        <v>362</v>
      </c>
      <c r="J27" s="25" t="s">
        <v>350</v>
      </c>
      <c r="K27" s="21" t="s">
        <v>413</v>
      </c>
    </row>
    <row r="28" s="1" customFormat="1" ht="26" customHeight="1" spans="1:11">
      <c r="A28" s="162" t="s">
        <v>318</v>
      </c>
      <c r="B28" s="21" t="s">
        <v>316</v>
      </c>
      <c r="C28" s="21" t="s">
        <v>403</v>
      </c>
      <c r="D28" s="21" t="s">
        <v>344</v>
      </c>
      <c r="E28" s="21" t="s">
        <v>368</v>
      </c>
      <c r="F28" s="21" t="s">
        <v>414</v>
      </c>
      <c r="G28" s="68" t="s">
        <v>370</v>
      </c>
      <c r="H28" s="68" t="s">
        <v>415</v>
      </c>
      <c r="I28" s="25" t="s">
        <v>416</v>
      </c>
      <c r="J28" s="25" t="s">
        <v>350</v>
      </c>
      <c r="K28" s="21" t="s">
        <v>417</v>
      </c>
    </row>
    <row r="29" s="1" customFormat="1" ht="26" customHeight="1" spans="1:11">
      <c r="A29" s="162" t="s">
        <v>318</v>
      </c>
      <c r="B29" s="21" t="s">
        <v>316</v>
      </c>
      <c r="C29" s="21" t="s">
        <v>403</v>
      </c>
      <c r="D29" s="21" t="s">
        <v>374</v>
      </c>
      <c r="E29" s="21" t="s">
        <v>377</v>
      </c>
      <c r="F29" s="21" t="s">
        <v>418</v>
      </c>
      <c r="G29" s="68" t="s">
        <v>347</v>
      </c>
      <c r="H29" s="68" t="s">
        <v>367</v>
      </c>
      <c r="I29" s="68" t="s">
        <v>362</v>
      </c>
      <c r="J29" s="25" t="s">
        <v>350</v>
      </c>
      <c r="K29" s="21" t="s">
        <v>419</v>
      </c>
    </row>
    <row r="30" s="1" customFormat="1" ht="26" customHeight="1" spans="1:11">
      <c r="A30" s="162" t="s">
        <v>318</v>
      </c>
      <c r="B30" s="21" t="s">
        <v>316</v>
      </c>
      <c r="C30" s="21" t="s">
        <v>403</v>
      </c>
      <c r="D30" s="21" t="s">
        <v>374</v>
      </c>
      <c r="E30" s="21" t="s">
        <v>380</v>
      </c>
      <c r="F30" s="21" t="s">
        <v>420</v>
      </c>
      <c r="G30" s="68" t="s">
        <v>347</v>
      </c>
      <c r="H30" s="68" t="s">
        <v>367</v>
      </c>
      <c r="I30" s="68" t="s">
        <v>362</v>
      </c>
      <c r="J30" s="25" t="s">
        <v>350</v>
      </c>
      <c r="K30" s="21" t="s">
        <v>421</v>
      </c>
    </row>
    <row r="31" s="1" customFormat="1" ht="26" customHeight="1" spans="1:11">
      <c r="A31" s="162" t="s">
        <v>318</v>
      </c>
      <c r="B31" s="21" t="s">
        <v>316</v>
      </c>
      <c r="C31" s="21" t="s">
        <v>403</v>
      </c>
      <c r="D31" s="21" t="s">
        <v>386</v>
      </c>
      <c r="E31" s="21" t="s">
        <v>387</v>
      </c>
      <c r="F31" s="21" t="s">
        <v>388</v>
      </c>
      <c r="G31" s="68" t="s">
        <v>347</v>
      </c>
      <c r="H31" s="68" t="s">
        <v>379</v>
      </c>
      <c r="I31" s="68" t="s">
        <v>362</v>
      </c>
      <c r="J31" s="25" t="s">
        <v>357</v>
      </c>
      <c r="K31" s="21" t="s">
        <v>422</v>
      </c>
    </row>
    <row r="32" s="1" customFormat="1" ht="26" customHeight="1" spans="7:10">
      <c r="G32" s="69"/>
      <c r="H32" s="69"/>
      <c r="I32" s="69"/>
      <c r="J32" s="69"/>
    </row>
    <row r="33" s="1" customFormat="1" customHeight="1" spans="7:10">
      <c r="G33" s="69"/>
      <c r="H33" s="69"/>
      <c r="I33" s="69"/>
      <c r="J33" s="69"/>
    </row>
    <row r="34" s="1" customFormat="1" customHeight="1" spans="7:10">
      <c r="G34" s="69"/>
      <c r="H34" s="69"/>
      <c r="I34" s="69"/>
      <c r="J34" s="69"/>
    </row>
    <row r="35" s="1" customFormat="1" customHeight="1" spans="7:10">
      <c r="G35" s="69"/>
      <c r="H35" s="69"/>
      <c r="I35" s="69"/>
      <c r="J35" s="69"/>
    </row>
    <row r="36" s="1" customFormat="1" customHeight="1" spans="7:10">
      <c r="G36" s="69"/>
      <c r="H36" s="69"/>
      <c r="I36" s="69"/>
      <c r="J36" s="69"/>
    </row>
    <row r="37" s="1" customFormat="1" customHeight="1" spans="7:10">
      <c r="G37" s="69"/>
      <c r="H37" s="69"/>
      <c r="I37" s="69"/>
      <c r="J37" s="69"/>
    </row>
    <row r="38" s="1" customFormat="1" customHeight="1" spans="7:10">
      <c r="G38" s="69"/>
      <c r="H38" s="69"/>
      <c r="I38" s="69"/>
      <c r="J38" s="69"/>
    </row>
  </sheetData>
  <mergeCells count="10">
    <mergeCell ref="B2:K2"/>
    <mergeCell ref="A7:A19"/>
    <mergeCell ref="A20:A22"/>
    <mergeCell ref="A23:A31"/>
    <mergeCell ref="B7:B19"/>
    <mergeCell ref="B20:B22"/>
    <mergeCell ref="B23:B31"/>
    <mergeCell ref="C7:C19"/>
    <mergeCell ref="C20:C22"/>
    <mergeCell ref="C23:C31"/>
  </mergeCells>
  <printOptions horizontalCentered="1"/>
  <pageMargins left="0.393055555555556" right="0.393055555555556" top="1" bottom="0.802777777777778" header="0.5" footer="0.5"/>
  <pageSetup paperSize="9" scale="52" fitToHeight="0" orientation="landscape" blackAndWhite="1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8"/>
  <sheetViews>
    <sheetView zoomScale="60" zoomScaleNormal="60" workbookViewId="0">
      <selection activeCell="C8" sqref="C8"/>
    </sheetView>
  </sheetViews>
  <sheetFormatPr defaultColWidth="9.15" defaultRowHeight="12" customHeight="1"/>
  <cols>
    <col min="1" max="11" width="20.3" style="2" customWidth="1"/>
    <col min="12" max="16384" width="9.15" style="2"/>
  </cols>
  <sheetData>
    <row r="1" ht="17.25" customHeight="1" spans="4:11">
      <c r="D1" s="1"/>
      <c r="K1" s="159" t="s">
        <v>423</v>
      </c>
    </row>
    <row r="2" ht="28.5" customHeight="1" spans="2:11">
      <c r="B2" s="155" t="s">
        <v>424</v>
      </c>
      <c r="C2" s="31"/>
      <c r="D2" s="31"/>
      <c r="E2" s="31"/>
      <c r="F2" s="31"/>
      <c r="G2" s="90"/>
      <c r="H2" s="31"/>
      <c r="I2" s="90"/>
      <c r="J2" s="90"/>
      <c r="K2" s="31"/>
    </row>
    <row r="3" s="1" customFormat="1" ht="17.25" customHeight="1" spans="1:1">
      <c r="A3" s="1" t="str">
        <f>'项目支出绩效目标表（本次下达）05-2'!A3</f>
        <v>单位名称：曲靖市城市综合管理局（本级）</v>
      </c>
    </row>
    <row r="4" s="1" customFormat="1" ht="44.25" customHeight="1" spans="1:11">
      <c r="A4" s="12" t="s">
        <v>242</v>
      </c>
      <c r="B4" s="59" t="s">
        <v>333</v>
      </c>
      <c r="C4" s="59" t="s">
        <v>334</v>
      </c>
      <c r="D4" s="59" t="s">
        <v>335</v>
      </c>
      <c r="E4" s="59" t="s">
        <v>336</v>
      </c>
      <c r="F4" s="59" t="s">
        <v>337</v>
      </c>
      <c r="G4" s="65" t="s">
        <v>338</v>
      </c>
      <c r="H4" s="59" t="s">
        <v>339</v>
      </c>
      <c r="I4" s="65" t="s">
        <v>340</v>
      </c>
      <c r="J4" s="65" t="s">
        <v>341</v>
      </c>
      <c r="K4" s="59" t="s">
        <v>342</v>
      </c>
    </row>
    <row r="5" s="1" customFormat="1" ht="14.25" customHeight="1" spans="1:11">
      <c r="A5" s="13">
        <v>1</v>
      </c>
      <c r="B5" s="15">
        <v>2</v>
      </c>
      <c r="C5" s="81">
        <v>3</v>
      </c>
      <c r="D5" s="14">
        <v>4</v>
      </c>
      <c r="E5" s="14">
        <v>5</v>
      </c>
      <c r="F5" s="14">
        <v>6</v>
      </c>
      <c r="G5" s="14">
        <v>7</v>
      </c>
      <c r="H5" s="81">
        <v>8</v>
      </c>
      <c r="I5" s="14">
        <v>8</v>
      </c>
      <c r="J5" s="81">
        <v>10</v>
      </c>
      <c r="K5" s="81">
        <v>11</v>
      </c>
    </row>
    <row r="6" s="1" customFormat="1" ht="30" customHeight="1" spans="1:11">
      <c r="A6" s="22"/>
      <c r="B6" s="24"/>
      <c r="C6" s="156"/>
      <c r="D6" s="156"/>
      <c r="E6" s="156"/>
      <c r="F6" s="157"/>
      <c r="G6" s="158"/>
      <c r="H6" s="157"/>
      <c r="I6" s="158"/>
      <c r="J6" s="158"/>
      <c r="K6" s="157"/>
    </row>
    <row r="7" s="1" customFormat="1" ht="30" customHeight="1" spans="1:11">
      <c r="A7" s="13"/>
      <c r="B7" s="24"/>
      <c r="C7" s="24"/>
      <c r="D7" s="24"/>
      <c r="E7" s="24"/>
      <c r="F7" s="24"/>
      <c r="G7" s="24"/>
      <c r="H7" s="24"/>
      <c r="I7" s="24"/>
      <c r="J7" s="24"/>
      <c r="K7" s="43"/>
    </row>
    <row r="8" s="1" customFormat="1" ht="30" customHeight="1" spans="1:1">
      <c r="A8" s="47" t="s">
        <v>425</v>
      </c>
    </row>
    <row r="9" s="1" customFormat="1" ht="30" customHeight="1"/>
    <row r="10" s="1" customFormat="1" ht="30" customHeight="1"/>
    <row r="11" s="1" customFormat="1" ht="30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">
    <mergeCell ref="B2:K2"/>
  </mergeCells>
  <printOptions horizontalCentered="1"/>
  <pageMargins left="0.393055555555556" right="0.393055555555556" top="1" bottom="0.802777777777778" header="0.5" footer="0.5"/>
  <pageSetup paperSize="9" scale="56" fitToHeight="0" orientation="landscape" blackAndWhite="1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8"/>
  <sheetViews>
    <sheetView zoomScale="60" zoomScaleNormal="60" workbookViewId="0">
      <selection activeCell="E32" sqref="E32"/>
    </sheetView>
  </sheetViews>
  <sheetFormatPr defaultColWidth="9.15" defaultRowHeight="14.25" customHeight="1" outlineLevelCol="5"/>
  <cols>
    <col min="1" max="6" width="29.85" style="2" customWidth="1"/>
    <col min="7" max="16384" width="9.15" style="2"/>
  </cols>
  <sheetData>
    <row r="1" ht="12" customHeight="1" spans="1:6">
      <c r="A1" s="132">
        <v>1</v>
      </c>
      <c r="B1" s="133">
        <v>0</v>
      </c>
      <c r="C1" s="132">
        <v>1</v>
      </c>
      <c r="D1" s="149"/>
      <c r="E1" s="149"/>
      <c r="F1" s="131" t="s">
        <v>426</v>
      </c>
    </row>
    <row r="2" ht="26.25" customHeight="1" spans="1:6">
      <c r="A2" s="136" t="s">
        <v>427</v>
      </c>
      <c r="B2" s="137" t="s">
        <v>427</v>
      </c>
      <c r="C2" s="138"/>
      <c r="D2" s="150"/>
      <c r="E2" s="150"/>
      <c r="F2" s="150"/>
    </row>
    <row r="3" s="1" customFormat="1" ht="13.5" customHeight="1" spans="1:6">
      <c r="A3" s="6" t="str">
        <f>'项目支出绩效目标表（另文下达）05-3'!A3</f>
        <v>单位名称：曲靖市城市综合管理局（本级）</v>
      </c>
      <c r="B3" s="6" t="s">
        <v>428</v>
      </c>
      <c r="C3" s="132"/>
      <c r="D3" s="149"/>
      <c r="E3" s="149"/>
      <c r="F3" s="309" t="s">
        <v>2</v>
      </c>
    </row>
    <row r="4" s="1" customFormat="1" ht="19.5" customHeight="1" spans="1:6">
      <c r="A4" s="151" t="s">
        <v>429</v>
      </c>
      <c r="B4" s="152" t="s">
        <v>47</v>
      </c>
      <c r="C4" s="151" t="s">
        <v>48</v>
      </c>
      <c r="D4" s="12" t="s">
        <v>430</v>
      </c>
      <c r="E4" s="13"/>
      <c r="F4" s="13"/>
    </row>
    <row r="5" s="1" customFormat="1" ht="18.75" customHeight="1" spans="1:6">
      <c r="A5" s="81"/>
      <c r="B5" s="153"/>
      <c r="C5" s="81"/>
      <c r="D5" s="12" t="s">
        <v>30</v>
      </c>
      <c r="E5" s="12" t="s">
        <v>49</v>
      </c>
      <c r="F5" s="12" t="s">
        <v>50</v>
      </c>
    </row>
    <row r="6" s="1" customFormat="1" ht="23.25" customHeight="1" spans="1:6">
      <c r="A6" s="66">
        <v>1</v>
      </c>
      <c r="B6" s="145" t="s">
        <v>134</v>
      </c>
      <c r="C6" s="66">
        <v>3</v>
      </c>
      <c r="D6" s="80">
        <v>4</v>
      </c>
      <c r="E6" s="80">
        <v>5</v>
      </c>
      <c r="F6" s="80">
        <v>6</v>
      </c>
    </row>
    <row r="7" s="1" customFormat="1" ht="23.25" customHeight="1" spans="1:6">
      <c r="A7" s="24"/>
      <c r="B7" s="22"/>
      <c r="C7" s="22"/>
      <c r="D7" s="23"/>
      <c r="E7" s="23"/>
      <c r="F7" s="23"/>
    </row>
    <row r="8" s="1" customFormat="1" ht="24" customHeight="1" spans="1:6">
      <c r="A8" s="22"/>
      <c r="B8" s="24"/>
      <c r="C8" s="24"/>
      <c r="D8" s="23"/>
      <c r="E8" s="23"/>
      <c r="F8" s="23"/>
    </row>
    <row r="9" s="1" customFormat="1" ht="18.75" customHeight="1" spans="1:6">
      <c r="A9" s="151" t="s">
        <v>91</v>
      </c>
      <c r="B9" s="151" t="s">
        <v>92</v>
      </c>
      <c r="C9" s="154" t="s">
        <v>92</v>
      </c>
      <c r="D9" s="23"/>
      <c r="E9" s="23"/>
      <c r="F9" s="23"/>
    </row>
    <row r="10" s="1" customFormat="1" customHeight="1"/>
    <row r="11" s="1" customFormat="1" customHeight="1" spans="1:1">
      <c r="A11" s="47" t="s">
        <v>431</v>
      </c>
    </row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3055555555556" right="0.393055555555556" top="1" bottom="0.802777777777778" header="0.5" footer="0.5"/>
  <pageSetup paperSize="9" scale="66" fitToHeight="0" orientation="landscape" blackAndWhite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8"/>
  <sheetViews>
    <sheetView zoomScale="60" zoomScaleNormal="60" workbookViewId="0">
      <selection activeCell="B21" sqref="B21"/>
    </sheetView>
  </sheetViews>
  <sheetFormatPr defaultColWidth="9.15" defaultRowHeight="14.25" customHeight="1" outlineLevelCol="5"/>
  <cols>
    <col min="1" max="6" width="32.8833333333333" style="2" customWidth="1"/>
    <col min="7" max="16384" width="9.15" style="2"/>
  </cols>
  <sheetData>
    <row r="1" ht="12" customHeight="1" spans="1:6">
      <c r="A1" s="132">
        <v>1</v>
      </c>
      <c r="B1" s="133">
        <v>0</v>
      </c>
      <c r="C1" s="132">
        <v>1</v>
      </c>
      <c r="D1" s="134"/>
      <c r="E1" s="134"/>
      <c r="F1" s="135" t="s">
        <v>432</v>
      </c>
    </row>
    <row r="2" ht="26.25" customHeight="1" spans="1:6">
      <c r="A2" s="136" t="s">
        <v>433</v>
      </c>
      <c r="B2" s="137" t="s">
        <v>427</v>
      </c>
      <c r="C2" s="138"/>
      <c r="D2" s="139"/>
      <c r="E2" s="139"/>
      <c r="F2" s="139"/>
    </row>
    <row r="3" s="1" customFormat="1" ht="13.5" customHeight="1" spans="1:6">
      <c r="A3" s="6" t="str">
        <f>政府性基金预算支出预算表06!A3</f>
        <v>单位名称：曲靖市城市综合管理局（本级）</v>
      </c>
      <c r="B3" s="140" t="s">
        <v>428</v>
      </c>
      <c r="C3" s="132"/>
      <c r="D3" s="134"/>
      <c r="E3" s="134"/>
      <c r="F3" s="309" t="s">
        <v>2</v>
      </c>
    </row>
    <row r="4" s="1" customFormat="1" ht="19.5" customHeight="1" spans="1:6">
      <c r="A4" s="141" t="s">
        <v>429</v>
      </c>
      <c r="B4" s="142" t="s">
        <v>47</v>
      </c>
      <c r="C4" s="141" t="s">
        <v>48</v>
      </c>
      <c r="D4" s="49" t="s">
        <v>434</v>
      </c>
      <c r="E4" s="50"/>
      <c r="F4" s="51"/>
    </row>
    <row r="5" s="1" customFormat="1" ht="18.75" customHeight="1" spans="1:6">
      <c r="A5" s="143"/>
      <c r="B5" s="144"/>
      <c r="C5" s="143"/>
      <c r="D5" s="36" t="s">
        <v>30</v>
      </c>
      <c r="E5" s="49" t="s">
        <v>49</v>
      </c>
      <c r="F5" s="36" t="s">
        <v>50</v>
      </c>
    </row>
    <row r="6" s="1" customFormat="1" ht="18.75" customHeight="1" spans="1:6">
      <c r="A6" s="66">
        <v>1</v>
      </c>
      <c r="B6" s="145" t="s">
        <v>134</v>
      </c>
      <c r="C6" s="66">
        <v>3</v>
      </c>
      <c r="D6" s="80">
        <v>4</v>
      </c>
      <c r="E6" s="80">
        <v>5</v>
      </c>
      <c r="F6" s="80">
        <v>6</v>
      </c>
    </row>
    <row r="7" s="1" customFormat="1" ht="21" customHeight="1" spans="1:6">
      <c r="A7" s="24"/>
      <c r="B7" s="146"/>
      <c r="C7" s="146"/>
      <c r="D7" s="23"/>
      <c r="E7" s="23"/>
      <c r="F7" s="23"/>
    </row>
    <row r="8" s="1" customFormat="1" ht="21" customHeight="1" spans="1:6">
      <c r="A8" s="146"/>
      <c r="B8" s="24"/>
      <c r="C8" s="24"/>
      <c r="D8" s="23"/>
      <c r="E8" s="23"/>
      <c r="F8" s="23"/>
    </row>
    <row r="9" s="1" customFormat="1" ht="18.75" customHeight="1" spans="1:6">
      <c r="A9" s="147" t="s">
        <v>91</v>
      </c>
      <c r="B9" s="147" t="s">
        <v>92</v>
      </c>
      <c r="C9" s="148" t="s">
        <v>92</v>
      </c>
      <c r="D9" s="23"/>
      <c r="E9" s="23"/>
      <c r="F9" s="23"/>
    </row>
    <row r="10" s="1" customFormat="1" customHeight="1"/>
    <row r="11" s="1" customFormat="1" customHeight="1" spans="1:1">
      <c r="A11" s="47" t="s">
        <v>435</v>
      </c>
    </row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3055555555556" right="0.393055555555556" top="1" bottom="0.802777777777778" header="0.5" footer="0.5"/>
  <pageSetup paperSize="9" scale="60" fitToHeight="0" orientation="landscape" blackAndWhite="1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38"/>
  <sheetViews>
    <sheetView zoomScale="80" zoomScaleNormal="80" workbookViewId="0">
      <selection activeCell="A3" sqref="A3:F3"/>
    </sheetView>
  </sheetViews>
  <sheetFormatPr defaultColWidth="9.15" defaultRowHeight="14.25" customHeight="1"/>
  <cols>
    <col min="1" max="1" width="26.975" style="2" customWidth="1"/>
    <col min="2" max="2" width="19.2416666666667" style="2" customWidth="1"/>
    <col min="3" max="3" width="29.5333333333333" style="2" customWidth="1"/>
    <col min="4" max="4" width="10.4416666666667" style="123" customWidth="1"/>
    <col min="5" max="17" width="12.7333333333333" style="2" customWidth="1"/>
    <col min="18" max="16384" width="9.15" style="2"/>
  </cols>
  <sheetData>
    <row r="1" ht="13.5" customHeight="1" spans="4:17">
      <c r="D1" s="69"/>
      <c r="O1" s="83"/>
      <c r="P1" s="83"/>
      <c r="Q1" s="130" t="s">
        <v>436</v>
      </c>
    </row>
    <row r="2" ht="27.75" customHeight="1" spans="1:17">
      <c r="A2" s="54" t="s">
        <v>437</v>
      </c>
      <c r="B2" s="31"/>
      <c r="C2" s="31"/>
      <c r="D2" s="31"/>
      <c r="E2" s="31"/>
      <c r="F2" s="31"/>
      <c r="G2" s="31"/>
      <c r="H2" s="31"/>
      <c r="I2" s="31"/>
      <c r="J2" s="31"/>
      <c r="K2" s="90"/>
      <c r="L2" s="31"/>
      <c r="M2" s="31"/>
      <c r="N2" s="31"/>
      <c r="O2" s="90"/>
      <c r="P2" s="90"/>
      <c r="Q2" s="31"/>
    </row>
    <row r="3" s="1" customFormat="1" ht="18.75" customHeight="1" spans="1:17">
      <c r="A3" s="55" t="str">
        <f>国有资本经营预算支出表07!A3</f>
        <v>单位名称：曲靖市城市综合管理局（本级）</v>
      </c>
      <c r="B3" s="33"/>
      <c r="C3" s="33"/>
      <c r="D3" s="124"/>
      <c r="E3" s="33"/>
      <c r="F3" s="33"/>
      <c r="G3" s="33"/>
      <c r="H3" s="33"/>
      <c r="I3" s="33"/>
      <c r="J3" s="33"/>
      <c r="O3" s="108"/>
      <c r="P3" s="108"/>
      <c r="Q3" s="309" t="s">
        <v>2</v>
      </c>
    </row>
    <row r="4" s="1" customFormat="1" ht="15.75" customHeight="1" spans="1:17">
      <c r="A4" s="35" t="s">
        <v>438</v>
      </c>
      <c r="B4" s="92" t="s">
        <v>439</v>
      </c>
      <c r="C4" s="92" t="s">
        <v>440</v>
      </c>
      <c r="D4" s="92" t="s">
        <v>441</v>
      </c>
      <c r="E4" s="92" t="s">
        <v>442</v>
      </c>
      <c r="F4" s="92" t="s">
        <v>443</v>
      </c>
      <c r="G4" s="94" t="s">
        <v>248</v>
      </c>
      <c r="H4" s="57"/>
      <c r="I4" s="57"/>
      <c r="J4" s="57"/>
      <c r="K4" s="109"/>
      <c r="L4" s="57"/>
      <c r="M4" s="57"/>
      <c r="N4" s="57"/>
      <c r="O4" s="110"/>
      <c r="P4" s="109"/>
      <c r="Q4" s="58"/>
    </row>
    <row r="5" s="1" customFormat="1" ht="17.25" customHeight="1" spans="1:17">
      <c r="A5" s="38"/>
      <c r="B5" s="95"/>
      <c r="C5" s="95"/>
      <c r="D5" s="95"/>
      <c r="E5" s="95"/>
      <c r="F5" s="95"/>
      <c r="G5" s="97" t="s">
        <v>30</v>
      </c>
      <c r="H5" s="97" t="s">
        <v>33</v>
      </c>
      <c r="I5" s="97" t="s">
        <v>444</v>
      </c>
      <c r="J5" s="97" t="s">
        <v>445</v>
      </c>
      <c r="K5" s="111" t="s">
        <v>446</v>
      </c>
      <c r="L5" s="112" t="s">
        <v>37</v>
      </c>
      <c r="M5" s="113"/>
      <c r="N5" s="113"/>
      <c r="O5" s="114"/>
      <c r="P5" s="121"/>
      <c r="Q5" s="98"/>
    </row>
    <row r="6" s="1" customFormat="1" ht="54" customHeight="1" spans="1:17">
      <c r="A6" s="41"/>
      <c r="B6" s="98"/>
      <c r="C6" s="98"/>
      <c r="D6" s="98"/>
      <c r="E6" s="98"/>
      <c r="F6" s="98"/>
      <c r="G6" s="98"/>
      <c r="H6" s="115" t="s">
        <v>32</v>
      </c>
      <c r="I6" s="98"/>
      <c r="J6" s="98"/>
      <c r="K6" s="99"/>
      <c r="L6" s="115" t="s">
        <v>32</v>
      </c>
      <c r="M6" s="115" t="s">
        <v>38</v>
      </c>
      <c r="N6" s="115" t="s">
        <v>257</v>
      </c>
      <c r="O6" s="116" t="s">
        <v>40</v>
      </c>
      <c r="P6" s="122" t="s">
        <v>41</v>
      </c>
      <c r="Q6" s="115" t="s">
        <v>42</v>
      </c>
    </row>
    <row r="7" s="1" customFormat="1" ht="15" customHeight="1" spans="1:17">
      <c r="A7" s="42">
        <v>1</v>
      </c>
      <c r="B7" s="125">
        <v>2</v>
      </c>
      <c r="C7" s="125">
        <v>3</v>
      </c>
      <c r="D7" s="125">
        <v>4</v>
      </c>
      <c r="E7" s="125">
        <v>5</v>
      </c>
      <c r="F7" s="125">
        <v>6</v>
      </c>
      <c r="G7" s="126">
        <v>7</v>
      </c>
      <c r="H7" s="126">
        <v>8</v>
      </c>
      <c r="I7" s="126">
        <v>9</v>
      </c>
      <c r="J7" s="126">
        <v>10</v>
      </c>
      <c r="K7" s="126">
        <v>11</v>
      </c>
      <c r="L7" s="126">
        <v>12</v>
      </c>
      <c r="M7" s="126">
        <v>13</v>
      </c>
      <c r="N7" s="126">
        <v>14</v>
      </c>
      <c r="O7" s="126">
        <v>15</v>
      </c>
      <c r="P7" s="126">
        <v>16</v>
      </c>
      <c r="Q7" s="126">
        <v>17</v>
      </c>
    </row>
    <row r="8" s="1" customFormat="1" ht="21" customHeight="1" spans="1:17">
      <c r="A8" s="24" t="s">
        <v>447</v>
      </c>
      <c r="B8" s="100"/>
      <c r="C8" s="100"/>
      <c r="D8" s="127"/>
      <c r="E8" s="128"/>
      <c r="F8" s="23">
        <v>40.288</v>
      </c>
      <c r="G8" s="23">
        <v>40.288</v>
      </c>
      <c r="H8" s="23">
        <v>40.288</v>
      </c>
      <c r="I8" s="23"/>
      <c r="J8" s="23"/>
      <c r="K8" s="23"/>
      <c r="L8" s="23"/>
      <c r="M8" s="23"/>
      <c r="N8" s="23"/>
      <c r="O8" s="23"/>
      <c r="P8" s="23"/>
      <c r="Q8" s="23"/>
    </row>
    <row r="9" s="1" customFormat="1" ht="25.5" customHeight="1" spans="1:17">
      <c r="A9" s="21" t="s">
        <v>316</v>
      </c>
      <c r="B9" s="24" t="s">
        <v>448</v>
      </c>
      <c r="C9" s="24" t="s">
        <v>449</v>
      </c>
      <c r="D9" s="25" t="s">
        <v>356</v>
      </c>
      <c r="E9" s="68" t="s">
        <v>133</v>
      </c>
      <c r="F9" s="23">
        <v>15</v>
      </c>
      <c r="G9" s="23">
        <v>15</v>
      </c>
      <c r="H9" s="23">
        <v>15</v>
      </c>
      <c r="I9" s="23"/>
      <c r="J9" s="23"/>
      <c r="K9" s="23"/>
      <c r="L9" s="23"/>
      <c r="M9" s="23"/>
      <c r="N9" s="23"/>
      <c r="O9" s="23"/>
      <c r="P9" s="23"/>
      <c r="Q9" s="23"/>
    </row>
    <row r="10" s="1" customFormat="1" ht="25.5" customHeight="1" spans="1:17">
      <c r="A10" s="21" t="s">
        <v>323</v>
      </c>
      <c r="B10" s="21" t="s">
        <v>450</v>
      </c>
      <c r="C10" s="24" t="s">
        <v>451</v>
      </c>
      <c r="D10" s="25" t="s">
        <v>452</v>
      </c>
      <c r="E10" s="68" t="s">
        <v>133</v>
      </c>
      <c r="F10" s="23">
        <v>2.72</v>
      </c>
      <c r="G10" s="23">
        <v>2.72</v>
      </c>
      <c r="H10" s="23">
        <v>2.72</v>
      </c>
      <c r="I10" s="23"/>
      <c r="J10" s="23"/>
      <c r="K10" s="23"/>
      <c r="L10" s="23"/>
      <c r="M10" s="23"/>
      <c r="N10" s="23"/>
      <c r="O10" s="23"/>
      <c r="P10" s="23"/>
      <c r="Q10" s="23"/>
    </row>
    <row r="11" s="1" customFormat="1" ht="25.5" customHeight="1" spans="1:17">
      <c r="A11" s="21" t="s">
        <v>323</v>
      </c>
      <c r="B11" s="21" t="s">
        <v>453</v>
      </c>
      <c r="C11" s="24" t="s">
        <v>454</v>
      </c>
      <c r="D11" s="25" t="s">
        <v>455</v>
      </c>
      <c r="E11" s="68" t="s">
        <v>133</v>
      </c>
      <c r="F11" s="23">
        <v>0.84</v>
      </c>
      <c r="G11" s="23">
        <v>0.84</v>
      </c>
      <c r="H11" s="23">
        <v>0.84</v>
      </c>
      <c r="I11" s="23"/>
      <c r="J11" s="23"/>
      <c r="K11" s="23"/>
      <c r="L11" s="23"/>
      <c r="M11" s="23"/>
      <c r="N11" s="23"/>
      <c r="O11" s="23"/>
      <c r="P11" s="23"/>
      <c r="Q11" s="23"/>
    </row>
    <row r="12" s="1" customFormat="1" ht="25.5" customHeight="1" spans="1:17">
      <c r="A12" s="21" t="s">
        <v>323</v>
      </c>
      <c r="B12" s="21" t="s">
        <v>456</v>
      </c>
      <c r="C12" s="24" t="s">
        <v>454</v>
      </c>
      <c r="D12" s="25" t="s">
        <v>455</v>
      </c>
      <c r="E12" s="68" t="s">
        <v>133</v>
      </c>
      <c r="F12" s="23">
        <v>1.728</v>
      </c>
      <c r="G12" s="23">
        <v>1.728</v>
      </c>
      <c r="H12" s="23">
        <v>1.728</v>
      </c>
      <c r="I12" s="23"/>
      <c r="J12" s="23"/>
      <c r="K12" s="23"/>
      <c r="L12" s="23"/>
      <c r="M12" s="23"/>
      <c r="N12" s="23"/>
      <c r="O12" s="23"/>
      <c r="P12" s="23"/>
      <c r="Q12" s="23"/>
    </row>
    <row r="13" s="1" customFormat="1" ht="25.5" customHeight="1" spans="1:17">
      <c r="A13" s="21" t="s">
        <v>323</v>
      </c>
      <c r="B13" s="21" t="s">
        <v>202</v>
      </c>
      <c r="C13" s="24" t="s">
        <v>449</v>
      </c>
      <c r="D13" s="25" t="s">
        <v>356</v>
      </c>
      <c r="E13" s="68" t="s">
        <v>133</v>
      </c>
      <c r="F13" s="23">
        <v>20</v>
      </c>
      <c r="G13" s="23">
        <v>20</v>
      </c>
      <c r="H13" s="23">
        <v>20</v>
      </c>
      <c r="I13" s="23"/>
      <c r="J13" s="23"/>
      <c r="K13" s="23"/>
      <c r="L13" s="23"/>
      <c r="M13" s="23"/>
      <c r="N13" s="23"/>
      <c r="O13" s="23"/>
      <c r="P13" s="23"/>
      <c r="Q13" s="23"/>
    </row>
    <row r="14" s="1" customFormat="1" ht="21" customHeight="1" spans="1:17">
      <c r="A14" s="102" t="s">
        <v>91</v>
      </c>
      <c r="B14" s="103"/>
      <c r="C14" s="103"/>
      <c r="D14" s="129"/>
      <c r="E14" s="128"/>
      <c r="F14" s="23">
        <v>40.288</v>
      </c>
      <c r="G14" s="23">
        <v>40.288</v>
      </c>
      <c r="H14" s="23">
        <v>40.288</v>
      </c>
      <c r="I14" s="23"/>
      <c r="J14" s="23"/>
      <c r="K14" s="23"/>
      <c r="L14" s="23"/>
      <c r="M14" s="23"/>
      <c r="N14" s="23"/>
      <c r="O14" s="23"/>
      <c r="P14" s="23"/>
      <c r="Q14" s="23"/>
    </row>
    <row r="15" s="1" customFormat="1" customHeight="1" spans="4:4">
      <c r="D15" s="69"/>
    </row>
    <row r="16" s="1" customFormat="1" customHeight="1" spans="4:4">
      <c r="D16" s="69"/>
    </row>
    <row r="17" s="1" customFormat="1" customHeight="1" spans="4:4">
      <c r="D17" s="69"/>
    </row>
    <row r="18" s="1" customFormat="1" customHeight="1" spans="4:4">
      <c r="D18" s="69"/>
    </row>
    <row r="19" s="1" customFormat="1" customHeight="1" spans="4:4">
      <c r="D19" s="69"/>
    </row>
    <row r="20" s="1" customFormat="1" customHeight="1" spans="4:4">
      <c r="D20" s="69"/>
    </row>
    <row r="21" s="1" customFormat="1" customHeight="1" spans="4:4">
      <c r="D21" s="69"/>
    </row>
    <row r="22" s="1" customFormat="1" customHeight="1" spans="4:4">
      <c r="D22" s="69"/>
    </row>
    <row r="23" s="1" customFormat="1" customHeight="1" spans="4:4">
      <c r="D23" s="69"/>
    </row>
    <row r="24" s="1" customFormat="1" customHeight="1" spans="4:4">
      <c r="D24" s="69"/>
    </row>
    <row r="25" s="1" customFormat="1" customHeight="1" spans="4:4">
      <c r="D25" s="69"/>
    </row>
    <row r="26" s="1" customFormat="1" customHeight="1" spans="4:4">
      <c r="D26" s="69"/>
    </row>
    <row r="27" s="1" customFormat="1" customHeight="1" spans="4:4">
      <c r="D27" s="69"/>
    </row>
    <row r="28" s="1" customFormat="1" customHeight="1" spans="4:4">
      <c r="D28" s="69"/>
    </row>
    <row r="29" s="1" customFormat="1" customHeight="1" spans="4:4">
      <c r="D29" s="69"/>
    </row>
    <row r="30" s="1" customFormat="1" customHeight="1" spans="4:4">
      <c r="D30" s="69"/>
    </row>
    <row r="31" s="1" customFormat="1" customHeight="1" spans="4:4">
      <c r="D31" s="69"/>
    </row>
    <row r="32" s="1" customFormat="1" customHeight="1" spans="4:4">
      <c r="D32" s="69"/>
    </row>
    <row r="33" s="1" customFormat="1" customHeight="1" spans="4:4">
      <c r="D33" s="69"/>
    </row>
    <row r="34" s="1" customFormat="1" customHeight="1" spans="4:4">
      <c r="D34" s="69"/>
    </row>
    <row r="35" s="1" customFormat="1" customHeight="1" spans="4:4">
      <c r="D35" s="69"/>
    </row>
    <row r="36" s="1" customFormat="1" customHeight="1" spans="4:4">
      <c r="D36" s="69"/>
    </row>
    <row r="37" s="1" customFormat="1" customHeight="1" spans="4:4">
      <c r="D37" s="69"/>
    </row>
    <row r="38" s="1" customFormat="1" customHeight="1" spans="4:4">
      <c r="D38" s="69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1" bottom="0.802777777777778" header="0.5" footer="0.5"/>
  <pageSetup paperSize="9" scale="49" fitToHeight="0" orientation="landscape" blackAndWhite="1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38"/>
  <sheetViews>
    <sheetView zoomScale="70" zoomScaleNormal="70" workbookViewId="0">
      <selection activeCell="E18" sqref="E18"/>
    </sheetView>
  </sheetViews>
  <sheetFormatPr defaultColWidth="9.15" defaultRowHeight="14.25" customHeight="1"/>
  <cols>
    <col min="1" max="18" width="12.7333333333333" style="2" customWidth="1"/>
    <col min="19" max="16384" width="9.15" style="2"/>
  </cols>
  <sheetData>
    <row r="1" ht="13.5" customHeight="1" spans="1:18">
      <c r="A1" s="86"/>
      <c r="B1" s="86"/>
      <c r="C1" s="86"/>
      <c r="D1" s="87"/>
      <c r="E1" s="87"/>
      <c r="F1" s="87"/>
      <c r="G1" s="87"/>
      <c r="H1" s="86"/>
      <c r="I1" s="86"/>
      <c r="J1" s="86"/>
      <c r="K1" s="86"/>
      <c r="L1" s="105"/>
      <c r="M1" s="86"/>
      <c r="N1" s="86"/>
      <c r="O1" s="86"/>
      <c r="P1" s="83"/>
      <c r="Q1" s="117"/>
      <c r="R1" s="118" t="s">
        <v>457</v>
      </c>
    </row>
    <row r="2" ht="27.75" customHeight="1" spans="1:18">
      <c r="A2" s="88" t="s">
        <v>458</v>
      </c>
      <c r="B2" s="89"/>
      <c r="C2" s="89"/>
      <c r="D2" s="90"/>
      <c r="E2" s="90"/>
      <c r="F2" s="90"/>
      <c r="G2" s="90"/>
      <c r="H2" s="89"/>
      <c r="I2" s="89"/>
      <c r="J2" s="89"/>
      <c r="K2" s="89"/>
      <c r="L2" s="106"/>
      <c r="M2" s="89"/>
      <c r="N2" s="89"/>
      <c r="O2" s="89"/>
      <c r="P2" s="90"/>
      <c r="Q2" s="106"/>
      <c r="R2" s="89"/>
    </row>
    <row r="3" s="1" customFormat="1" ht="18.75" customHeight="1" spans="1:18">
      <c r="A3" s="91" t="str">
        <f>部门政府采购预算表08!A3</f>
        <v>单位名称：曲靖市城市综合管理局（本级）</v>
      </c>
      <c r="B3" s="76"/>
      <c r="C3" s="76"/>
      <c r="D3" s="78"/>
      <c r="E3" s="78"/>
      <c r="F3" s="78"/>
      <c r="G3" s="78"/>
      <c r="H3" s="76"/>
      <c r="I3" s="76"/>
      <c r="J3" s="76"/>
      <c r="K3" s="76"/>
      <c r="L3" s="107"/>
      <c r="M3" s="86"/>
      <c r="N3" s="86"/>
      <c r="O3" s="86"/>
      <c r="P3" s="108"/>
      <c r="Q3" s="119"/>
      <c r="R3" s="312" t="s">
        <v>2</v>
      </c>
    </row>
    <row r="4" s="1" customFormat="1" ht="15.75" customHeight="1" spans="1:18">
      <c r="A4" s="35" t="s">
        <v>438</v>
      </c>
      <c r="B4" s="92" t="s">
        <v>459</v>
      </c>
      <c r="C4" s="92" t="s">
        <v>460</v>
      </c>
      <c r="D4" s="93" t="s">
        <v>461</v>
      </c>
      <c r="E4" s="93" t="s">
        <v>462</v>
      </c>
      <c r="F4" s="93" t="s">
        <v>463</v>
      </c>
      <c r="G4" s="93" t="s">
        <v>464</v>
      </c>
      <c r="H4" s="94" t="s">
        <v>248</v>
      </c>
      <c r="I4" s="57"/>
      <c r="J4" s="57"/>
      <c r="K4" s="57"/>
      <c r="L4" s="109"/>
      <c r="M4" s="57"/>
      <c r="N4" s="57"/>
      <c r="O4" s="57"/>
      <c r="P4" s="110"/>
      <c r="Q4" s="109"/>
      <c r="R4" s="58"/>
    </row>
    <row r="5" s="1" customFormat="1" ht="17.25" customHeight="1" spans="1:18">
      <c r="A5" s="38"/>
      <c r="B5" s="95"/>
      <c r="C5" s="95"/>
      <c r="D5" s="96"/>
      <c r="E5" s="96"/>
      <c r="F5" s="96"/>
      <c r="G5" s="96"/>
      <c r="H5" s="97" t="s">
        <v>30</v>
      </c>
      <c r="I5" s="97" t="s">
        <v>33</v>
      </c>
      <c r="J5" s="97" t="s">
        <v>444</v>
      </c>
      <c r="K5" s="97" t="s">
        <v>445</v>
      </c>
      <c r="L5" s="111" t="s">
        <v>446</v>
      </c>
      <c r="M5" s="112" t="s">
        <v>465</v>
      </c>
      <c r="N5" s="113"/>
      <c r="O5" s="113"/>
      <c r="P5" s="114"/>
      <c r="Q5" s="121"/>
      <c r="R5" s="98"/>
    </row>
    <row r="6" s="1" customFormat="1" ht="54" customHeight="1" spans="1:18">
      <c r="A6" s="41"/>
      <c r="B6" s="98"/>
      <c r="C6" s="98"/>
      <c r="D6" s="99"/>
      <c r="E6" s="99"/>
      <c r="F6" s="99"/>
      <c r="G6" s="99"/>
      <c r="H6" s="98"/>
      <c r="I6" s="115" t="s">
        <v>32</v>
      </c>
      <c r="J6" s="98"/>
      <c r="K6" s="98"/>
      <c r="L6" s="99"/>
      <c r="M6" s="115" t="s">
        <v>32</v>
      </c>
      <c r="N6" s="115" t="s">
        <v>38</v>
      </c>
      <c r="O6" s="115" t="s">
        <v>257</v>
      </c>
      <c r="P6" s="116" t="s">
        <v>40</v>
      </c>
      <c r="Q6" s="122" t="s">
        <v>41</v>
      </c>
      <c r="R6" s="115" t="s">
        <v>42</v>
      </c>
    </row>
    <row r="7" s="1" customFormat="1" ht="15" customHeight="1" spans="1:18">
      <c r="A7" s="41">
        <v>1</v>
      </c>
      <c r="B7" s="98">
        <v>2</v>
      </c>
      <c r="C7" s="98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  <c r="R7" s="99">
        <v>18</v>
      </c>
    </row>
    <row r="8" s="1" customFormat="1" ht="21" customHeight="1" spans="1:18">
      <c r="A8" s="24"/>
      <c r="B8" s="100"/>
      <c r="C8" s="100"/>
      <c r="D8" s="101"/>
      <c r="E8" s="101"/>
      <c r="F8" s="101"/>
      <c r="G8" s="101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="1" customFormat="1" ht="21" customHeight="1" spans="1:18">
      <c r="A9" s="24"/>
      <c r="B9" s="24"/>
      <c r="C9" s="24"/>
      <c r="D9" s="24"/>
      <c r="E9" s="24"/>
      <c r="F9" s="24"/>
      <c r="G9" s="24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="1" customFormat="1" ht="21" customHeight="1" spans="1:18">
      <c r="A10" s="102" t="s">
        <v>466</v>
      </c>
      <c r="B10" s="103"/>
      <c r="C10" s="104"/>
      <c r="D10" s="101"/>
      <c r="E10" s="101"/>
      <c r="F10" s="101"/>
      <c r="G10" s="101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="1" customFormat="1" customHeight="1"/>
    <row r="12" s="1" customFormat="1" customHeight="1" spans="1:1">
      <c r="A12" s="47" t="s">
        <v>467</v>
      </c>
    </row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393055555555556" right="0.393055555555556" top="1" bottom="0.802777777777778" header="0.5" footer="0.5"/>
  <pageSetup paperSize="9" scale="57" fitToHeight="0" orientation="landscape" blackAndWhite="1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38"/>
  <sheetViews>
    <sheetView zoomScale="70" zoomScaleNormal="70" workbookViewId="0">
      <selection activeCell="A2" sqref="A2:N2"/>
    </sheetView>
  </sheetViews>
  <sheetFormatPr defaultColWidth="9.15" defaultRowHeight="14.25" customHeight="1"/>
  <cols>
    <col min="1" max="1" width="39.0916666666667" style="2" customWidth="1"/>
    <col min="2" max="14" width="12.1166666666667" style="2" customWidth="1"/>
    <col min="15" max="16384" width="9.15" style="2"/>
  </cols>
  <sheetData>
    <row r="1" ht="13.5" customHeight="1" spans="4:14">
      <c r="D1" s="71"/>
      <c r="F1" s="72"/>
      <c r="N1" s="83" t="s">
        <v>468</v>
      </c>
    </row>
    <row r="2" ht="35.25" customHeight="1" spans="1:14">
      <c r="A2" s="73" t="s">
        <v>469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="1" customFormat="1" ht="24" customHeight="1" spans="1:13">
      <c r="A3" s="75" t="str">
        <f>政府购买服务预算表09!A3</f>
        <v>单位名称：曲靖市城市综合管理局（本级）</v>
      </c>
      <c r="B3" s="76"/>
      <c r="C3" s="76"/>
      <c r="D3" s="77"/>
      <c r="E3" s="76"/>
      <c r="F3" s="78"/>
      <c r="G3" s="76"/>
      <c r="H3" s="76"/>
      <c r="I3" s="76"/>
      <c r="J3" s="76"/>
      <c r="K3" s="33"/>
      <c r="L3" s="33"/>
      <c r="M3" s="313" t="s">
        <v>2</v>
      </c>
    </row>
    <row r="4" s="1" customFormat="1" ht="19.5" customHeight="1" spans="1:14">
      <c r="A4" s="12" t="s">
        <v>470</v>
      </c>
      <c r="B4" s="12" t="s">
        <v>248</v>
      </c>
      <c r="C4" s="13"/>
      <c r="D4" s="13"/>
      <c r="E4" s="12" t="s">
        <v>471</v>
      </c>
      <c r="F4" s="13"/>
      <c r="G4" s="13"/>
      <c r="H4" s="13"/>
      <c r="I4" s="13"/>
      <c r="J4" s="13"/>
      <c r="K4" s="13"/>
      <c r="L4" s="13"/>
      <c r="M4" s="13"/>
      <c r="N4" s="13"/>
    </row>
    <row r="5" s="1" customFormat="1" ht="40.5" customHeight="1" spans="1:14">
      <c r="A5" s="13"/>
      <c r="B5" s="12" t="s">
        <v>30</v>
      </c>
      <c r="C5" s="11" t="s">
        <v>33</v>
      </c>
      <c r="D5" s="79" t="s">
        <v>472</v>
      </c>
      <c r="E5" s="65" t="s">
        <v>473</v>
      </c>
      <c r="F5" s="65" t="s">
        <v>474</v>
      </c>
      <c r="G5" s="65" t="s">
        <v>475</v>
      </c>
      <c r="H5" s="65" t="s">
        <v>476</v>
      </c>
      <c r="I5" s="65" t="s">
        <v>477</v>
      </c>
      <c r="J5" s="65" t="s">
        <v>478</v>
      </c>
      <c r="K5" s="65" t="s">
        <v>479</v>
      </c>
      <c r="L5" s="65" t="s">
        <v>480</v>
      </c>
      <c r="M5" s="65" t="s">
        <v>481</v>
      </c>
      <c r="N5" s="65" t="s">
        <v>482</v>
      </c>
    </row>
    <row r="6" s="1" customFormat="1" ht="19.5" customHeight="1" spans="1:14">
      <c r="A6" s="80">
        <v>1</v>
      </c>
      <c r="B6" s="80">
        <v>2</v>
      </c>
      <c r="C6" s="80">
        <v>3</v>
      </c>
      <c r="D6" s="13">
        <v>4</v>
      </c>
      <c r="E6" s="66">
        <v>5</v>
      </c>
      <c r="F6" s="80">
        <v>6</v>
      </c>
      <c r="G6" s="66">
        <v>7</v>
      </c>
      <c r="H6" s="81">
        <v>8</v>
      </c>
      <c r="I6" s="66">
        <v>9</v>
      </c>
      <c r="J6" s="66">
        <v>10</v>
      </c>
      <c r="K6" s="66">
        <v>11</v>
      </c>
      <c r="L6" s="81">
        <v>12</v>
      </c>
      <c r="M6" s="66">
        <v>13</v>
      </c>
      <c r="N6" s="85">
        <v>14</v>
      </c>
    </row>
    <row r="7" s="1" customFormat="1" ht="30" customHeight="1" spans="1:14">
      <c r="A7" s="82" t="s">
        <v>44</v>
      </c>
      <c r="B7" s="23">
        <v>1190</v>
      </c>
      <c r="C7" s="23">
        <v>1190</v>
      </c>
      <c r="D7" s="23"/>
      <c r="E7" s="23">
        <v>50</v>
      </c>
      <c r="F7" s="23">
        <v>700</v>
      </c>
      <c r="G7" s="23">
        <v>70</v>
      </c>
      <c r="H7" s="23">
        <v>370</v>
      </c>
      <c r="I7" s="23"/>
      <c r="J7" s="23"/>
      <c r="K7" s="23"/>
      <c r="L7" s="23"/>
      <c r="M7" s="23"/>
      <c r="N7" s="23"/>
    </row>
    <row r="8" s="1" customFormat="1" ht="30" customHeight="1" spans="1:14">
      <c r="A8" s="82" t="s">
        <v>328</v>
      </c>
      <c r="B8" s="23">
        <v>1190</v>
      </c>
      <c r="C8" s="23">
        <v>1190</v>
      </c>
      <c r="D8" s="23"/>
      <c r="E8" s="23">
        <v>50</v>
      </c>
      <c r="F8" s="23">
        <v>700</v>
      </c>
      <c r="G8" s="23">
        <v>70</v>
      </c>
      <c r="H8" s="23">
        <v>370</v>
      </c>
      <c r="I8" s="23"/>
      <c r="J8" s="23"/>
      <c r="K8" s="23"/>
      <c r="L8" s="23"/>
      <c r="M8" s="23"/>
      <c r="N8" s="23"/>
    </row>
    <row r="9" s="1" customFormat="1" ht="30" customHeight="1"/>
    <row r="10" s="1" customFormat="1" ht="30" customHeight="1"/>
    <row r="11" s="1" customFormat="1" ht="30" customHeight="1"/>
    <row r="12" s="1" customFormat="1" ht="30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93055555555556" right="0.393055555555556" top="1" bottom="0.802777777777778" header="0.5" footer="0.5"/>
  <pageSetup paperSize="9" scale="58" fitToHeight="0" orientation="landscape" blackAndWhite="1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8"/>
  <sheetViews>
    <sheetView zoomScale="60" zoomScaleNormal="60" workbookViewId="0">
      <selection activeCell="A4" sqref="A4"/>
    </sheetView>
  </sheetViews>
  <sheetFormatPr defaultColWidth="9.15" defaultRowHeight="12" customHeight="1"/>
  <cols>
    <col min="1" max="1" width="39.0916666666667" style="2" customWidth="1"/>
    <col min="2" max="2" width="39.55" style="2" customWidth="1"/>
    <col min="3" max="9" width="17.575" style="2" customWidth="1"/>
    <col min="10" max="10" width="26.85" style="2" customWidth="1"/>
    <col min="11" max="16384" width="9.15" style="2"/>
  </cols>
  <sheetData>
    <row r="1" customHeight="1" spans="4:10">
      <c r="D1" s="1"/>
      <c r="J1" s="70" t="s">
        <v>483</v>
      </c>
    </row>
    <row r="2" ht="28.5" customHeight="1" spans="1:10">
      <c r="A2" s="63" t="s">
        <v>484</v>
      </c>
      <c r="B2" s="5"/>
      <c r="C2" s="5"/>
      <c r="D2" s="5"/>
      <c r="E2" s="5"/>
      <c r="F2" s="64"/>
      <c r="G2" s="5"/>
      <c r="H2" s="64"/>
      <c r="I2" s="64"/>
      <c r="J2" s="5"/>
    </row>
    <row r="3" s="1" customFormat="1" ht="17.25" customHeight="1" spans="1:1">
      <c r="A3" s="6" t="str">
        <f>'市对下转移支付预算表10-1'!A3</f>
        <v>单位名称：曲靖市城市综合管理局（本级）</v>
      </c>
    </row>
    <row r="4" s="1" customFormat="1" ht="44.25" customHeight="1" spans="1:10">
      <c r="A4" s="59" t="s">
        <v>333</v>
      </c>
      <c r="B4" s="59" t="s">
        <v>334</v>
      </c>
      <c r="C4" s="59" t="s">
        <v>335</v>
      </c>
      <c r="D4" s="59" t="s">
        <v>336</v>
      </c>
      <c r="E4" s="59" t="s">
        <v>337</v>
      </c>
      <c r="F4" s="65" t="s">
        <v>338</v>
      </c>
      <c r="G4" s="59" t="s">
        <v>339</v>
      </c>
      <c r="H4" s="65" t="s">
        <v>340</v>
      </c>
      <c r="I4" s="65" t="s">
        <v>341</v>
      </c>
      <c r="J4" s="59" t="s">
        <v>342</v>
      </c>
    </row>
    <row r="5" s="1" customFormat="1" ht="14.25" customHeight="1" spans="1:10">
      <c r="A5" s="60">
        <v>1</v>
      </c>
      <c r="B5" s="66">
        <v>2</v>
      </c>
      <c r="C5" s="67">
        <v>3</v>
      </c>
      <c r="D5" s="67">
        <v>4</v>
      </c>
      <c r="E5" s="67">
        <v>5</v>
      </c>
      <c r="F5" s="67">
        <v>6</v>
      </c>
      <c r="G5" s="66">
        <v>7</v>
      </c>
      <c r="H5" s="67">
        <v>8</v>
      </c>
      <c r="I5" s="66">
        <v>9</v>
      </c>
      <c r="J5" s="66">
        <v>10</v>
      </c>
    </row>
    <row r="6" s="1" customFormat="1" ht="27.75" customHeight="1" spans="1:10">
      <c r="A6" s="21" t="s">
        <v>44</v>
      </c>
      <c r="B6" s="22"/>
      <c r="C6" s="22"/>
      <c r="D6" s="22"/>
      <c r="E6" s="22"/>
      <c r="F6" s="22"/>
      <c r="G6" s="22"/>
      <c r="H6" s="22"/>
      <c r="I6" s="22"/>
      <c r="J6" s="22"/>
    </row>
    <row r="7" s="1" customFormat="1" ht="41" customHeight="1" spans="1:10">
      <c r="A7" s="21" t="s">
        <v>328</v>
      </c>
      <c r="B7" s="21" t="s">
        <v>485</v>
      </c>
      <c r="C7" s="25" t="s">
        <v>344</v>
      </c>
      <c r="D7" s="25" t="s">
        <v>345</v>
      </c>
      <c r="E7" s="68" t="s">
        <v>347</v>
      </c>
      <c r="F7" s="68" t="s">
        <v>347</v>
      </c>
      <c r="G7" s="68" t="s">
        <v>348</v>
      </c>
      <c r="H7" s="25" t="s">
        <v>349</v>
      </c>
      <c r="I7" s="25" t="s">
        <v>350</v>
      </c>
      <c r="J7" s="21" t="s">
        <v>486</v>
      </c>
    </row>
    <row r="8" s="1" customFormat="1" ht="41" customHeight="1" spans="1:10">
      <c r="A8" s="21" t="s">
        <v>328</v>
      </c>
      <c r="B8" s="21" t="s">
        <v>485</v>
      </c>
      <c r="C8" s="25" t="s">
        <v>344</v>
      </c>
      <c r="D8" s="25" t="s">
        <v>359</v>
      </c>
      <c r="E8" s="68" t="s">
        <v>347</v>
      </c>
      <c r="F8" s="68" t="s">
        <v>347</v>
      </c>
      <c r="G8" s="68" t="s">
        <v>379</v>
      </c>
      <c r="H8" s="68" t="s">
        <v>362</v>
      </c>
      <c r="I8" s="25" t="s">
        <v>350</v>
      </c>
      <c r="J8" s="21" t="s">
        <v>487</v>
      </c>
    </row>
    <row r="9" s="1" customFormat="1" ht="41" customHeight="1" spans="1:10">
      <c r="A9" s="21" t="s">
        <v>328</v>
      </c>
      <c r="B9" s="21" t="s">
        <v>485</v>
      </c>
      <c r="C9" s="25" t="s">
        <v>344</v>
      </c>
      <c r="D9" s="25" t="s">
        <v>359</v>
      </c>
      <c r="E9" s="68" t="s">
        <v>355</v>
      </c>
      <c r="F9" s="68" t="s">
        <v>355</v>
      </c>
      <c r="G9" s="68" t="s">
        <v>367</v>
      </c>
      <c r="H9" s="68" t="s">
        <v>362</v>
      </c>
      <c r="I9" s="25" t="s">
        <v>350</v>
      </c>
      <c r="J9" s="21" t="s">
        <v>488</v>
      </c>
    </row>
    <row r="10" s="1" customFormat="1" ht="41" customHeight="1" spans="1:10">
      <c r="A10" s="21" t="s">
        <v>328</v>
      </c>
      <c r="B10" s="21" t="s">
        <v>485</v>
      </c>
      <c r="C10" s="25" t="s">
        <v>344</v>
      </c>
      <c r="D10" s="25" t="s">
        <v>368</v>
      </c>
      <c r="E10" s="68" t="s">
        <v>355</v>
      </c>
      <c r="F10" s="68" t="s">
        <v>355</v>
      </c>
      <c r="G10" s="68" t="s">
        <v>489</v>
      </c>
      <c r="H10" s="25" t="s">
        <v>490</v>
      </c>
      <c r="I10" s="25" t="s">
        <v>350</v>
      </c>
      <c r="J10" s="21" t="s">
        <v>491</v>
      </c>
    </row>
    <row r="11" s="1" customFormat="1" ht="41" customHeight="1" spans="1:10">
      <c r="A11" s="21" t="s">
        <v>328</v>
      </c>
      <c r="B11" s="21" t="s">
        <v>485</v>
      </c>
      <c r="C11" s="25" t="s">
        <v>344</v>
      </c>
      <c r="D11" s="25" t="s">
        <v>377</v>
      </c>
      <c r="E11" s="68" t="s">
        <v>347</v>
      </c>
      <c r="F11" s="68" t="s">
        <v>347</v>
      </c>
      <c r="G11" s="68" t="s">
        <v>492</v>
      </c>
      <c r="H11" s="68" t="s">
        <v>362</v>
      </c>
      <c r="I11" s="25" t="s">
        <v>350</v>
      </c>
      <c r="J11" s="21" t="s">
        <v>493</v>
      </c>
    </row>
    <row r="12" s="1" customFormat="1" ht="41" customHeight="1" spans="1:10">
      <c r="A12" s="21" t="s">
        <v>328</v>
      </c>
      <c r="B12" s="21" t="s">
        <v>485</v>
      </c>
      <c r="C12" s="25" t="s">
        <v>344</v>
      </c>
      <c r="D12" s="25" t="s">
        <v>382</v>
      </c>
      <c r="E12" s="68" t="s">
        <v>355</v>
      </c>
      <c r="F12" s="68" t="s">
        <v>355</v>
      </c>
      <c r="G12" s="68" t="s">
        <v>133</v>
      </c>
      <c r="H12" s="25" t="s">
        <v>494</v>
      </c>
      <c r="I12" s="25" t="s">
        <v>350</v>
      </c>
      <c r="J12" s="21" t="s">
        <v>495</v>
      </c>
    </row>
    <row r="13" s="1" customFormat="1" ht="41" customHeight="1" spans="1:10">
      <c r="A13" s="21" t="s">
        <v>328</v>
      </c>
      <c r="B13" s="21" t="s">
        <v>485</v>
      </c>
      <c r="C13" s="25" t="s">
        <v>344</v>
      </c>
      <c r="D13" s="25" t="s">
        <v>387</v>
      </c>
      <c r="E13" s="68" t="s">
        <v>355</v>
      </c>
      <c r="F13" s="68" t="s">
        <v>355</v>
      </c>
      <c r="G13" s="68" t="s">
        <v>389</v>
      </c>
      <c r="H13" s="68" t="s">
        <v>362</v>
      </c>
      <c r="I13" s="25" t="s">
        <v>357</v>
      </c>
      <c r="J13" s="21" t="s">
        <v>496</v>
      </c>
    </row>
    <row r="14" s="1" customFormat="1" ht="30" customHeight="1" spans="3:3">
      <c r="C14" s="69"/>
    </row>
    <row r="15" s="1" customFormat="1" ht="30" customHeight="1" spans="3:3">
      <c r="C15" s="69"/>
    </row>
    <row r="16" s="1" customFormat="1" ht="30" customHeight="1"/>
    <row r="17" s="1" customFormat="1" ht="30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2">
    <mergeCell ref="A2:J2"/>
    <mergeCell ref="A3:H3"/>
  </mergeCells>
  <printOptions horizontalCentered="1"/>
  <pageMargins left="0.393055555555556" right="0.393055555555556" top="1" bottom="0.802777777777778" header="0.5" footer="0.5"/>
  <pageSetup paperSize="9" scale="51" fitToHeight="0" orientation="landscape" blackAndWhite="1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38"/>
  <sheetViews>
    <sheetView zoomScale="80" zoomScaleNormal="80" workbookViewId="0">
      <selection activeCell="F4" sqref="F4:H4"/>
    </sheetView>
  </sheetViews>
  <sheetFormatPr defaultColWidth="9.15" defaultRowHeight="12" customHeight="1" outlineLevelCol="7"/>
  <cols>
    <col min="1" max="8" width="27.8833333333333" style="2" customWidth="1"/>
    <col min="9" max="16384" width="9.15" style="2"/>
  </cols>
  <sheetData>
    <row r="1" ht="14.25" customHeight="1" spans="4:8">
      <c r="D1" s="1"/>
      <c r="H1" s="53" t="s">
        <v>497</v>
      </c>
    </row>
    <row r="2" ht="28.5" customHeight="1" spans="1:8">
      <c r="A2" s="54" t="s">
        <v>498</v>
      </c>
      <c r="B2" s="31"/>
      <c r="C2" s="31"/>
      <c r="D2" s="31"/>
      <c r="E2" s="31"/>
      <c r="F2" s="31"/>
      <c r="G2" s="31"/>
      <c r="H2" s="31"/>
    </row>
    <row r="3" s="1" customFormat="1" ht="13.5" customHeight="1" spans="1:2">
      <c r="A3" s="55" t="str">
        <f>'市对下转移支付绩效目标表10-2'!A3</f>
        <v>单位名称：曲靖市城市综合管理局（本级）</v>
      </c>
      <c r="B3" s="32"/>
    </row>
    <row r="4" s="1" customFormat="1" ht="18" customHeight="1" spans="1:8">
      <c r="A4" s="35" t="s">
        <v>429</v>
      </c>
      <c r="B4" s="35" t="s">
        <v>499</v>
      </c>
      <c r="C4" s="35" t="s">
        <v>500</v>
      </c>
      <c r="D4" s="35" t="s">
        <v>501</v>
      </c>
      <c r="E4" s="35" t="s">
        <v>502</v>
      </c>
      <c r="F4" s="56" t="s">
        <v>503</v>
      </c>
      <c r="G4" s="57"/>
      <c r="H4" s="58"/>
    </row>
    <row r="5" s="1" customFormat="1" ht="18" customHeight="1" spans="1:8">
      <c r="A5" s="41"/>
      <c r="B5" s="41"/>
      <c r="C5" s="41"/>
      <c r="D5" s="41"/>
      <c r="E5" s="41"/>
      <c r="F5" s="59" t="s">
        <v>442</v>
      </c>
      <c r="G5" s="59" t="s">
        <v>504</v>
      </c>
      <c r="H5" s="59" t="s">
        <v>505</v>
      </c>
    </row>
    <row r="6" s="1" customFormat="1" ht="21" customHeight="1" spans="1:8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60">
        <v>8</v>
      </c>
    </row>
    <row r="7" s="1" customFormat="1" ht="33" customHeight="1" spans="1:8">
      <c r="A7" s="24"/>
      <c r="B7" s="24"/>
      <c r="C7" s="24"/>
      <c r="D7" s="24"/>
      <c r="E7" s="24"/>
      <c r="F7" s="24"/>
      <c r="G7" s="23"/>
      <c r="H7" s="23"/>
    </row>
    <row r="8" s="1" customFormat="1" ht="24" customHeight="1" spans="1:8">
      <c r="A8" s="61" t="s">
        <v>30</v>
      </c>
      <c r="B8" s="62"/>
      <c r="C8" s="62"/>
      <c r="D8" s="62"/>
      <c r="E8" s="62"/>
      <c r="F8" s="24"/>
      <c r="G8" s="23"/>
      <c r="H8" s="23"/>
    </row>
    <row r="9" s="1" customFormat="1" customHeight="1"/>
    <row r="10" s="1" customFormat="1" ht="16" customHeight="1" spans="1:1">
      <c r="A10" s="47" t="s">
        <v>506</v>
      </c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1" bottom="0.802777777777778" header="0.5" footer="0.5"/>
  <pageSetup paperSize="9" scale="55" fitToHeight="0" orientation="landscape" blackAndWhite="1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8"/>
  <sheetViews>
    <sheetView zoomScale="60" zoomScaleNormal="60" workbookViewId="0">
      <selection activeCell="A20" sqref="A20"/>
    </sheetView>
  </sheetViews>
  <sheetFormatPr defaultColWidth="9.15" defaultRowHeight="14.25" customHeight="1"/>
  <cols>
    <col min="1" max="1" width="39.0916666666667" style="2" customWidth="1"/>
    <col min="2" max="11" width="18.175" style="2" customWidth="1"/>
    <col min="12" max="16384" width="9.15" style="2"/>
  </cols>
  <sheetData>
    <row r="1" ht="13.5" customHeight="1" spans="4:11">
      <c r="D1" s="29"/>
      <c r="E1" s="29"/>
      <c r="F1" s="29"/>
      <c r="G1" s="29"/>
      <c r="K1" s="48" t="s">
        <v>507</v>
      </c>
    </row>
    <row r="2" ht="27.75" customHeight="1" spans="1:11">
      <c r="A2" s="30" t="s">
        <v>508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="1" customFormat="1" ht="13.5" customHeight="1" spans="1:11">
      <c r="A3" s="6" t="str">
        <f>新增资产配置表11!A3</f>
        <v>单位名称：曲靖市城市综合管理局（本级）</v>
      </c>
      <c r="B3" s="32"/>
      <c r="C3" s="32"/>
      <c r="D3" s="32"/>
      <c r="E3" s="32"/>
      <c r="F3" s="32"/>
      <c r="G3" s="32"/>
      <c r="H3" s="33"/>
      <c r="I3" s="33"/>
      <c r="J3" s="33"/>
      <c r="K3" s="314" t="s">
        <v>2</v>
      </c>
    </row>
    <row r="4" s="1" customFormat="1" ht="21.75" customHeight="1" spans="1:11">
      <c r="A4" s="34" t="s">
        <v>311</v>
      </c>
      <c r="B4" s="34" t="s">
        <v>243</v>
      </c>
      <c r="C4" s="34" t="s">
        <v>241</v>
      </c>
      <c r="D4" s="35" t="s">
        <v>244</v>
      </c>
      <c r="E4" s="35" t="s">
        <v>245</v>
      </c>
      <c r="F4" s="35" t="s">
        <v>312</v>
      </c>
      <c r="G4" s="35" t="s">
        <v>313</v>
      </c>
      <c r="H4" s="36" t="s">
        <v>30</v>
      </c>
      <c r="I4" s="49" t="s">
        <v>509</v>
      </c>
      <c r="J4" s="50"/>
      <c r="K4" s="51"/>
    </row>
    <row r="5" s="1" customFormat="1" ht="21.75" customHeight="1" spans="1:11">
      <c r="A5" s="37"/>
      <c r="B5" s="37"/>
      <c r="C5" s="37"/>
      <c r="D5" s="38"/>
      <c r="E5" s="38"/>
      <c r="F5" s="38"/>
      <c r="G5" s="38"/>
      <c r="H5" s="39"/>
      <c r="I5" s="35" t="s">
        <v>33</v>
      </c>
      <c r="J5" s="35" t="s">
        <v>34</v>
      </c>
      <c r="K5" s="35" t="s">
        <v>35</v>
      </c>
    </row>
    <row r="6" s="1" customFormat="1" ht="40.5" customHeight="1" spans="1:11">
      <c r="A6" s="40"/>
      <c r="B6" s="40"/>
      <c r="C6" s="40"/>
      <c r="D6" s="41"/>
      <c r="E6" s="41"/>
      <c r="F6" s="41"/>
      <c r="G6" s="41"/>
      <c r="H6" s="42"/>
      <c r="I6" s="52" t="s">
        <v>32</v>
      </c>
      <c r="J6" s="41"/>
      <c r="K6" s="41"/>
    </row>
    <row r="7" s="1" customFormat="1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s="1" customFormat="1" ht="18.75" customHeight="1" spans="1:11">
      <c r="A8" s="43"/>
      <c r="B8" s="24"/>
      <c r="C8" s="43"/>
      <c r="D8" s="43"/>
      <c r="E8" s="43"/>
      <c r="F8" s="43"/>
      <c r="G8" s="43"/>
      <c r="H8" s="23"/>
      <c r="I8" s="23"/>
      <c r="J8" s="23"/>
      <c r="K8" s="23"/>
    </row>
    <row r="9" s="1" customFormat="1" ht="18.75" customHeight="1" spans="1:11">
      <c r="A9" s="24"/>
      <c r="B9" s="24"/>
      <c r="C9" s="24"/>
      <c r="D9" s="24"/>
      <c r="E9" s="24"/>
      <c r="F9" s="24"/>
      <c r="G9" s="24"/>
      <c r="H9" s="23"/>
      <c r="I9" s="23"/>
      <c r="J9" s="23"/>
      <c r="K9" s="23"/>
    </row>
    <row r="10" s="1" customFormat="1" ht="18.75" customHeight="1" spans="1:11">
      <c r="A10" s="44" t="s">
        <v>91</v>
      </c>
      <c r="B10" s="45"/>
      <c r="C10" s="45"/>
      <c r="D10" s="45"/>
      <c r="E10" s="45"/>
      <c r="F10" s="45"/>
      <c r="G10" s="46"/>
      <c r="H10" s="23"/>
      <c r="I10" s="23"/>
      <c r="J10" s="23"/>
      <c r="K10" s="23"/>
    </row>
    <row r="11" s="1" customFormat="1" customHeight="1"/>
    <row r="12" s="1" customFormat="1" customHeight="1" spans="1:1">
      <c r="A12" s="47" t="s">
        <v>510</v>
      </c>
    </row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3055555555556" right="0.393055555555556" top="1" bottom="0.802777777777778" header="0.5" footer="0.5"/>
  <pageSetup paperSize="9" scale="53" fitToHeight="0" orientation="landscape" blackAndWhite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38"/>
  <sheetViews>
    <sheetView topLeftCell="A4" workbookViewId="0">
      <selection activeCell="N9" sqref="N9"/>
    </sheetView>
  </sheetViews>
  <sheetFormatPr defaultColWidth="8" defaultRowHeight="14.25" customHeight="1"/>
  <cols>
    <col min="1" max="1" width="9.55" style="2" customWidth="1"/>
    <col min="2" max="2" width="22.725" style="2" customWidth="1"/>
    <col min="3" max="20" width="11.35" style="2" customWidth="1"/>
    <col min="21" max="16384" width="8" style="2"/>
  </cols>
  <sheetData>
    <row r="1" customHeight="1" spans="4:20">
      <c r="D1" s="1"/>
      <c r="I1" s="87"/>
      <c r="O1" s="87"/>
      <c r="P1" s="87"/>
      <c r="Q1" s="87"/>
      <c r="R1" s="87"/>
      <c r="S1" s="284" t="s">
        <v>24</v>
      </c>
      <c r="T1" s="285" t="s">
        <v>25</v>
      </c>
    </row>
    <row r="2" ht="36" customHeight="1" spans="1:20">
      <c r="A2" s="259" t="s">
        <v>26</v>
      </c>
      <c r="B2" s="31"/>
      <c r="C2" s="31"/>
      <c r="D2" s="31"/>
      <c r="E2" s="31"/>
      <c r="F2" s="31"/>
      <c r="G2" s="31"/>
      <c r="H2" s="31"/>
      <c r="I2" s="90"/>
      <c r="J2" s="31"/>
      <c r="K2" s="31"/>
      <c r="L2" s="31"/>
      <c r="M2" s="31"/>
      <c r="N2" s="31"/>
      <c r="O2" s="90"/>
      <c r="P2" s="90"/>
      <c r="Q2" s="90"/>
      <c r="R2" s="90"/>
      <c r="S2" s="31"/>
      <c r="T2" s="90"/>
    </row>
    <row r="3" s="1" customFormat="1" ht="20.25" customHeight="1" spans="1:20">
      <c r="A3" s="55" t="str">
        <f>'财务收支预算总表01-1'!A3</f>
        <v>单位名称：曲靖市城市综合管理局（本级）</v>
      </c>
      <c r="B3" s="33"/>
      <c r="C3" s="33"/>
      <c r="D3" s="33"/>
      <c r="E3" s="33"/>
      <c r="F3" s="33"/>
      <c r="G3" s="33"/>
      <c r="H3" s="33"/>
      <c r="I3" s="78"/>
      <c r="J3" s="33"/>
      <c r="K3" s="33"/>
      <c r="L3" s="33"/>
      <c r="M3" s="33"/>
      <c r="N3" s="33"/>
      <c r="O3" s="78"/>
      <c r="P3" s="78"/>
      <c r="Q3" s="78"/>
      <c r="R3" s="78"/>
      <c r="S3" s="307" t="s">
        <v>2</v>
      </c>
      <c r="T3" s="286" t="s">
        <v>27</v>
      </c>
    </row>
    <row r="4" s="1" customFormat="1" ht="18.75" customHeight="1" spans="1:20">
      <c r="A4" s="260" t="s">
        <v>28</v>
      </c>
      <c r="B4" s="261" t="s">
        <v>29</v>
      </c>
      <c r="C4" s="261" t="s">
        <v>30</v>
      </c>
      <c r="D4" s="262" t="s">
        <v>31</v>
      </c>
      <c r="E4" s="263"/>
      <c r="F4" s="263"/>
      <c r="G4" s="263"/>
      <c r="H4" s="263"/>
      <c r="I4" s="274"/>
      <c r="J4" s="263"/>
      <c r="K4" s="263"/>
      <c r="L4" s="263"/>
      <c r="M4" s="263"/>
      <c r="N4" s="275"/>
      <c r="O4" s="262" t="s">
        <v>20</v>
      </c>
      <c r="P4" s="276"/>
      <c r="Q4" s="276"/>
      <c r="R4" s="276"/>
      <c r="S4" s="263"/>
      <c r="T4" s="287"/>
    </row>
    <row r="5" s="1" customFormat="1" ht="24.75" customHeight="1" spans="1:20">
      <c r="A5" s="264"/>
      <c r="B5" s="265"/>
      <c r="C5" s="265"/>
      <c r="D5" s="266" t="s">
        <v>32</v>
      </c>
      <c r="E5" s="266" t="s">
        <v>33</v>
      </c>
      <c r="F5" s="266" t="s">
        <v>34</v>
      </c>
      <c r="G5" s="266" t="s">
        <v>35</v>
      </c>
      <c r="H5" s="266" t="s">
        <v>36</v>
      </c>
      <c r="I5" s="277" t="s">
        <v>37</v>
      </c>
      <c r="J5" s="278"/>
      <c r="K5" s="278"/>
      <c r="L5" s="278"/>
      <c r="M5" s="278"/>
      <c r="N5" s="279"/>
      <c r="O5" s="280" t="s">
        <v>32</v>
      </c>
      <c r="P5" s="280" t="s">
        <v>33</v>
      </c>
      <c r="Q5" s="260" t="s">
        <v>34</v>
      </c>
      <c r="R5" s="261" t="s">
        <v>35</v>
      </c>
      <c r="S5" s="288" t="s">
        <v>36</v>
      </c>
      <c r="T5" s="261" t="s">
        <v>37</v>
      </c>
    </row>
    <row r="6" s="1" customFormat="1" ht="33" customHeight="1" spans="1:20">
      <c r="A6" s="267"/>
      <c r="B6" s="268"/>
      <c r="C6" s="268"/>
      <c r="D6" s="268"/>
      <c r="E6" s="268"/>
      <c r="F6" s="268"/>
      <c r="G6" s="268"/>
      <c r="H6" s="268"/>
      <c r="I6" s="281" t="s">
        <v>32</v>
      </c>
      <c r="J6" s="282" t="s">
        <v>38</v>
      </c>
      <c r="K6" s="282" t="s">
        <v>39</v>
      </c>
      <c r="L6" s="282" t="s">
        <v>40</v>
      </c>
      <c r="M6" s="282" t="s">
        <v>41</v>
      </c>
      <c r="N6" s="282" t="s">
        <v>42</v>
      </c>
      <c r="O6" s="283"/>
      <c r="P6" s="283"/>
      <c r="Q6" s="289"/>
      <c r="R6" s="283"/>
      <c r="S6" s="268"/>
      <c r="T6" s="268"/>
    </row>
    <row r="7" s="1" customFormat="1" ht="16.5" customHeight="1" spans="1:20">
      <c r="A7" s="269">
        <v>1</v>
      </c>
      <c r="B7" s="19">
        <v>2</v>
      </c>
      <c r="C7" s="19">
        <v>3</v>
      </c>
      <c r="D7" s="19">
        <v>4</v>
      </c>
      <c r="E7" s="270">
        <v>5</v>
      </c>
      <c r="F7" s="271">
        <v>6</v>
      </c>
      <c r="G7" s="271">
        <v>7</v>
      </c>
      <c r="H7" s="270">
        <v>8</v>
      </c>
      <c r="I7" s="270">
        <v>9</v>
      </c>
      <c r="J7" s="271">
        <v>10</v>
      </c>
      <c r="K7" s="271">
        <v>11</v>
      </c>
      <c r="L7" s="270">
        <v>12</v>
      </c>
      <c r="M7" s="270">
        <v>13</v>
      </c>
      <c r="N7" s="271">
        <v>14</v>
      </c>
      <c r="O7" s="271">
        <v>15</v>
      </c>
      <c r="P7" s="270">
        <v>16</v>
      </c>
      <c r="Q7" s="290">
        <v>17</v>
      </c>
      <c r="R7" s="291">
        <v>18</v>
      </c>
      <c r="S7" s="291">
        <v>19</v>
      </c>
      <c r="T7" s="291">
        <v>20</v>
      </c>
    </row>
    <row r="8" s="1" customFormat="1" ht="30" customHeight="1" spans="1:20">
      <c r="A8" s="24" t="s">
        <v>43</v>
      </c>
      <c r="B8" s="21" t="s">
        <v>44</v>
      </c>
      <c r="C8" s="23">
        <v>1789.503947</v>
      </c>
      <c r="D8" s="23">
        <v>1789.503947</v>
      </c>
      <c r="E8" s="23">
        <v>1784.503947</v>
      </c>
      <c r="F8" s="23"/>
      <c r="G8" s="23"/>
      <c r="H8" s="23"/>
      <c r="I8" s="23">
        <v>5</v>
      </c>
      <c r="J8" s="23"/>
      <c r="K8" s="23"/>
      <c r="L8" s="23"/>
      <c r="M8" s="23"/>
      <c r="N8" s="23">
        <v>5</v>
      </c>
      <c r="O8" s="23"/>
      <c r="P8" s="23"/>
      <c r="Q8" s="23"/>
      <c r="R8" s="23"/>
      <c r="S8" s="23"/>
      <c r="T8" s="23"/>
    </row>
    <row r="9" s="1" customFormat="1" ht="30" customHeight="1" spans="1:20">
      <c r="A9" s="272" t="s">
        <v>30</v>
      </c>
      <c r="B9" s="273"/>
      <c r="C9" s="23">
        <v>1789.503947</v>
      </c>
      <c r="D9" s="23">
        <v>1789.503947</v>
      </c>
      <c r="E9" s="23">
        <v>1784.503947</v>
      </c>
      <c r="F9" s="23"/>
      <c r="G9" s="23"/>
      <c r="H9" s="23"/>
      <c r="I9" s="23">
        <v>5</v>
      </c>
      <c r="J9" s="23"/>
      <c r="K9" s="23"/>
      <c r="L9" s="23"/>
      <c r="M9" s="23"/>
      <c r="N9" s="23">
        <v>5</v>
      </c>
      <c r="O9" s="23"/>
      <c r="P9" s="23"/>
      <c r="Q9" s="23"/>
      <c r="R9" s="23"/>
      <c r="S9" s="23"/>
      <c r="T9" s="23"/>
    </row>
    <row r="10" s="1" customFormat="1" ht="30" customHeight="1"/>
    <row r="11" s="1" customFormat="1" ht="30" customHeight="1"/>
    <row r="12" s="1" customFormat="1" ht="30" customHeight="1"/>
    <row r="13" s="1" customFormat="1" ht="30" customHeight="1"/>
    <row r="14" s="1" customFormat="1" ht="30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1" bottom="0.802777777777778" header="0.5" footer="0.5"/>
  <pageSetup paperSize="9" scale="56" fitToHeight="0" orientation="landscape" blackAndWhite="1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8"/>
  <sheetViews>
    <sheetView tabSelected="1" zoomScale="60" zoomScaleNormal="60" workbookViewId="0">
      <selection activeCell="K10" sqref="K10"/>
    </sheetView>
  </sheetViews>
  <sheetFormatPr defaultColWidth="9.15" defaultRowHeight="14.25" customHeight="1" outlineLevelCol="6"/>
  <cols>
    <col min="1" max="1" width="39.0916666666667" style="2" customWidth="1"/>
    <col min="2" max="2" width="19.2416666666667" style="2" customWidth="1"/>
    <col min="3" max="3" width="39.0916666666667" style="2" customWidth="1"/>
    <col min="4" max="4" width="19.2416666666667" style="2" customWidth="1"/>
    <col min="5" max="7" width="30.425" style="2" customWidth="1"/>
    <col min="8" max="16384" width="9.15" style="2"/>
  </cols>
  <sheetData>
    <row r="1" ht="13.5" customHeight="1" spans="4:7">
      <c r="D1" s="3"/>
      <c r="G1" s="4" t="s">
        <v>511</v>
      </c>
    </row>
    <row r="2" ht="27.75" customHeight="1" spans="1:7">
      <c r="A2" s="5" t="s">
        <v>512</v>
      </c>
      <c r="B2" s="5"/>
      <c r="C2" s="5"/>
      <c r="D2" s="5"/>
      <c r="E2" s="5"/>
      <c r="F2" s="5"/>
      <c r="G2" s="5"/>
    </row>
    <row r="3" s="1" customFormat="1" ht="13.5" customHeight="1" spans="1:7">
      <c r="A3" s="6" t="str">
        <f>上级补助项目支出预算表12!A3</f>
        <v>单位名称：曲靖市城市综合管理局（本级）</v>
      </c>
      <c r="B3" s="7"/>
      <c r="C3" s="7"/>
      <c r="D3" s="7"/>
      <c r="E3" s="8"/>
      <c r="F3" s="8"/>
      <c r="G3" s="314" t="s">
        <v>2</v>
      </c>
    </row>
    <row r="4" s="1" customFormat="1" ht="21.75" customHeight="1" spans="1:7">
      <c r="A4" s="10" t="s">
        <v>241</v>
      </c>
      <c r="B4" s="10" t="s">
        <v>311</v>
      </c>
      <c r="C4" s="10" t="s">
        <v>243</v>
      </c>
      <c r="D4" s="11" t="s">
        <v>513</v>
      </c>
      <c r="E4" s="12" t="s">
        <v>33</v>
      </c>
      <c r="F4" s="13"/>
      <c r="G4" s="13"/>
    </row>
    <row r="5" s="1" customFormat="1" ht="21.75" customHeight="1" spans="1:7">
      <c r="A5" s="14"/>
      <c r="B5" s="14"/>
      <c r="C5" s="14"/>
      <c r="D5" s="15"/>
      <c r="E5" s="16" t="s">
        <v>514</v>
      </c>
      <c r="F5" s="17" t="s">
        <v>515</v>
      </c>
      <c r="G5" s="17" t="s">
        <v>516</v>
      </c>
    </row>
    <row r="6" s="1" customFormat="1" ht="40.5" customHeight="1" spans="1:7">
      <c r="A6" s="14"/>
      <c r="B6" s="14"/>
      <c r="C6" s="14"/>
      <c r="D6" s="15"/>
      <c r="E6" s="16"/>
      <c r="F6" s="18" t="s">
        <v>32</v>
      </c>
      <c r="G6" s="17"/>
    </row>
    <row r="7" s="1" customFormat="1" ht="15.7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s="1" customFormat="1" ht="30" customHeight="1" spans="1:7">
      <c r="A8" s="21" t="s">
        <v>44</v>
      </c>
      <c r="B8" s="22"/>
      <c r="C8" s="22"/>
      <c r="D8" s="22"/>
      <c r="E8" s="23">
        <v>1381</v>
      </c>
      <c r="F8" s="23"/>
      <c r="G8" s="23"/>
    </row>
    <row r="9" s="1" customFormat="1" ht="30" customHeight="1" spans="1:7">
      <c r="A9" s="22"/>
      <c r="B9" s="24" t="s">
        <v>517</v>
      </c>
      <c r="C9" s="21" t="s">
        <v>316</v>
      </c>
      <c r="D9" s="25" t="s">
        <v>518</v>
      </c>
      <c r="E9" s="23">
        <v>64</v>
      </c>
      <c r="F9" s="23"/>
      <c r="G9" s="23"/>
    </row>
    <row r="10" s="1" customFormat="1" ht="30" customHeight="1" spans="1:7">
      <c r="A10" s="24"/>
      <c r="B10" s="24" t="s">
        <v>519</v>
      </c>
      <c r="C10" s="21" t="s">
        <v>323</v>
      </c>
      <c r="D10" s="25" t="s">
        <v>518</v>
      </c>
      <c r="E10" s="23">
        <v>127</v>
      </c>
      <c r="F10" s="23"/>
      <c r="G10" s="23"/>
    </row>
    <row r="11" s="1" customFormat="1" ht="30" customHeight="1" spans="1:7">
      <c r="A11" s="24"/>
      <c r="B11" s="24" t="s">
        <v>520</v>
      </c>
      <c r="C11" s="21" t="s">
        <v>328</v>
      </c>
      <c r="D11" s="25" t="s">
        <v>521</v>
      </c>
      <c r="E11" s="23">
        <v>1190</v>
      </c>
      <c r="F11" s="23"/>
      <c r="G11" s="23"/>
    </row>
    <row r="12" s="1" customFormat="1" ht="30" customHeight="1" spans="1:7">
      <c r="A12" s="26" t="s">
        <v>30</v>
      </c>
      <c r="B12" s="27" t="s">
        <v>522</v>
      </c>
      <c r="C12" s="27"/>
      <c r="D12" s="28"/>
      <c r="E12" s="23">
        <v>1381</v>
      </c>
      <c r="F12" s="23"/>
      <c r="G12" s="23"/>
    </row>
    <row r="13" s="1" customFormat="1" ht="30" customHeight="1"/>
    <row r="14" s="1" customFormat="1" ht="30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055555555556" right="0.393055555555556" top="1" bottom="0.802777777777778" header="0.5" footer="0.5"/>
  <pageSetup paperSize="9" scale="56" fitToHeight="0" orientation="landscape" blackAndWhite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38"/>
  <sheetViews>
    <sheetView zoomScale="70" zoomScaleNormal="70" workbookViewId="0">
      <selection activeCell="F24" sqref="F24"/>
    </sheetView>
  </sheetViews>
  <sheetFormatPr defaultColWidth="9.15" defaultRowHeight="14.25" customHeight="1"/>
  <cols>
    <col min="1" max="1" width="10.3" style="2" customWidth="1"/>
    <col min="2" max="2" width="25.9" style="2" customWidth="1"/>
    <col min="3" max="17" width="12.2666666666667" style="2" customWidth="1"/>
    <col min="18" max="16384" width="9.15" style="2"/>
  </cols>
  <sheetData>
    <row r="1" s="1" customFormat="1" ht="15.75" customHeight="1" spans="17:17">
      <c r="Q1" s="130" t="s">
        <v>45</v>
      </c>
    </row>
    <row r="2" ht="28.5" customHeight="1" spans="1:17">
      <c r="A2" s="5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15" customHeight="1" spans="1:17">
      <c r="A3" s="238" t="str">
        <f>'部门收入预算表01-2'!A3</f>
        <v>单位名称：曲靖市城市综合管理局（本级）</v>
      </c>
      <c r="B3" s="239"/>
      <c r="C3" s="76"/>
      <c r="D3" s="8"/>
      <c r="E3" s="76"/>
      <c r="F3" s="8"/>
      <c r="G3" s="76"/>
      <c r="H3" s="8"/>
      <c r="I3" s="8"/>
      <c r="J3" s="8"/>
      <c r="K3" s="76"/>
      <c r="L3" s="8"/>
      <c r="M3" s="76"/>
      <c r="N3" s="76"/>
      <c r="O3" s="8"/>
      <c r="P3" s="8"/>
      <c r="Q3" s="308" t="s">
        <v>2</v>
      </c>
    </row>
    <row r="4" s="1" customFormat="1" ht="17.25" customHeight="1" spans="1:17">
      <c r="A4" s="240" t="s">
        <v>47</v>
      </c>
      <c r="B4" s="241" t="s">
        <v>48</v>
      </c>
      <c r="C4" s="242" t="s">
        <v>30</v>
      </c>
      <c r="D4" s="243" t="s">
        <v>49</v>
      </c>
      <c r="E4" s="13"/>
      <c r="F4" s="243" t="s">
        <v>50</v>
      </c>
      <c r="G4" s="13"/>
      <c r="H4" s="244" t="s">
        <v>33</v>
      </c>
      <c r="I4" s="11" t="s">
        <v>34</v>
      </c>
      <c r="J4" s="241" t="s">
        <v>51</v>
      </c>
      <c r="K4" s="252" t="s">
        <v>35</v>
      </c>
      <c r="L4" s="243" t="s">
        <v>37</v>
      </c>
      <c r="M4" s="253"/>
      <c r="N4" s="253"/>
      <c r="O4" s="253"/>
      <c r="P4" s="253"/>
      <c r="Q4" s="258"/>
    </row>
    <row r="5" s="1" customFormat="1" ht="33" customHeight="1" spans="1:17">
      <c r="A5" s="13"/>
      <c r="B5" s="245"/>
      <c r="C5" s="245"/>
      <c r="D5" s="246" t="s">
        <v>30</v>
      </c>
      <c r="E5" s="247" t="s">
        <v>52</v>
      </c>
      <c r="F5" s="247" t="s">
        <v>30</v>
      </c>
      <c r="G5" s="248" t="s">
        <v>52</v>
      </c>
      <c r="H5" s="245"/>
      <c r="I5" s="245"/>
      <c r="J5" s="245"/>
      <c r="K5" s="254"/>
      <c r="L5" s="246" t="s">
        <v>32</v>
      </c>
      <c r="M5" s="255" t="s">
        <v>53</v>
      </c>
      <c r="N5" s="255" t="s">
        <v>54</v>
      </c>
      <c r="O5" s="255" t="s">
        <v>55</v>
      </c>
      <c r="P5" s="255" t="s">
        <v>56</v>
      </c>
      <c r="Q5" s="255" t="s">
        <v>57</v>
      </c>
    </row>
    <row r="6" s="1" customFormat="1" ht="16.5" customHeight="1" spans="1:17">
      <c r="A6" s="13">
        <v>1</v>
      </c>
      <c r="B6" s="245">
        <v>2</v>
      </c>
      <c r="C6" s="245">
        <v>3</v>
      </c>
      <c r="D6" s="245">
        <v>4</v>
      </c>
      <c r="E6" s="249">
        <v>5</v>
      </c>
      <c r="F6" s="250">
        <v>6</v>
      </c>
      <c r="G6" s="249">
        <v>7</v>
      </c>
      <c r="H6" s="250">
        <v>8</v>
      </c>
      <c r="I6" s="249">
        <v>9</v>
      </c>
      <c r="J6" s="249">
        <v>10</v>
      </c>
      <c r="K6" s="249">
        <v>11</v>
      </c>
      <c r="L6" s="249">
        <v>12</v>
      </c>
      <c r="M6" s="256">
        <v>13</v>
      </c>
      <c r="N6" s="257">
        <v>14</v>
      </c>
      <c r="O6" s="257">
        <v>15</v>
      </c>
      <c r="P6" s="257">
        <v>16</v>
      </c>
      <c r="Q6" s="257">
        <v>17</v>
      </c>
    </row>
    <row r="7" s="1" customFormat="1" ht="19.5" customHeight="1" spans="1:17">
      <c r="A7" s="24" t="s">
        <v>58</v>
      </c>
      <c r="B7" s="21" t="s">
        <v>59</v>
      </c>
      <c r="C7" s="23">
        <v>38.791382</v>
      </c>
      <c r="D7" s="23">
        <v>38.791382</v>
      </c>
      <c r="E7" s="23">
        <v>38.791382</v>
      </c>
      <c r="F7" s="23"/>
      <c r="G7" s="23"/>
      <c r="H7" s="23">
        <v>38.791382</v>
      </c>
      <c r="I7" s="23"/>
      <c r="J7" s="23"/>
      <c r="K7" s="23"/>
      <c r="L7" s="23"/>
      <c r="M7" s="23"/>
      <c r="N7" s="23"/>
      <c r="O7" s="23"/>
      <c r="P7" s="23"/>
      <c r="Q7" s="23"/>
    </row>
    <row r="8" s="1" customFormat="1" ht="19.5" customHeight="1" spans="1:17">
      <c r="A8" s="24" t="s">
        <v>60</v>
      </c>
      <c r="B8" s="21" t="s">
        <v>61</v>
      </c>
      <c r="C8" s="23">
        <v>38.791382</v>
      </c>
      <c r="D8" s="23">
        <v>38.791382</v>
      </c>
      <c r="E8" s="23">
        <v>38.791382</v>
      </c>
      <c r="F8" s="23"/>
      <c r="G8" s="23"/>
      <c r="H8" s="23">
        <v>38.791382</v>
      </c>
      <c r="I8" s="23"/>
      <c r="J8" s="23"/>
      <c r="K8" s="23"/>
      <c r="L8" s="23"/>
      <c r="M8" s="23"/>
      <c r="N8" s="23"/>
      <c r="O8" s="23"/>
      <c r="P8" s="23"/>
      <c r="Q8" s="23"/>
    </row>
    <row r="9" s="1" customFormat="1" ht="19.5" customHeight="1" spans="1:17">
      <c r="A9" s="24" t="s">
        <v>62</v>
      </c>
      <c r="B9" s="21" t="s">
        <v>63</v>
      </c>
      <c r="C9" s="23">
        <v>1.511478</v>
      </c>
      <c r="D9" s="23">
        <v>1.511478</v>
      </c>
      <c r="E9" s="23">
        <v>1.511478</v>
      </c>
      <c r="F9" s="23"/>
      <c r="G9" s="23"/>
      <c r="H9" s="23">
        <v>1.511478</v>
      </c>
      <c r="I9" s="23"/>
      <c r="J9" s="23"/>
      <c r="K9" s="23"/>
      <c r="L9" s="23"/>
      <c r="M9" s="23"/>
      <c r="N9" s="23"/>
      <c r="O9" s="23"/>
      <c r="P9" s="23"/>
      <c r="Q9" s="23"/>
    </row>
    <row r="10" s="1" customFormat="1" ht="28" customHeight="1" spans="1:17">
      <c r="A10" s="24" t="s">
        <v>64</v>
      </c>
      <c r="B10" s="21" t="s">
        <v>65</v>
      </c>
      <c r="C10" s="23">
        <v>37.279904</v>
      </c>
      <c r="D10" s="23">
        <v>37.279904</v>
      </c>
      <c r="E10" s="23">
        <v>37.279904</v>
      </c>
      <c r="F10" s="23"/>
      <c r="G10" s="23"/>
      <c r="H10" s="23">
        <v>37.279904</v>
      </c>
      <c r="I10" s="23"/>
      <c r="J10" s="23"/>
      <c r="K10" s="23"/>
      <c r="L10" s="23"/>
      <c r="M10" s="23"/>
      <c r="N10" s="23"/>
      <c r="O10" s="23"/>
      <c r="P10" s="23"/>
      <c r="Q10" s="23"/>
    </row>
    <row r="11" s="1" customFormat="1" ht="19.5" customHeight="1" spans="1:17">
      <c r="A11" s="24" t="s">
        <v>66</v>
      </c>
      <c r="B11" s="21" t="s">
        <v>67</v>
      </c>
      <c r="C11" s="23">
        <v>25.373031</v>
      </c>
      <c r="D11" s="23">
        <v>25.373031</v>
      </c>
      <c r="E11" s="23">
        <v>25.373031</v>
      </c>
      <c r="F11" s="23"/>
      <c r="G11" s="23"/>
      <c r="H11" s="23">
        <v>25.373031</v>
      </c>
      <c r="I11" s="23"/>
      <c r="J11" s="23"/>
      <c r="K11" s="23"/>
      <c r="L11" s="23"/>
      <c r="M11" s="23"/>
      <c r="N11" s="23"/>
      <c r="O11" s="23"/>
      <c r="P11" s="23"/>
      <c r="Q11" s="23"/>
    </row>
    <row r="12" s="1" customFormat="1" ht="19.5" customHeight="1" spans="1:17">
      <c r="A12" s="24" t="s">
        <v>68</v>
      </c>
      <c r="B12" s="21" t="s">
        <v>69</v>
      </c>
      <c r="C12" s="23">
        <v>25.373031</v>
      </c>
      <c r="D12" s="23">
        <v>25.373031</v>
      </c>
      <c r="E12" s="23">
        <v>25.373031</v>
      </c>
      <c r="F12" s="23"/>
      <c r="G12" s="23"/>
      <c r="H12" s="23">
        <v>25.373031</v>
      </c>
      <c r="I12" s="23"/>
      <c r="J12" s="23"/>
      <c r="K12" s="23"/>
      <c r="L12" s="23"/>
      <c r="M12" s="23"/>
      <c r="N12" s="23"/>
      <c r="O12" s="23"/>
      <c r="P12" s="23"/>
      <c r="Q12" s="23"/>
    </row>
    <row r="13" s="1" customFormat="1" ht="19.5" customHeight="1" spans="1:17">
      <c r="A13" s="24" t="s">
        <v>70</v>
      </c>
      <c r="B13" s="21" t="s">
        <v>71</v>
      </c>
      <c r="C13" s="23">
        <v>13.098595</v>
      </c>
      <c r="D13" s="23">
        <v>13.098595</v>
      </c>
      <c r="E13" s="23">
        <v>13.098595</v>
      </c>
      <c r="F13" s="23"/>
      <c r="G13" s="23"/>
      <c r="H13" s="23">
        <v>13.098595</v>
      </c>
      <c r="I13" s="23"/>
      <c r="J13" s="23"/>
      <c r="K13" s="23"/>
      <c r="L13" s="23"/>
      <c r="M13" s="23"/>
      <c r="N13" s="23"/>
      <c r="O13" s="23"/>
      <c r="P13" s="23"/>
      <c r="Q13" s="23"/>
    </row>
    <row r="14" s="1" customFormat="1" ht="19.5" customHeight="1" spans="1:17">
      <c r="A14" s="24" t="s">
        <v>72</v>
      </c>
      <c r="B14" s="21" t="s">
        <v>73</v>
      </c>
      <c r="C14" s="23">
        <v>9.955598</v>
      </c>
      <c r="D14" s="23">
        <v>9.955598</v>
      </c>
      <c r="E14" s="23">
        <v>9.955598</v>
      </c>
      <c r="F14" s="23"/>
      <c r="G14" s="23"/>
      <c r="H14" s="23">
        <v>9.955598</v>
      </c>
      <c r="I14" s="23"/>
      <c r="J14" s="23"/>
      <c r="K14" s="23"/>
      <c r="L14" s="23"/>
      <c r="M14" s="23"/>
      <c r="N14" s="23"/>
      <c r="O14" s="23"/>
      <c r="P14" s="23"/>
      <c r="Q14" s="23"/>
    </row>
    <row r="15" s="1" customFormat="1" ht="19.5" customHeight="1" spans="1:17">
      <c r="A15" s="24" t="s">
        <v>74</v>
      </c>
      <c r="B15" s="21" t="s">
        <v>75</v>
      </c>
      <c r="C15" s="23">
        <v>2.318838</v>
      </c>
      <c r="D15" s="23">
        <v>2.318838</v>
      </c>
      <c r="E15" s="23">
        <v>2.318838</v>
      </c>
      <c r="F15" s="23"/>
      <c r="G15" s="23"/>
      <c r="H15" s="23">
        <v>2.318838</v>
      </c>
      <c r="I15" s="23"/>
      <c r="J15" s="23"/>
      <c r="K15" s="23"/>
      <c r="L15" s="23"/>
      <c r="M15" s="23"/>
      <c r="N15" s="23"/>
      <c r="O15" s="23"/>
      <c r="P15" s="23"/>
      <c r="Q15" s="23"/>
    </row>
    <row r="16" s="1" customFormat="1" ht="19.5" customHeight="1" spans="1:17">
      <c r="A16" s="24" t="s">
        <v>76</v>
      </c>
      <c r="B16" s="21" t="s">
        <v>77</v>
      </c>
      <c r="C16" s="23">
        <v>1691.968283</v>
      </c>
      <c r="D16" s="23">
        <v>305.968283</v>
      </c>
      <c r="E16" s="23">
        <v>305.968283</v>
      </c>
      <c r="F16" s="23">
        <v>1386</v>
      </c>
      <c r="G16" s="23">
        <v>1381</v>
      </c>
      <c r="H16" s="23">
        <v>1686.968283</v>
      </c>
      <c r="I16" s="23"/>
      <c r="J16" s="23"/>
      <c r="K16" s="23"/>
      <c r="L16" s="23">
        <v>5</v>
      </c>
      <c r="M16" s="23"/>
      <c r="N16" s="23"/>
      <c r="O16" s="23"/>
      <c r="P16" s="23"/>
      <c r="Q16" s="23">
        <v>5</v>
      </c>
    </row>
    <row r="17" s="1" customFormat="1" ht="19.5" customHeight="1" spans="1:17">
      <c r="A17" s="24" t="s">
        <v>78</v>
      </c>
      <c r="B17" s="21" t="s">
        <v>79</v>
      </c>
      <c r="C17" s="23">
        <v>501.968283</v>
      </c>
      <c r="D17" s="23">
        <v>305.968283</v>
      </c>
      <c r="E17" s="23">
        <v>305.968283</v>
      </c>
      <c r="F17" s="23">
        <v>196</v>
      </c>
      <c r="G17" s="23">
        <v>191</v>
      </c>
      <c r="H17" s="23">
        <v>496.968283</v>
      </c>
      <c r="I17" s="23"/>
      <c r="J17" s="23"/>
      <c r="K17" s="23"/>
      <c r="L17" s="23">
        <v>5</v>
      </c>
      <c r="M17" s="23"/>
      <c r="N17" s="23"/>
      <c r="O17" s="23"/>
      <c r="P17" s="23"/>
      <c r="Q17" s="23">
        <v>5</v>
      </c>
    </row>
    <row r="18" s="1" customFormat="1" ht="19.5" customHeight="1" spans="1:17">
      <c r="A18" s="24" t="s">
        <v>80</v>
      </c>
      <c r="B18" s="21" t="s">
        <v>81</v>
      </c>
      <c r="C18" s="23">
        <v>501.968283</v>
      </c>
      <c r="D18" s="23">
        <v>305.968283</v>
      </c>
      <c r="E18" s="23">
        <v>305.968283</v>
      </c>
      <c r="F18" s="23">
        <v>196</v>
      </c>
      <c r="G18" s="23">
        <v>191</v>
      </c>
      <c r="H18" s="23">
        <v>496.968283</v>
      </c>
      <c r="I18" s="23"/>
      <c r="J18" s="23"/>
      <c r="K18" s="23"/>
      <c r="L18" s="23">
        <v>5</v>
      </c>
      <c r="M18" s="23"/>
      <c r="N18" s="23"/>
      <c r="O18" s="23"/>
      <c r="P18" s="23"/>
      <c r="Q18" s="23">
        <v>5</v>
      </c>
    </row>
    <row r="19" s="1" customFormat="1" ht="19.5" customHeight="1" spans="1:17">
      <c r="A19" s="24" t="s">
        <v>82</v>
      </c>
      <c r="B19" s="21" t="s">
        <v>83</v>
      </c>
      <c r="C19" s="23">
        <v>1190</v>
      </c>
      <c r="D19" s="23"/>
      <c r="E19" s="23"/>
      <c r="F19" s="23">
        <v>1190</v>
      </c>
      <c r="G19" s="23">
        <v>1190</v>
      </c>
      <c r="H19" s="23">
        <v>1190</v>
      </c>
      <c r="I19" s="23"/>
      <c r="J19" s="23"/>
      <c r="K19" s="23"/>
      <c r="L19" s="23"/>
      <c r="M19" s="23"/>
      <c r="N19" s="23"/>
      <c r="O19" s="23"/>
      <c r="P19" s="23"/>
      <c r="Q19" s="23"/>
    </row>
    <row r="20" s="1" customFormat="1" ht="19.5" customHeight="1" spans="1:17">
      <c r="A20" s="24" t="s">
        <v>84</v>
      </c>
      <c r="B20" s="21" t="s">
        <v>83</v>
      </c>
      <c r="C20" s="23">
        <v>1190</v>
      </c>
      <c r="D20" s="23"/>
      <c r="E20" s="23"/>
      <c r="F20" s="23">
        <v>1190</v>
      </c>
      <c r="G20" s="23">
        <v>1190</v>
      </c>
      <c r="H20" s="23">
        <v>1190</v>
      </c>
      <c r="I20" s="23"/>
      <c r="J20" s="23"/>
      <c r="K20" s="23"/>
      <c r="L20" s="23"/>
      <c r="M20" s="23"/>
      <c r="N20" s="23"/>
      <c r="O20" s="23"/>
      <c r="P20" s="23"/>
      <c r="Q20" s="23"/>
    </row>
    <row r="21" s="1" customFormat="1" ht="19.5" customHeight="1" spans="1:17">
      <c r="A21" s="24" t="s">
        <v>85</v>
      </c>
      <c r="B21" s="21" t="s">
        <v>86</v>
      </c>
      <c r="C21" s="23">
        <v>33.371251</v>
      </c>
      <c r="D21" s="23">
        <v>33.371251</v>
      </c>
      <c r="E21" s="23">
        <v>33.371251</v>
      </c>
      <c r="F21" s="23"/>
      <c r="G21" s="23"/>
      <c r="H21" s="23">
        <v>33.371251</v>
      </c>
      <c r="I21" s="23"/>
      <c r="J21" s="23"/>
      <c r="K21" s="23"/>
      <c r="L21" s="23"/>
      <c r="M21" s="23"/>
      <c r="N21" s="23"/>
      <c r="O21" s="23"/>
      <c r="P21" s="23"/>
      <c r="Q21" s="23"/>
    </row>
    <row r="22" s="1" customFormat="1" ht="19.5" customHeight="1" spans="1:17">
      <c r="A22" s="24" t="s">
        <v>87</v>
      </c>
      <c r="B22" s="21" t="s">
        <v>88</v>
      </c>
      <c r="C22" s="23">
        <v>33.371251</v>
      </c>
      <c r="D22" s="23">
        <v>33.371251</v>
      </c>
      <c r="E22" s="23">
        <v>33.371251</v>
      </c>
      <c r="F22" s="23"/>
      <c r="G22" s="23"/>
      <c r="H22" s="23">
        <v>33.371251</v>
      </c>
      <c r="I22" s="23"/>
      <c r="J22" s="23"/>
      <c r="K22" s="23"/>
      <c r="L22" s="23"/>
      <c r="M22" s="23"/>
      <c r="N22" s="23"/>
      <c r="O22" s="23"/>
      <c r="P22" s="23"/>
      <c r="Q22" s="23"/>
    </row>
    <row r="23" s="1" customFormat="1" ht="19.5" customHeight="1" spans="1:17">
      <c r="A23" s="24" t="s">
        <v>89</v>
      </c>
      <c r="B23" s="21" t="s">
        <v>90</v>
      </c>
      <c r="C23" s="23">
        <v>33.371251</v>
      </c>
      <c r="D23" s="23">
        <v>33.371251</v>
      </c>
      <c r="E23" s="23">
        <v>33.371251</v>
      </c>
      <c r="F23" s="23"/>
      <c r="G23" s="23"/>
      <c r="H23" s="23">
        <v>33.371251</v>
      </c>
      <c r="I23" s="23"/>
      <c r="J23" s="23"/>
      <c r="K23" s="23"/>
      <c r="L23" s="23"/>
      <c r="M23" s="23"/>
      <c r="N23" s="23"/>
      <c r="O23" s="23"/>
      <c r="P23" s="23"/>
      <c r="Q23" s="23"/>
    </row>
    <row r="24" s="1" customFormat="1" ht="17.25" customHeight="1" spans="1:17">
      <c r="A24" s="251" t="s">
        <v>91</v>
      </c>
      <c r="B24" s="11" t="s">
        <v>92</v>
      </c>
      <c r="C24" s="23">
        <v>1789.503947</v>
      </c>
      <c r="D24" s="23">
        <v>403.503947</v>
      </c>
      <c r="E24" s="23">
        <v>403.503947</v>
      </c>
      <c r="F24" s="23">
        <v>1386</v>
      </c>
      <c r="G24" s="23">
        <v>1381</v>
      </c>
      <c r="H24" s="23">
        <v>1784.503947</v>
      </c>
      <c r="I24" s="23"/>
      <c r="J24" s="23"/>
      <c r="K24" s="23"/>
      <c r="L24" s="23">
        <v>5</v>
      </c>
      <c r="M24" s="23"/>
      <c r="N24" s="23"/>
      <c r="O24" s="23"/>
      <c r="P24" s="23"/>
      <c r="Q24" s="23">
        <v>5</v>
      </c>
    </row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1" bottom="0.802777777777778" header="0.5" footer="0.5"/>
  <pageSetup paperSize="9" scale="60" fitToHeight="0" orientation="landscape" blackAndWhite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54"/>
  <sheetViews>
    <sheetView zoomScale="80" zoomScaleNormal="80" topLeftCell="A10" workbookViewId="0">
      <selection activeCell="C19" sqref="C19"/>
    </sheetView>
  </sheetViews>
  <sheetFormatPr defaultColWidth="9.15" defaultRowHeight="14.25" customHeight="1" outlineLevelCol="3"/>
  <cols>
    <col min="1" max="1" width="46.0666666666667" style="2" customWidth="1"/>
    <col min="2" max="2" width="23.6416666666667" style="2" customWidth="1"/>
    <col min="3" max="3" width="46.0666666666667" style="2" customWidth="1"/>
    <col min="4" max="4" width="23.6416666666667" style="2" customWidth="1"/>
    <col min="5" max="5" width="9.15" style="2"/>
    <col min="6" max="6" width="20.9083333333333" style="2" customWidth="1"/>
    <col min="7" max="7" width="25.0916666666667" style="2" customWidth="1"/>
    <col min="8" max="8" width="24" style="2" customWidth="1"/>
    <col min="9" max="9" width="20.7333333333333" style="2" customWidth="1"/>
    <col min="10" max="16384" width="9.15" style="2"/>
  </cols>
  <sheetData>
    <row r="1" customHeight="1" spans="1:4">
      <c r="A1" s="123"/>
      <c r="C1" s="232"/>
      <c r="D1" s="131" t="s">
        <v>93</v>
      </c>
    </row>
    <row r="2" ht="31.5" customHeight="1" spans="1:4">
      <c r="A2" s="63" t="s">
        <v>94</v>
      </c>
      <c r="B2" s="233"/>
      <c r="C2" s="232"/>
      <c r="D2" s="233"/>
    </row>
    <row r="3" s="1" customFormat="1" ht="17.25" customHeight="1" spans="1:4">
      <c r="A3" s="140" t="str">
        <f>'部门支出预算表01-03'!A3</f>
        <v>单位名称：曲靖市城市综合管理局（本级）</v>
      </c>
      <c r="B3" s="234"/>
      <c r="C3" s="235"/>
      <c r="D3" s="309" t="s">
        <v>2</v>
      </c>
    </row>
    <row r="4" s="1" customFormat="1" ht="19.5" customHeight="1" spans="1:4">
      <c r="A4" s="12" t="s">
        <v>3</v>
      </c>
      <c r="B4" s="13"/>
      <c r="C4" s="25" t="s">
        <v>95</v>
      </c>
      <c r="D4" s="13"/>
    </row>
    <row r="5" s="1" customFormat="1" ht="21.75" customHeight="1" spans="1:4">
      <c r="A5" s="12" t="s">
        <v>5</v>
      </c>
      <c r="B5" s="236" t="s">
        <v>6</v>
      </c>
      <c r="C5" s="25" t="s">
        <v>96</v>
      </c>
      <c r="D5" s="236" t="s">
        <v>6</v>
      </c>
    </row>
    <row r="6" s="1" customFormat="1" ht="17.25" customHeight="1" spans="1:4">
      <c r="A6" s="13"/>
      <c r="B6" s="237"/>
      <c r="C6" s="68"/>
      <c r="D6" s="237"/>
    </row>
    <row r="7" s="1" customFormat="1" ht="25" customHeight="1" spans="1:4">
      <c r="A7" s="21" t="s">
        <v>97</v>
      </c>
      <c r="B7" s="23">
        <v>1784.503947</v>
      </c>
      <c r="C7" s="21" t="s">
        <v>98</v>
      </c>
      <c r="D7" s="23">
        <v>1784.503947</v>
      </c>
    </row>
    <row r="8" s="1" customFormat="1" ht="25" customHeight="1" spans="1:4">
      <c r="A8" s="21" t="s">
        <v>99</v>
      </c>
      <c r="B8" s="23">
        <v>1784.503947</v>
      </c>
      <c r="C8" s="24" t="s">
        <v>100</v>
      </c>
      <c r="D8" s="23"/>
    </row>
    <row r="9" s="1" customFormat="1" ht="25" customHeight="1" spans="1:4">
      <c r="A9" s="21" t="s">
        <v>101</v>
      </c>
      <c r="B9" s="23"/>
      <c r="C9" s="24" t="s">
        <v>102</v>
      </c>
      <c r="D9" s="23"/>
    </row>
    <row r="10" s="1" customFormat="1" ht="25" customHeight="1" spans="1:4">
      <c r="A10" s="21" t="s">
        <v>103</v>
      </c>
      <c r="B10" s="23"/>
      <c r="C10" s="24" t="s">
        <v>104</v>
      </c>
      <c r="D10" s="23"/>
    </row>
    <row r="11" s="1" customFormat="1" ht="25" customHeight="1" spans="1:4">
      <c r="A11" s="21" t="s">
        <v>105</v>
      </c>
      <c r="B11" s="23"/>
      <c r="C11" s="24" t="s">
        <v>106</v>
      </c>
      <c r="D11" s="23"/>
    </row>
    <row r="12" s="1" customFormat="1" ht="25" customHeight="1" spans="1:4">
      <c r="A12" s="21" t="s">
        <v>99</v>
      </c>
      <c r="B12" s="23"/>
      <c r="C12" s="24" t="s">
        <v>107</v>
      </c>
      <c r="D12" s="23"/>
    </row>
    <row r="13" s="1" customFormat="1" ht="25" customHeight="1" spans="1:4">
      <c r="A13" s="21" t="s">
        <v>101</v>
      </c>
      <c r="B13" s="23"/>
      <c r="C13" s="24" t="s">
        <v>108</v>
      </c>
      <c r="D13" s="23"/>
    </row>
    <row r="14" s="1" customFormat="1" ht="25" customHeight="1" spans="1:4">
      <c r="A14" s="21" t="s">
        <v>103</v>
      </c>
      <c r="B14" s="23"/>
      <c r="C14" s="24" t="s">
        <v>109</v>
      </c>
      <c r="D14" s="23"/>
    </row>
    <row r="15" s="1" customFormat="1" ht="25" customHeight="1" spans="1:4">
      <c r="A15" s="21"/>
      <c r="B15" s="23"/>
      <c r="C15" s="24" t="s">
        <v>110</v>
      </c>
      <c r="D15" s="23">
        <v>38.791382</v>
      </c>
    </row>
    <row r="16" s="1" customFormat="1" ht="25" customHeight="1" spans="1:4">
      <c r="A16" s="21"/>
      <c r="B16" s="23"/>
      <c r="C16" s="24" t="s">
        <v>111</v>
      </c>
      <c r="D16" s="23">
        <v>25.373031</v>
      </c>
    </row>
    <row r="17" s="1" customFormat="1" ht="25" customHeight="1" spans="1:4">
      <c r="A17" s="21"/>
      <c r="B17" s="23"/>
      <c r="C17" s="24" t="s">
        <v>112</v>
      </c>
      <c r="D17" s="23"/>
    </row>
    <row r="18" s="1" customFormat="1" ht="25" customHeight="1" spans="1:4">
      <c r="A18" s="21"/>
      <c r="B18" s="23"/>
      <c r="C18" s="24" t="s">
        <v>113</v>
      </c>
      <c r="D18" s="23">
        <v>1686.968283</v>
      </c>
    </row>
    <row r="19" s="1" customFormat="1" ht="25" customHeight="1" spans="1:4">
      <c r="A19" s="21"/>
      <c r="B19" s="23"/>
      <c r="C19" s="24" t="s">
        <v>114</v>
      </c>
      <c r="D19" s="23"/>
    </row>
    <row r="20" s="1" customFormat="1" ht="25" customHeight="1" spans="1:4">
      <c r="A20" s="21"/>
      <c r="B20" s="23"/>
      <c r="C20" s="24" t="s">
        <v>115</v>
      </c>
      <c r="D20" s="23"/>
    </row>
    <row r="21" s="1" customFormat="1" ht="25" customHeight="1" spans="1:4">
      <c r="A21" s="21"/>
      <c r="B21" s="23"/>
      <c r="C21" s="24" t="s">
        <v>116</v>
      </c>
      <c r="D21" s="23"/>
    </row>
    <row r="22" s="1" customFormat="1" ht="25" customHeight="1" spans="1:4">
      <c r="A22" s="21"/>
      <c r="B22" s="23"/>
      <c r="C22" s="24" t="s">
        <v>117</v>
      </c>
      <c r="D22" s="23"/>
    </row>
    <row r="23" s="1" customFormat="1" ht="25" customHeight="1" spans="1:4">
      <c r="A23" s="21"/>
      <c r="B23" s="23"/>
      <c r="C23" s="24" t="s">
        <v>118</v>
      </c>
      <c r="D23" s="23"/>
    </row>
    <row r="24" s="1" customFormat="1" ht="25" customHeight="1" spans="1:4">
      <c r="A24" s="21"/>
      <c r="B24" s="23"/>
      <c r="C24" s="24" t="s">
        <v>119</v>
      </c>
      <c r="D24" s="23"/>
    </row>
    <row r="25" s="1" customFormat="1" ht="25" customHeight="1" spans="1:4">
      <c r="A25" s="21"/>
      <c r="B25" s="23"/>
      <c r="C25" s="24" t="s">
        <v>120</v>
      </c>
      <c r="D25" s="23"/>
    </row>
    <row r="26" s="1" customFormat="1" ht="25" customHeight="1" spans="1:4">
      <c r="A26" s="21"/>
      <c r="B26" s="23"/>
      <c r="C26" s="24" t="s">
        <v>121</v>
      </c>
      <c r="D26" s="23">
        <v>33.371251</v>
      </c>
    </row>
    <row r="27" s="1" customFormat="1" ht="25" customHeight="1" spans="1:4">
      <c r="A27" s="21"/>
      <c r="B27" s="23"/>
      <c r="C27" s="24" t="s">
        <v>122</v>
      </c>
      <c r="D27" s="23"/>
    </row>
    <row r="28" s="1" customFormat="1" ht="25" customHeight="1" spans="1:4">
      <c r="A28" s="21"/>
      <c r="B28" s="23"/>
      <c r="C28" s="24" t="s">
        <v>123</v>
      </c>
      <c r="D28" s="23"/>
    </row>
    <row r="29" s="1" customFormat="1" ht="25" customHeight="1" spans="1:4">
      <c r="A29" s="21"/>
      <c r="B29" s="23"/>
      <c r="C29" s="24" t="s">
        <v>124</v>
      </c>
      <c r="D29" s="23"/>
    </row>
    <row r="30" s="1" customFormat="1" ht="25" customHeight="1" spans="1:4">
      <c r="A30" s="21"/>
      <c r="B30" s="23"/>
      <c r="C30" s="24" t="s">
        <v>125</v>
      </c>
      <c r="D30" s="23"/>
    </row>
    <row r="31" s="1" customFormat="1" ht="25" customHeight="1" spans="1:4">
      <c r="A31" s="24"/>
      <c r="B31" s="23"/>
      <c r="C31" s="21" t="s">
        <v>126</v>
      </c>
      <c r="D31" s="23"/>
    </row>
    <row r="32" s="1" customFormat="1" ht="25" customHeight="1" spans="1:4">
      <c r="A32" s="25" t="s">
        <v>127</v>
      </c>
      <c r="B32" s="23">
        <v>1784.503947</v>
      </c>
      <c r="C32" s="25" t="s">
        <v>23</v>
      </c>
      <c r="D32" s="23">
        <v>1784.503947</v>
      </c>
    </row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1" bottom="0.802777777777778" header="0.5" footer="0.5"/>
  <pageSetup paperSize="9" scale="69" fitToHeight="0" orientation="portrait" blackAndWhite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8"/>
  <sheetViews>
    <sheetView zoomScale="80" zoomScaleNormal="80" workbookViewId="0">
      <selection activeCell="D24" sqref="D24"/>
    </sheetView>
  </sheetViews>
  <sheetFormatPr defaultColWidth="9.15" defaultRowHeight="14.25" customHeight="1" outlineLevelCol="6"/>
  <cols>
    <col min="1" max="1" width="13.9333333333333" style="2" customWidth="1"/>
    <col min="2" max="2" width="52.5833333333333" style="2" customWidth="1"/>
    <col min="3" max="7" width="18.775" style="2" customWidth="1"/>
    <col min="8" max="16384" width="9.15" style="2"/>
  </cols>
  <sheetData>
    <row r="1" customHeight="1" spans="4:7">
      <c r="D1" s="223"/>
      <c r="F1" s="71"/>
      <c r="G1" s="130" t="s">
        <v>128</v>
      </c>
    </row>
    <row r="2" ht="39" customHeight="1" spans="1:7">
      <c r="A2" s="139" t="s">
        <v>129</v>
      </c>
      <c r="B2" s="139"/>
      <c r="C2" s="139"/>
      <c r="D2" s="139"/>
      <c r="E2" s="139"/>
      <c r="F2" s="139"/>
      <c r="G2" s="139"/>
    </row>
    <row r="3" s="1" customFormat="1" ht="18" customHeight="1" spans="1:7">
      <c r="A3" s="6" t="str">
        <f>'财政拨款收支预算总表02-1'!A3</f>
        <v>单位名称：曲靖市城市综合管理局（本级）</v>
      </c>
      <c r="F3" s="134"/>
      <c r="G3" s="309" t="s">
        <v>2</v>
      </c>
    </row>
    <row r="4" s="1" customFormat="1" ht="20.25" customHeight="1" spans="1:7">
      <c r="A4" s="224" t="s">
        <v>130</v>
      </c>
      <c r="B4" s="225"/>
      <c r="C4" s="151" t="s">
        <v>30</v>
      </c>
      <c r="D4" s="226" t="s">
        <v>49</v>
      </c>
      <c r="E4" s="13"/>
      <c r="F4" s="13"/>
      <c r="G4" s="12" t="s">
        <v>50</v>
      </c>
    </row>
    <row r="5" s="1" customFormat="1" ht="20.25" customHeight="1" spans="1:7">
      <c r="A5" s="227" t="s">
        <v>47</v>
      </c>
      <c r="B5" s="227" t="s">
        <v>48</v>
      </c>
      <c r="C5" s="13"/>
      <c r="D5" s="195" t="s">
        <v>32</v>
      </c>
      <c r="E5" s="195" t="s">
        <v>131</v>
      </c>
      <c r="F5" s="195" t="s">
        <v>132</v>
      </c>
      <c r="G5" s="13"/>
    </row>
    <row r="6" s="1" customFormat="1" ht="13.5" customHeight="1" spans="1:7">
      <c r="A6" s="228" t="s">
        <v>133</v>
      </c>
      <c r="B6" s="228" t="s">
        <v>134</v>
      </c>
      <c r="C6" s="228" t="s">
        <v>135</v>
      </c>
      <c r="D6" s="145" t="s">
        <v>136</v>
      </c>
      <c r="E6" s="145" t="s">
        <v>137</v>
      </c>
      <c r="F6" s="145" t="s">
        <v>138</v>
      </c>
      <c r="G6" s="85">
        <v>7</v>
      </c>
    </row>
    <row r="7" s="1" customFormat="1" ht="18" customHeight="1" spans="1:7">
      <c r="A7" s="24" t="s">
        <v>58</v>
      </c>
      <c r="B7" s="21" t="s">
        <v>59</v>
      </c>
      <c r="C7" s="23">
        <v>38.791382</v>
      </c>
      <c r="D7" s="23">
        <v>38.791382</v>
      </c>
      <c r="E7" s="23">
        <v>37.279904</v>
      </c>
      <c r="F7" s="23">
        <v>1.511478</v>
      </c>
      <c r="G7" s="23"/>
    </row>
    <row r="8" s="1" customFormat="1" ht="18" customHeight="1" spans="1:7">
      <c r="A8" s="24" t="s">
        <v>60</v>
      </c>
      <c r="B8" s="21" t="s">
        <v>61</v>
      </c>
      <c r="C8" s="23">
        <v>38.791382</v>
      </c>
      <c r="D8" s="23">
        <v>38.791382</v>
      </c>
      <c r="E8" s="23">
        <v>37.279904</v>
      </c>
      <c r="F8" s="23">
        <v>1.511478</v>
      </c>
      <c r="G8" s="23"/>
    </row>
    <row r="9" s="1" customFormat="1" ht="18" customHeight="1" spans="1:7">
      <c r="A9" s="24" t="s">
        <v>62</v>
      </c>
      <c r="B9" s="21" t="s">
        <v>63</v>
      </c>
      <c r="C9" s="23">
        <v>1.511478</v>
      </c>
      <c r="D9" s="23">
        <v>1.511478</v>
      </c>
      <c r="E9" s="23"/>
      <c r="F9" s="23">
        <v>1.511478</v>
      </c>
      <c r="G9" s="23"/>
    </row>
    <row r="10" s="1" customFormat="1" ht="18" customHeight="1" spans="1:7">
      <c r="A10" s="24" t="s">
        <v>64</v>
      </c>
      <c r="B10" s="21" t="s">
        <v>65</v>
      </c>
      <c r="C10" s="23">
        <v>37.279904</v>
      </c>
      <c r="D10" s="23">
        <v>37.279904</v>
      </c>
      <c r="E10" s="23">
        <v>37.279904</v>
      </c>
      <c r="F10" s="23"/>
      <c r="G10" s="23"/>
    </row>
    <row r="11" s="1" customFormat="1" ht="18" customHeight="1" spans="1:7">
      <c r="A11" s="24" t="s">
        <v>66</v>
      </c>
      <c r="B11" s="21" t="s">
        <v>67</v>
      </c>
      <c r="C11" s="23">
        <v>25.373031</v>
      </c>
      <c r="D11" s="23">
        <v>25.373031</v>
      </c>
      <c r="E11" s="23">
        <v>25.373031</v>
      </c>
      <c r="F11" s="23"/>
      <c r="G11" s="23"/>
    </row>
    <row r="12" s="1" customFormat="1" ht="18" customHeight="1" spans="1:7">
      <c r="A12" s="24" t="s">
        <v>68</v>
      </c>
      <c r="B12" s="21" t="s">
        <v>69</v>
      </c>
      <c r="C12" s="23">
        <v>25.373031</v>
      </c>
      <c r="D12" s="23">
        <v>25.373031</v>
      </c>
      <c r="E12" s="23">
        <v>25.373031</v>
      </c>
      <c r="F12" s="23"/>
      <c r="G12" s="23"/>
    </row>
    <row r="13" s="1" customFormat="1" ht="18" customHeight="1" spans="1:7">
      <c r="A13" s="24" t="s">
        <v>70</v>
      </c>
      <c r="B13" s="21" t="s">
        <v>71</v>
      </c>
      <c r="C13" s="23">
        <v>13.098595</v>
      </c>
      <c r="D13" s="23">
        <v>13.098595</v>
      </c>
      <c r="E13" s="23">
        <v>13.098595</v>
      </c>
      <c r="F13" s="23"/>
      <c r="G13" s="23"/>
    </row>
    <row r="14" s="1" customFormat="1" ht="18" customHeight="1" spans="1:7">
      <c r="A14" s="24" t="s">
        <v>72</v>
      </c>
      <c r="B14" s="21" t="s">
        <v>73</v>
      </c>
      <c r="C14" s="23">
        <v>9.955598</v>
      </c>
      <c r="D14" s="23">
        <v>9.955598</v>
      </c>
      <c r="E14" s="23">
        <v>9.955598</v>
      </c>
      <c r="F14" s="23"/>
      <c r="G14" s="23"/>
    </row>
    <row r="15" s="1" customFormat="1" ht="18" customHeight="1" spans="1:7">
      <c r="A15" s="24" t="s">
        <v>74</v>
      </c>
      <c r="B15" s="21" t="s">
        <v>75</v>
      </c>
      <c r="C15" s="23">
        <v>2.318838</v>
      </c>
      <c r="D15" s="23">
        <v>2.318838</v>
      </c>
      <c r="E15" s="23">
        <v>2.318838</v>
      </c>
      <c r="F15" s="23"/>
      <c r="G15" s="23"/>
    </row>
    <row r="16" s="1" customFormat="1" ht="18" customHeight="1" spans="1:7">
      <c r="A16" s="24" t="s">
        <v>76</v>
      </c>
      <c r="B16" s="21" t="s">
        <v>77</v>
      </c>
      <c r="C16" s="23">
        <v>1686.968283</v>
      </c>
      <c r="D16" s="23">
        <v>305.968283</v>
      </c>
      <c r="E16" s="23">
        <v>257.5274</v>
      </c>
      <c r="F16" s="23">
        <v>48.440883</v>
      </c>
      <c r="G16" s="23">
        <v>1381</v>
      </c>
    </row>
    <row r="17" s="1" customFormat="1" ht="18" customHeight="1" spans="1:7">
      <c r="A17" s="24" t="s">
        <v>78</v>
      </c>
      <c r="B17" s="21" t="s">
        <v>79</v>
      </c>
      <c r="C17" s="23">
        <v>496.968283</v>
      </c>
      <c r="D17" s="23">
        <v>305.968283</v>
      </c>
      <c r="E17" s="23">
        <v>257.5274</v>
      </c>
      <c r="F17" s="23">
        <v>48.440883</v>
      </c>
      <c r="G17" s="23">
        <v>191</v>
      </c>
    </row>
    <row r="18" s="1" customFormat="1" ht="18" customHeight="1" spans="1:7">
      <c r="A18" s="24" t="s">
        <v>80</v>
      </c>
      <c r="B18" s="21" t="s">
        <v>81</v>
      </c>
      <c r="C18" s="23">
        <v>496.968283</v>
      </c>
      <c r="D18" s="23">
        <v>305.968283</v>
      </c>
      <c r="E18" s="23">
        <v>257.5274</v>
      </c>
      <c r="F18" s="23">
        <v>48.440883</v>
      </c>
      <c r="G18" s="23">
        <v>191</v>
      </c>
    </row>
    <row r="19" s="1" customFormat="1" ht="18" customHeight="1" spans="1:7">
      <c r="A19" s="24" t="s">
        <v>82</v>
      </c>
      <c r="B19" s="21" t="s">
        <v>83</v>
      </c>
      <c r="C19" s="23">
        <v>1190</v>
      </c>
      <c r="D19" s="23"/>
      <c r="E19" s="23"/>
      <c r="F19" s="23"/>
      <c r="G19" s="23">
        <v>1190</v>
      </c>
    </row>
    <row r="20" s="1" customFormat="1" ht="18" customHeight="1" spans="1:7">
      <c r="A20" s="24" t="s">
        <v>84</v>
      </c>
      <c r="B20" s="21" t="s">
        <v>83</v>
      </c>
      <c r="C20" s="23">
        <v>1190</v>
      </c>
      <c r="D20" s="23"/>
      <c r="E20" s="23"/>
      <c r="F20" s="23"/>
      <c r="G20" s="23">
        <v>1190</v>
      </c>
    </row>
    <row r="21" s="1" customFormat="1" ht="18" customHeight="1" spans="1:7">
      <c r="A21" s="24" t="s">
        <v>85</v>
      </c>
      <c r="B21" s="21" t="s">
        <v>86</v>
      </c>
      <c r="C21" s="23">
        <v>33.371251</v>
      </c>
      <c r="D21" s="23">
        <v>33.371251</v>
      </c>
      <c r="E21" s="23">
        <v>33.371251</v>
      </c>
      <c r="F21" s="23"/>
      <c r="G21" s="23"/>
    </row>
    <row r="22" s="1" customFormat="1" ht="18" customHeight="1" spans="1:7">
      <c r="A22" s="24" t="s">
        <v>87</v>
      </c>
      <c r="B22" s="21" t="s">
        <v>88</v>
      </c>
      <c r="C22" s="23">
        <v>33.371251</v>
      </c>
      <c r="D22" s="23">
        <v>33.371251</v>
      </c>
      <c r="E22" s="23">
        <v>33.371251</v>
      </c>
      <c r="F22" s="23"/>
      <c r="G22" s="23"/>
    </row>
    <row r="23" s="1" customFormat="1" ht="18" customHeight="1" spans="1:7">
      <c r="A23" s="24" t="s">
        <v>89</v>
      </c>
      <c r="B23" s="21" t="s">
        <v>90</v>
      </c>
      <c r="C23" s="23">
        <v>33.371251</v>
      </c>
      <c r="D23" s="23">
        <v>33.371251</v>
      </c>
      <c r="E23" s="23">
        <v>33.371251</v>
      </c>
      <c r="F23" s="23"/>
      <c r="G23" s="23"/>
    </row>
    <row r="24" s="1" customFormat="1" ht="18" customHeight="1" spans="1:7">
      <c r="A24" s="12" t="s">
        <v>91</v>
      </c>
      <c r="B24" s="229" t="s">
        <v>92</v>
      </c>
      <c r="C24" s="23">
        <v>1784.503947</v>
      </c>
      <c r="D24" s="23">
        <v>403.503947</v>
      </c>
      <c r="E24" s="23">
        <v>353.551586</v>
      </c>
      <c r="F24" s="23">
        <v>49.952361</v>
      </c>
      <c r="G24" s="23">
        <v>1381</v>
      </c>
    </row>
    <row r="25" s="1" customFormat="1" customHeight="1"/>
    <row r="26" s="1" customFormat="1" customHeight="1"/>
    <row r="27" s="1" customFormat="1" customHeight="1" spans="7:7">
      <c r="G27" s="230"/>
    </row>
    <row r="28" s="1" customFormat="1" customHeight="1"/>
    <row r="29" s="1" customFormat="1" customHeight="1"/>
    <row r="30" s="1" customFormat="1" customHeight="1"/>
    <row r="31" s="1" customFormat="1" customHeight="1" spans="7:7">
      <c r="G31" s="231"/>
    </row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3055555555556" right="0.393055555555556" top="1" bottom="0.802777777777778" header="0.5" footer="0.5"/>
  <pageSetup paperSize="9" scale="81" fitToHeight="0" orientation="landscape" blackAndWhite="1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0"/>
  <sheetViews>
    <sheetView showGridLines="0" zoomScale="80" zoomScaleNormal="80" topLeftCell="A15" workbookViewId="0">
      <selection activeCell="A4" sqref="A4:M4"/>
    </sheetView>
  </sheetViews>
  <sheetFormatPr defaultColWidth="9.15" defaultRowHeight="14.25" customHeight="1"/>
  <cols>
    <col min="1" max="2" width="5.3" style="123" customWidth="1"/>
    <col min="3" max="3" width="28.3333333333333" style="2" customWidth="1"/>
    <col min="4" max="13" width="11.6416666666667" style="2" customWidth="1"/>
    <col min="14" max="15" width="5.3" style="123" customWidth="1"/>
    <col min="16" max="16" width="28.3333333333333" style="2" customWidth="1"/>
    <col min="17" max="26" width="11.6416666666667" style="2" customWidth="1"/>
    <col min="27" max="16384" width="9.15" style="2"/>
  </cols>
  <sheetData>
    <row r="1" ht="12" customHeight="1" spans="1:26">
      <c r="A1" s="198"/>
      <c r="D1" s="72"/>
      <c r="K1" s="72"/>
      <c r="L1" s="72"/>
      <c r="M1" s="72"/>
      <c r="Q1" s="72"/>
      <c r="W1" s="71"/>
      <c r="X1" s="71"/>
      <c r="Y1" s="71"/>
      <c r="Z1" s="9" t="s">
        <v>139</v>
      </c>
    </row>
    <row r="2" ht="39" customHeight="1" spans="1:26">
      <c r="A2" s="199" t="s">
        <v>140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23"/>
    </row>
    <row r="3" s="1" customFormat="1" ht="19.5" customHeight="1" spans="1:26">
      <c r="A3" s="200" t="str">
        <f>'一般公共预算支出预算表（按功能科目分类）02-2'!A3</f>
        <v>单位名称：曲靖市城市综合管理局（本级）</v>
      </c>
      <c r="B3" s="201"/>
      <c r="C3" s="201"/>
      <c r="D3" s="72"/>
      <c r="K3" s="72"/>
      <c r="L3" s="72"/>
      <c r="M3" s="72"/>
      <c r="N3" s="69"/>
      <c r="O3" s="69"/>
      <c r="Q3" s="72"/>
      <c r="W3" s="134"/>
      <c r="X3" s="134"/>
      <c r="Y3" s="134"/>
      <c r="Z3" s="221" t="s">
        <v>2</v>
      </c>
    </row>
    <row r="4" s="1" customFormat="1" ht="19.5" customHeight="1" spans="1:26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2" t="s">
        <v>4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="1" customFormat="1" ht="21.75" customHeight="1" spans="1:26">
      <c r="A5" s="202" t="s">
        <v>141</v>
      </c>
      <c r="B5" s="203"/>
      <c r="C5" s="204"/>
      <c r="D5" s="12" t="s">
        <v>30</v>
      </c>
      <c r="E5" s="12" t="s">
        <v>33</v>
      </c>
      <c r="F5" s="13"/>
      <c r="G5" s="13"/>
      <c r="H5" s="12" t="s">
        <v>34</v>
      </c>
      <c r="I5" s="13"/>
      <c r="J5" s="13"/>
      <c r="K5" s="12" t="s">
        <v>35</v>
      </c>
      <c r="L5" s="13"/>
      <c r="M5" s="13"/>
      <c r="N5" s="202" t="s">
        <v>142</v>
      </c>
      <c r="O5" s="203"/>
      <c r="P5" s="204"/>
      <c r="Q5" s="12" t="s">
        <v>30</v>
      </c>
      <c r="R5" s="151" t="s">
        <v>33</v>
      </c>
      <c r="S5" s="219"/>
      <c r="T5" s="220"/>
      <c r="U5" s="151" t="s">
        <v>34</v>
      </c>
      <c r="V5" s="219"/>
      <c r="W5" s="13"/>
      <c r="X5" s="12" t="s">
        <v>35</v>
      </c>
      <c r="Y5" s="13"/>
      <c r="Z5" s="220"/>
    </row>
    <row r="6" s="1" customFormat="1" ht="17.25" customHeight="1" spans="1:26">
      <c r="A6" s="205" t="s">
        <v>143</v>
      </c>
      <c r="B6" s="205" t="s">
        <v>144</v>
      </c>
      <c r="C6" s="205" t="s">
        <v>48</v>
      </c>
      <c r="D6" s="13"/>
      <c r="E6" s="12" t="s">
        <v>32</v>
      </c>
      <c r="F6" s="12" t="s">
        <v>49</v>
      </c>
      <c r="G6" s="12" t="s">
        <v>50</v>
      </c>
      <c r="H6" s="12" t="s">
        <v>32</v>
      </c>
      <c r="I6" s="12" t="s">
        <v>49</v>
      </c>
      <c r="J6" s="12" t="s">
        <v>50</v>
      </c>
      <c r="K6" s="12" t="s">
        <v>32</v>
      </c>
      <c r="L6" s="12" t="s">
        <v>49</v>
      </c>
      <c r="M6" s="12" t="s">
        <v>50</v>
      </c>
      <c r="N6" s="205" t="s">
        <v>143</v>
      </c>
      <c r="O6" s="205" t="s">
        <v>144</v>
      </c>
      <c r="P6" s="205" t="s">
        <v>48</v>
      </c>
      <c r="Q6" s="13"/>
      <c r="R6" s="12" t="s">
        <v>32</v>
      </c>
      <c r="S6" s="12" t="s">
        <v>49</v>
      </c>
      <c r="T6" s="12" t="s">
        <v>50</v>
      </c>
      <c r="U6" s="12" t="s">
        <v>32</v>
      </c>
      <c r="V6" s="12" t="s">
        <v>49</v>
      </c>
      <c r="W6" s="12" t="s">
        <v>50</v>
      </c>
      <c r="X6" s="12" t="s">
        <v>32</v>
      </c>
      <c r="Y6" s="12" t="s">
        <v>49</v>
      </c>
      <c r="Z6" s="65" t="s">
        <v>50</v>
      </c>
    </row>
    <row r="7" s="1" customFormat="1" customHeight="1" spans="1:26">
      <c r="A7" s="206" t="s">
        <v>133</v>
      </c>
      <c r="B7" s="206" t="s">
        <v>134</v>
      </c>
      <c r="C7" s="206" t="s">
        <v>135</v>
      </c>
      <c r="D7" s="206" t="s">
        <v>136</v>
      </c>
      <c r="E7" s="207" t="s">
        <v>137</v>
      </c>
      <c r="F7" s="207" t="s">
        <v>138</v>
      </c>
      <c r="G7" s="207" t="s">
        <v>145</v>
      </c>
      <c r="H7" s="207" t="s">
        <v>146</v>
      </c>
      <c r="I7" s="207" t="s">
        <v>147</v>
      </c>
      <c r="J7" s="207" t="s">
        <v>148</v>
      </c>
      <c r="K7" s="207" t="s">
        <v>149</v>
      </c>
      <c r="L7" s="207" t="s">
        <v>150</v>
      </c>
      <c r="M7" s="207" t="s">
        <v>151</v>
      </c>
      <c r="N7" s="207" t="s">
        <v>152</v>
      </c>
      <c r="O7" s="207" t="s">
        <v>153</v>
      </c>
      <c r="P7" s="207" t="s">
        <v>154</v>
      </c>
      <c r="Q7" s="207" t="s">
        <v>155</v>
      </c>
      <c r="R7" s="207" t="s">
        <v>156</v>
      </c>
      <c r="S7" s="207" t="s">
        <v>157</v>
      </c>
      <c r="T7" s="207" t="s">
        <v>158</v>
      </c>
      <c r="U7" s="207" t="s">
        <v>159</v>
      </c>
      <c r="V7" s="207" t="s">
        <v>160</v>
      </c>
      <c r="W7" s="207" t="s">
        <v>161</v>
      </c>
      <c r="X7" s="207" t="s">
        <v>162</v>
      </c>
      <c r="Y7" s="222">
        <v>25</v>
      </c>
      <c r="Z7" s="13">
        <v>26</v>
      </c>
    </row>
    <row r="8" s="1" customFormat="1" ht="17.25" customHeight="1" spans="1:26">
      <c r="A8" s="13" t="s">
        <v>163</v>
      </c>
      <c r="B8" s="13"/>
      <c r="C8" s="208" t="s">
        <v>164</v>
      </c>
      <c r="D8" s="23">
        <v>353.551586</v>
      </c>
      <c r="E8" s="23">
        <v>353.551586</v>
      </c>
      <c r="F8" s="23">
        <v>353.551586</v>
      </c>
      <c r="G8" s="23"/>
      <c r="H8" s="23"/>
      <c r="I8" s="23"/>
      <c r="J8" s="23"/>
      <c r="K8" s="23"/>
      <c r="L8" s="23"/>
      <c r="M8" s="23"/>
      <c r="N8" s="68" t="s">
        <v>165</v>
      </c>
      <c r="O8" s="68"/>
      <c r="P8" s="216" t="s">
        <v>166</v>
      </c>
      <c r="Q8" s="23">
        <v>353.551586</v>
      </c>
      <c r="R8" s="23">
        <v>353.551586</v>
      </c>
      <c r="S8" s="23">
        <v>353.551586</v>
      </c>
      <c r="T8" s="23"/>
      <c r="U8" s="23"/>
      <c r="V8" s="23"/>
      <c r="W8" s="23"/>
      <c r="X8" s="23"/>
      <c r="Y8" s="23"/>
      <c r="Z8" s="23"/>
    </row>
    <row r="9" s="1" customFormat="1" ht="17.25" customHeight="1" spans="1:26">
      <c r="A9" s="13"/>
      <c r="B9" s="13" t="s">
        <v>167</v>
      </c>
      <c r="C9" s="209" t="s">
        <v>168</v>
      </c>
      <c r="D9" s="23">
        <v>257.5274</v>
      </c>
      <c r="E9" s="23">
        <v>257.5274</v>
      </c>
      <c r="F9" s="23">
        <v>257.5274</v>
      </c>
      <c r="G9" s="23"/>
      <c r="H9" s="23"/>
      <c r="I9" s="23"/>
      <c r="J9" s="23"/>
      <c r="K9" s="23"/>
      <c r="L9" s="23"/>
      <c r="M9" s="23"/>
      <c r="N9" s="68"/>
      <c r="O9" s="68" t="s">
        <v>167</v>
      </c>
      <c r="P9" s="216" t="s">
        <v>169</v>
      </c>
      <c r="Q9" s="23">
        <v>93.804</v>
      </c>
      <c r="R9" s="23">
        <v>93.804</v>
      </c>
      <c r="S9" s="23">
        <v>93.804</v>
      </c>
      <c r="T9" s="23"/>
      <c r="U9" s="23"/>
      <c r="V9" s="23"/>
      <c r="W9" s="23"/>
      <c r="X9" s="23"/>
      <c r="Y9" s="23"/>
      <c r="Z9" s="23"/>
    </row>
    <row r="10" s="1" customFormat="1" ht="17.25" customHeight="1" spans="1:26">
      <c r="A10" s="13"/>
      <c r="B10" s="13" t="s">
        <v>170</v>
      </c>
      <c r="C10" s="209" t="s">
        <v>171</v>
      </c>
      <c r="D10" s="23">
        <v>62.652935</v>
      </c>
      <c r="E10" s="23">
        <v>62.652935</v>
      </c>
      <c r="F10" s="23">
        <v>62.652935</v>
      </c>
      <c r="G10" s="23"/>
      <c r="H10" s="23"/>
      <c r="I10" s="23"/>
      <c r="J10" s="23"/>
      <c r="K10" s="23"/>
      <c r="L10" s="23"/>
      <c r="M10" s="23"/>
      <c r="N10" s="68"/>
      <c r="O10" s="68" t="s">
        <v>170</v>
      </c>
      <c r="P10" s="216" t="s">
        <v>172</v>
      </c>
      <c r="Q10" s="23">
        <v>123.3504</v>
      </c>
      <c r="R10" s="23">
        <v>123.3504</v>
      </c>
      <c r="S10" s="23">
        <v>123.3504</v>
      </c>
      <c r="T10" s="23"/>
      <c r="U10" s="23"/>
      <c r="V10" s="23"/>
      <c r="W10" s="23"/>
      <c r="X10" s="23"/>
      <c r="Y10" s="23"/>
      <c r="Z10" s="23"/>
    </row>
    <row r="11" s="1" customFormat="1" ht="17.25" customHeight="1" spans="1:26">
      <c r="A11" s="13"/>
      <c r="B11" s="13" t="s">
        <v>173</v>
      </c>
      <c r="C11" s="209" t="s">
        <v>90</v>
      </c>
      <c r="D11" s="23">
        <v>33.371251</v>
      </c>
      <c r="E11" s="23">
        <v>33.371251</v>
      </c>
      <c r="F11" s="23">
        <v>33.371251</v>
      </c>
      <c r="G11" s="23"/>
      <c r="H11" s="23"/>
      <c r="I11" s="23"/>
      <c r="J11" s="23"/>
      <c r="K11" s="23"/>
      <c r="L11" s="23"/>
      <c r="M11" s="23"/>
      <c r="N11" s="68"/>
      <c r="O11" s="68" t="s">
        <v>173</v>
      </c>
      <c r="P11" s="216" t="s">
        <v>174</v>
      </c>
      <c r="Q11" s="23">
        <v>40.373</v>
      </c>
      <c r="R11" s="23">
        <v>40.373</v>
      </c>
      <c r="S11" s="23">
        <v>40.373</v>
      </c>
      <c r="T11" s="23"/>
      <c r="U11" s="23"/>
      <c r="V11" s="23"/>
      <c r="W11" s="23"/>
      <c r="X11" s="23"/>
      <c r="Y11" s="23"/>
      <c r="Z11" s="23"/>
    </row>
    <row r="12" s="1" customFormat="1" ht="17.25" customHeight="1" spans="1:26">
      <c r="A12" s="13" t="s">
        <v>175</v>
      </c>
      <c r="B12" s="13"/>
      <c r="C12" s="208" t="s">
        <v>176</v>
      </c>
      <c r="D12" s="23">
        <v>238.232361</v>
      </c>
      <c r="E12" s="23">
        <v>238.232361</v>
      </c>
      <c r="F12" s="23">
        <v>49.952361</v>
      </c>
      <c r="G12" s="23">
        <v>188.28</v>
      </c>
      <c r="H12" s="23"/>
      <c r="I12" s="23"/>
      <c r="J12" s="23"/>
      <c r="K12" s="23"/>
      <c r="L12" s="23"/>
      <c r="M12" s="23"/>
      <c r="N12" s="68"/>
      <c r="O12" s="68" t="s">
        <v>177</v>
      </c>
      <c r="P12" s="216" t="s">
        <v>178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="1" customFormat="1" ht="17.25" customHeight="1" spans="1:26">
      <c r="A13" s="13"/>
      <c r="B13" s="13" t="s">
        <v>167</v>
      </c>
      <c r="C13" s="209" t="s">
        <v>179</v>
      </c>
      <c r="D13" s="23">
        <v>208.152101</v>
      </c>
      <c r="E13" s="23">
        <v>208.152101</v>
      </c>
      <c r="F13" s="23">
        <v>46.952101</v>
      </c>
      <c r="G13" s="23">
        <v>161.2</v>
      </c>
      <c r="H13" s="23"/>
      <c r="I13" s="23"/>
      <c r="J13" s="23"/>
      <c r="K13" s="23"/>
      <c r="L13" s="23"/>
      <c r="M13" s="23"/>
      <c r="N13" s="68"/>
      <c r="O13" s="68" t="s">
        <v>180</v>
      </c>
      <c r="P13" s="216" t="s">
        <v>181</v>
      </c>
      <c r="Q13" s="23">
        <v>37.279904</v>
      </c>
      <c r="R13" s="23">
        <v>37.279904</v>
      </c>
      <c r="S13" s="23">
        <v>37.279904</v>
      </c>
      <c r="T13" s="23"/>
      <c r="U13" s="23"/>
      <c r="V13" s="23"/>
      <c r="W13" s="23"/>
      <c r="X13" s="23"/>
      <c r="Y13" s="23"/>
      <c r="Z13" s="23"/>
    </row>
    <row r="14" s="1" customFormat="1" ht="17.25" customHeight="1" spans="1:26">
      <c r="A14" s="13"/>
      <c r="B14" s="13" t="s">
        <v>170</v>
      </c>
      <c r="C14" s="209" t="s">
        <v>182</v>
      </c>
      <c r="D14" s="23">
        <v>5.72</v>
      </c>
      <c r="E14" s="23">
        <v>5.72</v>
      </c>
      <c r="F14" s="23">
        <v>0.72</v>
      </c>
      <c r="G14" s="23">
        <v>5</v>
      </c>
      <c r="H14" s="23"/>
      <c r="I14" s="23"/>
      <c r="J14" s="23"/>
      <c r="K14" s="23"/>
      <c r="L14" s="23"/>
      <c r="M14" s="23"/>
      <c r="N14" s="68"/>
      <c r="O14" s="68" t="s">
        <v>183</v>
      </c>
      <c r="P14" s="216" t="s">
        <v>184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="1" customFormat="1" ht="17.25" customHeight="1" spans="1:26">
      <c r="A15" s="13"/>
      <c r="B15" s="13" t="s">
        <v>173</v>
      </c>
      <c r="C15" s="209" t="s">
        <v>185</v>
      </c>
      <c r="D15" s="23">
        <v>13.50426</v>
      </c>
      <c r="E15" s="23">
        <v>13.50426</v>
      </c>
      <c r="F15" s="23">
        <v>1.50426</v>
      </c>
      <c r="G15" s="23">
        <v>12</v>
      </c>
      <c r="H15" s="23"/>
      <c r="I15" s="23"/>
      <c r="J15" s="23"/>
      <c r="K15" s="23"/>
      <c r="L15" s="23"/>
      <c r="M15" s="23"/>
      <c r="N15" s="68"/>
      <c r="O15" s="68" t="s">
        <v>148</v>
      </c>
      <c r="P15" s="216" t="s">
        <v>186</v>
      </c>
      <c r="Q15" s="23">
        <v>13.098595</v>
      </c>
      <c r="R15" s="23">
        <v>13.098595</v>
      </c>
      <c r="S15" s="23">
        <v>13.098595</v>
      </c>
      <c r="T15" s="23"/>
      <c r="U15" s="23"/>
      <c r="V15" s="23"/>
      <c r="W15" s="23"/>
      <c r="X15" s="23"/>
      <c r="Y15" s="23"/>
      <c r="Z15" s="23"/>
    </row>
    <row r="16" s="1" customFormat="1" ht="17.25" customHeight="1" spans="1:26">
      <c r="A16" s="13"/>
      <c r="B16" s="13" t="s">
        <v>187</v>
      </c>
      <c r="C16" s="209" t="s">
        <v>188</v>
      </c>
      <c r="D16" s="23">
        <v>10.08</v>
      </c>
      <c r="E16" s="23">
        <v>10.08</v>
      </c>
      <c r="F16" s="23"/>
      <c r="G16" s="23">
        <v>10.08</v>
      </c>
      <c r="H16" s="23"/>
      <c r="I16" s="23"/>
      <c r="J16" s="23"/>
      <c r="K16" s="23"/>
      <c r="L16" s="23"/>
      <c r="M16" s="23"/>
      <c r="N16" s="68"/>
      <c r="O16" s="68" t="s">
        <v>149</v>
      </c>
      <c r="P16" s="216" t="s">
        <v>189</v>
      </c>
      <c r="Q16" s="23">
        <v>9.955598</v>
      </c>
      <c r="R16" s="23">
        <v>9.955598</v>
      </c>
      <c r="S16" s="23">
        <v>9.955598</v>
      </c>
      <c r="T16" s="23"/>
      <c r="U16" s="23"/>
      <c r="V16" s="23"/>
      <c r="W16" s="23"/>
      <c r="X16" s="23"/>
      <c r="Y16" s="23"/>
      <c r="Z16" s="23"/>
    </row>
    <row r="17" s="1" customFormat="1" ht="17.25" customHeight="1" spans="1:26">
      <c r="A17" s="13"/>
      <c r="B17" s="13" t="s">
        <v>190</v>
      </c>
      <c r="C17" s="209" t="s">
        <v>191</v>
      </c>
      <c r="D17" s="23">
        <v>0.776</v>
      </c>
      <c r="E17" s="23">
        <v>0.776</v>
      </c>
      <c r="F17" s="23">
        <v>0.776</v>
      </c>
      <c r="G17" s="23"/>
      <c r="H17" s="23"/>
      <c r="I17" s="23"/>
      <c r="J17" s="23"/>
      <c r="K17" s="23"/>
      <c r="L17" s="23"/>
      <c r="M17" s="23"/>
      <c r="N17" s="68"/>
      <c r="O17" s="68" t="s">
        <v>150</v>
      </c>
      <c r="P17" s="216" t="s">
        <v>192</v>
      </c>
      <c r="Q17" s="23">
        <v>2.318838</v>
      </c>
      <c r="R17" s="23">
        <v>2.318838</v>
      </c>
      <c r="S17" s="23">
        <v>2.318838</v>
      </c>
      <c r="T17" s="23"/>
      <c r="U17" s="23"/>
      <c r="V17" s="23"/>
      <c r="W17" s="23"/>
      <c r="X17" s="23"/>
      <c r="Y17" s="23"/>
      <c r="Z17" s="23"/>
    </row>
    <row r="18" s="1" customFormat="1" ht="17.25" customHeight="1" spans="1:26">
      <c r="A18" s="13"/>
      <c r="B18" s="13" t="s">
        <v>180</v>
      </c>
      <c r="C18" s="209" t="s">
        <v>193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68"/>
      <c r="O18" s="68" t="s">
        <v>151</v>
      </c>
      <c r="P18" s="216" t="s">
        <v>90</v>
      </c>
      <c r="Q18" s="23">
        <v>33.371251</v>
      </c>
      <c r="R18" s="23">
        <v>33.371251</v>
      </c>
      <c r="S18" s="23">
        <v>33.371251</v>
      </c>
      <c r="T18" s="23"/>
      <c r="U18" s="23"/>
      <c r="V18" s="23"/>
      <c r="W18" s="23"/>
      <c r="X18" s="23"/>
      <c r="Y18" s="23"/>
      <c r="Z18" s="23"/>
    </row>
    <row r="19" s="1" customFormat="1" ht="17.25" customHeight="1" spans="1:26">
      <c r="A19" s="13" t="s">
        <v>194</v>
      </c>
      <c r="B19" s="13"/>
      <c r="C19" s="208" t="s">
        <v>195</v>
      </c>
      <c r="D19" s="23">
        <v>2.72</v>
      </c>
      <c r="E19" s="23">
        <v>2.72</v>
      </c>
      <c r="F19" s="23"/>
      <c r="G19" s="23">
        <v>2.72</v>
      </c>
      <c r="H19" s="23"/>
      <c r="I19" s="23"/>
      <c r="J19" s="23"/>
      <c r="K19" s="23"/>
      <c r="L19" s="23"/>
      <c r="M19" s="23"/>
      <c r="N19" s="68" t="s">
        <v>196</v>
      </c>
      <c r="O19" s="68"/>
      <c r="P19" s="216" t="s">
        <v>197</v>
      </c>
      <c r="Q19" s="23">
        <v>238.232361</v>
      </c>
      <c r="R19" s="23">
        <v>238.232361</v>
      </c>
      <c r="S19" s="23">
        <v>49.952361</v>
      </c>
      <c r="T19" s="23">
        <v>188.28</v>
      </c>
      <c r="U19" s="23"/>
      <c r="V19" s="23"/>
      <c r="W19" s="23"/>
      <c r="X19" s="23"/>
      <c r="Y19" s="23"/>
      <c r="Z19" s="23"/>
    </row>
    <row r="20" s="1" customFormat="1" ht="17.25" customHeight="1" spans="1:26">
      <c r="A20" s="13"/>
      <c r="B20" s="13" t="s">
        <v>190</v>
      </c>
      <c r="C20" s="209" t="s">
        <v>198</v>
      </c>
      <c r="D20" s="23">
        <v>2.72</v>
      </c>
      <c r="E20" s="23">
        <v>2.72</v>
      </c>
      <c r="F20" s="23"/>
      <c r="G20" s="23">
        <v>2.72</v>
      </c>
      <c r="H20" s="23"/>
      <c r="I20" s="23"/>
      <c r="J20" s="23"/>
      <c r="K20" s="23"/>
      <c r="L20" s="23"/>
      <c r="M20" s="23"/>
      <c r="N20" s="68"/>
      <c r="O20" s="68" t="s">
        <v>167</v>
      </c>
      <c r="P20" s="216" t="s">
        <v>199</v>
      </c>
      <c r="Q20" s="23">
        <v>109.498668</v>
      </c>
      <c r="R20" s="23">
        <v>109.498668</v>
      </c>
      <c r="S20" s="23">
        <v>11.298668</v>
      </c>
      <c r="T20" s="23">
        <v>98.2</v>
      </c>
      <c r="U20" s="23"/>
      <c r="V20" s="23"/>
      <c r="W20" s="23"/>
      <c r="X20" s="23"/>
      <c r="Y20" s="23"/>
      <c r="Z20" s="23"/>
    </row>
    <row r="21" s="1" customFormat="1" ht="17.25" customHeight="1" spans="1:26">
      <c r="A21" s="13" t="s">
        <v>200</v>
      </c>
      <c r="B21" s="13"/>
      <c r="C21" s="208" t="s">
        <v>201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68"/>
      <c r="O21" s="68" t="s">
        <v>183</v>
      </c>
      <c r="P21" s="216" t="s">
        <v>202</v>
      </c>
      <c r="Q21" s="23">
        <v>45</v>
      </c>
      <c r="R21" s="23">
        <v>45</v>
      </c>
      <c r="S21" s="23"/>
      <c r="T21" s="23">
        <v>45</v>
      </c>
      <c r="U21" s="23"/>
      <c r="V21" s="23"/>
      <c r="W21" s="23"/>
      <c r="X21" s="23"/>
      <c r="Y21" s="23"/>
      <c r="Z21" s="23"/>
    </row>
    <row r="22" s="1" customFormat="1" ht="17.25" customHeight="1" spans="1:26">
      <c r="A22" s="13"/>
      <c r="B22" s="13" t="s">
        <v>167</v>
      </c>
      <c r="C22" s="209" t="s">
        <v>166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68"/>
      <c r="O22" s="68" t="s">
        <v>149</v>
      </c>
      <c r="P22" s="216" t="s">
        <v>203</v>
      </c>
      <c r="Q22" s="23">
        <v>10</v>
      </c>
      <c r="R22" s="23">
        <v>10</v>
      </c>
      <c r="S22" s="23">
        <v>2</v>
      </c>
      <c r="T22" s="23">
        <v>8</v>
      </c>
      <c r="U22" s="23"/>
      <c r="V22" s="23"/>
      <c r="W22" s="23"/>
      <c r="X22" s="23"/>
      <c r="Y22" s="23"/>
      <c r="Z22" s="23"/>
    </row>
    <row r="23" s="1" customFormat="1" ht="17.25" customHeight="1" spans="1:26">
      <c r="A23" s="13"/>
      <c r="B23" s="13" t="s">
        <v>170</v>
      </c>
      <c r="C23" s="209" t="s">
        <v>197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68"/>
      <c r="O23" s="68" t="s">
        <v>153</v>
      </c>
      <c r="P23" s="216" t="s">
        <v>182</v>
      </c>
      <c r="Q23" s="23">
        <v>5.72</v>
      </c>
      <c r="R23" s="23">
        <v>5.72</v>
      </c>
      <c r="S23" s="23">
        <v>0.72</v>
      </c>
      <c r="T23" s="23">
        <v>5</v>
      </c>
      <c r="U23" s="23"/>
      <c r="V23" s="23"/>
      <c r="W23" s="23"/>
      <c r="X23" s="23"/>
      <c r="Y23" s="23"/>
      <c r="Z23" s="23"/>
    </row>
    <row r="24" s="1" customFormat="1" ht="17.25" customHeight="1" spans="1:26">
      <c r="A24" s="13" t="s">
        <v>204</v>
      </c>
      <c r="B24" s="13"/>
      <c r="C24" s="208" t="s">
        <v>205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68"/>
      <c r="O24" s="68" t="s">
        <v>154</v>
      </c>
      <c r="P24" s="216" t="s">
        <v>185</v>
      </c>
      <c r="Q24" s="23">
        <v>13.50426</v>
      </c>
      <c r="R24" s="23">
        <v>13.50426</v>
      </c>
      <c r="S24" s="23">
        <v>1.50426</v>
      </c>
      <c r="T24" s="23">
        <v>12</v>
      </c>
      <c r="U24" s="23"/>
      <c r="V24" s="23"/>
      <c r="W24" s="23"/>
      <c r="X24" s="23"/>
      <c r="Y24" s="23"/>
      <c r="Z24" s="23"/>
    </row>
    <row r="25" s="1" customFormat="1" ht="17.25" customHeight="1" spans="1:26">
      <c r="A25" s="13"/>
      <c r="B25" s="13" t="s">
        <v>167</v>
      </c>
      <c r="C25" s="209" t="s">
        <v>206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68"/>
      <c r="O25" s="68" t="s">
        <v>155</v>
      </c>
      <c r="P25" s="216" t="s">
        <v>191</v>
      </c>
      <c r="Q25" s="23">
        <v>0.776</v>
      </c>
      <c r="R25" s="23">
        <v>0.776</v>
      </c>
      <c r="S25" s="23">
        <v>0.776</v>
      </c>
      <c r="T25" s="23"/>
      <c r="U25" s="23"/>
      <c r="V25" s="23"/>
      <c r="W25" s="23"/>
      <c r="X25" s="23"/>
      <c r="Y25" s="23"/>
      <c r="Z25" s="23"/>
    </row>
    <row r="26" s="1" customFormat="1" ht="17.25" customHeight="1" spans="1:26">
      <c r="A26" s="13"/>
      <c r="B26" s="13" t="s">
        <v>187</v>
      </c>
      <c r="C26" s="209" t="s">
        <v>207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68"/>
      <c r="O26" s="68" t="s">
        <v>208</v>
      </c>
      <c r="P26" s="216" t="s">
        <v>209</v>
      </c>
      <c r="Q26" s="23">
        <v>4.08</v>
      </c>
      <c r="R26" s="23">
        <v>4.08</v>
      </c>
      <c r="S26" s="23"/>
      <c r="T26" s="23">
        <v>4.08</v>
      </c>
      <c r="U26" s="23"/>
      <c r="V26" s="23"/>
      <c r="W26" s="23"/>
      <c r="X26" s="23"/>
      <c r="Y26" s="23"/>
      <c r="Z26" s="23"/>
    </row>
    <row r="27" s="1" customFormat="1" ht="17.25" customHeight="1" spans="1:26">
      <c r="A27" s="13" t="s">
        <v>210</v>
      </c>
      <c r="B27" s="13"/>
      <c r="C27" s="208" t="s">
        <v>211</v>
      </c>
      <c r="D27" s="23">
        <v>1190</v>
      </c>
      <c r="E27" s="23">
        <v>1190</v>
      </c>
      <c r="F27" s="23"/>
      <c r="G27" s="23">
        <v>1190</v>
      </c>
      <c r="H27" s="23"/>
      <c r="I27" s="23"/>
      <c r="J27" s="23"/>
      <c r="K27" s="23"/>
      <c r="L27" s="23"/>
      <c r="M27" s="23"/>
      <c r="N27" s="68"/>
      <c r="O27" s="68" t="s">
        <v>212</v>
      </c>
      <c r="P27" s="216" t="s">
        <v>188</v>
      </c>
      <c r="Q27" s="23">
        <v>6</v>
      </c>
      <c r="R27" s="23">
        <v>6</v>
      </c>
      <c r="S27" s="23"/>
      <c r="T27" s="23">
        <v>6</v>
      </c>
      <c r="U27" s="23"/>
      <c r="V27" s="23"/>
      <c r="W27" s="23"/>
      <c r="X27" s="23"/>
      <c r="Y27" s="23"/>
      <c r="Z27" s="23"/>
    </row>
    <row r="28" s="1" customFormat="1" ht="17.25" customHeight="1" spans="1:26">
      <c r="A28" s="13"/>
      <c r="B28" s="13" t="s">
        <v>167</v>
      </c>
      <c r="C28" s="209" t="s">
        <v>213</v>
      </c>
      <c r="D28" s="23">
        <v>1190</v>
      </c>
      <c r="E28" s="23">
        <v>1190</v>
      </c>
      <c r="F28" s="23"/>
      <c r="G28" s="23">
        <v>1190</v>
      </c>
      <c r="H28" s="23"/>
      <c r="I28" s="23"/>
      <c r="J28" s="23"/>
      <c r="K28" s="23"/>
      <c r="L28" s="23"/>
      <c r="M28" s="23"/>
      <c r="N28" s="68"/>
      <c r="O28" s="68" t="s">
        <v>214</v>
      </c>
      <c r="P28" s="216" t="s">
        <v>215</v>
      </c>
      <c r="Q28" s="23">
        <v>4.979837</v>
      </c>
      <c r="R28" s="23">
        <v>4.979837</v>
      </c>
      <c r="S28" s="23">
        <v>4.979837</v>
      </c>
      <c r="T28" s="23"/>
      <c r="U28" s="23"/>
      <c r="V28" s="23"/>
      <c r="W28" s="23"/>
      <c r="X28" s="23"/>
      <c r="Y28" s="23"/>
      <c r="Z28" s="23"/>
    </row>
    <row r="29" s="1" customFormat="1" ht="17.25" customHeight="1" spans="1:26">
      <c r="A29" s="68"/>
      <c r="B29" s="68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68"/>
      <c r="O29" s="68" t="s">
        <v>216</v>
      </c>
      <c r="P29" s="216" t="s">
        <v>217</v>
      </c>
      <c r="Q29" s="23">
        <v>5.639596</v>
      </c>
      <c r="R29" s="23">
        <v>5.639596</v>
      </c>
      <c r="S29" s="23">
        <v>5.639596</v>
      </c>
      <c r="T29" s="23"/>
      <c r="U29" s="23"/>
      <c r="V29" s="23"/>
      <c r="W29" s="23"/>
      <c r="X29" s="23"/>
      <c r="Y29" s="23"/>
      <c r="Z29" s="23"/>
    </row>
    <row r="30" s="1" customFormat="1" ht="17.25" customHeight="1" spans="1:26">
      <c r="A30" s="68"/>
      <c r="B30" s="68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68"/>
      <c r="O30" s="68" t="s">
        <v>218</v>
      </c>
      <c r="P30" s="216" t="s">
        <v>193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="1" customFormat="1" ht="17.25" customHeight="1" spans="1:26">
      <c r="A31" s="68"/>
      <c r="B31" s="6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68"/>
      <c r="O31" s="68" t="s">
        <v>219</v>
      </c>
      <c r="P31" s="216" t="s">
        <v>220</v>
      </c>
      <c r="Q31" s="23">
        <v>33.034</v>
      </c>
      <c r="R31" s="23">
        <v>33.034</v>
      </c>
      <c r="S31" s="23">
        <v>23.034</v>
      </c>
      <c r="T31" s="23">
        <v>10</v>
      </c>
      <c r="U31" s="23"/>
      <c r="V31" s="23"/>
      <c r="W31" s="23"/>
      <c r="X31" s="23"/>
      <c r="Y31" s="23"/>
      <c r="Z31" s="23"/>
    </row>
    <row r="32" s="1" customFormat="1" ht="17.25" customHeight="1" spans="1:26">
      <c r="A32" s="68"/>
      <c r="B32" s="68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68" t="s">
        <v>221</v>
      </c>
      <c r="O32" s="68"/>
      <c r="P32" s="216" t="s">
        <v>205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="1" customFormat="1" ht="17.25" customHeight="1" spans="1:26">
      <c r="A33" s="68"/>
      <c r="B33" s="6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68"/>
      <c r="O33" s="68" t="s">
        <v>170</v>
      </c>
      <c r="P33" s="216" t="s">
        <v>222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="1" customFormat="1" ht="17.25" customHeight="1" spans="1:26">
      <c r="A34" s="68"/>
      <c r="B34" s="6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68"/>
      <c r="O34" s="68" t="s">
        <v>187</v>
      </c>
      <c r="P34" s="216" t="s">
        <v>223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="1" customFormat="1" ht="17.25" customHeight="1" spans="1:26">
      <c r="A35" s="68"/>
      <c r="B35" s="68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68"/>
      <c r="O35" s="68" t="s">
        <v>177</v>
      </c>
      <c r="P35" s="216" t="s">
        <v>224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="1" customFormat="1" ht="17.25" customHeight="1" spans="1:26">
      <c r="A36" s="68"/>
      <c r="B36" s="68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68" t="s">
        <v>225</v>
      </c>
      <c r="O36" s="68"/>
      <c r="P36" s="216" t="s">
        <v>226</v>
      </c>
      <c r="Q36" s="23">
        <v>2.72</v>
      </c>
      <c r="R36" s="23">
        <v>2.72</v>
      </c>
      <c r="S36" s="23"/>
      <c r="T36" s="23">
        <v>2.72</v>
      </c>
      <c r="U36" s="23"/>
      <c r="V36" s="23"/>
      <c r="W36" s="23"/>
      <c r="X36" s="23"/>
      <c r="Y36" s="23"/>
      <c r="Z36" s="23"/>
    </row>
    <row r="37" s="1" customFormat="1" ht="17.25" customHeight="1" spans="1:26">
      <c r="A37" s="68"/>
      <c r="B37" s="68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68"/>
      <c r="O37" s="68" t="s">
        <v>170</v>
      </c>
      <c r="P37" s="216" t="s">
        <v>227</v>
      </c>
      <c r="Q37" s="23">
        <v>2.72</v>
      </c>
      <c r="R37" s="23">
        <v>2.72</v>
      </c>
      <c r="S37" s="23"/>
      <c r="T37" s="23">
        <v>2.72</v>
      </c>
      <c r="U37" s="23"/>
      <c r="V37" s="23"/>
      <c r="W37" s="23"/>
      <c r="X37" s="23"/>
      <c r="Y37" s="23"/>
      <c r="Z37" s="23"/>
    </row>
    <row r="38" s="1" customFormat="1" ht="17.25" customHeight="1" spans="1:26">
      <c r="A38" s="68"/>
      <c r="B38" s="68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68" t="s">
        <v>228</v>
      </c>
      <c r="O38" s="68"/>
      <c r="P38" s="216" t="s">
        <v>57</v>
      </c>
      <c r="Q38" s="23">
        <v>1190</v>
      </c>
      <c r="R38" s="23">
        <v>1190</v>
      </c>
      <c r="S38" s="23"/>
      <c r="T38" s="23">
        <v>1190</v>
      </c>
      <c r="U38" s="23"/>
      <c r="V38" s="23"/>
      <c r="W38" s="23"/>
      <c r="X38" s="23"/>
      <c r="Y38" s="23"/>
      <c r="Z38" s="23"/>
    </row>
    <row r="39" ht="17.25" customHeight="1" spans="1:26">
      <c r="A39" s="210"/>
      <c r="B39" s="210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0"/>
      <c r="O39" s="210" t="s">
        <v>229</v>
      </c>
      <c r="P39" s="217" t="s">
        <v>230</v>
      </c>
      <c r="Q39" s="215">
        <v>1190</v>
      </c>
      <c r="R39" s="215">
        <v>1190</v>
      </c>
      <c r="S39" s="215"/>
      <c r="T39" s="215">
        <v>1190</v>
      </c>
      <c r="U39" s="215"/>
      <c r="V39" s="215"/>
      <c r="W39" s="215"/>
      <c r="X39" s="215"/>
      <c r="Y39" s="215"/>
      <c r="Z39" s="215"/>
    </row>
    <row r="40" ht="20.25" customHeight="1" spans="1:26">
      <c r="A40" s="212" t="s">
        <v>231</v>
      </c>
      <c r="B40" s="213"/>
      <c r="C40" s="214"/>
      <c r="D40" s="215">
        <v>1784.503947</v>
      </c>
      <c r="E40" s="215">
        <v>1784.503947</v>
      </c>
      <c r="F40" s="215">
        <v>403.503947</v>
      </c>
      <c r="G40" s="215">
        <v>1381</v>
      </c>
      <c r="H40" s="215"/>
      <c r="I40" s="215"/>
      <c r="J40" s="215"/>
      <c r="K40" s="215"/>
      <c r="L40" s="215"/>
      <c r="M40" s="215"/>
      <c r="N40" s="218" t="s">
        <v>231</v>
      </c>
      <c r="O40" s="218"/>
      <c r="P40" s="218"/>
      <c r="Q40" s="215">
        <v>1784.503947</v>
      </c>
      <c r="R40" s="215">
        <v>1784.503947</v>
      </c>
      <c r="S40" s="215">
        <v>403.503947</v>
      </c>
      <c r="T40" s="215">
        <v>1381</v>
      </c>
      <c r="U40" s="215"/>
      <c r="V40" s="215"/>
      <c r="W40" s="215"/>
      <c r="X40" s="215"/>
      <c r="Y40" s="215"/>
      <c r="Z40" s="2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0:C40"/>
    <mergeCell ref="N40:P40"/>
    <mergeCell ref="D5:D6"/>
    <mergeCell ref="Q5:Q6"/>
  </mergeCells>
  <printOptions horizontalCentered="1"/>
  <pageMargins left="0.393055555555556" right="0.393055555555556" top="1" bottom="0.802777777777778" header="0.5" footer="0.5"/>
  <pageSetup paperSize="9" scale="43" orientation="landscape" blackAndWhite="1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8"/>
  <sheetViews>
    <sheetView zoomScale="80" zoomScaleNormal="80" workbookViewId="0">
      <selection activeCell="C16" sqref="C16"/>
    </sheetView>
  </sheetViews>
  <sheetFormatPr defaultColWidth="9.15" defaultRowHeight="14.25" customHeight="1" outlineLevelCol="5"/>
  <cols>
    <col min="1" max="6" width="29.25" style="2" customWidth="1"/>
    <col min="7" max="16384" width="9.15" style="2"/>
  </cols>
  <sheetData>
    <row r="1" customHeight="1" spans="1:6">
      <c r="A1" s="192"/>
      <c r="B1" s="192"/>
      <c r="C1" s="86"/>
      <c r="D1" s="1"/>
      <c r="F1" s="193" t="s">
        <v>232</v>
      </c>
    </row>
    <row r="2" ht="25.5" customHeight="1" spans="1:6">
      <c r="A2" s="194" t="s">
        <v>233</v>
      </c>
      <c r="B2" s="194"/>
      <c r="C2" s="194"/>
      <c r="D2" s="194"/>
      <c r="E2" s="194"/>
      <c r="F2" s="194"/>
    </row>
    <row r="3" s="1" customFormat="1" ht="15.75" customHeight="1" spans="1:6">
      <c r="A3" s="6" t="str">
        <f>'一般公共预算支出预算表（按经济科目分类）02-3'!A3</f>
        <v>单位名称：曲靖市城市综合管理局（本级）</v>
      </c>
      <c r="B3" s="192"/>
      <c r="C3" s="86"/>
      <c r="F3" s="310" t="s">
        <v>2</v>
      </c>
    </row>
    <row r="4" s="1" customFormat="1" ht="19.5" customHeight="1" spans="1:6">
      <c r="A4" s="15" t="s">
        <v>234</v>
      </c>
      <c r="B4" s="12" t="s">
        <v>235</v>
      </c>
      <c r="C4" s="12" t="s">
        <v>236</v>
      </c>
      <c r="D4" s="13"/>
      <c r="E4" s="13"/>
      <c r="F4" s="12" t="s">
        <v>191</v>
      </c>
    </row>
    <row r="5" s="1" customFormat="1" ht="19.5" customHeight="1" spans="1:6">
      <c r="A5" s="15"/>
      <c r="B5" s="13"/>
      <c r="C5" s="195" t="s">
        <v>32</v>
      </c>
      <c r="D5" s="195" t="s">
        <v>237</v>
      </c>
      <c r="E5" s="195" t="s">
        <v>238</v>
      </c>
      <c r="F5" s="13"/>
    </row>
    <row r="6" s="1" customFormat="1" ht="18.75" customHeight="1" spans="1:6">
      <c r="A6" s="196">
        <v>1</v>
      </c>
      <c r="B6" s="196">
        <v>2</v>
      </c>
      <c r="C6" s="197">
        <v>3</v>
      </c>
      <c r="D6" s="196">
        <v>4</v>
      </c>
      <c r="E6" s="196">
        <v>5</v>
      </c>
      <c r="F6" s="196">
        <v>6</v>
      </c>
    </row>
    <row r="7" s="1" customFormat="1" ht="18.75" customHeight="1" spans="1:6">
      <c r="A7" s="23">
        <v>0.776</v>
      </c>
      <c r="B7" s="23"/>
      <c r="C7" s="23"/>
      <c r="D7" s="23"/>
      <c r="E7" s="23"/>
      <c r="F7" s="23">
        <v>0.776</v>
      </c>
    </row>
    <row r="8" s="1" customFormat="1" customHeight="1"/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1" bottom="0.802777777777778" header="0.5" footer="0.5"/>
  <pageSetup paperSize="9" scale="67" fitToHeight="0" orientation="landscape" blackAndWhite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8"/>
  <sheetViews>
    <sheetView zoomScale="60" zoomScaleNormal="60" topLeftCell="B17" workbookViewId="0">
      <selection activeCell="A4" sqref="A4:A7"/>
    </sheetView>
  </sheetViews>
  <sheetFormatPr defaultColWidth="9.15" defaultRowHeight="14.25" customHeight="1"/>
  <cols>
    <col min="1" max="1" width="23.025" style="2" customWidth="1"/>
    <col min="2" max="2" width="22.2583333333333" style="123" customWidth="1"/>
    <col min="3" max="3" width="28.4916666666667" style="2" customWidth="1"/>
    <col min="4" max="4" width="12.1083333333333" style="2" customWidth="1"/>
    <col min="5" max="5" width="29.0916666666667" style="2" customWidth="1"/>
    <col min="6" max="6" width="12.1083333333333" style="2" customWidth="1"/>
    <col min="7" max="7" width="29.0916666666667" style="2" customWidth="1"/>
    <col min="8" max="9" width="10.3" style="2" customWidth="1"/>
    <col min="10" max="10" width="10.45" style="2" customWidth="1"/>
    <col min="11" max="26" width="10.3" style="2" customWidth="1"/>
    <col min="27" max="16384" width="9.15" style="2"/>
  </cols>
  <sheetData>
    <row r="1" ht="16.5" customHeight="1" spans="2:26">
      <c r="B1" s="169"/>
      <c r="D1" s="170"/>
      <c r="E1" s="170"/>
      <c r="F1" s="170"/>
      <c r="G1" s="170"/>
      <c r="H1" s="171"/>
      <c r="I1" s="171"/>
      <c r="K1" s="171"/>
      <c r="L1" s="171"/>
      <c r="M1" s="171"/>
      <c r="P1" s="171"/>
      <c r="T1" s="171"/>
      <c r="X1" s="188"/>
      <c r="Z1" s="9" t="s">
        <v>239</v>
      </c>
    </row>
    <row r="2" ht="26.25" customHeight="1" spans="1:26">
      <c r="A2" s="64" t="s">
        <v>240</v>
      </c>
      <c r="B2" s="64"/>
      <c r="C2" s="64"/>
      <c r="D2" s="64"/>
      <c r="E2" s="64"/>
      <c r="F2" s="64"/>
      <c r="G2" s="64"/>
      <c r="H2" s="64"/>
      <c r="I2" s="64"/>
      <c r="J2" s="5"/>
      <c r="K2" s="64"/>
      <c r="L2" s="64"/>
      <c r="M2" s="64"/>
      <c r="N2" s="5"/>
      <c r="O2" s="5"/>
      <c r="P2" s="64"/>
      <c r="Q2" s="5"/>
      <c r="R2" s="5"/>
      <c r="S2" s="5"/>
      <c r="T2" s="64"/>
      <c r="U2" s="64"/>
      <c r="V2" s="64"/>
      <c r="W2" s="64"/>
      <c r="X2" s="64"/>
      <c r="Y2" s="64"/>
      <c r="Z2" s="64"/>
    </row>
    <row r="3" s="1" customFormat="1" ht="15" customHeight="1" spans="1:26">
      <c r="A3" s="6" t="str">
        <f>一般公共预算“三公”经费支出预算表03!A3</f>
        <v>单位名称：曲靖市城市综合管理局（本级）</v>
      </c>
      <c r="B3" s="172"/>
      <c r="C3" s="173"/>
      <c r="D3" s="173"/>
      <c r="E3" s="173"/>
      <c r="F3" s="173"/>
      <c r="G3" s="173"/>
      <c r="H3" s="171"/>
      <c r="I3" s="171"/>
      <c r="J3" s="8"/>
      <c r="K3" s="171"/>
      <c r="L3" s="171"/>
      <c r="M3" s="171"/>
      <c r="N3" s="8"/>
      <c r="O3" s="8"/>
      <c r="P3" s="171"/>
      <c r="Q3" s="8"/>
      <c r="R3" s="8"/>
      <c r="S3" s="8"/>
      <c r="T3" s="171"/>
      <c r="X3" s="188"/>
      <c r="Z3" s="311" t="s">
        <v>2</v>
      </c>
    </row>
    <row r="4" s="1" customFormat="1" ht="18" customHeight="1" spans="1:26">
      <c r="A4" s="174" t="s">
        <v>241</v>
      </c>
      <c r="B4" s="174" t="s">
        <v>242</v>
      </c>
      <c r="C4" s="174" t="s">
        <v>243</v>
      </c>
      <c r="D4" s="174" t="s">
        <v>244</v>
      </c>
      <c r="E4" s="174" t="s">
        <v>245</v>
      </c>
      <c r="F4" s="174" t="s">
        <v>246</v>
      </c>
      <c r="G4" s="174" t="s">
        <v>247</v>
      </c>
      <c r="H4" s="151" t="s">
        <v>248</v>
      </c>
      <c r="I4" s="151" t="s">
        <v>248</v>
      </c>
      <c r="J4" s="13"/>
      <c r="K4" s="81"/>
      <c r="L4" s="81"/>
      <c r="M4" s="81"/>
      <c r="N4" s="13"/>
      <c r="O4" s="13"/>
      <c r="P4" s="81"/>
      <c r="Q4" s="13"/>
      <c r="R4" s="13"/>
      <c r="S4" s="13"/>
      <c r="T4" s="189" t="s">
        <v>36</v>
      </c>
      <c r="U4" s="151" t="s">
        <v>37</v>
      </c>
      <c r="V4" s="81"/>
      <c r="W4" s="81"/>
      <c r="X4" s="81"/>
      <c r="Y4" s="81"/>
      <c r="Z4" s="81"/>
    </row>
    <row r="5" s="1" customFormat="1" ht="18" customHeight="1" spans="1:26">
      <c r="A5" s="175"/>
      <c r="B5" s="176"/>
      <c r="C5" s="175"/>
      <c r="D5" s="175"/>
      <c r="E5" s="175"/>
      <c r="F5" s="175"/>
      <c r="G5" s="175"/>
      <c r="H5" s="151" t="s">
        <v>249</v>
      </c>
      <c r="I5" s="151" t="s">
        <v>33</v>
      </c>
      <c r="J5" s="13"/>
      <c r="K5" s="81"/>
      <c r="L5" s="81"/>
      <c r="M5" s="81"/>
      <c r="N5" s="13"/>
      <c r="O5" s="13"/>
      <c r="P5" s="81"/>
      <c r="Q5" s="12" t="s">
        <v>250</v>
      </c>
      <c r="R5" s="13"/>
      <c r="S5" s="13"/>
      <c r="T5" s="174" t="s">
        <v>36</v>
      </c>
      <c r="U5" s="151" t="s">
        <v>37</v>
      </c>
      <c r="V5" s="189" t="s">
        <v>38</v>
      </c>
      <c r="W5" s="151" t="s">
        <v>37</v>
      </c>
      <c r="X5" s="189" t="s">
        <v>40</v>
      </c>
      <c r="Y5" s="189" t="s">
        <v>41</v>
      </c>
      <c r="Z5" s="186" t="s">
        <v>42</v>
      </c>
    </row>
    <row r="6" s="1" customFormat="1" customHeight="1" spans="1:26">
      <c r="A6" s="177"/>
      <c r="B6" s="177"/>
      <c r="C6" s="177"/>
      <c r="D6" s="177"/>
      <c r="E6" s="177"/>
      <c r="F6" s="177"/>
      <c r="G6" s="177"/>
      <c r="H6" s="177"/>
      <c r="I6" s="185" t="s">
        <v>251</v>
      </c>
      <c r="J6" s="186" t="s">
        <v>252</v>
      </c>
      <c r="K6" s="174" t="s">
        <v>253</v>
      </c>
      <c r="L6" s="174" t="s">
        <v>254</v>
      </c>
      <c r="M6" s="174" t="s">
        <v>255</v>
      </c>
      <c r="N6" s="174" t="s">
        <v>256</v>
      </c>
      <c r="O6" s="174" t="s">
        <v>34</v>
      </c>
      <c r="P6" s="174" t="s">
        <v>35</v>
      </c>
      <c r="Q6" s="174" t="s">
        <v>33</v>
      </c>
      <c r="R6" s="174" t="s">
        <v>34</v>
      </c>
      <c r="S6" s="174" t="s">
        <v>35</v>
      </c>
      <c r="T6" s="177"/>
      <c r="U6" s="174" t="s">
        <v>32</v>
      </c>
      <c r="V6" s="174" t="s">
        <v>38</v>
      </c>
      <c r="W6" s="174" t="s">
        <v>257</v>
      </c>
      <c r="X6" s="174" t="s">
        <v>40</v>
      </c>
      <c r="Y6" s="174" t="s">
        <v>41</v>
      </c>
      <c r="Z6" s="174" t="s">
        <v>42</v>
      </c>
    </row>
    <row r="7" s="1" customFormat="1" ht="37.5" customHeight="1" spans="1:26">
      <c r="A7" s="178"/>
      <c r="B7" s="178"/>
      <c r="C7" s="178"/>
      <c r="D7" s="178"/>
      <c r="E7" s="178"/>
      <c r="F7" s="178"/>
      <c r="G7" s="178"/>
      <c r="H7" s="178"/>
      <c r="I7" s="116" t="s">
        <v>32</v>
      </c>
      <c r="J7" s="116" t="s">
        <v>258</v>
      </c>
      <c r="K7" s="187" t="s">
        <v>252</v>
      </c>
      <c r="L7" s="187" t="s">
        <v>254</v>
      </c>
      <c r="M7" s="187" t="s">
        <v>255</v>
      </c>
      <c r="N7" s="187" t="s">
        <v>256</v>
      </c>
      <c r="O7" s="187" t="s">
        <v>256</v>
      </c>
      <c r="P7" s="187" t="s">
        <v>256</v>
      </c>
      <c r="Q7" s="187" t="s">
        <v>254</v>
      </c>
      <c r="R7" s="187" t="s">
        <v>255</v>
      </c>
      <c r="S7" s="187" t="s">
        <v>256</v>
      </c>
      <c r="T7" s="187" t="s">
        <v>36</v>
      </c>
      <c r="U7" s="187" t="s">
        <v>32</v>
      </c>
      <c r="V7" s="187" t="s">
        <v>38</v>
      </c>
      <c r="W7" s="187" t="s">
        <v>259</v>
      </c>
      <c r="X7" s="187" t="s">
        <v>40</v>
      </c>
      <c r="Y7" s="187" t="s">
        <v>41</v>
      </c>
      <c r="Z7" s="187" t="s">
        <v>42</v>
      </c>
    </row>
    <row r="8" s="1" customFormat="1" customHeight="1" spans="1:26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  <c r="X8" s="20">
        <v>24</v>
      </c>
      <c r="Y8" s="85">
        <v>25</v>
      </c>
      <c r="Z8" s="191">
        <v>26</v>
      </c>
    </row>
    <row r="9" s="1" customFormat="1" ht="21" customHeight="1" outlineLevel="1" spans="1:26">
      <c r="A9" s="21" t="s">
        <v>44</v>
      </c>
      <c r="B9" s="179"/>
      <c r="C9" s="180"/>
      <c r="D9" s="180"/>
      <c r="E9" s="180"/>
      <c r="F9" s="180"/>
      <c r="G9" s="180"/>
      <c r="H9" s="23">
        <v>403.503947</v>
      </c>
      <c r="I9" s="23">
        <v>403.503947</v>
      </c>
      <c r="J9" s="23"/>
      <c r="K9" s="23"/>
      <c r="L9" s="23"/>
      <c r="M9" s="23">
        <v>403.503947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="1" customFormat="1" ht="23.25" customHeight="1" outlineLevel="1" spans="1:26">
      <c r="A10" s="21" t="s">
        <v>44</v>
      </c>
      <c r="B10" s="68" t="s">
        <v>260</v>
      </c>
      <c r="C10" s="21" t="s">
        <v>261</v>
      </c>
      <c r="D10" s="24" t="s">
        <v>80</v>
      </c>
      <c r="E10" s="21" t="s">
        <v>81</v>
      </c>
      <c r="F10" s="24" t="s">
        <v>262</v>
      </c>
      <c r="G10" s="21" t="s">
        <v>169</v>
      </c>
      <c r="H10" s="23">
        <v>93.804</v>
      </c>
      <c r="I10" s="23">
        <v>93.804</v>
      </c>
      <c r="J10" s="23"/>
      <c r="K10" s="23"/>
      <c r="L10" s="23"/>
      <c r="M10" s="23">
        <v>93.804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="1" customFormat="1" ht="23.25" customHeight="1" outlineLevel="1" spans="1:26">
      <c r="A11" s="21" t="s">
        <v>44</v>
      </c>
      <c r="B11" s="68" t="s">
        <v>260</v>
      </c>
      <c r="C11" s="21" t="s">
        <v>261</v>
      </c>
      <c r="D11" s="24" t="s">
        <v>80</v>
      </c>
      <c r="E11" s="21" t="s">
        <v>81</v>
      </c>
      <c r="F11" s="24" t="s">
        <v>263</v>
      </c>
      <c r="G11" s="21" t="s">
        <v>172</v>
      </c>
      <c r="H11" s="23">
        <v>123.3504</v>
      </c>
      <c r="I11" s="23">
        <v>123.3504</v>
      </c>
      <c r="J11" s="23"/>
      <c r="K11" s="23"/>
      <c r="L11" s="23"/>
      <c r="M11" s="23">
        <v>123.3504</v>
      </c>
      <c r="N11" s="23"/>
      <c r="O11" s="24"/>
      <c r="P11" s="24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="1" customFormat="1" ht="23.25" customHeight="1" outlineLevel="1" spans="1:26">
      <c r="A12" s="21" t="s">
        <v>44</v>
      </c>
      <c r="B12" s="68" t="s">
        <v>264</v>
      </c>
      <c r="C12" s="21" t="s">
        <v>265</v>
      </c>
      <c r="D12" s="24" t="s">
        <v>80</v>
      </c>
      <c r="E12" s="21" t="s">
        <v>81</v>
      </c>
      <c r="F12" s="24" t="s">
        <v>266</v>
      </c>
      <c r="G12" s="21" t="s">
        <v>174</v>
      </c>
      <c r="H12" s="23">
        <v>32.556</v>
      </c>
      <c r="I12" s="23">
        <v>32.556</v>
      </c>
      <c r="J12" s="23"/>
      <c r="K12" s="23"/>
      <c r="L12" s="23"/>
      <c r="M12" s="23">
        <v>32.556</v>
      </c>
      <c r="N12" s="23"/>
      <c r="O12" s="24"/>
      <c r="P12" s="24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="1" customFormat="1" ht="23.25" customHeight="1" outlineLevel="1" spans="1:26">
      <c r="A13" s="21" t="s">
        <v>44</v>
      </c>
      <c r="B13" s="68" t="s">
        <v>260</v>
      </c>
      <c r="C13" s="21" t="s">
        <v>261</v>
      </c>
      <c r="D13" s="24" t="s">
        <v>80</v>
      </c>
      <c r="E13" s="21" t="s">
        <v>81</v>
      </c>
      <c r="F13" s="24" t="s">
        <v>266</v>
      </c>
      <c r="G13" s="21" t="s">
        <v>174</v>
      </c>
      <c r="H13" s="23">
        <v>7.817</v>
      </c>
      <c r="I13" s="23">
        <v>7.817</v>
      </c>
      <c r="J13" s="23"/>
      <c r="K13" s="23"/>
      <c r="L13" s="23"/>
      <c r="M13" s="23">
        <v>7.817</v>
      </c>
      <c r="N13" s="23"/>
      <c r="O13" s="24"/>
      <c r="P13" s="24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="1" customFormat="1" ht="29" customHeight="1" outlineLevel="1" spans="1:26">
      <c r="A14" s="21" t="s">
        <v>44</v>
      </c>
      <c r="B14" s="68" t="s">
        <v>267</v>
      </c>
      <c r="C14" s="21" t="s">
        <v>268</v>
      </c>
      <c r="D14" s="24" t="s">
        <v>64</v>
      </c>
      <c r="E14" s="21" t="s">
        <v>65</v>
      </c>
      <c r="F14" s="24" t="s">
        <v>269</v>
      </c>
      <c r="G14" s="21" t="s">
        <v>181</v>
      </c>
      <c r="H14" s="23">
        <v>37.279904</v>
      </c>
      <c r="I14" s="23">
        <v>37.279904</v>
      </c>
      <c r="J14" s="23"/>
      <c r="K14" s="23"/>
      <c r="L14" s="23"/>
      <c r="M14" s="23">
        <v>37.279904</v>
      </c>
      <c r="N14" s="23"/>
      <c r="O14" s="24"/>
      <c r="P14" s="24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="1" customFormat="1" ht="23.25" customHeight="1" outlineLevel="1" spans="1:26">
      <c r="A15" s="21" t="s">
        <v>44</v>
      </c>
      <c r="B15" s="68" t="s">
        <v>270</v>
      </c>
      <c r="C15" s="21" t="s">
        <v>271</v>
      </c>
      <c r="D15" s="24" t="s">
        <v>70</v>
      </c>
      <c r="E15" s="21" t="s">
        <v>71</v>
      </c>
      <c r="F15" s="24" t="s">
        <v>272</v>
      </c>
      <c r="G15" s="21" t="s">
        <v>186</v>
      </c>
      <c r="H15" s="23">
        <v>13.098595</v>
      </c>
      <c r="I15" s="23">
        <v>13.098595</v>
      </c>
      <c r="J15" s="23"/>
      <c r="K15" s="23"/>
      <c r="L15" s="23"/>
      <c r="M15" s="23">
        <v>13.098595</v>
      </c>
      <c r="N15" s="23"/>
      <c r="O15" s="24"/>
      <c r="P15" s="24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="1" customFormat="1" ht="23.25" customHeight="1" outlineLevel="1" spans="1:26">
      <c r="A16" s="21" t="s">
        <v>44</v>
      </c>
      <c r="B16" s="68" t="s">
        <v>273</v>
      </c>
      <c r="C16" s="21" t="s">
        <v>274</v>
      </c>
      <c r="D16" s="24" t="s">
        <v>74</v>
      </c>
      <c r="E16" s="21" t="s">
        <v>75</v>
      </c>
      <c r="F16" s="24" t="s">
        <v>275</v>
      </c>
      <c r="G16" s="21" t="s">
        <v>192</v>
      </c>
      <c r="H16" s="23">
        <v>0.770506</v>
      </c>
      <c r="I16" s="23">
        <v>0.770506</v>
      </c>
      <c r="J16" s="23"/>
      <c r="K16" s="23"/>
      <c r="L16" s="23"/>
      <c r="M16" s="23">
        <v>0.770506</v>
      </c>
      <c r="N16" s="23"/>
      <c r="O16" s="24"/>
      <c r="P16" s="24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="1" customFormat="1" ht="23.25" customHeight="1" outlineLevel="1" spans="1:26">
      <c r="A17" s="21" t="s">
        <v>44</v>
      </c>
      <c r="B17" s="68" t="s">
        <v>276</v>
      </c>
      <c r="C17" s="21" t="s">
        <v>277</v>
      </c>
      <c r="D17" s="24" t="s">
        <v>74</v>
      </c>
      <c r="E17" s="21" t="s">
        <v>75</v>
      </c>
      <c r="F17" s="24" t="s">
        <v>275</v>
      </c>
      <c r="G17" s="21" t="s">
        <v>192</v>
      </c>
      <c r="H17" s="23">
        <v>0.963132</v>
      </c>
      <c r="I17" s="23">
        <v>0.963132</v>
      </c>
      <c r="J17" s="23"/>
      <c r="K17" s="23"/>
      <c r="L17" s="23"/>
      <c r="M17" s="23">
        <v>0.963132</v>
      </c>
      <c r="N17" s="23"/>
      <c r="O17" s="24"/>
      <c r="P17" s="24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="1" customFormat="1" ht="23.25" customHeight="1" outlineLevel="1" spans="1:26">
      <c r="A18" s="21" t="s">
        <v>44</v>
      </c>
      <c r="B18" s="68" t="s">
        <v>278</v>
      </c>
      <c r="C18" s="21" t="s">
        <v>279</v>
      </c>
      <c r="D18" s="24" t="s">
        <v>74</v>
      </c>
      <c r="E18" s="21" t="s">
        <v>75</v>
      </c>
      <c r="F18" s="24" t="s">
        <v>275</v>
      </c>
      <c r="G18" s="21" t="s">
        <v>192</v>
      </c>
      <c r="H18" s="23">
        <v>0.5852</v>
      </c>
      <c r="I18" s="23">
        <v>0.5852</v>
      </c>
      <c r="J18" s="23"/>
      <c r="K18" s="23"/>
      <c r="L18" s="23"/>
      <c r="M18" s="23">
        <v>0.5852</v>
      </c>
      <c r="N18" s="23"/>
      <c r="O18" s="24"/>
      <c r="P18" s="24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="1" customFormat="1" ht="23.25" customHeight="1" outlineLevel="1" spans="1:26">
      <c r="A19" s="21" t="s">
        <v>44</v>
      </c>
      <c r="B19" s="68" t="s">
        <v>280</v>
      </c>
      <c r="C19" s="21" t="s">
        <v>281</v>
      </c>
      <c r="D19" s="24" t="s">
        <v>89</v>
      </c>
      <c r="E19" s="21" t="s">
        <v>90</v>
      </c>
      <c r="F19" s="24" t="s">
        <v>282</v>
      </c>
      <c r="G19" s="21" t="s">
        <v>90</v>
      </c>
      <c r="H19" s="23">
        <v>33.371251</v>
      </c>
      <c r="I19" s="23">
        <v>33.371251</v>
      </c>
      <c r="J19" s="23"/>
      <c r="K19" s="23"/>
      <c r="L19" s="23"/>
      <c r="M19" s="23">
        <v>33.371251</v>
      </c>
      <c r="N19" s="23"/>
      <c r="O19" s="24"/>
      <c r="P19" s="24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="1" customFormat="1" ht="23.25" customHeight="1" outlineLevel="1" spans="1:26">
      <c r="A20" s="21" t="s">
        <v>44</v>
      </c>
      <c r="B20" s="68" t="s">
        <v>283</v>
      </c>
      <c r="C20" s="21" t="s">
        <v>191</v>
      </c>
      <c r="D20" s="24" t="s">
        <v>80</v>
      </c>
      <c r="E20" s="21" t="s">
        <v>81</v>
      </c>
      <c r="F20" s="24" t="s">
        <v>284</v>
      </c>
      <c r="G20" s="21" t="s">
        <v>191</v>
      </c>
      <c r="H20" s="23">
        <v>0.776</v>
      </c>
      <c r="I20" s="23">
        <v>0.776</v>
      </c>
      <c r="J20" s="23"/>
      <c r="K20" s="23"/>
      <c r="L20" s="23"/>
      <c r="M20" s="23">
        <v>0.776</v>
      </c>
      <c r="N20" s="23"/>
      <c r="O20" s="24"/>
      <c r="P20" s="24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="1" customFormat="1" ht="23.25" customHeight="1" outlineLevel="1" spans="1:26">
      <c r="A21" s="21" t="s">
        <v>44</v>
      </c>
      <c r="B21" s="68" t="s">
        <v>285</v>
      </c>
      <c r="C21" s="21" t="s">
        <v>286</v>
      </c>
      <c r="D21" s="24" t="s">
        <v>80</v>
      </c>
      <c r="E21" s="21" t="s">
        <v>81</v>
      </c>
      <c r="F21" s="24" t="s">
        <v>287</v>
      </c>
      <c r="G21" s="21" t="s">
        <v>199</v>
      </c>
      <c r="H21" s="23">
        <v>11.113475</v>
      </c>
      <c r="I21" s="23">
        <v>11.113475</v>
      </c>
      <c r="J21" s="23"/>
      <c r="K21" s="23"/>
      <c r="L21" s="23"/>
      <c r="M21" s="23">
        <v>11.113475</v>
      </c>
      <c r="N21" s="23"/>
      <c r="O21" s="24"/>
      <c r="P21" s="24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="1" customFormat="1" ht="23.25" customHeight="1" outlineLevel="1" spans="1:26">
      <c r="A22" s="21" t="s">
        <v>44</v>
      </c>
      <c r="B22" s="68" t="s">
        <v>285</v>
      </c>
      <c r="C22" s="21" t="s">
        <v>286</v>
      </c>
      <c r="D22" s="24" t="s">
        <v>80</v>
      </c>
      <c r="E22" s="21" t="s">
        <v>81</v>
      </c>
      <c r="F22" s="24" t="s">
        <v>288</v>
      </c>
      <c r="G22" s="21" t="s">
        <v>203</v>
      </c>
      <c r="H22" s="23">
        <v>2</v>
      </c>
      <c r="I22" s="23">
        <v>2</v>
      </c>
      <c r="J22" s="23"/>
      <c r="K22" s="23"/>
      <c r="L22" s="23"/>
      <c r="M22" s="23">
        <v>2</v>
      </c>
      <c r="N22" s="23"/>
      <c r="O22" s="24"/>
      <c r="P22" s="24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="1" customFormat="1" ht="23.25" customHeight="1" outlineLevel="1" spans="1:26">
      <c r="A23" s="21" t="s">
        <v>44</v>
      </c>
      <c r="B23" s="68" t="s">
        <v>289</v>
      </c>
      <c r="C23" s="21" t="s">
        <v>290</v>
      </c>
      <c r="D23" s="24" t="s">
        <v>62</v>
      </c>
      <c r="E23" s="21" t="s">
        <v>63</v>
      </c>
      <c r="F23" s="24" t="s">
        <v>287</v>
      </c>
      <c r="G23" s="21" t="s">
        <v>199</v>
      </c>
      <c r="H23" s="23">
        <v>0.185193</v>
      </c>
      <c r="I23" s="23">
        <v>0.185193</v>
      </c>
      <c r="J23" s="23"/>
      <c r="K23" s="23"/>
      <c r="L23" s="23"/>
      <c r="M23" s="23">
        <v>0.185193</v>
      </c>
      <c r="N23" s="23"/>
      <c r="O23" s="24"/>
      <c r="P23" s="24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="1" customFormat="1" ht="23.25" customHeight="1" outlineLevel="1" spans="1:26">
      <c r="A24" s="21" t="s">
        <v>44</v>
      </c>
      <c r="B24" s="68" t="s">
        <v>291</v>
      </c>
      <c r="C24" s="21" t="s">
        <v>182</v>
      </c>
      <c r="D24" s="24" t="s">
        <v>80</v>
      </c>
      <c r="E24" s="21" t="s">
        <v>81</v>
      </c>
      <c r="F24" s="24" t="s">
        <v>292</v>
      </c>
      <c r="G24" s="21" t="s">
        <v>182</v>
      </c>
      <c r="H24" s="23">
        <v>0.72</v>
      </c>
      <c r="I24" s="23">
        <v>0.72</v>
      </c>
      <c r="J24" s="23"/>
      <c r="K24" s="23"/>
      <c r="L24" s="23"/>
      <c r="M24" s="23">
        <v>0.72</v>
      </c>
      <c r="N24" s="23"/>
      <c r="O24" s="24"/>
      <c r="P24" s="24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="1" customFormat="1" ht="23.25" customHeight="1" outlineLevel="1" spans="1:26">
      <c r="A25" s="21" t="s">
        <v>44</v>
      </c>
      <c r="B25" s="68" t="s">
        <v>293</v>
      </c>
      <c r="C25" s="21" t="s">
        <v>185</v>
      </c>
      <c r="D25" s="24" t="s">
        <v>80</v>
      </c>
      <c r="E25" s="21" t="s">
        <v>81</v>
      </c>
      <c r="F25" s="24" t="s">
        <v>294</v>
      </c>
      <c r="G25" s="21" t="s">
        <v>185</v>
      </c>
      <c r="H25" s="23">
        <v>1.50426</v>
      </c>
      <c r="I25" s="23">
        <v>1.50426</v>
      </c>
      <c r="J25" s="23"/>
      <c r="K25" s="23"/>
      <c r="L25" s="23"/>
      <c r="M25" s="23">
        <v>1.50426</v>
      </c>
      <c r="N25" s="23"/>
      <c r="O25" s="24"/>
      <c r="P25" s="24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="1" customFormat="1" ht="23.25" customHeight="1" outlineLevel="1" spans="1:26">
      <c r="A26" s="21" t="s">
        <v>44</v>
      </c>
      <c r="B26" s="68" t="s">
        <v>295</v>
      </c>
      <c r="C26" s="21" t="s">
        <v>215</v>
      </c>
      <c r="D26" s="24" t="s">
        <v>80</v>
      </c>
      <c r="E26" s="21" t="s">
        <v>81</v>
      </c>
      <c r="F26" s="24" t="s">
        <v>296</v>
      </c>
      <c r="G26" s="21" t="s">
        <v>215</v>
      </c>
      <c r="H26" s="23">
        <v>4.343088</v>
      </c>
      <c r="I26" s="23">
        <v>4.343088</v>
      </c>
      <c r="J26" s="23"/>
      <c r="K26" s="23"/>
      <c r="L26" s="23"/>
      <c r="M26" s="23">
        <v>4.343088</v>
      </c>
      <c r="N26" s="23"/>
      <c r="O26" s="24"/>
      <c r="P26" s="24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="1" customFormat="1" ht="23.25" customHeight="1" outlineLevel="1" spans="1:26">
      <c r="A27" s="21" t="s">
        <v>44</v>
      </c>
      <c r="B27" s="68" t="s">
        <v>295</v>
      </c>
      <c r="C27" s="21" t="s">
        <v>215</v>
      </c>
      <c r="D27" s="24" t="s">
        <v>62</v>
      </c>
      <c r="E27" s="21" t="s">
        <v>63</v>
      </c>
      <c r="F27" s="24" t="s">
        <v>296</v>
      </c>
      <c r="G27" s="21" t="s">
        <v>215</v>
      </c>
      <c r="H27" s="23">
        <v>0.636749</v>
      </c>
      <c r="I27" s="23">
        <v>0.636749</v>
      </c>
      <c r="J27" s="23"/>
      <c r="K27" s="23"/>
      <c r="L27" s="23"/>
      <c r="M27" s="23">
        <v>0.636749</v>
      </c>
      <c r="N27" s="23"/>
      <c r="O27" s="24"/>
      <c r="P27" s="24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="1" customFormat="1" ht="23.25" customHeight="1" outlineLevel="1" spans="1:26">
      <c r="A28" s="21" t="s">
        <v>44</v>
      </c>
      <c r="B28" s="68" t="s">
        <v>297</v>
      </c>
      <c r="C28" s="21" t="s">
        <v>217</v>
      </c>
      <c r="D28" s="24" t="s">
        <v>80</v>
      </c>
      <c r="E28" s="21" t="s">
        <v>81</v>
      </c>
      <c r="F28" s="24" t="s">
        <v>298</v>
      </c>
      <c r="G28" s="21" t="s">
        <v>217</v>
      </c>
      <c r="H28" s="23">
        <v>4.95006</v>
      </c>
      <c r="I28" s="23">
        <v>4.95006</v>
      </c>
      <c r="J28" s="23"/>
      <c r="K28" s="23"/>
      <c r="L28" s="23"/>
      <c r="M28" s="23">
        <v>4.95006</v>
      </c>
      <c r="N28" s="23"/>
      <c r="O28" s="24"/>
      <c r="P28" s="24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="1" customFormat="1" ht="23.25" customHeight="1" outlineLevel="1" spans="1:26">
      <c r="A29" s="21" t="s">
        <v>44</v>
      </c>
      <c r="B29" s="68" t="s">
        <v>297</v>
      </c>
      <c r="C29" s="21" t="s">
        <v>217</v>
      </c>
      <c r="D29" s="24" t="s">
        <v>62</v>
      </c>
      <c r="E29" s="21" t="s">
        <v>63</v>
      </c>
      <c r="F29" s="24" t="s">
        <v>298</v>
      </c>
      <c r="G29" s="21" t="s">
        <v>217</v>
      </c>
      <c r="H29" s="23">
        <v>0.689536</v>
      </c>
      <c r="I29" s="23">
        <v>0.689536</v>
      </c>
      <c r="J29" s="23"/>
      <c r="K29" s="23"/>
      <c r="L29" s="23"/>
      <c r="M29" s="23">
        <v>0.689536</v>
      </c>
      <c r="N29" s="23"/>
      <c r="O29" s="24"/>
      <c r="P29" s="24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="1" customFormat="1" ht="23.25" customHeight="1" outlineLevel="1" spans="1:26">
      <c r="A30" s="21" t="s">
        <v>44</v>
      </c>
      <c r="B30" s="68" t="s">
        <v>299</v>
      </c>
      <c r="C30" s="21" t="s">
        <v>300</v>
      </c>
      <c r="D30" s="24" t="s">
        <v>80</v>
      </c>
      <c r="E30" s="21" t="s">
        <v>81</v>
      </c>
      <c r="F30" s="24" t="s">
        <v>301</v>
      </c>
      <c r="G30" s="21" t="s">
        <v>220</v>
      </c>
      <c r="H30" s="23">
        <v>2.094</v>
      </c>
      <c r="I30" s="23">
        <v>2.094</v>
      </c>
      <c r="J30" s="23"/>
      <c r="K30" s="23"/>
      <c r="L30" s="23"/>
      <c r="M30" s="23">
        <v>2.094</v>
      </c>
      <c r="N30" s="23"/>
      <c r="O30" s="24"/>
      <c r="P30" s="24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="1" customFormat="1" ht="23.25" customHeight="1" outlineLevel="1" spans="1:26">
      <c r="A31" s="21" t="s">
        <v>44</v>
      </c>
      <c r="B31" s="68" t="s">
        <v>302</v>
      </c>
      <c r="C31" s="21" t="s">
        <v>303</v>
      </c>
      <c r="D31" s="24" t="s">
        <v>80</v>
      </c>
      <c r="E31" s="21" t="s">
        <v>81</v>
      </c>
      <c r="F31" s="24" t="s">
        <v>301</v>
      </c>
      <c r="G31" s="21" t="s">
        <v>220</v>
      </c>
      <c r="H31" s="23">
        <v>20.94</v>
      </c>
      <c r="I31" s="23">
        <v>20.94</v>
      </c>
      <c r="J31" s="23"/>
      <c r="K31" s="23"/>
      <c r="L31" s="23"/>
      <c r="M31" s="23">
        <v>20.94</v>
      </c>
      <c r="N31" s="23"/>
      <c r="O31" s="24"/>
      <c r="P31" s="24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="1" customFormat="1" ht="23.25" customHeight="1" outlineLevel="1" spans="1:26">
      <c r="A32" s="21" t="s">
        <v>44</v>
      </c>
      <c r="B32" s="68" t="s">
        <v>304</v>
      </c>
      <c r="C32" s="21" t="s">
        <v>305</v>
      </c>
      <c r="D32" s="24" t="s">
        <v>72</v>
      </c>
      <c r="E32" s="21" t="s">
        <v>73</v>
      </c>
      <c r="F32" s="24" t="s">
        <v>306</v>
      </c>
      <c r="G32" s="21" t="s">
        <v>189</v>
      </c>
      <c r="H32" s="23">
        <v>8.668188</v>
      </c>
      <c r="I32" s="23">
        <v>8.668188</v>
      </c>
      <c r="J32" s="23"/>
      <c r="K32" s="23"/>
      <c r="L32" s="23"/>
      <c r="M32" s="23">
        <v>8.668188</v>
      </c>
      <c r="N32" s="23"/>
      <c r="O32" s="24"/>
      <c r="P32" s="24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="1" customFormat="1" ht="23.25" customHeight="1" spans="1:26">
      <c r="A33" s="21" t="s">
        <v>44</v>
      </c>
      <c r="B33" s="68" t="s">
        <v>307</v>
      </c>
      <c r="C33" s="21" t="s">
        <v>308</v>
      </c>
      <c r="D33" s="24" t="s">
        <v>72</v>
      </c>
      <c r="E33" s="21" t="s">
        <v>73</v>
      </c>
      <c r="F33" s="24" t="s">
        <v>306</v>
      </c>
      <c r="G33" s="21" t="s">
        <v>189</v>
      </c>
      <c r="H33" s="23">
        <v>1.28741</v>
      </c>
      <c r="I33" s="23">
        <v>1.28741</v>
      </c>
      <c r="J33" s="23"/>
      <c r="K33" s="23"/>
      <c r="L33" s="23"/>
      <c r="M33" s="23">
        <v>1.28741</v>
      </c>
      <c r="N33" s="23"/>
      <c r="O33" s="24"/>
      <c r="P33" s="24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="1" customFormat="1" ht="17.25" customHeight="1" spans="1:26">
      <c r="A34" s="181" t="s">
        <v>91</v>
      </c>
      <c r="B34" s="182"/>
      <c r="C34" s="183"/>
      <c r="D34" s="183"/>
      <c r="E34" s="183"/>
      <c r="F34" s="183"/>
      <c r="G34" s="184"/>
      <c r="H34" s="23">
        <v>403.503947</v>
      </c>
      <c r="I34" s="23">
        <v>403.503947</v>
      </c>
      <c r="J34" s="23"/>
      <c r="K34" s="23"/>
      <c r="L34" s="23"/>
      <c r="M34" s="23">
        <v>403.503947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="1" customFormat="1" customHeight="1" spans="2:2">
      <c r="B35" s="69"/>
    </row>
    <row r="36" s="1" customFormat="1" customHeight="1" spans="2:2">
      <c r="B36" s="69"/>
    </row>
    <row r="37" s="1" customFormat="1" customHeight="1" spans="2:2">
      <c r="B37" s="69"/>
    </row>
    <row r="38" s="1" customFormat="1" customHeight="1" spans="2:2">
      <c r="B38" s="69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93055555555556" right="0.393055555555556" top="1" bottom="0.802777777777778" header="0.5" footer="0.5"/>
  <pageSetup paperSize="9" scale="37" fitToHeight="0" orientation="landscape" blackAndWhite="1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8"/>
  <sheetViews>
    <sheetView zoomScale="60" zoomScaleNormal="60" topLeftCell="A12" workbookViewId="0">
      <selection activeCell="A4" sqref="A4:A7"/>
    </sheetView>
  </sheetViews>
  <sheetFormatPr defaultColWidth="9.15" defaultRowHeight="14.25" customHeight="1"/>
  <cols>
    <col min="1" max="1" width="12.7333333333333" style="2" customWidth="1"/>
    <col min="2" max="2" width="20.9083333333333" style="2" customWidth="1"/>
    <col min="3" max="3" width="30.7583333333333" style="2" customWidth="1"/>
    <col min="4" max="4" width="20.6" style="2" customWidth="1"/>
    <col min="5" max="8" width="11.0583333333333" style="2" customWidth="1"/>
    <col min="9" max="23" width="10.3" style="2" customWidth="1"/>
    <col min="24" max="16384" width="9.15" style="2"/>
  </cols>
  <sheetData>
    <row r="1" ht="13.5" customHeight="1" spans="2:23">
      <c r="B1" s="8"/>
      <c r="D1" s="1"/>
      <c r="E1" s="3"/>
      <c r="F1" s="3"/>
      <c r="G1" s="3"/>
      <c r="H1" s="3"/>
      <c r="U1" s="8"/>
      <c r="W1" s="168" t="s">
        <v>309</v>
      </c>
    </row>
    <row r="2" ht="27.75" customHeight="1" spans="1:23">
      <c r="A2" s="5" t="s">
        <v>310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1" customFormat="1" ht="13.5" customHeight="1" spans="1:23">
      <c r="A3" s="6" t="str">
        <f>'基本支出预算表（人员类.运转类公用经费项目）04'!A3</f>
        <v>单位名称：曲靖市城市综合管理局（本级）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8"/>
      <c r="W3" s="309" t="s">
        <v>2</v>
      </c>
    </row>
    <row r="4" s="1" customFormat="1" ht="21.75" customHeight="1" spans="1:23">
      <c r="A4" s="10" t="s">
        <v>311</v>
      </c>
      <c r="B4" s="11" t="s">
        <v>242</v>
      </c>
      <c r="C4" s="10" t="s">
        <v>243</v>
      </c>
      <c r="D4" s="10" t="s">
        <v>241</v>
      </c>
      <c r="E4" s="11" t="s">
        <v>244</v>
      </c>
      <c r="F4" s="11" t="s">
        <v>245</v>
      </c>
      <c r="G4" s="11" t="s">
        <v>312</v>
      </c>
      <c r="H4" s="11" t="s">
        <v>313</v>
      </c>
      <c r="I4" s="12" t="s">
        <v>30</v>
      </c>
      <c r="J4" s="12" t="s">
        <v>314</v>
      </c>
      <c r="K4" s="13"/>
      <c r="L4" s="13"/>
      <c r="M4" s="13"/>
      <c r="N4" s="12" t="s">
        <v>250</v>
      </c>
      <c r="O4" s="13"/>
      <c r="P4" s="13"/>
      <c r="Q4" s="11" t="s">
        <v>36</v>
      </c>
      <c r="R4" s="12" t="s">
        <v>37</v>
      </c>
      <c r="S4" s="13"/>
      <c r="T4" s="13"/>
      <c r="U4" s="13"/>
      <c r="V4" s="13"/>
      <c r="W4" s="13"/>
    </row>
    <row r="5" s="1" customFormat="1" ht="21.75" customHeight="1" spans="1:23">
      <c r="A5" s="14"/>
      <c r="B5" s="13"/>
      <c r="C5" s="14"/>
      <c r="D5" s="14"/>
      <c r="E5" s="163"/>
      <c r="F5" s="163"/>
      <c r="G5" s="163"/>
      <c r="H5" s="163"/>
      <c r="I5" s="13"/>
      <c r="J5" s="166" t="s">
        <v>33</v>
      </c>
      <c r="K5" s="13"/>
      <c r="L5" s="11" t="s">
        <v>34</v>
      </c>
      <c r="M5" s="11" t="s">
        <v>35</v>
      </c>
      <c r="N5" s="11" t="s">
        <v>33</v>
      </c>
      <c r="O5" s="11" t="s">
        <v>34</v>
      </c>
      <c r="P5" s="11" t="s">
        <v>35</v>
      </c>
      <c r="Q5" s="163"/>
      <c r="R5" s="11" t="s">
        <v>32</v>
      </c>
      <c r="S5" s="11" t="s">
        <v>38</v>
      </c>
      <c r="T5" s="11" t="s">
        <v>257</v>
      </c>
      <c r="U5" s="11" t="s">
        <v>40</v>
      </c>
      <c r="V5" s="11" t="s">
        <v>41</v>
      </c>
      <c r="W5" s="11" t="s">
        <v>42</v>
      </c>
    </row>
    <row r="6" s="1" customFormat="1" ht="21" customHeight="1" spans="1:23">
      <c r="A6" s="13"/>
      <c r="B6" s="13"/>
      <c r="C6" s="13"/>
      <c r="D6" s="13"/>
      <c r="E6" s="13"/>
      <c r="F6" s="13"/>
      <c r="G6" s="13"/>
      <c r="H6" s="13"/>
      <c r="I6" s="13"/>
      <c r="J6" s="167" t="s">
        <v>32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" customFormat="1" ht="39.75" customHeight="1" spans="1:23">
      <c r="A7" s="14"/>
      <c r="B7" s="13"/>
      <c r="C7" s="14"/>
      <c r="D7" s="14"/>
      <c r="E7" s="15"/>
      <c r="F7" s="15"/>
      <c r="G7" s="15"/>
      <c r="H7" s="15"/>
      <c r="I7" s="13"/>
      <c r="J7" s="59" t="s">
        <v>32</v>
      </c>
      <c r="K7" s="59" t="s">
        <v>315</v>
      </c>
      <c r="L7" s="15"/>
      <c r="M7" s="15"/>
      <c r="N7" s="15"/>
      <c r="O7" s="15"/>
      <c r="P7" s="15"/>
      <c r="Q7" s="15"/>
      <c r="R7" s="15"/>
      <c r="S7" s="15"/>
      <c r="T7" s="15"/>
      <c r="U7" s="13"/>
      <c r="V7" s="15"/>
      <c r="W7" s="15"/>
    </row>
    <row r="8" s="1" customFormat="1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19">
        <v>21</v>
      </c>
      <c r="V8" s="19">
        <v>22</v>
      </c>
      <c r="W8" s="19">
        <v>23</v>
      </c>
    </row>
    <row r="9" s="1" customFormat="1" ht="30" customHeight="1" spans="1:23">
      <c r="A9" s="22"/>
      <c r="B9" s="22"/>
      <c r="C9" s="21" t="s">
        <v>316</v>
      </c>
      <c r="D9" s="22"/>
      <c r="E9" s="22"/>
      <c r="F9" s="22"/>
      <c r="G9" s="22"/>
      <c r="H9" s="22"/>
      <c r="I9" s="23">
        <v>64</v>
      </c>
      <c r="J9" s="23">
        <v>64</v>
      </c>
      <c r="K9" s="23">
        <v>64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="1" customFormat="1" ht="30" customHeight="1" spans="1:23">
      <c r="A10" s="21" t="s">
        <v>317</v>
      </c>
      <c r="B10" s="24" t="s">
        <v>318</v>
      </c>
      <c r="C10" s="21" t="s">
        <v>316</v>
      </c>
      <c r="D10" s="21" t="s">
        <v>44</v>
      </c>
      <c r="E10" s="24" t="s">
        <v>80</v>
      </c>
      <c r="F10" s="21" t="s">
        <v>81</v>
      </c>
      <c r="G10" s="24" t="s">
        <v>287</v>
      </c>
      <c r="H10" s="21" t="s">
        <v>199</v>
      </c>
      <c r="I10" s="23">
        <v>49</v>
      </c>
      <c r="J10" s="23">
        <v>49</v>
      </c>
      <c r="K10" s="23">
        <v>49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="1" customFormat="1" ht="30" customHeight="1" spans="1:23">
      <c r="A11" s="21" t="s">
        <v>317</v>
      </c>
      <c r="B11" s="24" t="s">
        <v>318</v>
      </c>
      <c r="C11" s="21" t="s">
        <v>316</v>
      </c>
      <c r="D11" s="21" t="s">
        <v>44</v>
      </c>
      <c r="E11" s="24" t="s">
        <v>80</v>
      </c>
      <c r="F11" s="21" t="s">
        <v>81</v>
      </c>
      <c r="G11" s="24" t="s">
        <v>319</v>
      </c>
      <c r="H11" s="21" t="s">
        <v>202</v>
      </c>
      <c r="I11" s="23">
        <v>15</v>
      </c>
      <c r="J11" s="23">
        <v>15</v>
      </c>
      <c r="K11" s="23">
        <v>15</v>
      </c>
      <c r="L11" s="23"/>
      <c r="M11" s="23"/>
      <c r="N11" s="23"/>
      <c r="O11" s="23"/>
      <c r="P11" s="24"/>
      <c r="Q11" s="23"/>
      <c r="R11" s="23"/>
      <c r="S11" s="23"/>
      <c r="T11" s="23"/>
      <c r="U11" s="23"/>
      <c r="V11" s="23"/>
      <c r="W11" s="23"/>
    </row>
    <row r="12" s="1" customFormat="1" ht="30" customHeight="1" spans="1:23">
      <c r="A12" s="24"/>
      <c r="B12" s="24"/>
      <c r="C12" s="21" t="s">
        <v>320</v>
      </c>
      <c r="D12" s="24"/>
      <c r="E12" s="24"/>
      <c r="F12" s="24"/>
      <c r="G12" s="24"/>
      <c r="H12" s="24"/>
      <c r="I12" s="23">
        <v>5</v>
      </c>
      <c r="J12" s="23"/>
      <c r="K12" s="23"/>
      <c r="L12" s="23"/>
      <c r="M12" s="23"/>
      <c r="N12" s="23"/>
      <c r="O12" s="23"/>
      <c r="P12" s="24"/>
      <c r="Q12" s="23"/>
      <c r="R12" s="23">
        <v>5</v>
      </c>
      <c r="S12" s="23"/>
      <c r="T12" s="23"/>
      <c r="U12" s="23"/>
      <c r="V12" s="23"/>
      <c r="W12" s="23">
        <v>5</v>
      </c>
    </row>
    <row r="13" s="1" customFormat="1" ht="30" customHeight="1" spans="1:23">
      <c r="A13" s="21" t="s">
        <v>321</v>
      </c>
      <c r="B13" s="24" t="s">
        <v>322</v>
      </c>
      <c r="C13" s="21" t="s">
        <v>320</v>
      </c>
      <c r="D13" s="21" t="s">
        <v>44</v>
      </c>
      <c r="E13" s="24" t="s">
        <v>80</v>
      </c>
      <c r="F13" s="21" t="s">
        <v>81</v>
      </c>
      <c r="G13" s="24" t="s">
        <v>287</v>
      </c>
      <c r="H13" s="21" t="s">
        <v>199</v>
      </c>
      <c r="I13" s="23">
        <v>5</v>
      </c>
      <c r="J13" s="23"/>
      <c r="K13" s="23"/>
      <c r="L13" s="23"/>
      <c r="M13" s="23"/>
      <c r="N13" s="23"/>
      <c r="O13" s="23"/>
      <c r="P13" s="24"/>
      <c r="Q13" s="23"/>
      <c r="R13" s="23">
        <v>5</v>
      </c>
      <c r="S13" s="23"/>
      <c r="T13" s="23"/>
      <c r="U13" s="23"/>
      <c r="V13" s="23"/>
      <c r="W13" s="23">
        <v>5</v>
      </c>
    </row>
    <row r="14" s="1" customFormat="1" ht="30" customHeight="1" spans="1:23">
      <c r="A14" s="24"/>
      <c r="B14" s="24"/>
      <c r="C14" s="21" t="s">
        <v>323</v>
      </c>
      <c r="D14" s="24"/>
      <c r="E14" s="24"/>
      <c r="F14" s="24"/>
      <c r="G14" s="24"/>
      <c r="H14" s="24"/>
      <c r="I14" s="23">
        <v>127</v>
      </c>
      <c r="J14" s="23">
        <v>127</v>
      </c>
      <c r="K14" s="23">
        <v>127</v>
      </c>
      <c r="L14" s="23"/>
      <c r="M14" s="23"/>
      <c r="N14" s="23"/>
      <c r="O14" s="23"/>
      <c r="P14" s="24"/>
      <c r="Q14" s="23"/>
      <c r="R14" s="23"/>
      <c r="S14" s="23"/>
      <c r="T14" s="23"/>
      <c r="U14" s="23"/>
      <c r="V14" s="23"/>
      <c r="W14" s="23"/>
    </row>
    <row r="15" s="1" customFormat="1" ht="30" customHeight="1" spans="1:23">
      <c r="A15" s="21" t="s">
        <v>321</v>
      </c>
      <c r="B15" s="24" t="s">
        <v>324</v>
      </c>
      <c r="C15" s="21" t="s">
        <v>323</v>
      </c>
      <c r="D15" s="21" t="s">
        <v>44</v>
      </c>
      <c r="E15" s="24" t="s">
        <v>80</v>
      </c>
      <c r="F15" s="21" t="s">
        <v>81</v>
      </c>
      <c r="G15" s="24" t="s">
        <v>287</v>
      </c>
      <c r="H15" s="21" t="s">
        <v>199</v>
      </c>
      <c r="I15" s="23">
        <v>49.2</v>
      </c>
      <c r="J15" s="23">
        <v>49.2</v>
      </c>
      <c r="K15" s="23">
        <v>49.2</v>
      </c>
      <c r="L15" s="23"/>
      <c r="M15" s="23"/>
      <c r="N15" s="23"/>
      <c r="O15" s="23"/>
      <c r="P15" s="24"/>
      <c r="Q15" s="23"/>
      <c r="R15" s="23"/>
      <c r="S15" s="23"/>
      <c r="T15" s="23"/>
      <c r="U15" s="23"/>
      <c r="V15" s="23"/>
      <c r="W15" s="23"/>
    </row>
    <row r="16" s="1" customFormat="1" ht="30" customHeight="1" spans="1:23">
      <c r="A16" s="21" t="s">
        <v>321</v>
      </c>
      <c r="B16" s="24" t="s">
        <v>324</v>
      </c>
      <c r="C16" s="21" t="s">
        <v>323</v>
      </c>
      <c r="D16" s="21" t="s">
        <v>44</v>
      </c>
      <c r="E16" s="24" t="s">
        <v>80</v>
      </c>
      <c r="F16" s="21" t="s">
        <v>81</v>
      </c>
      <c r="G16" s="24" t="s">
        <v>319</v>
      </c>
      <c r="H16" s="21" t="s">
        <v>202</v>
      </c>
      <c r="I16" s="23">
        <v>30</v>
      </c>
      <c r="J16" s="23">
        <v>30</v>
      </c>
      <c r="K16" s="23">
        <v>30</v>
      </c>
      <c r="L16" s="23"/>
      <c r="M16" s="23"/>
      <c r="N16" s="23"/>
      <c r="O16" s="23"/>
      <c r="P16" s="24"/>
      <c r="Q16" s="23"/>
      <c r="R16" s="23"/>
      <c r="S16" s="23"/>
      <c r="T16" s="23"/>
      <c r="U16" s="23"/>
      <c r="V16" s="23"/>
      <c r="W16" s="23"/>
    </row>
    <row r="17" s="1" customFormat="1" ht="30" customHeight="1" spans="1:23">
      <c r="A17" s="21" t="s">
        <v>321</v>
      </c>
      <c r="B17" s="24" t="s">
        <v>324</v>
      </c>
      <c r="C17" s="21" t="s">
        <v>323</v>
      </c>
      <c r="D17" s="21" t="s">
        <v>44</v>
      </c>
      <c r="E17" s="24" t="s">
        <v>80</v>
      </c>
      <c r="F17" s="21" t="s">
        <v>81</v>
      </c>
      <c r="G17" s="24" t="s">
        <v>288</v>
      </c>
      <c r="H17" s="21" t="s">
        <v>203</v>
      </c>
      <c r="I17" s="23">
        <v>8</v>
      </c>
      <c r="J17" s="23">
        <v>8</v>
      </c>
      <c r="K17" s="23">
        <v>8</v>
      </c>
      <c r="L17" s="23"/>
      <c r="M17" s="23"/>
      <c r="N17" s="23"/>
      <c r="O17" s="23"/>
      <c r="P17" s="24"/>
      <c r="Q17" s="23"/>
      <c r="R17" s="23"/>
      <c r="S17" s="23"/>
      <c r="T17" s="23"/>
      <c r="U17" s="23"/>
      <c r="V17" s="23"/>
      <c r="W17" s="23"/>
    </row>
    <row r="18" s="1" customFormat="1" ht="30" customHeight="1" spans="1:23">
      <c r="A18" s="21" t="s">
        <v>321</v>
      </c>
      <c r="B18" s="24" t="s">
        <v>324</v>
      </c>
      <c r="C18" s="21" t="s">
        <v>323</v>
      </c>
      <c r="D18" s="21" t="s">
        <v>44</v>
      </c>
      <c r="E18" s="24" t="s">
        <v>80</v>
      </c>
      <c r="F18" s="21" t="s">
        <v>81</v>
      </c>
      <c r="G18" s="24" t="s">
        <v>292</v>
      </c>
      <c r="H18" s="21" t="s">
        <v>182</v>
      </c>
      <c r="I18" s="23">
        <v>5</v>
      </c>
      <c r="J18" s="23">
        <v>5</v>
      </c>
      <c r="K18" s="23">
        <v>5</v>
      </c>
      <c r="L18" s="23"/>
      <c r="M18" s="23"/>
      <c r="N18" s="23"/>
      <c r="O18" s="23"/>
      <c r="P18" s="24"/>
      <c r="Q18" s="23"/>
      <c r="R18" s="23"/>
      <c r="S18" s="23"/>
      <c r="T18" s="23"/>
      <c r="U18" s="23"/>
      <c r="V18" s="23"/>
      <c r="W18" s="23"/>
    </row>
    <row r="19" s="1" customFormat="1" ht="30" customHeight="1" spans="1:23">
      <c r="A19" s="21" t="s">
        <v>321</v>
      </c>
      <c r="B19" s="24" t="s">
        <v>324</v>
      </c>
      <c r="C19" s="21" t="s">
        <v>323</v>
      </c>
      <c r="D19" s="21" t="s">
        <v>44</v>
      </c>
      <c r="E19" s="24" t="s">
        <v>80</v>
      </c>
      <c r="F19" s="21" t="s">
        <v>81</v>
      </c>
      <c r="G19" s="24" t="s">
        <v>294</v>
      </c>
      <c r="H19" s="21" t="s">
        <v>185</v>
      </c>
      <c r="I19" s="23">
        <v>12</v>
      </c>
      <c r="J19" s="23">
        <v>12</v>
      </c>
      <c r="K19" s="23">
        <v>12</v>
      </c>
      <c r="L19" s="23"/>
      <c r="M19" s="23"/>
      <c r="N19" s="23"/>
      <c r="O19" s="23"/>
      <c r="P19" s="24"/>
      <c r="Q19" s="23"/>
      <c r="R19" s="23"/>
      <c r="S19" s="23"/>
      <c r="T19" s="23"/>
      <c r="U19" s="23"/>
      <c r="V19" s="23"/>
      <c r="W19" s="23"/>
    </row>
    <row r="20" s="1" customFormat="1" ht="30" customHeight="1" spans="1:23">
      <c r="A20" s="21" t="s">
        <v>321</v>
      </c>
      <c r="B20" s="24" t="s">
        <v>324</v>
      </c>
      <c r="C20" s="21" t="s">
        <v>323</v>
      </c>
      <c r="D20" s="21" t="s">
        <v>44</v>
      </c>
      <c r="E20" s="24" t="s">
        <v>80</v>
      </c>
      <c r="F20" s="21" t="s">
        <v>81</v>
      </c>
      <c r="G20" s="24" t="s">
        <v>325</v>
      </c>
      <c r="H20" s="21" t="s">
        <v>209</v>
      </c>
      <c r="I20" s="23">
        <v>4.08</v>
      </c>
      <c r="J20" s="23">
        <v>4.08</v>
      </c>
      <c r="K20" s="23">
        <v>4.08</v>
      </c>
      <c r="L20" s="23"/>
      <c r="M20" s="23"/>
      <c r="N20" s="23"/>
      <c r="O20" s="23"/>
      <c r="P20" s="24"/>
      <c r="Q20" s="23"/>
      <c r="R20" s="23"/>
      <c r="S20" s="23"/>
      <c r="T20" s="23"/>
      <c r="U20" s="23"/>
      <c r="V20" s="23"/>
      <c r="W20" s="23"/>
    </row>
    <row r="21" s="1" customFormat="1" ht="30" customHeight="1" spans="1:23">
      <c r="A21" s="21" t="s">
        <v>321</v>
      </c>
      <c r="B21" s="24" t="s">
        <v>324</v>
      </c>
      <c r="C21" s="21" t="s">
        <v>323</v>
      </c>
      <c r="D21" s="21" t="s">
        <v>44</v>
      </c>
      <c r="E21" s="24" t="s">
        <v>80</v>
      </c>
      <c r="F21" s="21" t="s">
        <v>81</v>
      </c>
      <c r="G21" s="24" t="s">
        <v>326</v>
      </c>
      <c r="H21" s="21" t="s">
        <v>188</v>
      </c>
      <c r="I21" s="23">
        <v>6</v>
      </c>
      <c r="J21" s="23">
        <v>6</v>
      </c>
      <c r="K21" s="23">
        <v>6</v>
      </c>
      <c r="L21" s="23"/>
      <c r="M21" s="23"/>
      <c r="N21" s="23"/>
      <c r="O21" s="23"/>
      <c r="P21" s="24"/>
      <c r="Q21" s="23"/>
      <c r="R21" s="23"/>
      <c r="S21" s="23"/>
      <c r="T21" s="23"/>
      <c r="U21" s="23"/>
      <c r="V21" s="23"/>
      <c r="W21" s="23"/>
    </row>
    <row r="22" s="1" customFormat="1" ht="30" customHeight="1" spans="1:23">
      <c r="A22" s="21" t="s">
        <v>321</v>
      </c>
      <c r="B22" s="24" t="s">
        <v>324</v>
      </c>
      <c r="C22" s="21" t="s">
        <v>323</v>
      </c>
      <c r="D22" s="21" t="s">
        <v>44</v>
      </c>
      <c r="E22" s="24" t="s">
        <v>80</v>
      </c>
      <c r="F22" s="21" t="s">
        <v>81</v>
      </c>
      <c r="G22" s="24" t="s">
        <v>301</v>
      </c>
      <c r="H22" s="21" t="s">
        <v>220</v>
      </c>
      <c r="I22" s="23">
        <v>10</v>
      </c>
      <c r="J22" s="23">
        <v>10</v>
      </c>
      <c r="K22" s="23">
        <v>10</v>
      </c>
      <c r="L22" s="23"/>
      <c r="M22" s="23"/>
      <c r="N22" s="23"/>
      <c r="O22" s="23"/>
      <c r="P22" s="24"/>
      <c r="Q22" s="23"/>
      <c r="R22" s="23"/>
      <c r="S22" s="23"/>
      <c r="T22" s="23"/>
      <c r="U22" s="23"/>
      <c r="V22" s="23"/>
      <c r="W22" s="23"/>
    </row>
    <row r="23" s="1" customFormat="1" ht="30" customHeight="1" spans="1:23">
      <c r="A23" s="21" t="s">
        <v>321</v>
      </c>
      <c r="B23" s="24" t="s">
        <v>324</v>
      </c>
      <c r="C23" s="21" t="s">
        <v>323</v>
      </c>
      <c r="D23" s="21" t="s">
        <v>44</v>
      </c>
      <c r="E23" s="24" t="s">
        <v>80</v>
      </c>
      <c r="F23" s="21" t="s">
        <v>81</v>
      </c>
      <c r="G23" s="24" t="s">
        <v>327</v>
      </c>
      <c r="H23" s="21" t="s">
        <v>227</v>
      </c>
      <c r="I23" s="23">
        <v>2.72</v>
      </c>
      <c r="J23" s="23">
        <v>2.72</v>
      </c>
      <c r="K23" s="23">
        <v>2.72</v>
      </c>
      <c r="L23" s="23"/>
      <c r="M23" s="23"/>
      <c r="N23" s="23"/>
      <c r="O23" s="23"/>
      <c r="P23" s="24"/>
      <c r="Q23" s="23"/>
      <c r="R23" s="23"/>
      <c r="S23" s="23"/>
      <c r="T23" s="23"/>
      <c r="U23" s="23"/>
      <c r="V23" s="23"/>
      <c r="W23" s="23"/>
    </row>
    <row r="24" s="1" customFormat="1" ht="30" customHeight="1" spans="1:23">
      <c r="A24" s="24"/>
      <c r="B24" s="24"/>
      <c r="C24" s="21" t="s">
        <v>328</v>
      </c>
      <c r="D24" s="24"/>
      <c r="E24" s="24"/>
      <c r="F24" s="24"/>
      <c r="G24" s="24"/>
      <c r="H24" s="24"/>
      <c r="I24" s="23">
        <v>1190</v>
      </c>
      <c r="J24" s="23">
        <v>1190</v>
      </c>
      <c r="K24" s="23">
        <v>1190</v>
      </c>
      <c r="L24" s="23"/>
      <c r="M24" s="23"/>
      <c r="N24" s="23"/>
      <c r="O24" s="23"/>
      <c r="P24" s="24"/>
      <c r="Q24" s="23"/>
      <c r="R24" s="23"/>
      <c r="S24" s="23"/>
      <c r="T24" s="23"/>
      <c r="U24" s="23"/>
      <c r="V24" s="23"/>
      <c r="W24" s="23"/>
    </row>
    <row r="25" s="1" customFormat="1" ht="30" customHeight="1" spans="1:23">
      <c r="A25" s="21" t="s">
        <v>321</v>
      </c>
      <c r="B25" s="24" t="s">
        <v>329</v>
      </c>
      <c r="C25" s="21" t="s">
        <v>328</v>
      </c>
      <c r="D25" s="21" t="s">
        <v>44</v>
      </c>
      <c r="E25" s="24" t="s">
        <v>84</v>
      </c>
      <c r="F25" s="21" t="s">
        <v>83</v>
      </c>
      <c r="G25" s="24" t="s">
        <v>330</v>
      </c>
      <c r="H25" s="21" t="s">
        <v>57</v>
      </c>
      <c r="I25" s="23">
        <v>370</v>
      </c>
      <c r="J25" s="23">
        <v>370</v>
      </c>
      <c r="K25" s="23">
        <v>370</v>
      </c>
      <c r="L25" s="23"/>
      <c r="M25" s="23"/>
      <c r="N25" s="23"/>
      <c r="O25" s="23"/>
      <c r="P25" s="24"/>
      <c r="Q25" s="23"/>
      <c r="R25" s="23"/>
      <c r="S25" s="23"/>
      <c r="T25" s="23"/>
      <c r="U25" s="23"/>
      <c r="V25" s="23"/>
      <c r="W25" s="23"/>
    </row>
    <row r="26" s="1" customFormat="1" ht="30" customHeight="1" spans="1:23">
      <c r="A26" s="21" t="s">
        <v>321</v>
      </c>
      <c r="B26" s="24" t="s">
        <v>329</v>
      </c>
      <c r="C26" s="21" t="s">
        <v>328</v>
      </c>
      <c r="D26" s="21" t="s">
        <v>44</v>
      </c>
      <c r="E26" s="24" t="s">
        <v>84</v>
      </c>
      <c r="F26" s="21" t="s">
        <v>83</v>
      </c>
      <c r="G26" s="24" t="s">
        <v>330</v>
      </c>
      <c r="H26" s="21" t="s">
        <v>57</v>
      </c>
      <c r="I26" s="23">
        <v>50</v>
      </c>
      <c r="J26" s="23">
        <v>50</v>
      </c>
      <c r="K26" s="23">
        <v>50</v>
      </c>
      <c r="L26" s="23"/>
      <c r="M26" s="23"/>
      <c r="N26" s="23"/>
      <c r="O26" s="23"/>
      <c r="P26" s="24"/>
      <c r="Q26" s="23"/>
      <c r="R26" s="23"/>
      <c r="S26" s="23"/>
      <c r="T26" s="23"/>
      <c r="U26" s="23"/>
      <c r="V26" s="23"/>
      <c r="W26" s="23"/>
    </row>
    <row r="27" s="1" customFormat="1" ht="30" customHeight="1" spans="1:23">
      <c r="A27" s="21" t="s">
        <v>321</v>
      </c>
      <c r="B27" s="24" t="s">
        <v>329</v>
      </c>
      <c r="C27" s="21" t="s">
        <v>328</v>
      </c>
      <c r="D27" s="21" t="s">
        <v>44</v>
      </c>
      <c r="E27" s="24" t="s">
        <v>84</v>
      </c>
      <c r="F27" s="21" t="s">
        <v>83</v>
      </c>
      <c r="G27" s="24" t="s">
        <v>330</v>
      </c>
      <c r="H27" s="21" t="s">
        <v>57</v>
      </c>
      <c r="I27" s="23">
        <v>700</v>
      </c>
      <c r="J27" s="23">
        <v>700</v>
      </c>
      <c r="K27" s="23">
        <v>700</v>
      </c>
      <c r="L27" s="23"/>
      <c r="M27" s="23"/>
      <c r="N27" s="23"/>
      <c r="O27" s="23"/>
      <c r="P27" s="24"/>
      <c r="Q27" s="23"/>
      <c r="R27" s="23"/>
      <c r="S27" s="23"/>
      <c r="T27" s="23"/>
      <c r="U27" s="23"/>
      <c r="V27" s="23"/>
      <c r="W27" s="23"/>
    </row>
    <row r="28" s="1" customFormat="1" ht="30" customHeight="1" spans="1:23">
      <c r="A28" s="21" t="s">
        <v>321</v>
      </c>
      <c r="B28" s="24" t="s">
        <v>329</v>
      </c>
      <c r="C28" s="21" t="s">
        <v>328</v>
      </c>
      <c r="D28" s="21" t="s">
        <v>44</v>
      </c>
      <c r="E28" s="24" t="s">
        <v>84</v>
      </c>
      <c r="F28" s="21" t="s">
        <v>83</v>
      </c>
      <c r="G28" s="24" t="s">
        <v>330</v>
      </c>
      <c r="H28" s="21" t="s">
        <v>57</v>
      </c>
      <c r="I28" s="23">
        <v>70</v>
      </c>
      <c r="J28" s="23">
        <v>70</v>
      </c>
      <c r="K28" s="23">
        <v>70</v>
      </c>
      <c r="L28" s="23"/>
      <c r="M28" s="23"/>
      <c r="N28" s="23"/>
      <c r="O28" s="23"/>
      <c r="P28" s="24"/>
      <c r="Q28" s="23"/>
      <c r="R28" s="23"/>
      <c r="S28" s="23"/>
      <c r="T28" s="23"/>
      <c r="U28" s="23"/>
      <c r="V28" s="23"/>
      <c r="W28" s="23"/>
    </row>
    <row r="29" s="1" customFormat="1" ht="30" customHeight="1" spans="1:23">
      <c r="A29" s="10" t="s">
        <v>91</v>
      </c>
      <c r="B29" s="164"/>
      <c r="C29" s="164"/>
      <c r="D29" s="164"/>
      <c r="E29" s="164"/>
      <c r="F29" s="164"/>
      <c r="G29" s="164"/>
      <c r="H29" s="165"/>
      <c r="I29" s="23">
        <v>1386</v>
      </c>
      <c r="J29" s="23">
        <v>1381</v>
      </c>
      <c r="K29" s="23">
        <v>1381</v>
      </c>
      <c r="L29" s="23"/>
      <c r="M29" s="23"/>
      <c r="N29" s="23"/>
      <c r="O29" s="23"/>
      <c r="P29" s="23"/>
      <c r="Q29" s="23"/>
      <c r="R29" s="23">
        <v>5</v>
      </c>
      <c r="S29" s="23"/>
      <c r="T29" s="23"/>
      <c r="U29" s="23"/>
      <c r="V29" s="23"/>
      <c r="W29" s="23">
        <v>5</v>
      </c>
    </row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28">
    <mergeCell ref="A2:W2"/>
    <mergeCell ref="A3:H3"/>
    <mergeCell ref="J4:M4"/>
    <mergeCell ref="N4:P4"/>
    <mergeCell ref="R4:W4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3055555555556" right="0.393055555555556" top="1" bottom="0.802777777777778" header="0.5" footer="0.5"/>
  <pageSetup paperSize="9" scale="46" fitToHeight="0" orientation="landscape" blackAndWhite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2024-01-25T00:58:00Z</dcterms:created>
  <dcterms:modified xsi:type="dcterms:W3CDTF">2024-07-18T07:46:59Z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65AB2D5350AF49A8930324B5442F0620_12</vt:lpwstr>
  </property>
</Properties>
</file>