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84" tabRatio="936" firstSheet="3" activeTab="5"/>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'一般公共预算支出预算明细表（按经济科目分类）02-3'!$A:$A,'一般公共预算支出预算明细表（按经济科目分类）02-3'!$1:$1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44525"/>
</workbook>
</file>

<file path=xl/sharedStrings.xml><?xml version="1.0" encoding="utf-8"?>
<sst xmlns="http://schemas.openxmlformats.org/spreadsheetml/2006/main" count="1369" uniqueCount="506">
  <si>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</si>
  <si>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</si>
  <si>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</si>
  <si>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</si>
  <si>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</si>
  <si>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</si>
  <si>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</si>
  <si>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</si>
  <si>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</si>
  <si>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</si>
  <si>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</si>
  <si>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</si>
  <si>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</si>
  <si>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</si>
  <si>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</si>
  <si>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</si>
  <si>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</si>
  <si>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</si>
  <si>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</si>
  <si>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</si>
  <si>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</si>
  <si>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</si>
  <si>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</si>
  <si>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</si>
  <si>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</si>
  <si>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</si>
  <si>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</si>
  <si>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</si>
  <si>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</si>
  <si>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</si>
  <si>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</si>
  <si>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</si>
  <si>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</si>
  <si>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</si>
  <si>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</si>
  <si>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</si>
  <si>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</si>
  <si>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</si>
  <si>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</si>
  <si>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</si>
  <si>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</si>
  <si>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</si>
  <si>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263</t>
  </si>
  <si>
    <t>中国共产党曲靖市委员会机构编制委员会办公室</t>
  </si>
  <si>
    <t>263001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</si>
  <si>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</si>
  <si>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</si>
  <si>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</si>
  <si>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</si>
  <si>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</si>
  <si>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</si>
  <si>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</si>
  <si>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</si>
  <si>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</si>
  <si>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</si>
  <si>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</si>
  <si>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</si>
  <si>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</si>
  <si>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</si>
  <si>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</si>
  <si>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</si>
  <si>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</si>
  <si>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</si>
  <si>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</si>
  <si>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</si>
  <si>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</si>
  <si>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</si>
  <si>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</si>
  <si>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</si>
  <si>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</si>
  <si>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</si>
  <si>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</si>
  <si>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</si>
  <si>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</si>
  <si>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</si>
  <si>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</si>
  <si>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</si>
  <si>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</si>
  <si>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</si>
  <si>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</si>
  <si>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</si>
  <si>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</si>
  <si>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</si>
  <si>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</si>
  <si>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</si>
  <si>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</si>
  <si>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</si>
  <si>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</si>
  <si>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</si>
  <si>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</si>
  <si>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</si>
  <si>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</si>
  <si>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</si>
  <si>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</si>
  <si>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</si>
  <si>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</si>
  <si>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</si>
  <si>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</si>
  <si>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</si>
  <si>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</si>
  <si>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</si>
  <si>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</si>
  <si>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</si>
  <si>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</si>
  <si>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</si>
  <si>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</si>
  <si>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</si>
  <si>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</si>
  <si>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</si>
  <si>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</si>
  <si>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</si>
  <si>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</si>
  <si>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</si>
  <si>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</si>
  <si>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</si>
  <si>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</si>
  <si>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</si>
  <si>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</si>
  <si>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</si>
  <si>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</si>
  <si>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</si>
  <si>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</si>
  <si>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</si>
  <si>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</si>
  <si>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</si>
  <si>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</si>
  <si>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</si>
  <si>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</si>
  <si>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</si>
  <si>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</si>
  <si>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</si>
  <si>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</si>
  <si>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</si>
  <si>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</si>
  <si>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</si>
  <si>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</si>
  <si>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</si>
  <si>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</si>
  <si>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</si>
  <si>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</si>
  <si>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</si>
  <si>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</si>
  <si>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</si>
  <si>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</si>
  <si>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</si>
  <si>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</si>
  <si>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</si>
  <si>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</si>
  <si>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</si>
  <si>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</si>
  <si>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</si>
  <si>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</si>
  <si>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</si>
  <si>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</si>
  <si>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</si>
  <si>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</si>
  <si>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</si>
  <si>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</si>
  <si>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</si>
  <si>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</si>
  <si>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</si>
  <si>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</si>
  <si>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</si>
  <si>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</si>
  <si>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</si>
  <si>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</si>
  <si>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</si>
  <si>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</si>
  <si>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</si>
  <si>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</si>
  <si>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</si>
  <si>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</si>
  <si>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</si>
  <si>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</si>
  <si>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</si>
  <si>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</si>
  <si>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</si>
  <si>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</si>
  <si>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</si>
  <si>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</si>
  <si>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</si>
  <si>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</si>
  <si>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</si>
  <si>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</si>
  <si>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</si>
  <si>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</si>
  <si>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</si>
  <si>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06</t>
  </si>
  <si>
    <t>公务接待费</t>
  </si>
  <si>
    <t>其他社会保障缴费</t>
  </si>
  <si>
    <t>公务用车运行维护费</t>
  </si>
  <si>
    <t>其他商品和服务支出</t>
  </si>
  <si>
    <t>503</t>
  </si>
  <si>
    <t>机关资本性支出（一）</t>
  </si>
  <si>
    <t>302</t>
  </si>
  <si>
    <t>商品和服务支出</t>
  </si>
  <si>
    <t>设备购置</t>
  </si>
  <si>
    <t>办公费</t>
  </si>
  <si>
    <t>505</t>
  </si>
  <si>
    <t>对事业单位经常性补助</t>
  </si>
  <si>
    <t>05</t>
  </si>
  <si>
    <t>水费</t>
  </si>
  <si>
    <t>电费</t>
  </si>
  <si>
    <t>邮电费</t>
  </si>
  <si>
    <t>509</t>
  </si>
  <si>
    <t>对个人和家庭的补助</t>
  </si>
  <si>
    <t>差旅费</t>
  </si>
  <si>
    <t>社会福利和救助</t>
  </si>
  <si>
    <t>离退休费</t>
  </si>
  <si>
    <t>28</t>
  </si>
  <si>
    <t>工会经费</t>
  </si>
  <si>
    <t>29</t>
  </si>
  <si>
    <t>福利费</t>
  </si>
  <si>
    <t>31</t>
  </si>
  <si>
    <t>39</t>
  </si>
  <si>
    <t>其他交通费用</t>
  </si>
  <si>
    <t>303</t>
  </si>
  <si>
    <t>退休费</t>
  </si>
  <si>
    <t>生活补助</t>
  </si>
  <si>
    <t>医疗费补助</t>
  </si>
  <si>
    <t>310</t>
  </si>
  <si>
    <t>资本性支出</t>
  </si>
  <si>
    <t>办公设备购置</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</si>
  <si>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</si>
  <si>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</si>
  <si>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</si>
  <si>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</si>
  <si>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</si>
  <si>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</si>
  <si>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</si>
  <si>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</si>
  <si>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</si>
  <si>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</si>
  <si>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</si>
  <si>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</si>
  <si>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</si>
  <si>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</si>
  <si>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</si>
  <si>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</si>
  <si>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</si>
  <si>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</si>
  <si>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</si>
  <si>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</si>
  <si>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</si>
  <si>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</si>
  <si>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</si>
  <si>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</si>
  <si>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</si>
  <si>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</si>
  <si>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</si>
  <si>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530300210000000022515</t>
  </si>
  <si>
    <t>行政人员支出工资</t>
  </si>
  <si>
    <t>30101</t>
  </si>
  <si>
    <t>30102</t>
  </si>
  <si>
    <t>530300231100001509165</t>
  </si>
  <si>
    <t>公务员基础绩效奖</t>
  </si>
  <si>
    <t>30103</t>
  </si>
  <si>
    <t>530300210000000022526</t>
  </si>
  <si>
    <t>社会保障缴费（养老保险）</t>
  </si>
  <si>
    <t>30108</t>
  </si>
  <si>
    <t>530300210000000022523</t>
  </si>
  <si>
    <t>社会保障缴费（基本医疗保险）</t>
  </si>
  <si>
    <t>30110</t>
  </si>
  <si>
    <t>530300210000000022522</t>
  </si>
  <si>
    <t>社会保障缴费（工伤保险）</t>
  </si>
  <si>
    <t>30112</t>
  </si>
  <si>
    <t>530300210000000022524</t>
  </si>
  <si>
    <t>社会保障缴费（生育保险）</t>
  </si>
  <si>
    <t>530300210000000022521</t>
  </si>
  <si>
    <t>社会保障缴费（附加商业险）</t>
  </si>
  <si>
    <t>530300210000000022529</t>
  </si>
  <si>
    <t>社会保障缴费（住房公积金）</t>
  </si>
  <si>
    <t>30113</t>
  </si>
  <si>
    <t>530300231100001509181</t>
  </si>
  <si>
    <t>30217</t>
  </si>
  <si>
    <t>530300210000000022540</t>
  </si>
  <si>
    <t>一般公用经费</t>
  </si>
  <si>
    <t>30201</t>
  </si>
  <si>
    <t>30299</t>
  </si>
  <si>
    <t>530300210000000022539</t>
  </si>
  <si>
    <t>退休公用经费</t>
  </si>
  <si>
    <t>530300210000000022537</t>
  </si>
  <si>
    <t>30215</t>
  </si>
  <si>
    <t>530300210000000022538</t>
  </si>
  <si>
    <t>30216</t>
  </si>
  <si>
    <t>530300210000000022534</t>
  </si>
  <si>
    <t>30228</t>
  </si>
  <si>
    <t>530300210000000022535</t>
  </si>
  <si>
    <t>30229</t>
  </si>
  <si>
    <t>530300210000000022531</t>
  </si>
  <si>
    <t>30231</t>
  </si>
  <si>
    <t>530300210000000022536</t>
  </si>
  <si>
    <t>公务出行租车经费</t>
  </si>
  <si>
    <t>30239</t>
  </si>
  <si>
    <t>530300210000000022532</t>
  </si>
  <si>
    <t>行政人员公务交通补贴</t>
  </si>
  <si>
    <t>530300210000000022517</t>
  </si>
  <si>
    <t>公务员医疗费</t>
  </si>
  <si>
    <t>30111</t>
  </si>
  <si>
    <t>530300210000000022528</t>
  </si>
  <si>
    <t>退休公务员医疗费</t>
  </si>
  <si>
    <t>530300231100001329543</t>
  </si>
  <si>
    <t>其他人员支出</t>
  </si>
  <si>
    <t>30199</t>
  </si>
  <si>
    <t>预算05-1表</t>
  </si>
  <si>
    <t>项目支出预算表（其他运转类.特定目标类项目）</t>
  </si>
  <si>
    <t>项目分类</t>
  </si>
  <si>
    <t>经济科目编码</t>
  </si>
  <si>
    <t>经济科目名称</t>
  </si>
  <si>
    <t>本年拨款</t>
  </si>
  <si>
    <t>其中：本次下达</t>
  </si>
  <si>
    <t>机构编制动态管理评估专项经费</t>
  </si>
  <si>
    <t>专项业务类</t>
  </si>
  <si>
    <t>530300210000000017733</t>
  </si>
  <si>
    <t>30211</t>
  </si>
  <si>
    <t>机构编制管理专项经费</t>
  </si>
  <si>
    <t>530300200000000001132</t>
  </si>
  <si>
    <t>31002</t>
  </si>
  <si>
    <t>深化党政机构改革工作经费</t>
  </si>
  <si>
    <t>530300200000000000109</t>
  </si>
  <si>
    <t>30207</t>
  </si>
  <si>
    <t>深化事业单位改革专项经费</t>
  </si>
  <si>
    <t>530300210000000017726</t>
  </si>
  <si>
    <t>30205</t>
  </si>
  <si>
    <t>30206</t>
  </si>
  <si>
    <t>往来款支出专项资金</t>
  </si>
  <si>
    <t>530300210000000018014</t>
  </si>
  <si>
    <t>预算05-2表</t>
  </si>
  <si>
    <t>部门项目绩效目标表（本次下达）</t>
  </si>
  <si>
    <t>项目年度绩效目标</t>
  </si>
  <si>
    <t>一级指标</t>
  </si>
  <si>
    <t>二级指标</t>
  </si>
  <si>
    <t>三级指标</t>
  </si>
  <si>
    <t>指标性质</t>
  </si>
  <si>
    <t>指标值</t>
  </si>
  <si>
    <t>度量单位</t>
  </si>
  <si>
    <t>指标属性</t>
  </si>
  <si>
    <t>指标内容</t>
  </si>
  <si>
    <t>进一步加强对全市事业单位布局结构和职能运行情况的调研分析，跟踪了解中央深化事业单位改革试点工作情况和改革方向，结合曲靖实际对不同功能定位事业单位管理体制分类研究，逐步破解制约公益事业高质量发展的体制机制问题。</t>
  </si>
  <si>
    <t>产出指标</t>
  </si>
  <si>
    <t>数量指标</t>
  </si>
  <si>
    <t>开展事业单位摸底情况调研</t>
  </si>
  <si>
    <t>&gt;=</t>
  </si>
  <si>
    <t>次</t>
  </si>
  <si>
    <t>定量指标</t>
  </si>
  <si>
    <t>质量指标</t>
  </si>
  <si>
    <t>行政类事业单位改革完成率</t>
  </si>
  <si>
    <t>95</t>
  </si>
  <si>
    <t>%</t>
  </si>
  <si>
    <t>按中央、省要求完成行政类事业单位改革</t>
  </si>
  <si>
    <t>健全台账登记管理</t>
  </si>
  <si>
    <t>=</t>
  </si>
  <si>
    <t>台账登记准确真实清晰</t>
  </si>
  <si>
    <t>定性指标</t>
  </si>
  <si>
    <t>时效指标</t>
  </si>
  <si>
    <t>整改要求及情况及时反馈有关单位</t>
  </si>
  <si>
    <t>&lt;=</t>
  </si>
  <si>
    <t>天</t>
  </si>
  <si>
    <t>成本指标</t>
  </si>
  <si>
    <t>严控项目成本</t>
  </si>
  <si>
    <t>350000</t>
  </si>
  <si>
    <t>元</t>
  </si>
  <si>
    <t>效益指标</t>
  </si>
  <si>
    <t>社会效益指标</t>
  </si>
  <si>
    <t>事业单位优化整合率</t>
  </si>
  <si>
    <t>85</t>
  </si>
  <si>
    <t>按照中央、省要求进一步推进事业单位优化整合</t>
  </si>
  <si>
    <t>满意度指标</t>
  </si>
  <si>
    <t>服务对象满意度指标</t>
  </si>
  <si>
    <t>事业单位优化整合满意度</t>
  </si>
  <si>
    <t>90</t>
  </si>
  <si>
    <t>按要求管理使用好公益性岗位人员，按时支付有关人员工资、保险等费用。</t>
  </si>
  <si>
    <t>发放编外人员工资人数</t>
  </si>
  <si>
    <t>人</t>
  </si>
  <si>
    <t>缴纳编外人员保险人数</t>
  </si>
  <si>
    <t>部门正常运转</t>
  </si>
  <si>
    <t>正常运转</t>
  </si>
  <si>
    <t>部门运转情况</t>
  </si>
  <si>
    <t>编外人员满意度</t>
  </si>
  <si>
    <t>人社局拨付公益性岗位补贴及税务局代缴代扣手续费。</t>
  </si>
  <si>
    <t>人社局拨付公益性岗位补贴</t>
  </si>
  <si>
    <t>200000</t>
  </si>
  <si>
    <t>按时足额发放公益性岗位人员工资及缴纳保险</t>
  </si>
  <si>
    <t>100</t>
  </si>
  <si>
    <t>发放公益性岗位人员工资及缴纳保险</t>
  </si>
  <si>
    <t>单位职工满意度</t>
  </si>
  <si>
    <t>对2023年机构改革方案落实情况、部门“三定”规定落实情况进行调研评估，分析存在的问题原因，研究提出对策建议。对照中央、省修订部门“三定”规定情况，综合考虑部门职责任务变化、履职情况等因素，适时开展有关部门“三定”规定修订工作。  开展有关重点领域和关键环节的体制机制研究，做好政策和基础数据储备，为党委、编委科学决策当好参谋助手。围绕抓好机构编制督查整改工作，加强对机关工勤编制集中管理、规范事业单位备案管理、规范编外聘用人员管理、统筹使用乡镇（街道）各类编制资源、综合行政执法体制改革、事业单位登记管理等重要基础性问题研究。</t>
  </si>
  <si>
    <t>开展动态评估调研</t>
  </si>
  <si>
    <t>按时完成评估工作</t>
  </si>
  <si>
    <t>12月中旬前完成评估工作</t>
  </si>
  <si>
    <t>年</t>
  </si>
  <si>
    <t>按要求完成评估工作</t>
  </si>
  <si>
    <t>严控经费开支</t>
  </si>
  <si>
    <t>不超预算</t>
  </si>
  <si>
    <t>评估发现问题整改率</t>
  </si>
  <si>
    <t>督促整改评估工作中发现的问题</t>
  </si>
  <si>
    <t>被评估单位满意度</t>
  </si>
  <si>
    <t>做好党政机关体制改革工作，做好涉改部门职能职责、机构编制调整工作。开展机构职能调整、行政执法体制改革、规范议事协调机构等工作。确保人员编制总量只减不增，人员结构更加优化。</t>
  </si>
  <si>
    <t>积极开展调研</t>
  </si>
  <si>
    <t>按要求完成目标任务</t>
  </si>
  <si>
    <t>改革完成率</t>
  </si>
  <si>
    <t>按照中央省的部署要求按时完成改革</t>
  </si>
  <si>
    <t>到2022年底前基本完成</t>
  </si>
  <si>
    <t>严格控制项目成本</t>
  </si>
  <si>
    <t>严控项目成本，在年初预算中安排经费</t>
  </si>
  <si>
    <t>党政机构更科学高效服务社会提供坚实基础</t>
  </si>
  <si>
    <t>按要求完成党政机构改革</t>
  </si>
  <si>
    <t>涉改部门满意度</t>
  </si>
  <si>
    <t>加强机构限额和领导职数管理，违规设置的机构立行立改、限期整改，违规核定的领导职数依规依纪予以核销。建立抓督查整改的领导机构和工作机制，成立整改工作专班，加强与组织、财政、人社等部门的沟通协调，形成整改合力；建立机构编制督查整改“两月一调度、半年一汇报、一年一总结”的工作机制，项目化推动、清单式管理、挂账式销号。全面清理机关事业单位现有编外聘用人员，从严控制编外聘用人员使用规模，建立完善编外聘用人员年度集中核准制度。</t>
  </si>
  <si>
    <t>开展系统内业务培训</t>
  </si>
  <si>
    <t>开展调研工作</t>
  </si>
  <si>
    <t>培训合格率</t>
  </si>
  <si>
    <t>培训情况</t>
  </si>
  <si>
    <t>处理各类问题的质量及速度</t>
  </si>
  <si>
    <t>及时高效处理各类问题</t>
  </si>
  <si>
    <t>严格控制经费使用情况</t>
  </si>
  <si>
    <t>机构编制违纪违法案件查处率</t>
  </si>
  <si>
    <t>加大对机构编制违纪违法案件的查处力度</t>
  </si>
  <si>
    <t>机构编制动态管理满意度</t>
  </si>
  <si>
    <t>对机构编制动态管理的满意度</t>
  </si>
  <si>
    <t>预算05-3表</t>
  </si>
  <si>
    <t>项目支出绩效目标表（另文下达）</t>
  </si>
  <si>
    <t>单位名称、项目名称</t>
  </si>
  <si>
    <t>说明：中国共产党曲靖市委员会机构编制委员会办公室无另文下达的项目支出，故此表为空。</t>
  </si>
  <si>
    <t>预算06表</t>
  </si>
  <si>
    <t>政府性基金预算支出预算表</t>
  </si>
  <si>
    <t>单位名称：预算科</t>
  </si>
  <si>
    <t>单位名称</t>
  </si>
  <si>
    <t>本年政府性基金预算支出</t>
  </si>
  <si>
    <t>说明：中国共产党曲靖市委员会机构编制委员会办公室无政府性基金预算支出，故此表为空。</t>
  </si>
  <si>
    <t>预算07表</t>
  </si>
  <si>
    <t>国有资本经营预算支出预算表</t>
  </si>
  <si>
    <t>本年国有资本经营预算支出</t>
  </si>
  <si>
    <t>说明：中国共产党曲靖市委员会机构编制委员会办公室无国有资本经营预算支出，故此表为空表。</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</si>
  <si>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</si>
  <si>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</si>
  <si>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</si>
  <si>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</si>
  <si>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</si>
  <si>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</si>
  <si>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</si>
  <si>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</si>
  <si>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</si>
  <si>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</si>
  <si>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</si>
  <si>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80400076</t>
  </si>
  <si>
    <t>购买办公家具</t>
  </si>
  <si>
    <t>A05000000 家具和用具</t>
  </si>
  <si>
    <t>批</t>
  </si>
  <si>
    <t>车辆保险</t>
  </si>
  <si>
    <t>C18040000 保险服务</t>
  </si>
  <si>
    <t>车辆维修及保险</t>
  </si>
  <si>
    <t>C23120300 车辆维修和保养服务</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</si>
  <si>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</si>
  <si>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</si>
  <si>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</si>
  <si>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</si>
  <si>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</si>
  <si>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</si>
  <si>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</si>
  <si>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</si>
  <si>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</si>
  <si>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</si>
  <si>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说明：中国共产党曲靖市委员会机构编制委员会办公室无政府购买服务预算，故此表为空。</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</si>
  <si>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</si>
  <si>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</si>
  <si>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</si>
  <si>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</si>
  <si>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</si>
  <si>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</si>
  <si>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</si>
  <si>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</si>
  <si>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</si>
  <si>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</si>
  <si>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</si>
  <si>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</si>
  <si>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</si>
  <si>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</si>
  <si>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</si>
  <si>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说明：中国共产党曲靖市委员会机构编制委员会办公室无市对下转移支付，故此表为空。</t>
  </si>
  <si>
    <t>预算09-2表</t>
  </si>
  <si>
    <t>市对下转移支付绩效目标表</t>
  </si>
  <si>
    <t>预算10表</t>
  </si>
  <si>
    <t>新增资产配置表</t>
  </si>
  <si>
    <t>资产类别</t>
  </si>
  <si>
    <t>资产分类代码.名称</t>
  </si>
  <si>
    <t>资产名称</t>
  </si>
  <si>
    <t>计量单位</t>
  </si>
  <si>
    <t>财政部门批复数（万元）</t>
  </si>
  <si>
    <t>单价</t>
  </si>
  <si>
    <t>金额</t>
  </si>
  <si>
    <t>家具和用具</t>
  </si>
  <si>
    <t>办公家具</t>
  </si>
  <si>
    <t>预算11表</t>
  </si>
  <si>
    <t>上级补助项目支出预算表</t>
  </si>
  <si>
    <t>上级补助</t>
  </si>
  <si>
    <t>说明：中国共产党曲靖市委员会机构编制委员会办公室无上级补助项目支出预算，故此表为空。</t>
  </si>
  <si>
    <t>预算12表</t>
  </si>
  <si>
    <t>部门项目中期规划预算表</t>
  </si>
  <si>
    <t>项目级次</t>
  </si>
  <si>
    <t>2024年</t>
  </si>
  <si>
    <t>2025年</t>
  </si>
  <si>
    <t>2026年</t>
  </si>
  <si>
    <t>311 专项业务类</t>
  </si>
  <si>
    <t>本级</t>
  </si>
  <si>
    <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</si>
</sst>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numFmt numFmtId="178" formatCode="#,##0.00;\-#,##0.00;;@"/>
    <numFmt numFmtId="179" formatCode="0.00_);[Red]\-0.00\ "/>
    <numFmt numFmtId="180" formatCode="yyyy/mm/dd\ hh:mm:ss"/>
    <numFmt numFmtId="181" formatCode="hh:mm:ss"/>
  </numFmts>
  <fonts count="5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b/>
      <sz val="22"/>
      <color rgb="FF000000"/>
      <name val="宋体"/>
      <charset val="134"/>
    </font>
    <font>
      <sz val="10"/>
      <color rgb="FF000000"/>
      <name val="Arial"/>
      <charset val="134"/>
    </font>
    <font>
      <sz val="32"/>
      <color rgb="FF000000"/>
      <name val="宋体"/>
      <charset val="134"/>
    </font>
    <font>
      <sz val="10"/>
      <color theme="1"/>
      <name val="宋体"/>
      <charset val="134"/>
      <scheme val="minor"/>
    </font>
    <font>
      <sz val="10"/>
      <name val="Arial"/>
      <charset val="0"/>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sz val="9"/>
      <color rgb="FF000000"/>
      <name val="Microsoft YaHei UI"/>
      <charset val="134"/>
    </font>
    <font>
      <sz val="11"/>
      <color rgb="FF3F3F76"/>
      <name val="宋体"/>
      <charset val="0"/>
      <scheme val="minor"/>
    </font>
    <font>
      <sz val="11"/>
      <color theme="1"/>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
      <b/>
      <sz val="10"/>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6">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4" fillId="0" borderId="8">
      <alignment horizontal="center" vertical="center" wrapText="1"/>
    </xf>
    <xf numFmtId="0" fontId="1" fillId="0" borderId="0">
      <alignment horizontal="right" vertical="center"/>
      <protection locked="0"/>
    </xf>
    <xf numFmtId="44" fontId="0" fillId="0" borderId="0" applyFont="0" applyFill="0" applyBorder="0" applyAlignment="0" applyProtection="0">
      <alignment vertical="center"/>
    </xf>
    <xf numFmtId="0" fontId="28" fillId="0" borderId="0">
      <alignment horizontal="center" vertical="center"/>
    </xf>
    <xf numFmtId="0" fontId="4" fillId="0" borderId="0"/>
    <xf numFmtId="0" fontId="30" fillId="0" borderId="0">
      <alignment vertical="top"/>
      <protection locked="0"/>
    </xf>
    <xf numFmtId="0" fontId="31" fillId="2" borderId="13"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2" fillId="3"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0" fontId="4" fillId="0" borderId="0"/>
    <xf numFmtId="4" fontId="3" fillId="0" borderId="10">
      <alignment horizontal="right" vertical="center"/>
      <protection locked="0"/>
    </xf>
    <xf numFmtId="0" fontId="4" fillId="0" borderId="0">
      <alignment horizontal="left" vertical="center"/>
      <protection locked="0"/>
    </xf>
    <xf numFmtId="180" fontId="33" fillId="0" borderId="1">
      <alignment horizontal="right" vertical="center"/>
    </xf>
    <xf numFmtId="0" fontId="34"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alignment vertical="center"/>
    </xf>
    <xf numFmtId="0" fontId="4" fillId="0" borderId="10">
      <alignment horizontal="center" vertical="center"/>
    </xf>
    <xf numFmtId="0" fontId="35" fillId="6" borderId="0" applyNumberFormat="0" applyBorder="0" applyAlignment="0" applyProtection="0">
      <alignment vertical="center"/>
    </xf>
    <xf numFmtId="0" fontId="36" fillId="0" borderId="0" applyNumberFormat="0" applyFill="0" applyBorder="0" applyAlignment="0" applyProtection="0">
      <alignment vertical="center"/>
    </xf>
    <xf numFmtId="0" fontId="1" fillId="0" borderId="5">
      <alignment horizontal="center" vertical="center" wrapText="1"/>
      <protection locked="0"/>
    </xf>
    <xf numFmtId="9" fontId="0" fillId="0" borderId="0" applyFont="0" applyFill="0" applyBorder="0" applyAlignment="0" applyProtection="0">
      <alignment vertical="center"/>
    </xf>
    <xf numFmtId="0" fontId="1" fillId="0" borderId="1">
      <alignment horizontal="center" vertical="center"/>
      <protection locked="0"/>
    </xf>
    <xf numFmtId="0" fontId="3" fillId="0" borderId="1">
      <alignment horizontal="right" vertical="center" wrapText="1"/>
    </xf>
    <xf numFmtId="0" fontId="4" fillId="0" borderId="9">
      <alignment horizontal="center" vertical="center" wrapText="1"/>
      <protection locked="0"/>
    </xf>
    <xf numFmtId="0" fontId="3" fillId="0" borderId="10">
      <alignment horizontal="left" vertical="center"/>
    </xf>
    <xf numFmtId="0" fontId="37"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0" fillId="0" borderId="0">
      <alignment vertical="top"/>
      <protection locked="0"/>
    </xf>
    <xf numFmtId="0" fontId="4" fillId="0" borderId="8">
      <alignment horizontal="center" vertical="center" wrapText="1"/>
      <protection locked="0"/>
    </xf>
    <xf numFmtId="0" fontId="3" fillId="0" borderId="0">
      <alignment horizontal="right" vertical="center"/>
    </xf>
    <xf numFmtId="0" fontId="0" fillId="7" borderId="14" applyNumberFormat="0" applyFont="0" applyAlignment="0" applyProtection="0">
      <alignment vertical="center"/>
    </xf>
    <xf numFmtId="0" fontId="3" fillId="0" borderId="7">
      <alignment horizontal="left" vertical="center"/>
      <protection locked="0"/>
    </xf>
    <xf numFmtId="4" fontId="3" fillId="0" borderId="1">
      <alignment horizontal="right" vertical="center"/>
      <protection locked="0"/>
    </xf>
    <xf numFmtId="0" fontId="4" fillId="0" borderId="1">
      <alignment vertical="center" wrapText="1"/>
    </xf>
    <xf numFmtId="0" fontId="3" fillId="0" borderId="10">
      <alignment horizontal="left" vertical="center" wrapText="1"/>
    </xf>
    <xf numFmtId="0" fontId="4" fillId="0" borderId="10">
      <alignment horizontal="center" vertical="center"/>
      <protection locked="0"/>
    </xf>
    <xf numFmtId="0" fontId="35" fillId="8" borderId="0" applyNumberFormat="0" applyBorder="0" applyAlignment="0" applyProtection="0">
      <alignment vertical="center"/>
    </xf>
    <xf numFmtId="0" fontId="1" fillId="0" borderId="0"/>
    <xf numFmtId="49" fontId="1" fillId="0" borderId="1">
      <alignment horizont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5" applyNumberFormat="0" applyFill="0" applyAlignment="0" applyProtection="0">
      <alignment vertical="center"/>
    </xf>
    <xf numFmtId="0" fontId="1" fillId="0" borderId="0">
      <alignment vertical="top"/>
    </xf>
    <xf numFmtId="0" fontId="43" fillId="0" borderId="15" applyNumberFormat="0" applyFill="0" applyAlignment="0" applyProtection="0">
      <alignment vertical="center"/>
    </xf>
    <xf numFmtId="0" fontId="4" fillId="0" borderId="3">
      <alignment horizontal="center" vertical="center"/>
    </xf>
    <xf numFmtId="0" fontId="4" fillId="0" borderId="3">
      <alignment horizontal="center" vertical="center" wrapText="1"/>
    </xf>
    <xf numFmtId="0" fontId="2" fillId="0" borderId="0">
      <alignment horizontal="center" vertical="center"/>
    </xf>
    <xf numFmtId="0" fontId="1" fillId="0" borderId="10">
      <alignment horizontal="center" vertical="center"/>
      <protection locked="0"/>
    </xf>
    <xf numFmtId="4" fontId="3" fillId="0" borderId="10">
      <alignment horizontal="right" vertical="center"/>
      <protection locked="0"/>
    </xf>
    <xf numFmtId="0" fontId="35" fillId="9" borderId="0" applyNumberFormat="0" applyBorder="0" applyAlignment="0" applyProtection="0">
      <alignment vertical="center"/>
    </xf>
    <xf numFmtId="0" fontId="4" fillId="0" borderId="2">
      <alignment horizontal="center" vertical="center" wrapText="1"/>
      <protection locked="0"/>
    </xf>
    <xf numFmtId="0" fontId="38" fillId="0" borderId="16" applyNumberFormat="0" applyFill="0" applyAlignment="0" applyProtection="0">
      <alignment vertical="center"/>
    </xf>
    <xf numFmtId="49" fontId="4" fillId="0" borderId="1">
      <alignment horizontal="center" vertical="center"/>
      <protection locked="0"/>
    </xf>
    <xf numFmtId="0" fontId="3" fillId="0" borderId="0">
      <alignment horizontal="right" vertical="center"/>
    </xf>
    <xf numFmtId="0" fontId="35" fillId="10"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4" fillId="11" borderId="17" applyNumberFormat="0" applyAlignment="0" applyProtection="0">
      <alignment vertical="center"/>
    </xf>
    <xf numFmtId="0" fontId="4" fillId="0" borderId="8">
      <alignment horizontal="center" vertical="center"/>
    </xf>
    <xf numFmtId="0" fontId="45" fillId="11" borderId="13" applyNumberFormat="0" applyAlignment="0" applyProtection="0">
      <alignment vertical="center"/>
    </xf>
    <xf numFmtId="0" fontId="1" fillId="0" borderId="5">
      <alignment horizontal="center" vertical="center" wrapText="1"/>
      <protection locked="0"/>
    </xf>
    <xf numFmtId="0" fontId="1" fillId="0" borderId="0">
      <alignment vertical="center"/>
    </xf>
    <xf numFmtId="0" fontId="1" fillId="0" borderId="0"/>
    <xf numFmtId="0" fontId="46" fillId="12" borderId="18" applyNumberFormat="0" applyAlignment="0" applyProtection="0">
      <alignment vertical="center"/>
    </xf>
    <xf numFmtId="0" fontId="32" fillId="13" borderId="0" applyNumberFormat="0" applyBorder="0" applyAlignment="0" applyProtection="0">
      <alignment vertical="center"/>
    </xf>
    <xf numFmtId="0" fontId="35" fillId="14" borderId="0" applyNumberFormat="0" applyBorder="0" applyAlignment="0" applyProtection="0">
      <alignment vertical="center"/>
    </xf>
    <xf numFmtId="0" fontId="47" fillId="0" borderId="19" applyNumberFormat="0" applyFill="0" applyAlignment="0" applyProtection="0">
      <alignment vertical="center"/>
    </xf>
    <xf numFmtId="0" fontId="4" fillId="0" borderId="2">
      <alignment horizontal="center" vertical="center" wrapText="1"/>
      <protection locked="0"/>
    </xf>
    <xf numFmtId="0" fontId="48" fillId="0" borderId="20" applyNumberFormat="0" applyFill="0" applyAlignment="0" applyProtection="0">
      <alignment vertical="center"/>
    </xf>
    <xf numFmtId="0" fontId="49" fillId="15" borderId="0" applyNumberFormat="0" applyBorder="0" applyAlignment="0" applyProtection="0">
      <alignment vertical="center"/>
    </xf>
    <xf numFmtId="0" fontId="1" fillId="0" borderId="0">
      <alignment horizontal="right" vertical="center"/>
      <protection locked="0"/>
    </xf>
    <xf numFmtId="0" fontId="30" fillId="0" borderId="0">
      <alignment vertical="top"/>
      <protection locked="0"/>
    </xf>
    <xf numFmtId="0" fontId="50" fillId="16" borderId="0" applyNumberFormat="0" applyBorder="0" applyAlignment="0" applyProtection="0">
      <alignment vertical="center"/>
    </xf>
    <xf numFmtId="0" fontId="32" fillId="17" borderId="0" applyNumberFormat="0" applyBorder="0" applyAlignment="0" applyProtection="0">
      <alignment vertical="center"/>
    </xf>
    <xf numFmtId="0" fontId="35" fillId="18" borderId="0" applyNumberFormat="0" applyBorder="0" applyAlignment="0" applyProtection="0">
      <alignment vertical="center"/>
    </xf>
    <xf numFmtId="0" fontId="2" fillId="0" borderId="0">
      <alignment horizontal="center"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 fillId="0" borderId="0">
      <alignment horizontal="left" vertical="center"/>
      <protection locked="0"/>
    </xf>
    <xf numFmtId="0" fontId="32" fillId="21" borderId="0" applyNumberFormat="0" applyBorder="0" applyAlignment="0" applyProtection="0">
      <alignment vertical="center"/>
    </xf>
    <xf numFmtId="0" fontId="2" fillId="0" borderId="0">
      <alignment horizontal="center" vertical="center"/>
    </xf>
    <xf numFmtId="0" fontId="1" fillId="0" borderId="0"/>
    <xf numFmtId="0" fontId="32" fillId="22" borderId="0" applyNumberFormat="0" applyBorder="0" applyAlignment="0" applyProtection="0">
      <alignment vertical="center"/>
    </xf>
    <xf numFmtId="0" fontId="3" fillId="0" borderId="0">
      <alignment horizontal="right" vertical="center"/>
    </xf>
    <xf numFmtId="0" fontId="4" fillId="0" borderId="5">
      <alignment horizontal="center" vertical="center"/>
    </xf>
    <xf numFmtId="0" fontId="4" fillId="0" borderId="6">
      <alignment horizontal="center" vertical="center"/>
    </xf>
    <xf numFmtId="0" fontId="35" fillId="23" borderId="0" applyNumberFormat="0" applyBorder="0" applyAlignment="0" applyProtection="0">
      <alignment vertical="center"/>
    </xf>
    <xf numFmtId="0" fontId="3" fillId="0" borderId="1">
      <alignment horizontal="left" vertical="top" wrapText="1"/>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4" fillId="0" borderId="3">
      <alignment horizontal="center" vertical="center" wrapText="1"/>
    </xf>
    <xf numFmtId="0" fontId="32" fillId="2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1" fillId="0" borderId="0">
      <alignment vertical="top"/>
    </xf>
    <xf numFmtId="0" fontId="1" fillId="0" borderId="0">
      <alignment horizontal="righ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5" fillId="32" borderId="0" applyNumberFormat="0" applyBorder="0" applyAlignment="0" applyProtection="0">
      <alignment vertical="center"/>
    </xf>
    <xf numFmtId="177" fontId="33" fillId="0" borderId="1">
      <alignment horizontal="right" vertical="center"/>
    </xf>
    <xf numFmtId="4" fontId="51" fillId="0" borderId="11">
      <alignment horizontal="right" vertical="center"/>
    </xf>
    <xf numFmtId="0" fontId="3" fillId="0" borderId="1">
      <alignment horizontal="right" vertical="center"/>
    </xf>
    <xf numFmtId="0" fontId="4" fillId="0" borderId="4">
      <alignment horizontal="center" vertical="center"/>
    </xf>
    <xf numFmtId="0" fontId="4" fillId="0" borderId="2">
      <alignment horizontal="center" vertical="center"/>
    </xf>
    <xf numFmtId="0" fontId="1" fillId="0" borderId="8">
      <alignment horizontal="center" vertical="center" wrapText="1"/>
      <protection locked="0"/>
    </xf>
    <xf numFmtId="0" fontId="8" fillId="0" borderId="0">
      <alignment vertical="top"/>
    </xf>
    <xf numFmtId="0" fontId="8" fillId="0" borderId="0"/>
    <xf numFmtId="0" fontId="4" fillId="0" borderId="4">
      <alignment horizontal="center" vertical="center"/>
    </xf>
    <xf numFmtId="0" fontId="1" fillId="0" borderId="9">
      <alignment horizontal="center" vertical="center" wrapText="1"/>
    </xf>
    <xf numFmtId="0" fontId="4" fillId="0" borderId="2">
      <alignment horizontal="center" vertical="center"/>
    </xf>
    <xf numFmtId="0" fontId="1" fillId="0" borderId="0"/>
    <xf numFmtId="49" fontId="12" fillId="0" borderId="0">
      <protection locked="0"/>
    </xf>
    <xf numFmtId="0" fontId="4" fillId="0" borderId="7">
      <alignment horizontal="center" vertical="center" wrapText="1"/>
    </xf>
    <xf numFmtId="10" fontId="33" fillId="0" borderId="1">
      <alignment horizontal="right" vertical="center"/>
    </xf>
    <xf numFmtId="179" fontId="3" fillId="0" borderId="1">
      <alignment horizontal="right" vertical="center" wrapText="1"/>
      <protection locked="0"/>
    </xf>
    <xf numFmtId="0" fontId="3" fillId="0" borderId="1">
      <alignment horizontal="left" vertical="center"/>
    </xf>
    <xf numFmtId="0" fontId="1" fillId="0" borderId="10">
      <alignment horizontal="center" vertical="center"/>
    </xf>
    <xf numFmtId="0" fontId="4" fillId="0" borderId="4">
      <alignment horizontal="center" vertical="center"/>
    </xf>
    <xf numFmtId="0" fontId="4" fillId="0" borderId="1">
      <alignment horizontal="center" vertical="center"/>
    </xf>
    <xf numFmtId="0" fontId="3" fillId="0" borderId="0">
      <alignment horizontal="left" vertical="center"/>
    </xf>
    <xf numFmtId="0" fontId="2" fillId="0" borderId="0">
      <alignment horizontal="center" vertical="center"/>
    </xf>
    <xf numFmtId="49" fontId="4" fillId="0" borderId="7">
      <alignment horizontal="center" vertical="center" wrapText="1"/>
    </xf>
    <xf numFmtId="4" fontId="4" fillId="0" borderId="1">
      <alignment vertical="center"/>
    </xf>
    <xf numFmtId="0" fontId="7" fillId="0" borderId="0">
      <alignment horizontal="center" vertical="center"/>
    </xf>
    <xf numFmtId="0" fontId="52" fillId="0" borderId="6">
      <alignment horizontal="center" vertical="center"/>
    </xf>
    <xf numFmtId="0" fontId="4" fillId="0" borderId="5">
      <alignment horizontal="center" vertical="center"/>
    </xf>
    <xf numFmtId="0" fontId="4" fillId="0" borderId="8">
      <alignment horizontal="center" vertical="center"/>
    </xf>
    <xf numFmtId="178" fontId="33" fillId="0" borderId="1">
      <alignment horizontal="right" vertical="center"/>
    </xf>
    <xf numFmtId="0" fontId="3" fillId="0" borderId="10">
      <alignment horizontal="left" vertical="center" wrapText="1"/>
    </xf>
    <xf numFmtId="0" fontId="4" fillId="0" borderId="0">
      <protection locked="0"/>
    </xf>
    <xf numFmtId="49" fontId="33" fillId="0" borderId="1">
      <alignment horizontal="left" vertical="center" wrapText="1"/>
    </xf>
    <xf numFmtId="49" fontId="1" fillId="0" borderId="0"/>
    <xf numFmtId="0" fontId="4" fillId="0" borderId="5">
      <alignment horizontal="center" vertical="center"/>
    </xf>
    <xf numFmtId="0" fontId="30" fillId="0" borderId="0">
      <alignment vertical="top"/>
      <protection locked="0"/>
    </xf>
    <xf numFmtId="178" fontId="33" fillId="0" borderId="1">
      <alignment horizontal="right" vertical="center"/>
    </xf>
    <xf numFmtId="0" fontId="8" fillId="0" borderId="0">
      <alignment vertical="top"/>
    </xf>
    <xf numFmtId="0" fontId="4" fillId="0" borderId="0">
      <alignment horizontal="right" wrapText="1"/>
    </xf>
    <xf numFmtId="181" fontId="33" fillId="0" borderId="1">
      <alignment horizontal="right" vertical="center"/>
    </xf>
    <xf numFmtId="49" fontId="1" fillId="0" borderId="0"/>
    <xf numFmtId="176" fontId="33" fillId="0" borderId="1">
      <alignment horizontal="right" vertical="center"/>
    </xf>
    <xf numFmtId="0" fontId="4" fillId="0" borderId="5">
      <alignment horizontal="center" vertical="center"/>
    </xf>
    <xf numFmtId="0" fontId="4" fillId="0" borderId="0"/>
    <xf numFmtId="0" fontId="52" fillId="0" borderId="7">
      <alignment horizontal="center" vertical="center"/>
    </xf>
    <xf numFmtId="0" fontId="8" fillId="0" borderId="1"/>
    <xf numFmtId="0" fontId="3" fillId="0" borderId="4">
      <alignment horizontal="left" vertical="center"/>
    </xf>
    <xf numFmtId="0" fontId="1" fillId="0" borderId="1">
      <alignment horizontal="center" vertical="center"/>
    </xf>
    <xf numFmtId="0" fontId="1" fillId="0" borderId="6">
      <alignment horizontal="center" vertical="center" wrapText="1"/>
    </xf>
    <xf numFmtId="49" fontId="4" fillId="0" borderId="1">
      <alignment horizontal="center" vertical="center"/>
      <protection locked="0"/>
    </xf>
    <xf numFmtId="0" fontId="4" fillId="0" borderId="7">
      <alignment horizontal="center" vertical="center"/>
      <protection locked="0"/>
    </xf>
    <xf numFmtId="0" fontId="1" fillId="0" borderId="1"/>
    <xf numFmtId="0" fontId="51"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0">
      <alignment horizontal="right" vertical="center"/>
    </xf>
    <xf numFmtId="0" fontId="51"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4" fontId="3" fillId="0" borderId="1">
      <alignment horizontal="right" vertical="center"/>
      <protection locked="0"/>
    </xf>
    <xf numFmtId="0" fontId="1" fillId="0" borderId="0">
      <protection locked="0"/>
    </xf>
    <xf numFmtId="0" fontId="4" fillId="0" borderId="5">
      <alignment horizontal="center" vertical="center"/>
      <protection locked="0"/>
    </xf>
    <xf numFmtId="0" fontId="8" fillId="0" borderId="1">
      <alignment horizontal="center" vertical="center"/>
    </xf>
    <xf numFmtId="0" fontId="1" fillId="0" borderId="0"/>
    <xf numFmtId="0" fontId="28" fillId="0" borderId="0">
      <alignment horizontal="center" vertical="center"/>
    </xf>
    <xf numFmtId="0" fontId="1" fillId="0" borderId="6">
      <alignment horizontal="center" vertical="center" wrapText="1"/>
      <protection locked="0"/>
    </xf>
    <xf numFmtId="0" fontId="2" fillId="0" borderId="0">
      <alignment horizontal="center" vertical="center"/>
      <protection locked="0"/>
    </xf>
    <xf numFmtId="0" fontId="4" fillId="0" borderId="6">
      <alignment horizontal="center" vertical="center"/>
      <protection locked="0"/>
    </xf>
    <xf numFmtId="0" fontId="3" fillId="0" borderId="0">
      <alignment horizontal="right" vertical="center"/>
      <protection locked="0"/>
    </xf>
    <xf numFmtId="0" fontId="7" fillId="0" borderId="0">
      <alignment horizontal="center" vertical="center" wrapText="1"/>
    </xf>
    <xf numFmtId="0" fontId="4" fillId="0" borderId="7">
      <alignment horizontal="center" vertical="center"/>
    </xf>
    <xf numFmtId="0" fontId="4" fillId="0" borderId="0">
      <protection locked="0"/>
    </xf>
    <xf numFmtId="0" fontId="4" fillId="0" borderId="1">
      <alignment horizontal="center" vertical="center"/>
      <protection locked="0"/>
    </xf>
    <xf numFmtId="0" fontId="3" fillId="0" borderId="0">
      <alignment horizontal="left" vertical="center"/>
    </xf>
    <xf numFmtId="4" fontId="3" fillId="0" borderId="1">
      <alignment horizontal="right" vertical="center"/>
    </xf>
    <xf numFmtId="0" fontId="51"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51" fillId="0" borderId="1">
      <alignment horizontal="right" vertical="center"/>
    </xf>
    <xf numFmtId="0" fontId="30" fillId="0" borderId="0">
      <alignment vertical="top"/>
      <protection locked="0"/>
    </xf>
    <xf numFmtId="0" fontId="4" fillId="0" borderId="4">
      <alignment horizontal="center" vertical="center" wrapText="1"/>
    </xf>
    <xf numFmtId="4" fontId="3" fillId="0" borderId="11">
      <alignment horizontal="right" vertical="center"/>
    </xf>
    <xf numFmtId="4" fontId="51" fillId="0" borderId="1">
      <alignment horizontal="right" vertical="center"/>
      <protection locked="0"/>
    </xf>
    <xf numFmtId="0" fontId="3" fillId="0" borderId="4">
      <alignment horizontal="left" vertical="center" wrapText="1"/>
    </xf>
    <xf numFmtId="0" fontId="30"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23" fillId="0" borderId="0">
      <alignment horizontal="center" vertical="center"/>
    </xf>
    <xf numFmtId="0" fontId="7"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52"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4" fillId="0" borderId="2">
      <alignment horizontal="center" vertical="center" wrapText="1"/>
    </xf>
    <xf numFmtId="0" fontId="1" fillId="0" borderId="0"/>
    <xf numFmtId="0" fontId="4" fillId="0" borderId="4">
      <alignment horizontal="center" vertical="center"/>
    </xf>
    <xf numFmtId="0" fontId="4" fillId="0" borderId="4">
      <alignment horizontal="center" vertical="center" wrapText="1"/>
    </xf>
    <xf numFmtId="0" fontId="3" fillId="0" borderId="0">
      <alignment horizontal="left" vertical="center" wrapText="1"/>
      <protection locked="0"/>
    </xf>
    <xf numFmtId="0" fontId="3" fillId="0" borderId="1">
      <alignment horizontal="right" vertical="center" wrapText="1"/>
    </xf>
    <xf numFmtId="0" fontId="3" fillId="0" borderId="7">
      <alignment horizontal="left" vertical="center"/>
    </xf>
    <xf numFmtId="0" fontId="4" fillId="0" borderId="2">
      <alignment horizontal="center" vertical="center" wrapText="1"/>
    </xf>
    <xf numFmtId="0" fontId="3" fillId="0" borderId="1">
      <alignment horizontal="right" vertical="center" wrapText="1"/>
      <protection locked="0"/>
    </xf>
    <xf numFmtId="0" fontId="4" fillId="0" borderId="0"/>
    <xf numFmtId="0" fontId="4" fillId="0" borderId="4">
      <alignment horizontal="center" vertical="center"/>
    </xf>
    <xf numFmtId="0" fontId="12" fillId="0" borderId="0">
      <alignment horizontal="right"/>
      <protection locked="0"/>
    </xf>
    <xf numFmtId="0" fontId="51" fillId="0" borderId="1">
      <alignment horizontal="center" vertical="center"/>
    </xf>
    <xf numFmtId="0" fontId="4" fillId="0" borderId="5">
      <alignment horizontal="center" vertical="center"/>
    </xf>
    <xf numFmtId="0" fontId="4" fillId="0" borderId="2">
      <alignment horizontal="center" vertical="center"/>
    </xf>
    <xf numFmtId="0" fontId="3" fillId="0" borderId="4">
      <alignment horizontal="left" vertical="center" wrapText="1"/>
    </xf>
    <xf numFmtId="0" fontId="13" fillId="0" borderId="0">
      <alignment horizontal="center" vertical="center" wrapText="1"/>
      <protection locked="0"/>
    </xf>
    <xf numFmtId="0" fontId="51" fillId="0" borderId="1">
      <alignment horizontal="center" vertical="center"/>
      <protection locked="0"/>
    </xf>
    <xf numFmtId="0" fontId="30" fillId="0" borderId="0">
      <alignment vertical="top"/>
      <protection locked="0"/>
    </xf>
    <xf numFmtId="0" fontId="4" fillId="0" borderId="6">
      <alignment horizontal="center" vertical="center"/>
    </xf>
    <xf numFmtId="0" fontId="1" fillId="0" borderId="11">
      <alignment horizontal="center" vertical="center" wrapText="1"/>
      <protection locked="0"/>
    </xf>
    <xf numFmtId="0" fontId="3" fillId="0" borderId="0">
      <alignment horizontal="left" vertical="center"/>
      <protection locked="0"/>
    </xf>
    <xf numFmtId="0" fontId="27" fillId="0" borderId="0">
      <alignment horizontal="center" vertical="center"/>
    </xf>
    <xf numFmtId="0" fontId="1" fillId="0" borderId="1">
      <alignment horizontal="center" vertical="center"/>
      <protection locked="0"/>
    </xf>
    <xf numFmtId="0" fontId="4" fillId="0" borderId="0">
      <alignment horizontal="left" vertical="center" wrapText="1"/>
    </xf>
    <xf numFmtId="0" fontId="4" fillId="0" borderId="2">
      <alignment horizontal="center" vertical="center"/>
      <protection locked="0"/>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xf numFmtId="0" fontId="1" fillId="0" borderId="0">
      <protection locked="0"/>
    </xf>
    <xf numFmtId="0" fontId="4" fillId="0" borderId="6">
      <alignment horizontal="center" vertical="center"/>
      <protection locked="0"/>
    </xf>
    <xf numFmtId="0" fontId="4" fillId="0" borderId="10">
      <alignment horizontal="center" vertical="center" wrapText="1"/>
      <protection locked="0"/>
    </xf>
    <xf numFmtId="0" fontId="30" fillId="0" borderId="0">
      <alignment vertical="top"/>
      <protection locked="0"/>
    </xf>
    <xf numFmtId="0" fontId="2" fillId="0" borderId="0">
      <alignment horizontal="center" vertical="center"/>
    </xf>
    <xf numFmtId="0" fontId="4" fillId="0" borderId="0">
      <protection locked="0"/>
    </xf>
    <xf numFmtId="0" fontId="4" fillId="0" borderId="5">
      <alignment horizontal="center" vertical="center" wrapText="1"/>
      <protection locked="0"/>
    </xf>
    <xf numFmtId="3" fontId="4" fillId="0" borderId="10">
      <alignment horizontal="center" vertical="top"/>
      <protection locked="0"/>
    </xf>
    <xf numFmtId="0" fontId="3" fillId="0" borderId="0">
      <alignment horizontal="left" vertical="center"/>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0">
      <alignment horizontal="center" vertical="top"/>
    </xf>
    <xf numFmtId="0" fontId="4" fillId="0" borderId="2">
      <alignment horizontal="center" vertical="center" wrapText="1"/>
      <protection locked="0"/>
    </xf>
    <xf numFmtId="0" fontId="2" fillId="0" borderId="0">
      <alignment horizontal="center" vertical="center"/>
    </xf>
    <xf numFmtId="0" fontId="3" fillId="0" borderId="1">
      <alignment horizontal="right" vertical="center"/>
      <protection locked="0"/>
    </xf>
    <xf numFmtId="0" fontId="7"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51"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51" fillId="0" borderId="1">
      <alignment horizontal="right" vertical="center"/>
    </xf>
    <xf numFmtId="0" fontId="30" fillId="0" borderId="0">
      <alignment vertical="top"/>
      <protection locked="0"/>
    </xf>
    <xf numFmtId="49" fontId="1" fillId="0" borderId="0"/>
    <xf numFmtId="0" fontId="13"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30"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9"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33" fillId="0" borderId="0">
      <alignment vertical="top"/>
      <protection locked="0"/>
    </xf>
    <xf numFmtId="0" fontId="20" fillId="0" borderId="1">
      <alignment horizontal="center" vertical="center" wrapText="1"/>
    </xf>
    <xf numFmtId="4" fontId="3" fillId="0" borderId="1">
      <alignment horizontal="right" vertical="center"/>
    </xf>
    <xf numFmtId="0" fontId="20"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0" fillId="0" borderId="5">
      <alignment horizontal="center" vertical="center" wrapText="1"/>
    </xf>
    <xf numFmtId="4" fontId="3" fillId="0" borderId="5">
      <alignment horizontal="right" vertical="center"/>
    </xf>
    <xf numFmtId="0" fontId="4" fillId="0" borderId="7">
      <alignment horizontal="center" vertical="center"/>
    </xf>
    <xf numFmtId="0" fontId="20" fillId="0" borderId="0">
      <alignment wrapText="1"/>
    </xf>
    <xf numFmtId="0" fontId="3" fillId="0" borderId="0">
      <alignment horizontal="right" wrapText="1"/>
    </xf>
    <xf numFmtId="0" fontId="1" fillId="0" borderId="0"/>
    <xf numFmtId="0" fontId="30" fillId="0" borderId="0">
      <alignment vertical="top"/>
      <protection locked="0"/>
    </xf>
    <xf numFmtId="0" fontId="4" fillId="0" borderId="6">
      <alignment horizontal="center" vertical="center"/>
    </xf>
    <xf numFmtId="0" fontId="20" fillId="0" borderId="0">
      <alignment horizontal="center"/>
    </xf>
    <xf numFmtId="0" fontId="20" fillId="0" borderId="0"/>
    <xf numFmtId="0" fontId="4" fillId="0" borderId="3">
      <alignment horizontal="center" vertical="center" wrapText="1"/>
      <protection locked="0"/>
    </xf>
    <xf numFmtId="0" fontId="4" fillId="0" borderId="0"/>
    <xf numFmtId="0" fontId="1" fillId="0" borderId="1"/>
    <xf numFmtId="0" fontId="4" fillId="0" borderId="4">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1" fillId="0" borderId="1">
      <alignment horizontal="center" vertical="center"/>
    </xf>
    <xf numFmtId="0" fontId="4" fillId="0" borderId="7">
      <alignment horizontal="center" vertical="center" wrapText="1"/>
      <protection locked="0"/>
    </xf>
    <xf numFmtId="0" fontId="4" fillId="0" borderId="5">
      <alignment horizontal="center" vertical="center"/>
    </xf>
    <xf numFmtId="0" fontId="3" fillId="0" borderId="1">
      <alignment horizontal="left" vertical="center" wrapText="1"/>
      <protection locked="0"/>
    </xf>
    <xf numFmtId="0" fontId="4" fillId="0" borderId="7">
      <alignment horizontal="center" vertical="center"/>
    </xf>
    <xf numFmtId="0" fontId="1" fillId="0" borderId="7">
      <alignment horizontal="center"/>
    </xf>
    <xf numFmtId="0" fontId="1" fillId="0" borderId="1"/>
    <xf numFmtId="0" fontId="4" fillId="0" borderId="6">
      <alignment horizontal="center" vertical="center" wrapText="1"/>
      <protection locked="0"/>
    </xf>
    <xf numFmtId="0" fontId="30" fillId="0" borderId="0">
      <alignment vertical="top"/>
      <protection locked="0"/>
    </xf>
    <xf numFmtId="0" fontId="1" fillId="0" borderId="1">
      <alignment horizontal="center"/>
    </xf>
    <xf numFmtId="49" fontId="12" fillId="0" borderId="0">
      <protection locked="0"/>
    </xf>
    <xf numFmtId="0" fontId="1" fillId="0" borderId="0">
      <alignment vertical="center"/>
    </xf>
    <xf numFmtId="0" fontId="3" fillId="0" borderId="0">
      <alignment horizontal="right" vertical="center"/>
      <protection locked="0"/>
    </xf>
    <xf numFmtId="0" fontId="4" fillId="0" borderId="0">
      <alignment horizontal="left" vertical="center"/>
    </xf>
    <xf numFmtId="49" fontId="4" fillId="0" borderId="2">
      <alignment horizontal="center" vertical="center" wrapText="1"/>
      <protection locked="0"/>
    </xf>
    <xf numFmtId="0" fontId="7" fillId="0" borderId="0">
      <alignment horizontal="center" vertical="center" wrapText="1"/>
    </xf>
    <xf numFmtId="0" fontId="3" fillId="0" borderId="0">
      <alignment horizontal="right"/>
      <protection locked="0"/>
    </xf>
    <xf numFmtId="0" fontId="3" fillId="0" borderId="7">
      <alignment vertical="center" wrapText="1"/>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21">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30" fillId="0" borderId="0">
      <alignment vertical="top"/>
      <protection locked="0"/>
    </xf>
    <xf numFmtId="0" fontId="3" fillId="0" borderId="1">
      <alignment horizontal="right" vertical="center" wrapText="1"/>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0" fillId="0" borderId="0">
      <alignment vertical="top"/>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3"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0" fillId="0" borderId="0">
      <alignment vertical="top"/>
      <protection locked="0"/>
    </xf>
    <xf numFmtId="0" fontId="4" fillId="0" borderId="7">
      <alignment horizontal="center" vertical="center"/>
    </xf>
    <xf numFmtId="0" fontId="12" fillId="0" borderId="0">
      <alignment horizontal="right"/>
      <protection locked="0"/>
    </xf>
    <xf numFmtId="0" fontId="13"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9"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4" fillId="0" borderId="2">
      <alignment horizontal="center" vertical="center"/>
    </xf>
    <xf numFmtId="0" fontId="13" fillId="0" borderId="0">
      <alignment horizontal="center" vertical="center"/>
      <protection locked="0"/>
    </xf>
    <xf numFmtId="49" fontId="4" fillId="0" borderId="1">
      <alignment horizontal="center" vertical="center"/>
      <protection locked="0"/>
    </xf>
    <xf numFmtId="0" fontId="4" fillId="0" borderId="5">
      <alignment horizontal="center" vertical="center" wrapText="1"/>
    </xf>
    <xf numFmtId="49" fontId="1" fillId="0" borderId="0"/>
    <xf numFmtId="0" fontId="3" fillId="0" borderId="1">
      <alignment horizontal="right" vertical="center" wrapText="1"/>
    </xf>
    <xf numFmtId="0" fontId="4" fillId="0" borderId="2">
      <alignment horizontal="center" vertical="center"/>
    </xf>
    <xf numFmtId="0" fontId="13" fillId="0" borderId="0">
      <alignment horizontal="center" vertical="center"/>
      <protection locked="0"/>
    </xf>
    <xf numFmtId="0" fontId="3" fillId="0" borderId="1">
      <alignment horizontal="right" vertical="center" wrapText="1"/>
      <protection locked="0"/>
    </xf>
    <xf numFmtId="0" fontId="4" fillId="0" borderId="1">
      <alignment horizontal="center" vertical="center"/>
    </xf>
    <xf numFmtId="0" fontId="1" fillId="0" borderId="7">
      <alignment horizontal="center" vertical="center"/>
      <protection locked="0"/>
    </xf>
    <xf numFmtId="0" fontId="4" fillId="0" borderId="6">
      <alignment horizontal="center" vertical="center" wrapText="1"/>
    </xf>
    <xf numFmtId="0" fontId="30" fillId="0" borderId="0">
      <alignment vertical="top"/>
      <protection locked="0"/>
    </xf>
    <xf numFmtId="179" fontId="3" fillId="0" borderId="1">
      <alignment horizontal="right" vertical="center"/>
      <protection locked="0"/>
    </xf>
    <xf numFmtId="0" fontId="1" fillId="0" borderId="0">
      <alignment horizontal="right"/>
    </xf>
    <xf numFmtId="0" fontId="3" fillId="0" borderId="1">
      <alignment horizontal="right" vertical="center"/>
    </xf>
    <xf numFmtId="179" fontId="3" fillId="0" borderId="1">
      <alignment horizontal="right" vertical="center"/>
    </xf>
    <xf numFmtId="0" fontId="13" fillId="0" borderId="0">
      <alignment horizontal="center" vertical="center"/>
    </xf>
    <xf numFmtId="0" fontId="3" fillId="0" borderId="1">
      <alignment horizontal="right" vertical="center"/>
      <protection locked="0"/>
    </xf>
    <xf numFmtId="0" fontId="2" fillId="0" borderId="0">
      <alignment horizontal="center" vertical="center"/>
    </xf>
    <xf numFmtId="0" fontId="1" fillId="0" borderId="0"/>
    <xf numFmtId="0" fontId="4" fillId="0" borderId="0"/>
    <xf numFmtId="0" fontId="9" fillId="0" borderId="0">
      <alignment horizontal="center" vertical="center" wrapText="1"/>
    </xf>
    <xf numFmtId="0" fontId="4" fillId="0" borderId="8">
      <alignment horizontal="center" vertical="center" wrapText="1"/>
    </xf>
    <xf numFmtId="0" fontId="4" fillId="0" borderId="0">
      <alignment horizontal="left" vertical="center" wrapText="1"/>
    </xf>
    <xf numFmtId="0" fontId="4" fillId="0" borderId="9">
      <alignment horizontal="center" vertical="center" wrapText="1"/>
    </xf>
    <xf numFmtId="0" fontId="4" fillId="0" borderId="2">
      <alignment horizontal="center" vertical="center"/>
    </xf>
    <xf numFmtId="0" fontId="4" fillId="0" borderId="10">
      <alignment horizontal="center" vertical="center" wrapText="1"/>
    </xf>
    <xf numFmtId="0" fontId="4" fillId="0" borderId="4">
      <alignment horizontal="center" vertical="center"/>
    </xf>
    <xf numFmtId="0" fontId="4" fillId="0" borderId="6">
      <alignment horizontal="center" vertical="center" wrapText="1"/>
    </xf>
    <xf numFmtId="0" fontId="4" fillId="0" borderId="10">
      <alignment horizontal="center" vertical="center"/>
    </xf>
    <xf numFmtId="0" fontId="4" fillId="0" borderId="1">
      <alignment horizontal="center" vertical="center"/>
    </xf>
    <xf numFmtId="0" fontId="3" fillId="0" borderId="0">
      <alignment vertical="top"/>
      <protection locked="0"/>
    </xf>
    <xf numFmtId="0" fontId="3" fillId="0" borderId="12">
      <alignment horizontal="left" vertical="center"/>
    </xf>
    <xf numFmtId="0" fontId="9" fillId="0" borderId="0">
      <alignment horizontal="center" vertical="center"/>
    </xf>
    <xf numFmtId="0" fontId="2" fillId="0" borderId="0">
      <alignment horizontal="center" vertical="center"/>
      <protection locked="0"/>
    </xf>
    <xf numFmtId="0" fontId="3" fillId="0" borderId="10">
      <alignment horizontal="right" vertical="center"/>
    </xf>
    <xf numFmtId="0" fontId="4" fillId="0" borderId="0">
      <alignment wrapText="1"/>
    </xf>
    <xf numFmtId="0" fontId="4" fillId="0" borderId="6">
      <alignment horizontal="center" vertical="center" wrapText="1"/>
      <protection locked="0"/>
    </xf>
    <xf numFmtId="0" fontId="3" fillId="0" borderId="10">
      <alignment horizontal="right" vertical="center"/>
      <protection locked="0"/>
    </xf>
    <xf numFmtId="0" fontId="4" fillId="0" borderId="6">
      <alignment horizontal="center" vertical="center"/>
      <protection locked="0"/>
    </xf>
    <xf numFmtId="0" fontId="4" fillId="0" borderId="9">
      <alignment horizontal="center" vertical="center" wrapText="1"/>
      <protection locked="0"/>
    </xf>
    <xf numFmtId="0" fontId="4" fillId="0" borderId="12">
      <alignment horizontal="center" vertical="center"/>
      <protection locked="0"/>
    </xf>
    <xf numFmtId="0" fontId="4" fillId="0" borderId="10">
      <alignment horizontal="center" vertical="center" wrapText="1"/>
      <protection locked="0"/>
    </xf>
    <xf numFmtId="0" fontId="4" fillId="0" borderId="1">
      <alignment horizontal="center" vertical="center" wrapText="1"/>
      <protection locked="0"/>
    </xf>
    <xf numFmtId="0" fontId="4" fillId="0" borderId="12">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0" fillId="0" borderId="0">
      <alignment vertical="top"/>
      <protection locked="0"/>
    </xf>
    <xf numFmtId="0" fontId="3" fillId="0" borderId="5">
      <alignment horizontal="center" vertical="center" wrapText="1"/>
      <protection locked="0"/>
    </xf>
    <xf numFmtId="0" fontId="1" fillId="0" borderId="0">
      <alignment wrapText="1"/>
    </xf>
    <xf numFmtId="0" fontId="7"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7"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30"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1">
      <alignment horizontal="center" vertical="center" wrapText="1"/>
    </xf>
    <xf numFmtId="0" fontId="4" fillId="0" borderId="0">
      <protection locked="0"/>
    </xf>
    <xf numFmtId="4" fontId="4" fillId="0" borderId="5">
      <alignment vertical="center"/>
    </xf>
    <xf numFmtId="0" fontId="8"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0"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0" fillId="0" borderId="0">
      <alignment vertical="top"/>
      <protection locked="0"/>
    </xf>
  </cellStyleXfs>
  <cellXfs count="277">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3" applyFont="1" applyBorder="1">
      <alignment horizontal="center" vertical="center"/>
    </xf>
    <xf numFmtId="0" fontId="1" fillId="0" borderId="1" xfId="664" applyFont="1" applyBorder="1">
      <alignment horizontal="center" vertical="center"/>
      <protection locked="0"/>
    </xf>
    <xf numFmtId="49" fontId="5" fillId="0" borderId="1" xfId="146" applyNumberFormat="1" applyFont="1" applyBorder="1">
      <alignment horizontal="left" vertical="center" wrapText="1"/>
    </xf>
    <xf numFmtId="0" fontId="0" fillId="0" borderId="1" xfId="0" applyFont="1" applyBorder="1"/>
    <xf numFmtId="178" fontId="5" fillId="0" borderId="1" xfId="0" applyNumberFormat="1" applyFont="1" applyBorder="1" applyAlignment="1">
      <alignment horizontal="right" vertical="center"/>
    </xf>
    <xf numFmtId="0" fontId="3" fillId="0" borderId="1" xfId="566" applyFont="1" applyBorder="1">
      <alignment horizontal="center" vertical="center" wrapText="1"/>
      <protection locked="0"/>
    </xf>
    <xf numFmtId="0" fontId="3" fillId="0" borderId="1" xfId="650" applyFont="1" applyBorder="1">
      <alignment horizontal="left" vertical="center" wrapText="1"/>
      <protection locked="0"/>
    </xf>
    <xf numFmtId="0" fontId="3" fillId="0" borderId="1" xfId="658" applyFont="1" applyBorder="1">
      <alignment horizontal="left" vertical="center" wrapText="1"/>
      <protection locked="0"/>
    </xf>
    <xf numFmtId="0" fontId="6" fillId="0" borderId="0" xfId="368" applyFont="1" applyFill="1" applyBorder="1" applyAlignment="1" applyProtection="1"/>
    <xf numFmtId="49" fontId="1" fillId="0" borderId="0" xfId="651" applyNumberFormat="1" applyFont="1" applyBorder="1"/>
    <xf numFmtId="0" fontId="2" fillId="0" borderId="0" xfId="304" applyFont="1" applyBorder="1">
      <alignment horizontal="center" vertical="center"/>
    </xf>
    <xf numFmtId="0" fontId="4" fillId="0" borderId="0" xfId="648" applyFont="1" applyBorder="1">
      <alignment horizontal="left" vertical="center"/>
    </xf>
    <xf numFmtId="0" fontId="4" fillId="0" borderId="0" xfId="660" applyFont="1" applyBorder="1"/>
    <xf numFmtId="0" fontId="4" fillId="0" borderId="2" xfId="312" applyFont="1" applyBorder="1">
      <alignment horizontal="center" vertical="center" wrapText="1"/>
      <protection locked="0"/>
    </xf>
    <xf numFmtId="0" fontId="4" fillId="0" borderId="2" xfId="652" applyFont="1" applyBorder="1">
      <alignment horizontal="center" vertical="center" wrapText="1"/>
    </xf>
    <xf numFmtId="0" fontId="4" fillId="0" borderId="2" xfId="655" applyFont="1" applyBorder="1">
      <alignment horizontal="center" vertical="center"/>
    </xf>
    <xf numFmtId="0" fontId="4" fillId="0" borderId="3" xfId="387" applyFont="1" applyBorder="1">
      <alignment horizontal="center" vertical="center" wrapText="1"/>
      <protection locked="0"/>
    </xf>
    <xf numFmtId="0" fontId="4" fillId="0" borderId="3" xfId="654" applyFont="1" applyBorder="1">
      <alignment horizontal="center" vertical="center" wrapText="1"/>
    </xf>
    <xf numFmtId="0" fontId="4" fillId="0" borderId="3" xfId="56" applyFont="1" applyBorder="1">
      <alignment horizontal="center" vertical="center"/>
    </xf>
    <xf numFmtId="0" fontId="4" fillId="0" borderId="4" xfId="390" applyFont="1" applyBorder="1">
      <alignment horizontal="center" vertical="center" wrapText="1"/>
      <protection locked="0"/>
    </xf>
    <xf numFmtId="0" fontId="4" fillId="0" borderId="4" xfId="656" applyFont="1" applyBorder="1">
      <alignment horizontal="center" vertical="center" wrapText="1"/>
    </xf>
    <xf numFmtId="0" fontId="4" fillId="0" borderId="4" xfId="657" applyFont="1" applyBorder="1">
      <alignment horizontal="center" vertical="center"/>
    </xf>
    <xf numFmtId="0" fontId="3" fillId="0" borderId="1" xfId="643" applyFont="1" applyBorder="1">
      <alignment horizontal="left" vertical="center" wrapText="1"/>
    </xf>
    <xf numFmtId="0" fontId="1" fillId="0" borderId="5" xfId="28" applyFont="1" applyBorder="1">
      <alignment horizontal="center" vertical="center" wrapText="1"/>
      <protection locked="0"/>
    </xf>
    <xf numFmtId="0" fontId="3" fillId="0" borderId="6" xfId="646" applyFont="1" applyBorder="1">
      <alignment horizontal="left" vertical="center"/>
    </xf>
    <xf numFmtId="0" fontId="3" fillId="0" borderId="7" xfId="259" applyFont="1" applyBorder="1">
      <alignment horizontal="left" vertical="center"/>
    </xf>
    <xf numFmtId="0" fontId="1" fillId="0" borderId="0" xfId="83" applyFont="1" applyBorder="1">
      <alignment horizontal="right" vertical="center"/>
      <protection locked="0"/>
    </xf>
    <xf numFmtId="0" fontId="4" fillId="0" borderId="5" xfId="653" applyFont="1" applyBorder="1">
      <alignment horizontal="center" vertical="center"/>
    </xf>
    <xf numFmtId="0" fontId="4" fillId="0" borderId="6" xfId="661" applyFont="1" applyBorder="1">
      <alignment horizontal="center" vertical="center"/>
    </xf>
    <xf numFmtId="0" fontId="4" fillId="0" borderId="7" xfId="663" applyFont="1" applyBorder="1">
      <alignment horizontal="center" vertical="center"/>
    </xf>
    <xf numFmtId="0" fontId="3" fillId="0" borderId="0" xfId="96" applyFont="1" applyBorder="1">
      <alignment horizontal="right" vertical="center"/>
    </xf>
    <xf numFmtId="0" fontId="7" fillId="0" borderId="0" xfId="408" applyFont="1" applyBorder="1">
      <alignment horizontal="center" vertical="center" wrapText="1"/>
    </xf>
    <xf numFmtId="0" fontId="3" fillId="0" borderId="0" xfId="0" applyFont="1" applyBorder="1" applyAlignment="1">
      <alignment horizontal="left" vertical="center"/>
    </xf>
    <xf numFmtId="0" fontId="4" fillId="0" borderId="5" xfId="515" applyFont="1" applyBorder="1">
      <alignment horizontal="center" vertical="center" wrapText="1"/>
    </xf>
    <xf numFmtId="0" fontId="4" fillId="0" borderId="6" xfId="523" applyFont="1" applyBorder="1">
      <alignment horizontal="center" vertical="center" wrapText="1"/>
    </xf>
    <xf numFmtId="0" fontId="4" fillId="0" borderId="7" xfId="128" applyFont="1" applyBorder="1">
      <alignment horizontal="center" vertical="center" wrapText="1"/>
    </xf>
    <xf numFmtId="0" fontId="4" fillId="0" borderId="1" xfId="634" applyFont="1" applyBorder="1">
      <alignment horizontal="center" vertical="center" wrapText="1"/>
    </xf>
    <xf numFmtId="49" fontId="5" fillId="0" borderId="1" xfId="146" applyNumberFormat="1" applyFont="1" applyBorder="1" applyAlignment="1">
      <alignment horizontal="left" vertical="center" wrapText="1"/>
    </xf>
    <xf numFmtId="49" fontId="5" fillId="0" borderId="1" xfId="146" applyNumberFormat="1" applyFont="1" applyBorder="1" applyAlignment="1">
      <alignment horizontal="right" vertical="center" wrapText="1"/>
    </xf>
    <xf numFmtId="0" fontId="3" fillId="0" borderId="1" xfId="636" applyFont="1" applyBorder="1">
      <alignment horizontal="center" vertical="center" wrapText="1"/>
      <protection locked="0"/>
    </xf>
    <xf numFmtId="0" fontId="3" fillId="0" borderId="7" xfId="410" applyFont="1" applyBorder="1">
      <alignment vertical="center" wrapText="1"/>
      <protection locked="0"/>
    </xf>
    <xf numFmtId="0" fontId="6" fillId="0" borderId="0" xfId="368" applyFont="1" applyFill="1" applyBorder="1" applyAlignment="1" applyProtection="1">
      <alignment vertical="center"/>
      <protection locked="0"/>
    </xf>
    <xf numFmtId="0" fontId="7"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21" applyFont="1" applyBorder="1">
      <alignment horizontal="center" vertical="center"/>
      <protection locked="0"/>
    </xf>
    <xf numFmtId="0" fontId="4" fillId="0" borderId="1" xfId="624" applyFont="1" applyBorder="1">
      <alignment horizontal="center" vertical="center" wrapText="1"/>
      <protection locked="0"/>
    </xf>
    <xf numFmtId="49" fontId="6" fillId="0" borderId="0" xfId="368" applyNumberFormat="1" applyFont="1" applyFill="1" applyBorder="1" applyAlignment="1" applyProtection="1">
      <alignment vertical="center"/>
    </xf>
    <xf numFmtId="0" fontId="3" fillId="0" borderId="0" xfId="0" applyFont="1" applyBorder="1" applyAlignment="1" applyProtection="1">
      <alignment horizontal="right" vertical="center"/>
      <protection locked="0"/>
    </xf>
    <xf numFmtId="0" fontId="6" fillId="0" borderId="0" xfId="368" applyFont="1" applyFill="1" applyBorder="1" applyAlignment="1" applyProtection="1">
      <alignment vertical="top"/>
      <protection locked="0"/>
    </xf>
    <xf numFmtId="0" fontId="1" fillId="0" borderId="0" xfId="610" applyFont="1" applyBorder="1">
      <alignment horizontal="right" vertical="center"/>
    </xf>
    <xf numFmtId="0" fontId="8" fillId="0" borderId="0" xfId="151" applyFont="1" applyBorder="1">
      <alignment vertical="top"/>
    </xf>
    <xf numFmtId="0" fontId="9" fillId="0" borderId="0" xfId="534" applyFont="1" applyBorder="1">
      <alignment horizontal="center" vertical="center" wrapText="1"/>
    </xf>
    <xf numFmtId="0" fontId="9" fillId="0" borderId="0" xfId="546" applyFont="1" applyBorder="1">
      <alignment horizontal="center" vertical="center"/>
    </xf>
    <xf numFmtId="0" fontId="4" fillId="0" borderId="0" xfId="0" applyFont="1" applyBorder="1" applyAlignment="1">
      <alignment horizontal="left" vertical="center" wrapText="1"/>
    </xf>
    <xf numFmtId="0" fontId="4" fillId="0" borderId="0" xfId="549" applyFont="1" applyBorder="1">
      <alignment wrapText="1"/>
    </xf>
    <xf numFmtId="0" fontId="4" fillId="0" borderId="0" xfId="152" applyFont="1" applyBorder="1">
      <alignment horizontal="right" wrapText="1"/>
    </xf>
    <xf numFmtId="0" fontId="4" fillId="0" borderId="0" xfId="613" applyFont="1" applyBorder="1">
      <protection locked="0"/>
    </xf>
    <xf numFmtId="0" fontId="4" fillId="0" borderId="1" xfId="612" applyFont="1" applyBorder="1">
      <alignment horizontal="center" vertical="center" wrapText="1"/>
    </xf>
    <xf numFmtId="0" fontId="4" fillId="0" borderId="1" xfId="543" applyFont="1" applyBorder="1">
      <alignment horizontal="center" vertical="center"/>
    </xf>
    <xf numFmtId="0" fontId="4" fillId="0" borderId="1" xfId="0" applyFont="1" applyBorder="1" applyAlignment="1" applyProtection="1">
      <alignment horizontal="center" vertical="center"/>
      <protection locked="0"/>
    </xf>
    <xf numFmtId="0" fontId="4" fillId="0" borderId="1" xfId="43" applyFont="1" applyBorder="1">
      <alignment vertical="center" wrapText="1"/>
    </xf>
    <xf numFmtId="0" fontId="3" fillId="0" borderId="0" xfId="629" applyFont="1" applyBorder="1">
      <alignment horizontal="right" vertical="center"/>
      <protection locked="0"/>
    </xf>
    <xf numFmtId="0" fontId="4" fillId="0" borderId="0" xfId="618" applyFont="1" applyBorder="1">
      <alignment horizontal="right" vertical="center"/>
      <protection locked="0"/>
    </xf>
    <xf numFmtId="0" fontId="1" fillId="0" borderId="1" xfId="617" applyFont="1" applyBorder="1">
      <alignment horizontal="center"/>
    </xf>
    <xf numFmtId="0" fontId="1" fillId="0" borderId="0" xfId="567" applyFont="1" applyBorder="1">
      <alignment wrapText="1"/>
    </xf>
    <xf numFmtId="0" fontId="1" fillId="0" borderId="0" xfId="452" applyFont="1" applyBorder="1">
      <protection locked="0"/>
    </xf>
    <xf numFmtId="0" fontId="2" fillId="0" borderId="0" xfId="432" applyFont="1" applyBorder="1">
      <alignment horizontal="center" vertical="center" wrapText="1"/>
    </xf>
    <xf numFmtId="0" fontId="2" fillId="0" borderId="0" xfId="627" applyFont="1" applyBorder="1">
      <alignment horizontal="center" vertical="center"/>
      <protection locked="0"/>
    </xf>
    <xf numFmtId="0" fontId="3" fillId="0" borderId="0" xfId="569" applyFont="1" applyBorder="1">
      <alignment horizontal="left" vertical="center" wrapText="1"/>
    </xf>
    <xf numFmtId="0" fontId="4" fillId="0" borderId="8" xfId="438" applyFont="1" applyBorder="1">
      <alignment horizontal="center" vertical="center" wrapText="1"/>
    </xf>
    <xf numFmtId="0" fontId="4" fillId="0" borderId="8" xfId="448" applyFont="1" applyBorder="1">
      <alignment horizontal="center" vertical="center" wrapText="1"/>
      <protection locked="0"/>
    </xf>
    <xf numFmtId="0" fontId="4" fillId="0" borderId="9" xfId="441" applyFont="1" applyBorder="1">
      <alignment horizontal="center" vertical="center" wrapText="1"/>
    </xf>
    <xf numFmtId="0" fontId="4" fillId="0" borderId="9" xfId="32" applyFont="1" applyBorder="1">
      <alignment horizontal="center" vertical="center" wrapText="1"/>
      <protection locked="0"/>
    </xf>
    <xf numFmtId="0" fontId="4" fillId="0" borderId="10" xfId="444" applyFont="1" applyBorder="1">
      <alignment horizontal="center" vertical="center" wrapText="1"/>
    </xf>
    <xf numFmtId="0" fontId="4" fillId="0" borderId="10" xfId="451" applyFont="1" applyBorder="1">
      <alignment horizontal="center" vertical="center" wrapText="1"/>
      <protection locked="0"/>
    </xf>
    <xf numFmtId="0" fontId="3" fillId="0" borderId="10" xfId="144" applyFont="1" applyBorder="1">
      <alignment horizontal="left" vertical="center" wrapText="1"/>
    </xf>
    <xf numFmtId="0" fontId="3" fillId="0" borderId="10" xfId="455" applyFont="1" applyBorder="1">
      <alignment horizontal="right" vertical="center"/>
      <protection locked="0"/>
    </xf>
    <xf numFmtId="0" fontId="3" fillId="0" borderId="11" xfId="573" applyFont="1" applyBorder="1">
      <alignment horizontal="center" vertical="center"/>
    </xf>
    <xf numFmtId="0" fontId="3" fillId="0" borderId="12" xfId="447" applyFont="1" applyBorder="1">
      <alignment horizontal="left" vertical="center"/>
    </xf>
    <xf numFmtId="0" fontId="3" fillId="0" borderId="10" xfId="33" applyFont="1" applyBorder="1">
      <alignment horizontal="left" vertical="center"/>
    </xf>
    <xf numFmtId="0" fontId="10" fillId="0" borderId="0" xfId="0" applyFont="1" applyFill="1" applyBorder="1" applyAlignment="1">
      <alignment vertical="center"/>
    </xf>
    <xf numFmtId="0" fontId="3" fillId="0" borderId="0" xfId="584" applyFont="1" applyBorder="1">
      <alignment vertical="top" wrapText="1"/>
      <protection locked="0"/>
    </xf>
    <xf numFmtId="0" fontId="2" fillId="0" borderId="0" xfId="575" applyFont="1" applyBorder="1">
      <alignment horizontal="center" vertical="center" wrapText="1"/>
      <protection locked="0"/>
    </xf>
    <xf numFmtId="0" fontId="3" fillId="0" borderId="0" xfId="585" applyFont="1" applyBorder="1">
      <alignment horizontal="right"/>
      <protection locked="0"/>
    </xf>
    <xf numFmtId="0" fontId="4" fillId="0" borderId="6" xfId="577" applyFont="1" applyBorder="1">
      <alignment horizontal="center" vertical="center" wrapText="1"/>
      <protection locked="0"/>
    </xf>
    <xf numFmtId="0" fontId="4" fillId="0" borderId="6" xfId="587" applyFont="1" applyBorder="1">
      <alignment horizontal="center" vertical="center"/>
      <protection locked="0"/>
    </xf>
    <xf numFmtId="0" fontId="4" fillId="0" borderId="12" xfId="579" applyFont="1" applyBorder="1">
      <alignment horizontal="center" vertical="center" wrapText="1"/>
    </xf>
    <xf numFmtId="0" fontId="4" fillId="0" borderId="12" xfId="590" applyFont="1" applyBorder="1">
      <alignment horizontal="center" vertical="center"/>
      <protection locked="0"/>
    </xf>
    <xf numFmtId="0" fontId="3" fillId="0" borderId="0" xfId="599" applyFont="1" applyBorder="1">
      <alignment horizontal="right" vertical="center" wrapText="1"/>
      <protection locked="0"/>
    </xf>
    <xf numFmtId="0" fontId="3" fillId="0" borderId="0" xfId="594" applyFont="1" applyBorder="1">
      <alignment horizontal="right" vertical="center" wrapText="1"/>
    </xf>
    <xf numFmtId="0" fontId="3" fillId="0" borderId="0" xfId="588" applyFont="1" applyBorder="1">
      <alignment horizontal="right" wrapText="1"/>
      <protection locked="0"/>
    </xf>
    <xf numFmtId="0" fontId="3" fillId="0" borderId="0" xfId="0" applyFont="1" applyBorder="1" applyAlignment="1">
      <alignment horizontal="right" wrapText="1"/>
    </xf>
    <xf numFmtId="0" fontId="4" fillId="0" borderId="12" xfId="591" applyFont="1" applyBorder="1">
      <alignment horizontal="center" vertical="center" wrapText="1"/>
      <protection locked="0"/>
    </xf>
    <xf numFmtId="0" fontId="4" fillId="0" borderId="10" xfId="542" applyFont="1" applyBorder="1">
      <alignment horizontal="center" vertical="center"/>
    </xf>
    <xf numFmtId="0" fontId="4" fillId="0" borderId="10" xfId="45" applyFont="1" applyBorder="1">
      <alignment horizontal="center" vertical="center"/>
      <protection locked="0"/>
    </xf>
    <xf numFmtId="0" fontId="3" fillId="0" borderId="10" xfId="581" applyFont="1" applyBorder="1">
      <alignment horizontal="right" vertical="center"/>
    </xf>
    <xf numFmtId="0" fontId="3" fillId="0" borderId="0" xfId="0" applyFont="1" applyBorder="1" applyAlignment="1">
      <alignment horizontal="right"/>
    </xf>
    <xf numFmtId="0" fontId="11" fillId="0" borderId="0" xfId="0" applyFont="1" applyFill="1" applyBorder="1" applyAlignment="1"/>
    <xf numFmtId="0" fontId="12" fillId="0" borderId="0" xfId="264" applyFont="1" applyBorder="1">
      <alignment horizontal="right"/>
      <protection locked="0"/>
    </xf>
    <xf numFmtId="49" fontId="12" fillId="0" borderId="0" xfId="403" applyNumberFormat="1" applyFont="1" applyBorder="1">
      <protection locked="0"/>
    </xf>
    <xf numFmtId="0" fontId="1" fillId="0" borderId="0" xfId="526" applyFont="1" applyBorder="1">
      <alignment horizontal="right"/>
    </xf>
    <xf numFmtId="0" fontId="3" fillId="0" borderId="0" xfId="563" applyFont="1" applyBorder="1">
      <alignment horizontal="right"/>
    </xf>
    <xf numFmtId="0" fontId="13" fillId="0" borderId="0" xfId="269" applyFont="1" applyBorder="1">
      <alignment horizontal="center" vertical="center" wrapText="1"/>
      <protection locked="0"/>
    </xf>
    <xf numFmtId="0" fontId="13" fillId="0" borderId="0" xfId="519" applyFont="1" applyBorder="1">
      <alignment horizontal="center" vertical="center"/>
      <protection locked="0"/>
    </xf>
    <xf numFmtId="0" fontId="13" fillId="0" borderId="0" xfId="529" applyFont="1" applyBorder="1">
      <alignment horizontal="center" vertical="center"/>
    </xf>
    <xf numFmtId="0" fontId="3" fillId="0" borderId="0" xfId="308" applyFont="1" applyBorder="1">
      <alignment horizontal="left" vertical="center"/>
      <protection locked="0"/>
    </xf>
    <xf numFmtId="0" fontId="4" fillId="0" borderId="2" xfId="278" applyFont="1" applyBorder="1">
      <alignment horizontal="center" vertical="center"/>
      <protection locked="0"/>
    </xf>
    <xf numFmtId="49" fontId="4" fillId="0" borderId="2" xfId="407" applyNumberFormat="1" applyFont="1" applyBorder="1">
      <alignment horizontal="center" vertical="center" wrapText="1"/>
      <protection locked="0"/>
    </xf>
    <xf numFmtId="0" fontId="4" fillId="0" borderId="3" xfId="4" applyFont="1" applyBorder="1">
      <alignment horizontal="center" vertical="center"/>
      <protection locked="0"/>
    </xf>
    <xf numFmtId="49" fontId="4" fillId="0" borderId="3" xfId="411" applyNumberFormat="1" applyFont="1" applyBorder="1">
      <alignment horizontal="center" vertical="center" wrapText="1"/>
      <protection locked="0"/>
    </xf>
    <xf numFmtId="49" fontId="4" fillId="0" borderId="1" xfId="514" applyNumberFormat="1" applyFont="1" applyBorder="1">
      <alignment horizontal="center" vertical="center"/>
      <protection locked="0"/>
    </xf>
    <xf numFmtId="0" fontId="3" fillId="0" borderId="1" xfId="396" applyFont="1" applyBorder="1">
      <alignment horizontal="left" vertical="center" wrapText="1"/>
      <protection locked="0"/>
    </xf>
    <xf numFmtId="0" fontId="1" fillId="0" borderId="6" xfId="331" applyFont="1" applyBorder="1">
      <alignment horizontal="center" vertical="center"/>
      <protection locked="0"/>
    </xf>
    <xf numFmtId="0" fontId="1" fillId="0" borderId="7" xfId="522" applyFont="1" applyBorder="1">
      <alignment horizontal="center" vertical="center"/>
      <protection locked="0"/>
    </xf>
    <xf numFmtId="49" fontId="6" fillId="0" borderId="0" xfId="368" applyNumberFormat="1" applyFont="1" applyFill="1" applyBorder="1" applyAlignment="1" applyProtection="1"/>
    <xf numFmtId="0" fontId="1" fillId="0" borderId="0" xfId="0" applyFont="1" applyBorder="1" applyAlignment="1">
      <alignment horizontal="right"/>
    </xf>
    <xf numFmtId="0" fontId="13" fillId="0" borderId="0" xfId="0" applyFont="1" applyBorder="1" applyAlignment="1">
      <alignment horizontal="center" vertical="center"/>
    </xf>
    <xf numFmtId="49" fontId="4" fillId="0" borderId="1" xfId="407" applyNumberFormat="1" applyFont="1" applyBorder="1">
      <alignment horizontal="center" vertical="center" wrapText="1"/>
      <protection locked="0"/>
    </xf>
    <xf numFmtId="49" fontId="4" fillId="0" borderId="1" xfId="41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2" applyFont="1" applyBorder="1">
      <alignment horizontal="center" vertical="center"/>
      <protection locked="0"/>
    </xf>
    <xf numFmtId="0" fontId="4" fillId="0" borderId="0" xfId="368" applyFont="1" applyFill="1" applyBorder="1" applyAlignment="1" applyProtection="1">
      <alignment vertical="center"/>
      <protection locked="0"/>
    </xf>
    <xf numFmtId="0" fontId="7" fillId="0" borderId="0" xfId="583" applyFont="1" applyBorder="1">
      <alignment horizontal="center" vertical="center"/>
    </xf>
    <xf numFmtId="0" fontId="14" fillId="0" borderId="0" xfId="0" applyFont="1" applyBorder="1"/>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3" fillId="0" borderId="1" xfId="635" applyFont="1" applyBorder="1">
      <alignment vertical="center" wrapText="1"/>
    </xf>
    <xf numFmtId="0" fontId="3" fillId="0" borderId="1" xfId="625" applyFont="1" applyBorder="1">
      <alignment horizontal="center" vertical="center" wrapText="1"/>
    </xf>
    <xf numFmtId="0" fontId="3" fillId="0" borderId="1" xfId="628" applyFont="1" applyBorder="1">
      <alignment horizontal="center" vertical="center"/>
      <protection locked="0"/>
    </xf>
    <xf numFmtId="0" fontId="6" fillId="0" borderId="0" xfId="368" applyFont="1" applyFill="1" applyBorder="1" applyAlignment="1" applyProtection="1">
      <alignment vertical="center"/>
    </xf>
    <xf numFmtId="0" fontId="18" fillId="0" borderId="1" xfId="0" applyFont="1" applyBorder="1" applyAlignment="1">
      <alignment horizontal="center" vertical="center" wrapText="1"/>
    </xf>
    <xf numFmtId="0" fontId="1" fillId="0" borderId="0" xfId="0" applyFont="1" applyBorder="1" applyAlignment="1">
      <alignment vertical="top"/>
    </xf>
    <xf numFmtId="0" fontId="4" fillId="0" borderId="1" xfId="654"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46" applyFont="1" applyBorder="1">
      <alignment horizontal="left" vertical="center"/>
    </xf>
    <xf numFmtId="0" fontId="3" fillId="0" borderId="1" xfId="259" applyFont="1" applyBorder="1">
      <alignment horizontal="left" vertical="center"/>
    </xf>
    <xf numFmtId="0" fontId="4" fillId="0" borderId="1" xfId="445" applyFont="1" applyBorder="1">
      <alignment horizontal="center" vertical="center"/>
    </xf>
    <xf numFmtId="0" fontId="4" fillId="0" borderId="1" xfId="437" applyFont="1" applyBorder="1">
      <alignment horizontal="center" vertical="center" wrapText="1"/>
      <protection locked="0"/>
    </xf>
    <xf numFmtId="0" fontId="3" fillId="0" borderId="0" xfId="0" applyFont="1" applyBorder="1" applyAlignment="1">
      <alignment horizontal="right" vertical="center"/>
    </xf>
    <xf numFmtId="0" fontId="1" fillId="0" borderId="0" xfId="285" applyFont="1" applyBorder="1">
      <alignment vertical="top"/>
      <protection locked="0"/>
    </xf>
    <xf numFmtId="49" fontId="1" fillId="0" borderId="0" xfId="295" applyNumberFormat="1" applyFont="1" applyBorder="1">
      <protection locked="0"/>
    </xf>
    <xf numFmtId="0" fontId="1" fillId="0" borderId="0" xfId="0" applyFont="1" applyBorder="1" applyProtection="1">
      <protection locked="0"/>
    </xf>
    <xf numFmtId="0" fontId="4" fillId="0" borderId="0" xfId="20" applyFont="1" applyBorder="1">
      <alignment horizontal="left" vertical="center"/>
      <protection locked="0"/>
    </xf>
    <xf numFmtId="0" fontId="4" fillId="0" borderId="0" xfId="0" applyFont="1" applyBorder="1" applyProtection="1">
      <protection locked="0"/>
    </xf>
    <xf numFmtId="0" fontId="4" fillId="0" borderId="1" xfId="312" applyFont="1" applyBorder="1">
      <alignment horizontal="center" vertical="center" wrapText="1"/>
      <protection locked="0"/>
    </xf>
    <xf numFmtId="0" fontId="4" fillId="0" borderId="1" xfId="387" applyFont="1" applyBorder="1">
      <alignment horizontal="center" vertical="center" wrapText="1"/>
      <protection locked="0"/>
    </xf>
    <xf numFmtId="0" fontId="4" fillId="0" borderId="1" xfId="4" applyFont="1" applyBorder="1">
      <alignment horizontal="center" vertical="center"/>
      <protection locked="0"/>
    </xf>
    <xf numFmtId="0" fontId="4" fillId="0" borderId="1" xfId="56" applyFont="1" applyBorder="1">
      <alignment horizontal="center" vertical="center"/>
    </xf>
    <xf numFmtId="0" fontId="4" fillId="0" borderId="1" xfId="244" applyFont="1" applyBorder="1">
      <alignment horizontal="center" vertical="center"/>
      <protection locked="0"/>
    </xf>
    <xf numFmtId="0" fontId="3" fillId="0" borderId="1" xfId="249" applyFont="1" applyBorder="1">
      <alignment horizontal="left" vertical="center"/>
    </xf>
    <xf numFmtId="49" fontId="5" fillId="0" borderId="1" xfId="146" applyNumberFormat="1" applyFont="1" applyBorder="1" applyAlignment="1">
      <alignment horizontal="left" vertical="center" wrapText="1" indent="1"/>
    </xf>
    <xf numFmtId="49" fontId="5" fillId="0" borderId="1" xfId="146" applyNumberFormat="1" applyFont="1" applyBorder="1" applyAlignment="1">
      <alignment horizontal="left" vertical="center" wrapText="1" indent="2"/>
    </xf>
    <xf numFmtId="0" fontId="1" fillId="0" borderId="1" xfId="28" applyFont="1" applyBorder="1">
      <alignment horizontal="center" vertical="center" wrapText="1"/>
      <protection locked="0"/>
    </xf>
    <xf numFmtId="0" fontId="3" fillId="0" borderId="1" xfId="291" applyFont="1" applyBorder="1">
      <alignment horizontal="left" vertical="center"/>
      <protection locked="0"/>
    </xf>
    <xf numFmtId="0" fontId="3" fillId="0" borderId="1" xfId="41" applyFont="1" applyBorder="1">
      <alignment horizontal="left" vertical="center"/>
      <protection locked="0"/>
    </xf>
    <xf numFmtId="0" fontId="4" fillId="0" borderId="1" xfId="306" applyFont="1" applyBorder="1">
      <alignment horizontal="center" vertical="center" wrapText="1"/>
      <protection locked="0"/>
    </xf>
    <xf numFmtId="0" fontId="4" fillId="0" borderId="1" xfId="394" applyFont="1" applyBorder="1">
      <alignment horizontal="center" vertical="center" wrapText="1"/>
      <protection locked="0"/>
    </xf>
    <xf numFmtId="0" fontId="4" fillId="0" borderId="1" xfId="390" applyFont="1" applyBorder="1">
      <alignment horizontal="center" vertical="center" wrapText="1"/>
      <protection locked="0"/>
    </xf>
    <xf numFmtId="0" fontId="4" fillId="0" borderId="1" xfId="577" applyFont="1" applyBorder="1">
      <alignment horizontal="center" vertical="center" wrapText="1"/>
      <protection locked="0"/>
    </xf>
    <xf numFmtId="0" fontId="1" fillId="0" borderId="1" xfId="398" applyFont="1" applyBorder="1">
      <alignment horizontal="center"/>
    </xf>
    <xf numFmtId="0" fontId="1" fillId="0" borderId="0" xfId="363" applyFont="1" applyBorder="1">
      <alignment horizontal="center" wrapText="1"/>
    </xf>
    <xf numFmtId="0" fontId="3" fillId="0" borderId="0" xfId="597" applyFont="1" applyBorder="1">
      <alignment horizontal="right" wrapText="1"/>
    </xf>
    <xf numFmtId="0" fontId="19" fillId="0" borderId="0" xfId="364" applyFont="1" applyBorder="1">
      <alignment horizontal="center" vertical="center" wrapText="1"/>
    </xf>
    <xf numFmtId="0" fontId="20" fillId="0" borderId="1" xfId="369" applyFont="1" applyBorder="1">
      <alignment horizontal="center" vertical="center" wrapText="1"/>
    </xf>
    <xf numFmtId="0" fontId="20" fillId="0" borderId="1" xfId="377" applyFont="1" applyBorder="1">
      <alignment horizontal="center" vertical="center" wrapText="1"/>
    </xf>
    <xf numFmtId="178" fontId="21" fillId="0" borderId="0" xfId="0" applyNumberFormat="1" applyFont="1" applyBorder="1" applyAlignment="1">
      <alignment horizontal="right" vertical="center"/>
    </xf>
    <xf numFmtId="0" fontId="22" fillId="0" borderId="0" xfId="211" applyFont="1" applyBorder="1">
      <alignment horizontal="center" vertical="center"/>
    </xf>
    <xf numFmtId="0" fontId="23" fillId="0" borderId="0" xfId="211" applyFont="1" applyBorder="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horizontal="center" vertical="center" wrapText="1"/>
    </xf>
    <xf numFmtId="49" fontId="24" fillId="0" borderId="1" xfId="362" applyNumberFormat="1" applyFont="1" applyBorder="1">
      <alignment horizontal="center" vertical="center" wrapText="1"/>
    </xf>
    <xf numFmtId="49" fontId="24"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49" fontId="25" fillId="0" borderId="1" xfId="0" applyNumberFormat="1" applyFont="1" applyBorder="1" applyAlignment="1" applyProtection="1">
      <alignment horizontal="center" vertical="center"/>
      <protection locked="0"/>
    </xf>
    <xf numFmtId="0" fontId="24" fillId="0" borderId="1" xfId="0" applyFont="1" applyBorder="1"/>
    <xf numFmtId="0" fontId="24" fillId="0" borderId="1" xfId="0" applyFont="1" applyBorder="1" applyAlignment="1">
      <alignment horizontal="left" indent="1"/>
    </xf>
    <xf numFmtId="0" fontId="24" fillId="0" borderId="1" xfId="223" applyFont="1" applyBorder="1">
      <alignment horizontal="center" vertical="center"/>
    </xf>
    <xf numFmtId="0" fontId="24" fillId="0" borderId="1" xfId="140" applyFont="1" applyBorder="1">
      <alignment horizontal="center" vertical="center"/>
    </xf>
    <xf numFmtId="0" fontId="24" fillId="0" borderId="1" xfId="158" applyFont="1" applyBorder="1">
      <alignment horizontal="center" vertical="center"/>
    </xf>
    <xf numFmtId="178" fontId="26" fillId="0" borderId="1" xfId="0" applyNumberFormat="1" applyFont="1" applyBorder="1" applyAlignment="1">
      <alignment horizontal="left" vertical="center"/>
    </xf>
    <xf numFmtId="178" fontId="26" fillId="0" borderId="1" xfId="0" applyNumberFormat="1" applyFont="1" applyBorder="1" applyAlignment="1">
      <alignment horizontal="left" vertical="center" indent="1"/>
    </xf>
    <xf numFmtId="178" fontId="26" fillId="0" borderId="1" xfId="0" applyNumberFormat="1" applyFont="1" applyBorder="1" applyAlignment="1">
      <alignment horizontal="center" vertical="center"/>
    </xf>
    <xf numFmtId="0" fontId="24" fillId="0" borderId="1" xfId="0" applyFont="1" applyBorder="1" applyAlignment="1" applyProtection="1">
      <alignment horizontal="center" vertical="center"/>
      <protection locked="0"/>
    </xf>
    <xf numFmtId="0" fontId="24" fillId="0" borderId="1" xfId="587" applyFont="1" applyBorder="1">
      <alignment horizontal="center" vertical="center"/>
      <protection locked="0"/>
    </xf>
    <xf numFmtId="0" fontId="24" fillId="0" borderId="1" xfId="392" applyFont="1" applyBorder="1">
      <alignment horizontal="center" vertical="center"/>
      <protection locked="0"/>
    </xf>
    <xf numFmtId="0" fontId="0" fillId="0" borderId="0" xfId="0" applyFont="1" applyBorder="1" applyAlignment="1">
      <alignment horizontal="center" vertical="center"/>
    </xf>
    <xf numFmtId="0" fontId="24" fillId="0" borderId="1" xfId="621" applyFont="1" applyBorder="1">
      <alignment horizontal="center" vertical="center"/>
      <protection locked="0"/>
    </xf>
    <xf numFmtId="0" fontId="25" fillId="0" borderId="1" xfId="180" applyFont="1" applyBorder="1">
      <alignment horizontal="center" vertical="center"/>
    </xf>
    <xf numFmtId="0" fontId="25" fillId="0" borderId="1" xfId="0" applyFont="1" applyBorder="1" applyAlignment="1">
      <alignment horizontal="center" vertical="center"/>
    </xf>
    <xf numFmtId="0" fontId="1" fillId="0" borderId="0" xfId="54" applyFont="1" applyBorder="1">
      <alignment vertical="top"/>
    </xf>
    <xf numFmtId="49" fontId="4" fillId="0" borderId="1" xfId="12" applyNumberFormat="1" applyFont="1" applyBorder="1">
      <alignment horizontal="center" vertical="center" wrapText="1"/>
    </xf>
    <xf numFmtId="49" fontId="4" fillId="0" borderId="1" xfId="137" applyNumberFormat="1" applyFont="1" applyBorder="1">
      <alignment horizontal="center" vertical="center" wrapText="1"/>
    </xf>
    <xf numFmtId="0" fontId="4" fillId="0" borderId="1" xfId="616" applyFont="1" applyBorder="1">
      <alignment horizontal="center" vertical="center"/>
      <protection locked="0"/>
    </xf>
    <xf numFmtId="49" fontId="4" fillId="0" borderId="1" xfId="217" applyNumberFormat="1" applyFont="1" applyBorder="1">
      <alignment horizontal="center" vertical="center"/>
    </xf>
    <xf numFmtId="49" fontId="21" fillId="0" borderId="1" xfId="146" applyNumberFormat="1" applyFont="1" applyBorder="1">
      <alignment horizontal="left" vertical="center" wrapText="1"/>
    </xf>
    <xf numFmtId="49" fontId="21" fillId="0" borderId="1" xfId="146" applyNumberFormat="1" applyFont="1" applyBorder="1" applyAlignment="1">
      <alignment horizontal="left" vertical="center" wrapText="1" indent="1"/>
    </xf>
    <xf numFmtId="49" fontId="21" fillId="0" borderId="1" xfId="146"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94" applyFont="1" applyBorder="1">
      <alignment horizontal="center" vertical="center"/>
    </xf>
    <xf numFmtId="49" fontId="5" fillId="0" borderId="0" xfId="146" applyNumberFormat="1" applyFont="1" applyBorder="1">
      <alignment horizontal="left" vertical="center" wrapText="1"/>
    </xf>
    <xf numFmtId="0" fontId="27" fillId="0" borderId="0" xfId="275" applyFont="1" applyBorder="1">
      <alignment horizontal="center" vertical="center"/>
    </xf>
    <xf numFmtId="0" fontId="28" fillId="0" borderId="0" xfId="0" applyFont="1" applyBorder="1" applyAlignment="1">
      <alignment horizontal="center" vertical="center"/>
    </xf>
    <xf numFmtId="49" fontId="29" fillId="0" borderId="1" xfId="146" applyNumberFormat="1" applyFont="1" applyBorder="1" applyAlignment="1">
      <alignment horizontal="center" vertical="center" wrapText="1"/>
    </xf>
    <xf numFmtId="0" fontId="4" fillId="0" borderId="1" xfId="278" applyFont="1" applyBorder="1">
      <alignment horizontal="center" vertical="center"/>
      <protection locked="0"/>
    </xf>
    <xf numFmtId="49" fontId="5" fillId="0" borderId="1" xfId="146" applyNumberFormat="1" applyFont="1" applyBorder="1" applyAlignment="1">
      <alignment horizontal="center" vertical="center" wrapText="1"/>
    </xf>
    <xf numFmtId="0" fontId="4" fillId="0" borderId="1" xfId="656" applyFont="1" applyBorder="1">
      <alignment horizontal="center" vertical="center" wrapText="1"/>
    </xf>
    <xf numFmtId="0" fontId="3" fillId="0" borderId="1" xfId="368" applyFont="1" applyFill="1" applyBorder="1" applyAlignment="1" applyProtection="1">
      <alignment horizontal="left" vertical="center"/>
      <protection locked="0"/>
    </xf>
    <xf numFmtId="0" fontId="3" fillId="0" borderId="0" xfId="257" applyFont="1" applyBorder="1">
      <alignment horizontal="left" vertical="center" wrapText="1"/>
      <protection locked="0"/>
    </xf>
    <xf numFmtId="0" fontId="4" fillId="0" borderId="0" xfId="536" applyFont="1" applyBorder="1">
      <alignment horizontal="left" vertical="center" wrapText="1"/>
    </xf>
    <xf numFmtId="0" fontId="4" fillId="0" borderId="1" xfId="652" applyFont="1" applyBorder="1">
      <alignment horizontal="center" vertical="center" wrapText="1"/>
    </xf>
    <xf numFmtId="0" fontId="4" fillId="0" borderId="1" xfId="438" applyFont="1" applyBorder="1">
      <alignment horizontal="center" vertical="center" wrapText="1"/>
    </xf>
    <xf numFmtId="0" fontId="4" fillId="0" borderId="1" xfId="142" applyFont="1" applyBorder="1">
      <alignment horizontal="center" vertical="center"/>
    </xf>
    <xf numFmtId="0" fontId="4" fillId="0" borderId="1" xfId="661" applyFont="1" applyBorder="1">
      <alignment horizontal="center" vertical="center"/>
    </xf>
    <xf numFmtId="0" fontId="1" fillId="0" borderId="1" xfId="290" applyFont="1" applyBorder="1">
      <alignment horizontal="center" vertical="center"/>
    </xf>
    <xf numFmtId="0" fontId="4" fillId="0" borderId="1" xfId="542" applyFont="1" applyBorder="1">
      <alignment horizontal="center" vertical="center"/>
    </xf>
    <xf numFmtId="0" fontId="4" fillId="0" borderId="1" xfId="45"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3"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48" applyFont="1" applyBorder="1">
      <alignment horizontal="center" vertical="center" wrapText="1"/>
      <protection locked="0"/>
    </xf>
    <xf numFmtId="0" fontId="4" fillId="0" borderId="1" xfId="523" applyFont="1" applyBorder="1">
      <alignment horizontal="center" vertical="center" wrapText="1"/>
    </xf>
    <xf numFmtId="0" fontId="4" fillId="0" borderId="1" xfId="451"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28" applyFont="1" applyBorder="1">
      <alignment horizontal="center" vertical="center" wrapText="1"/>
    </xf>
    <xf numFmtId="0" fontId="7" fillId="0" borderId="0" xfId="212" applyFont="1" applyBorder="1">
      <alignment horizontal="center" vertical="center"/>
      <protection locked="0"/>
    </xf>
    <xf numFmtId="0" fontId="1" fillId="0" borderId="1" xfId="13" applyFont="1" applyBorder="1">
      <alignment horizontal="center" vertical="center" wrapText="1"/>
      <protection locked="0"/>
    </xf>
    <xf numFmtId="0" fontId="1" fillId="0" borderId="1" xfId="120" applyFont="1" applyBorder="1">
      <alignment horizontal="center" vertical="center" wrapText="1"/>
      <protection locked="0"/>
    </xf>
    <xf numFmtId="0" fontId="1" fillId="0" borderId="1" xfId="183" applyFont="1" applyBorder="1">
      <alignment horizontal="center" vertical="center" wrapText="1"/>
      <protection locked="0"/>
    </xf>
    <xf numFmtId="0" fontId="1" fillId="0" borderId="1" xfId="162" applyFont="1" applyBorder="1">
      <alignment horizontal="center" vertical="center" wrapText="1"/>
    </xf>
    <xf numFmtId="0" fontId="1" fillId="0" borderId="1" xfId="216" applyFont="1" applyBorder="1">
      <alignment horizontal="center" vertical="center" wrapText="1"/>
    </xf>
    <xf numFmtId="0" fontId="1" fillId="0" borderId="1" xfId="124" applyFont="1" applyBorder="1">
      <alignment horizontal="center" vertical="center" wrapText="1"/>
    </xf>
    <xf numFmtId="0" fontId="1" fillId="0" borderId="1" xfId="218" applyFont="1" applyBorder="1">
      <alignment horizontal="center" vertical="center"/>
    </xf>
    <xf numFmtId="0" fontId="1" fillId="0" borderId="1" xfId="132" applyFont="1" applyBorder="1">
      <alignment horizontal="center" vertical="center"/>
    </xf>
    <xf numFmtId="0" fontId="1" fillId="0" borderId="1" xfId="344" applyFont="1" applyBorder="1">
      <alignment horizontal="center" vertical="center"/>
    </xf>
    <xf numFmtId="3" fontId="1" fillId="0" borderId="1" xfId="168" applyNumberFormat="1" applyFont="1" applyBorder="1">
      <alignment horizontal="center" vertical="center"/>
    </xf>
    <xf numFmtId="3" fontId="1" fillId="0" borderId="1" xfId="173" applyNumberFormat="1" applyFont="1" applyBorder="1">
      <alignment horizontal="center" vertical="center"/>
    </xf>
    <xf numFmtId="0" fontId="3" fillId="0" borderId="1" xfId="224" applyFont="1" applyBorder="1">
      <alignment horizontal="center" vertical="center"/>
      <protection locked="0"/>
    </xf>
    <xf numFmtId="0" fontId="3" fillId="0" borderId="1" xfId="167" applyFont="1" applyBorder="1">
      <alignment horizontal="right"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8"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59" applyFont="1" applyBorder="1">
      <alignment horizontal="center" vertical="center"/>
      <protection locked="0"/>
    </xf>
    <xf numFmtId="0" fontId="1" fillId="0" borderId="0" xfId="662"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2" fillId="0" borderId="0" xfId="176" applyFont="1" applyBorder="1">
      <alignment horizontal="center" vertical="top"/>
    </xf>
    <xf numFmtId="0" fontId="3" fillId="0" borderId="0" xfId="631" applyFont="1" applyBorder="1">
      <alignment horizontal="left" vertical="center"/>
    </xf>
    <xf numFmtId="0" fontId="28" fillId="0" borderId="0" xfId="8" applyFont="1" applyBorder="1">
      <alignment horizontal="center" vertical="center"/>
    </xf>
    <xf numFmtId="0" fontId="4" fillId="0" borderId="1" xfId="653" applyFont="1" applyBorder="1">
      <alignment horizontal="center" vertical="center"/>
    </xf>
    <xf numFmtId="0" fontId="4" fillId="0" borderId="1" xfId="663" applyFont="1" applyBorder="1">
      <alignment horizontal="center" vertical="center"/>
    </xf>
    <xf numFmtId="0" fontId="4" fillId="0" borderId="1" xfId="655" applyFont="1" applyBorder="1">
      <alignment horizontal="center" vertical="center"/>
    </xf>
    <xf numFmtId="0" fontId="4" fillId="0" borderId="1" xfId="657" applyFont="1" applyBorder="1">
      <alignment horizontal="center" vertical="center"/>
    </xf>
    <xf numFmtId="0" fontId="5" fillId="0" borderId="1" xfId="0" applyFont="1" applyBorder="1" applyAlignment="1">
      <alignment horizontal="left" vertical="center" wrapText="1"/>
    </xf>
    <xf numFmtId="178" fontId="5" fillId="0" borderId="2" xfId="0" applyNumberFormat="1" applyFont="1" applyBorder="1" applyAlignment="1">
      <alignment horizontal="right" vertical="center"/>
    </xf>
    <xf numFmtId="0" fontId="3" fillId="0" borderId="0" xfId="563" applyFont="1" applyBorder="1" quotePrefix="1">
      <alignment horizontal="right"/>
    </xf>
    <xf numFmtId="0" fontId="3" fillId="0" borderId="0" xfId="588" applyFont="1" applyBorder="1" quotePrefix="1">
      <alignment horizontal="right" wrapText="1"/>
      <protection locked="0"/>
    </xf>
    <xf numFmtId="0" fontId="3" fillId="0" borderId="0" xfId="96" applyFont="1" applyBorder="1" quotePrefix="1">
      <alignment horizontal="right" vertical="center"/>
    </xf>
    <xf numFmtId="0" fontId="3" fillId="0" borderId="0" xfId="0" applyFont="1" applyBorder="1" applyAlignment="1" quotePrefix="1">
      <alignment horizontal="right"/>
    </xf>
    <xf numFmtId="0" fontId="3" fillId="0" borderId="0" xfId="597" applyFont="1" applyBorder="1" quotePrefix="1">
      <alignment horizontal="right" wrapText="1"/>
    </xf>
    <xf numFmtId="0" fontId="3" fillId="0" borderId="0" xfId="585" applyFont="1" applyBorder="1" quotePrefix="1">
      <alignment horizontal="right"/>
      <protection locked="0"/>
    </xf>
    <xf numFmtId="0" fontId="3" fillId="0" borderId="0" xfId="0" applyFont="1" applyBorder="1" applyAlignment="1" quotePrefix="1">
      <alignment horizontal="right" wrapText="1"/>
    </xf>
    <xf numFmtId="0" fontId="4" fillId="0" borderId="0" xfId="618"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6">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部门支出预算表01-03 __b-9-0" xfId="5"/>
    <cellStyle name="上级补助项目支出预算表12 __b-27-0" xfId="6"/>
    <cellStyle name="货币" xfId="7" builtinId="4"/>
    <cellStyle name="财政拨款收支预算总表02-1 __b-13-0" xfId="8"/>
    <cellStyle name="市对下转移支付预算表10-1 __b-26-0" xfId="9"/>
    <cellStyle name="市对下转移支付预算表10-1 __b-31-0" xfId="10"/>
    <cellStyle name="输入" xfId="11" builtinId="20"/>
    <cellStyle name="一般公共预算支出预算表（按经济科目分类）02-3 __b-5-0" xfId="12"/>
    <cellStyle name="部门收入预算表01-2 __b-4-0" xfId="13"/>
    <cellStyle name="20% - 强调文字颜色 3" xfId="14" builtinId="38"/>
    <cellStyle name="政府性基金预算支出预算表06 __b-22-0" xfId="15"/>
    <cellStyle name="政府性基金预算支出预算表06 __b-17-0" xfId="16"/>
    <cellStyle name="千位分隔[0]" xfId="17" builtinId="6"/>
    <cellStyle name="部门支出预算表01-03 __b-16-0" xfId="18"/>
    <cellStyle name="部门支出预算表01-03 __b-21-0" xfId="19"/>
    <cellStyle name="基本支出预算表（人员类.运转类公用经费项目）04 __b-13-0" xfId="20"/>
    <cellStyle name="DateTimeStyle" xfId="21"/>
    <cellStyle name="差" xfId="22" builtinId="27"/>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百分比" xfId="29" builtinId="5"/>
    <cellStyle name="项目支出预算表（其他运转类.特定目标类项目）05-1 __b-35-0" xfId="30"/>
    <cellStyle name="项目支出预算表（其他运转类.特定目标类项目）05-1 __b-40-0" xfId="31"/>
    <cellStyle name="政府购买服务预算表09 __b-22-0" xfId="32"/>
    <cellStyle name="政府购买服务预算表09 __b-17-0" xfId="33"/>
    <cellStyle name="已访问的超链接" xfId="34" builtinId="9"/>
    <cellStyle name="项目支出绩效目标表（另文下达）05-3 __b-12-0" xfId="35"/>
    <cellStyle name="政府性基金预算支出预算表06 __b-25-0" xfId="36"/>
    <cellStyle name="政府性基金预算支出预算表06 __b-30-0" xfId="37"/>
    <cellStyle name="部门支出预算表01-03 __b-25-0" xfId="38"/>
    <cellStyle name="部门支出预算表01-03 __b-30-0" xfId="39"/>
    <cellStyle name="注释" xfId="40" builtinId="10"/>
    <cellStyle name="基本支出预算表（人员类.运转类公用经费项目）04 __b-17-0" xfId="41"/>
    <cellStyle name="基本支出预算表（人员类.运转类公用经费项目）04 __b-22-0" xfId="42"/>
    <cellStyle name="市对下转移支付预算表10-1 __b-7-0" xfId="43"/>
    <cellStyle name="部门政府采购预算表08 __b-16-0" xfId="44"/>
    <cellStyle name="部门政府采购预算表08 __b-21-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标题 2" xfId="55" builtinId="17"/>
    <cellStyle name="上级补助项目支出预算表12 __b-20-0" xfId="56"/>
    <cellStyle name="上级补助项目支出预算表12 __b-15-0" xfId="57"/>
    <cellStyle name="部门支出预算表01-03 __b-2-0" xfId="58"/>
    <cellStyle name="__b-35-0" xfId="59"/>
    <cellStyle name="__b-40-0" xfId="60"/>
    <cellStyle name="60% - 强调文字颜色 1" xfId="61" builtinId="32"/>
    <cellStyle name="基本支出预算表（人员类.运转类公用经费项目）04 __b-4-0" xfId="62"/>
    <cellStyle name="标题 3" xfId="63" builtinId="18"/>
    <cellStyle name="一般公共预算支出预算表（按功能科目分类）02-2 __b-18-0" xfId="64"/>
    <cellStyle name="一般公共预算支出预算表（按功能科目分类）02-2 __b-23-0" xfId="65"/>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部门支出预算表01-03 __b-14-0" xfId="71"/>
    <cellStyle name="计算" xfId="72" builtinId="22"/>
    <cellStyle name="基本支出预算表（人员类.运转类公用经费项目）04 __b-11-0" xfId="73"/>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好" xfId="82" builtinId="26"/>
    <cellStyle name="部门项目中期规划预算表13 __b-25-0" xfId="83"/>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40% - 强调文字颜色 1" xfId="90" builtinId="31"/>
    <cellStyle name="一般公共预算支出预算表（按功能科目分类）02-2 __b-3-0" xfId="91"/>
    <cellStyle name="20% - 强调文字颜色 2" xfId="92" builtinId="34"/>
    <cellStyle name="新增资产配置表11 __b-9-0" xfId="93"/>
    <cellStyle name="政府性基金预算支出预算表06 __b-10-0" xfId="94"/>
    <cellStyle name="40% - 强调文字颜色 2" xfId="95" builtinId="35"/>
    <cellStyle name="新增资产配置表11 __b-18-0" xfId="96"/>
    <cellStyle name="国有资本经营预算支出表07 __b-19-0" xfId="97"/>
    <cellStyle name="国有资本经营预算支出表07 __b-24-0" xfId="98"/>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40% - 强调文字颜色 6" xfId="111" builtinId="51"/>
    <cellStyle name="市对下转移支付预算表10-1 __b-10-0" xfId="112"/>
    <cellStyle name="财政拨款收支预算总表02-1 __b-9-0" xfId="113"/>
    <cellStyle name="60% - 强调文字颜色 6" xfId="114" builtinId="52"/>
    <cellStyle name="DateStyle" xfId="115"/>
    <cellStyle name="__b-18-0" xfId="116"/>
    <cellStyle name="__b-23-0" xfId="117"/>
    <cellStyle name="部门政府采购预算表08 __b-7-0" xfId="118"/>
    <cellStyle name="__b-5-0" xfId="119"/>
    <cellStyle name="部门收入预算表01-2 __b-12-0" xfId="120"/>
    <cellStyle name="一般公共预算支出预算表（按经济科目分类）02-3 __b-17-0" xfId="121"/>
    <cellStyle name="一般公共预算支出预算表（按经济科目分类）02-3 __b-22-0" xfId="122"/>
    <cellStyle name="__b-6-0" xfId="123"/>
    <cellStyle name="部门收入预算表01-2 __b-13-0" xfId="124"/>
    <cellStyle name="一般公共预算支出预算表（按经济科目分类）02-3 __b-18-0" xfId="125"/>
    <cellStyle name="一般公共预算支出预算表（按经济科目分类）02-3 __b-23-0" xfId="126"/>
    <cellStyle name="政府性基金预算支出预算表06 __b-11-0" xfId="127"/>
    <cellStyle name="新增资产配置表11 __b-19-0" xfId="128"/>
    <cellStyle name="PercentStyle" xfId="129"/>
    <cellStyle name="国有资本经营预算支出表07 __b-25-0" xfId="130"/>
    <cellStyle name="__b-7-0" xfId="131"/>
    <cellStyle name="部门收入预算表01-2 __b-14-0" xfId="132"/>
    <cellStyle name="一般公共预算支出预算表（按经济科目分类）02-3 __b-19-0" xfId="133"/>
    <cellStyle name="一般公共预算支出预算表（按经济科目分类）02-3 __b-24-0" xfId="134"/>
    <cellStyle name="__b-3-0" xfId="135"/>
    <cellStyle name="部门收入预算表01-2 __b-10-0" xfId="136"/>
    <cellStyle name="一般公共预算支出预算表（按经济科目分类）02-3 __b-15-0" xfId="137"/>
    <cellStyle name="一般公共预算支出预算表（按经济科目分类）02-3 __b-20-0" xfId="138"/>
    <cellStyle name="__b-2-0" xfId="139"/>
    <cellStyle name="一般公共预算支出预算表（按经济科目分类）02-3 __b-14-0" xfId="140"/>
    <cellStyle name="项目支出预算表（其他运转类.特定目标类项目）05-1 __b-28-0" xfId="141"/>
    <cellStyle name="项目支出预算表（其他运转类.特定目标类项目）05-1 __b-33-0" xfId="142"/>
    <cellStyle name="NumberStyle" xfId="143"/>
    <cellStyle name="政府购买服务预算表09 __b-15-0" xfId="144"/>
    <cellStyle name="政府购买服务预算表09 __b-20-0" xfId="145"/>
    <cellStyle name="TextStyle" xfId="146"/>
    <cellStyle name="政府性基金预算支出预算表06 __b-15-0" xfId="147"/>
    <cellStyle name="政府性基金预算支出预算表06 __b-20-0" xfId="148"/>
    <cellStyle name="国有资本经营预算支出表07 __b-29-0" xfId="149"/>
    <cellStyle name="MoneyStyle" xfId="150"/>
    <cellStyle name="市对下转移支付预算表10-1 __b-22-0" xfId="151"/>
    <cellStyle name="市对下转移支付预算表10-1 __b-17-0" xfId="152"/>
    <cellStyle name="TimeStyle" xfId="153"/>
    <cellStyle name="一般公共预算支出预算表（按经济科目分类）02-3 __b-1-0" xfId="154"/>
    <cellStyle name="IntegralNumberStyle" xfId="155"/>
    <cellStyle name="__b-4-0" xfId="156"/>
    <cellStyle name="部门收入预算表01-2 __b-11-0" xfId="157"/>
    <cellStyle name="一般公共预算支出预算表（按经济科目分类）02-3 __b-16-0" xfId="158"/>
    <cellStyle name="一般公共预算支出预算表（按经济科目分类）02-3 __b-21-0" xfId="159"/>
    <cellStyle name="__b-8-0" xfId="160"/>
    <cellStyle name="部门收入预算表01-2 __b-15-0" xfId="161"/>
    <cellStyle name="部门收入预算表01-2 __b-20-0" xfId="162"/>
    <cellStyle name="一般公共预算支出预算表（按经济科目分类）02-3 __b-25-0" xfId="163"/>
    <cellStyle name="一般公共预算支出预算表（按经济科目分类）02-3 __b-30-0" xfId="164"/>
    <cellStyle name="__b-9-0" xfId="165"/>
    <cellStyle name="__b-10-0" xfId="166"/>
    <cellStyle name="部门收入预算表01-2 __b-16-0" xfId="167"/>
    <cellStyle name="部门收入预算表01-2 __b-21-0" xfId="168"/>
    <cellStyle name="一般公共预算支出预算表（按经济科目分类）02-3 __b-26-0" xfId="169"/>
    <cellStyle name="一般公共预算支出预算表（按经济科目分类）02-3 __b-31-0" xfId="170"/>
    <cellStyle name="__b-11-0" xfId="171"/>
    <cellStyle name="部门收入预算表01-2 __b-17-0" xfId="172"/>
    <cellStyle name="部门收入预算表01-2 __b-22-0" xfId="173"/>
    <cellStyle name="一般公共预算支出预算表（按经济科目分类）02-3 __b-27-0" xfId="174"/>
    <cellStyle name="一般公共预算支出预算表（按经济科目分类）02-3 __b-32-0" xfId="175"/>
    <cellStyle name="__b-12-0" xfId="176"/>
    <cellStyle name="部门收入预算表01-2 __b-18-0" xfId="177"/>
    <cellStyle name="部门收入预算表01-2 __b-23-0" xfId="178"/>
    <cellStyle name="一般公共预算支出预算表（按经济科目分类）02-3 __b-28-0" xfId="179"/>
    <cellStyle name="一般公共预算支出预算表（按经济科目分类）02-3 __b-33-0" xfId="180"/>
    <cellStyle name="部门政府采购预算表08 __b-1-0" xfId="181"/>
    <cellStyle name="__b-13-0" xfId="182"/>
    <cellStyle name="部门收入预算表01-2 __b-19-0" xfId="183"/>
    <cellStyle name="部门收入预算表01-2 __b-24-0" xfId="184"/>
    <cellStyle name="一般公共预算支出预算表（按经济科目分类）02-3 __b-29-0" xfId="185"/>
    <cellStyle name="一般公共预算支出预算表（按经济科目分类）02-3 __b-34-0" xfId="186"/>
    <cellStyle name="部门政府采购预算表08 __b-2-0" xfId="187"/>
    <cellStyle name="__b-14-0" xfId="188"/>
    <cellStyle name="部门收入预算表01-2 __b-25-0" xfId="189"/>
    <cellStyle name="一般公共预算支出预算表（按经济科目分类）02-3 __b-35-0" xfId="190"/>
    <cellStyle name="部门政府采购预算表08 __b-3-0" xfId="191"/>
    <cellStyle name="__b-15-0" xfId="192"/>
    <cellStyle name="__b-20-0" xfId="193"/>
    <cellStyle name="一般公共预算支出预算表（按经济科目分类）02-3 __b-36-0" xfId="194"/>
    <cellStyle name="部门政府采购预算表08 __b-4-0" xfId="195"/>
    <cellStyle name="__b-16-0" xfId="196"/>
    <cellStyle name="__b-21-0" xfId="197"/>
    <cellStyle name="一般公共预算支出预算表（按经济科目分类）02-3 __b-37-0" xfId="198"/>
    <cellStyle name="部门政府采购预算表08 __b-5-0" xfId="199"/>
    <cellStyle name="__b-17-0" xfId="200"/>
    <cellStyle name="__b-22-0" xfId="201"/>
    <cellStyle name="一般公共预算支出预算表（按经济科目分类）02-3 __b-38-0" xfId="202"/>
    <cellStyle name="部门政府采购预算表08 __b-6-0" xfId="203"/>
    <cellStyle name="__b-19-0" xfId="204"/>
    <cellStyle name="__b-24-0" xfId="205"/>
    <cellStyle name="部门政府采购预算表08 __b-8-0" xfId="206"/>
    <cellStyle name="__b-25-0" xfId="207"/>
    <cellStyle name="__b-30-0" xfId="208"/>
    <cellStyle name="部门政府采购预算表08 __b-9-0" xfId="209"/>
    <cellStyle name="部门收入预算表01-2 __b-1-0" xfId="210"/>
    <cellStyle name="一般公共预算支出预算表（按经济科目分类）02-3 __b-2-0" xfId="211"/>
    <cellStyle name="部门收入预算表01-2 __b-2-0" xfId="212"/>
    <cellStyle name="一般公共预算支出预算表（按经济科目分类）02-3 __b-3-0" xfId="213"/>
    <cellStyle name="部门收入预算表01-2 __b-3-0" xfId="214"/>
    <cellStyle name="一般公共预算支出预算表（按经济科目分类）02-3 __b-4-0" xfId="215"/>
    <cellStyle name="部门收入预算表01-2 __b-5-0" xfId="216"/>
    <cellStyle name="一般公共预算支出预算表（按经济科目分类）02-3 __b-6-0" xfId="217"/>
    <cellStyle name="部门收入预算表01-2 __b-6-0" xfId="218"/>
    <cellStyle name="一般公共预算支出预算表（按经济科目分类）02-3 __b-7-0" xfId="219"/>
    <cellStyle name="部门收入预算表01-2 __b-7-0" xfId="220"/>
    <cellStyle name="一般公共预算支出预算表（按经济科目分类）02-3 __b-8-0" xfId="221"/>
    <cellStyle name="部门收入预算表01-2 __b-8-0" xfId="222"/>
    <cellStyle name="一般公共预算支出预算表（按经济科目分类）02-3 __b-9-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上级补助项目支出预算表12 __b-14-0" xfId="253"/>
    <cellStyle name="部门支出预算表01-03 __b-1-0" xfId="254"/>
    <cellStyle name="上级补助项目支出预算表12 __b-21-0" xfId="255"/>
    <cellStyle name="上级补助项目支出预算表12 __b-16-0" xfId="256"/>
    <cellStyle name="部门支出预算表01-03 __b-3-0" xfId="257"/>
    <cellStyle name="上级补助项目支出预算表12 __b-22-0" xfId="258"/>
    <cellStyle name="上级补助项目支出预算表12 __b-17-0" xfId="259"/>
    <cellStyle name="部门支出预算表01-03 __b-4-0" xfId="260"/>
    <cellStyle name="上级补助项目支出预算表12 __b-23-0" xfId="261"/>
    <cellStyle name="上级补助项目支出预算表12 __b-18-0" xfId="262"/>
    <cellStyle name="部门支出预算表01-03 __b-5-0" xfId="263"/>
    <cellStyle name="国有资本经营预算支出表07 __b-1-0" xfId="264"/>
    <cellStyle name="财政拨款收支预算总表02-1 __b-10-0" xfId="265"/>
    <cellStyle name="上级补助项目支出预算表12 __b-24-0" xfId="266"/>
    <cellStyle name="上级补助项目支出预算表12 __b-19-0" xfId="267"/>
    <cellStyle name="部门支出预算表01-03 __b-6-0" xfId="268"/>
    <cellStyle name="国有资本经营预算支出表07 __b-2-0" xfId="269"/>
    <cellStyle name="财政拨款收支预算总表02-1 __b-11-0" xfId="270"/>
    <cellStyle name="上级补助项目支出预算表12 __b-30-0" xfId="271"/>
    <cellStyle name="上级补助项目支出预算表12 __b-25-0" xfId="272"/>
    <cellStyle name="部门支出预算表01-03 __b-7-0" xfId="273"/>
    <cellStyle name="国有资本经营预算支出表07 __b-3-0" xfId="274"/>
    <cellStyle name="财政拨款收支预算总表02-1 __b-12-0" xfId="275"/>
    <cellStyle name="上级补助项目支出预算表12 __b-26-0" xfId="276"/>
    <cellStyle name="部门支出预算表01-03 __b-8-0" xfId="277"/>
    <cellStyle name="国有资本经营预算支出表07 __b-4-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部门项目中期规划预算表13 __b-1-0" xfId="299"/>
    <cellStyle name="基本支出预算表（人员类.运转类公用经费项目）04 __b-18-0" xfId="300"/>
    <cellStyle name="基本支出预算表（人员类.运转类公用经费项目）04 __b-23-0" xfId="301"/>
    <cellStyle name="部门支出预算表01-03 __b-27-0" xfId="302"/>
    <cellStyle name="部门支出预算表01-03 __b-32-0" xfId="303"/>
    <cellStyle name="部门项目中期规划预算表13 __b-2-0" xfId="304"/>
    <cellStyle name="基本支出预算表（人员类.运转类公用经费项目）04 __b-19-0" xfId="305"/>
    <cellStyle name="基本支出预算表（人员类.运转类公用经费项目）04 __b-24-0" xfId="306"/>
    <cellStyle name="部门支出预算表01-03 __b-28-0" xfId="307"/>
    <cellStyle name="部门项目中期规划预算表13 __b-3-0" xfId="308"/>
    <cellStyle name="基本支出预算表（人员类.运转类公用经费项目）04 __b-25-0" xfId="309"/>
    <cellStyle name="基本支出预算表（人员类.运转类公用经费项目）04 __b-30-0" xfId="310"/>
    <cellStyle name="部门支出预算表01-03 __b-29-0" xfId="311"/>
    <cellStyle name="部门项目中期规划预算表13 __b-4-0" xfId="312"/>
    <cellStyle name="基本支出预算表（人员类.运转类公用经费项目）04 __b-26-0" xfId="313"/>
    <cellStyle name="基本支出预算表（人员类.运转类公用经费项目）04 __b-31-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Normal" xfId="368"/>
    <cellStyle name="一般公共预算“三公”经费支出预算表03 __b-6-0" xfId="369"/>
    <cellStyle name="一般公共预算“三公”经费支出预算表03 __b-7-0" xfId="370"/>
    <cellStyle name="一般公共预算“三公”经费支出预算表03 __b-8-0" xfId="371"/>
    <cellStyle name="一般公共预算“三公”经费支出预算表03 __b-9-0" xfId="372"/>
    <cellStyle name="一般公共预算“三公”经费支出预算表03 __b-10-0" xfId="373"/>
    <cellStyle name="一般公共预算“三公”经费支出预算表03 __b-11-0" xfId="374"/>
    <cellStyle name="一般公共预算“三公”经费支出预算表03 __b-12-0" xfId="375"/>
    <cellStyle name="一般公共预算“三公”经费支出预算表03 __b-13-0" xfId="376"/>
    <cellStyle name="一般公共预算“三公”经费支出预算表03 __b-14-0" xfId="377"/>
    <cellStyle name="一般公共预算“三公”经费支出预算表03 __b-15-0" xfId="378"/>
    <cellStyle name="一般公共预算“三公”经费支出预算表03 __b-20-0" xfId="379"/>
    <cellStyle name="一般公共预算“三公”经费支出预算表03 __b-16-0" xfId="380"/>
    <cellStyle name="一般公共预算“三公”经费支出预算表03 __b-21-0" xfId="381"/>
    <cellStyle name="一般公共预算“三公”经费支出预算表03 __b-17-0" xfId="382"/>
    <cellStyle name="一般公共预算“三公”经费支出预算表03 __b-22-0" xfId="383"/>
    <cellStyle name="一般公共预算“三公”经费支出预算表03 __b-18-0" xfId="384"/>
    <cellStyle name="一般公共预算“三公”经费支出预算表03 __b-23-0" xfId="385"/>
    <cellStyle name="一般公共预算“三公”经费支出预算表03 __b-19-0" xfId="386"/>
    <cellStyle name="部门项目中期规划预算表13 __b-5-0" xfId="387"/>
    <cellStyle name="基本支出预算表（人员类.运转类公用经费项目）04 __b-27-0" xfId="388"/>
    <cellStyle name="基本支出预算表（人员类.运转类公用经费项目）04 __b-32-0" xfId="389"/>
    <cellStyle name="部门项目中期规划预算表13 __b-6-0" xfId="390"/>
    <cellStyle name="基本支出预算表（人员类.运转类公用经费项目）04 __b-28-0" xfId="391"/>
    <cellStyle name="基本支出预算表（人员类.运转类公用经费项目）04 __b-33-0" xfId="392"/>
    <cellStyle name="部门项目中期规划预算表13 __b-7-0" xfId="393"/>
    <cellStyle name="基本支出预算表（人员类.运转类公用经费项目）04 __b-29-0" xfId="394"/>
    <cellStyle name="基本支出预算表（人员类.运转类公用经费项目）04 __b-34-0" xfId="395"/>
    <cellStyle name="部门项目中期规划预算表13 __b-8-0" xfId="396"/>
    <cellStyle name="基本支出预算表（人员类.运转类公用经费项目）04 __b-35-0" xfId="397"/>
    <cellStyle name="基本支出预算表（人员类.运转类公用经费项目）04 __b-40-0" xfId="398"/>
    <cellStyle name="部门项目中期规划预算表13 __b-9-0" xfId="399"/>
    <cellStyle name="基本支出预算表（人员类.运转类公用经费项目）04 __b-36-0" xfId="400"/>
    <cellStyle name="基本支出预算表（人员类.运转类公用经费项目）04 __b-41-0" xfId="401"/>
    <cellStyle name="基本支出预算表（人员类.运转类公用经费项目）04 __b-37-0" xfId="402"/>
    <cellStyle name="国有资本经营预算支出表07 __b-10-0" xfId="403"/>
    <cellStyle name="新增资产配置表11 __b-1-0" xfId="404"/>
    <cellStyle name="基本支出预算表（人员类.运转类公用经费项目）04 __b-38-0" xfId="405"/>
    <cellStyle name="新增资产配置表11 __b-10-0" xfId="406"/>
    <cellStyle name="国有资本经营预算支出表07 __b-11-0" xfId="407"/>
    <cellStyle name="新增资产配置表11 __b-2-0" xfId="408"/>
    <cellStyle name="基本支出预算表（人员类.运转类公用经费项目）04 __b-39-0" xfId="409"/>
    <cellStyle name="新增资产配置表11 __b-11-0" xfId="410"/>
    <cellStyle name="国有资本经营预算支出表07 __b-12-0" xfId="411"/>
    <cellStyle name="项目支出预算表（其他运转类.特定目标类项目）05-1 __b-1-0" xfId="412"/>
    <cellStyle name="项目支出预算表（其他运转类.特定目标类项目）05-1 __b-2-0" xfId="413"/>
    <cellStyle name="项目支出预算表（其他运转类.特定目标类项目）05-1 __b-3-0" xfId="414"/>
    <cellStyle name="项目支出预算表（其他运转类.特定目标类项目）05-1 __b-4-0" xfId="415"/>
    <cellStyle name="项目支出预算表（其他运转类.特定目标类项目）05-1 __b-5-0" xfId="416"/>
    <cellStyle name="项目支出预算表（其他运转类.特定目标类项目）05-1 __b-6-0" xfId="417"/>
    <cellStyle name="项目支出预算表（其他运转类.特定目标类项目）05-1 __b-7-0" xfId="418"/>
    <cellStyle name="项目支出预算表（其他运转类.特定目标类项目）05-1 __b-8-0" xfId="419"/>
    <cellStyle name="项目支出预算表（其他运转类.特定目标类项目）05-1 __b-9-0" xfId="420"/>
    <cellStyle name="项目支出预算表（其他运转类.特定目标类项目）05-1 __b-11-0" xfId="421"/>
    <cellStyle name="项目支出预算表（其他运转类.特定目标类项目）05-1 __b-12-0" xfId="422"/>
    <cellStyle name="项目支出预算表（其他运转类.特定目标类项目）05-1 __b-14-0" xfId="423"/>
    <cellStyle name="项目支出预算表（其他运转类.特定目标类项目）05-1 __b-15-0" xfId="424"/>
    <cellStyle name="项目支出预算表（其他运转类.特定目标类项目）05-1 __b-20-0" xfId="425"/>
    <cellStyle name="项目支出预算表（其他运转类.特定目标类项目）05-1 __b-16-0" xfId="426"/>
    <cellStyle name="项目支出预算表（其他运转类.特定目标类项目）05-1 __b-21-0" xfId="427"/>
    <cellStyle name="项目支出预算表（其他运转类.特定目标类项目）05-1 __b-17-0" xfId="428"/>
    <cellStyle name="项目支出预算表（其他运转类.特定目标类项目）05-1 __b-22-0" xfId="429"/>
    <cellStyle name="项目支出预算表（其他运转类.特定目标类项目）05-1 __b-18-0" xfId="430"/>
    <cellStyle name="项目支出预算表（其他运转类.特定目标类项目）05-1 __b-23-0" xfId="431"/>
    <cellStyle name="政府购买服务预算表09 __b-10-0" xfId="432"/>
    <cellStyle name="项目支出预算表（其他运转类.特定目标类项目）05-1 __b-19-0" xfId="433"/>
    <cellStyle name="项目支出预算表（其他运转类.特定目标类项目）05-1 __b-24-0" xfId="434"/>
    <cellStyle name="政府购买服务预算表09 __b-11-0" xfId="435"/>
    <cellStyle name="项目支出预算表（其他运转类.特定目标类项目）05-1 __b-25-0" xfId="436"/>
    <cellStyle name="项目支出预算表（其他运转类.特定目标类项目）05-1 __b-30-0" xfId="437"/>
    <cellStyle name="政府购买服务预算表09 __b-12-0" xfId="438"/>
    <cellStyle name="项目支出预算表（其他运转类.特定目标类项目）05-1 __b-26-0" xfId="439"/>
    <cellStyle name="项目支出预算表（其他运转类.特定目标类项目）05-1 __b-31-0" xfId="440"/>
    <cellStyle name="政府购买服务预算表09 __b-13-0" xfId="441"/>
    <cellStyle name="项目支出预算表（其他运转类.特定目标类项目）05-1 __b-27-0" xfId="442"/>
    <cellStyle name="项目支出预算表（其他运转类.特定目标类项目）05-1 __b-32-0" xfId="443"/>
    <cellStyle name="政府购买服务预算表09 __b-14-0" xfId="444"/>
    <cellStyle name="项目支出预算表（其他运转类.特定目标类项目）05-1 __b-29-0" xfId="445"/>
    <cellStyle name="项目支出预算表（其他运转类.特定目标类项目）05-1 __b-34-0" xfId="446"/>
    <cellStyle name="政府购买服务预算表09 __b-16-0" xfId="447"/>
    <cellStyle name="政府购买服务预算表09 __b-21-0" xfId="448"/>
    <cellStyle name="项目支出预算表（其他运转类.特定目标类项目）05-1 __b-36-0" xfId="449"/>
    <cellStyle name="项目支出预算表（其他运转类.特定目标类项目）05-1 __b-41-0" xfId="450"/>
    <cellStyle name="政府购买服务预算表09 __b-23-0" xfId="451"/>
    <cellStyle name="政府购买服务预算表09 __b-18-0" xfId="452"/>
    <cellStyle name="项目支出预算表（其他运转类.特定目标类项目）05-1 __b-37-0" xfId="453"/>
    <cellStyle name="项目支出预算表（其他运转类.特定目标类项目）05-1 __b-42-0" xfId="454"/>
    <cellStyle name="政府购买服务预算表09 __b-24-0" xfId="455"/>
    <cellStyle name="政府购买服务预算表09 __b-19-0" xfId="456"/>
    <cellStyle name="项目支出预算表（其他运转类.特定目标类项目）05-1 __b-38-0" xfId="457"/>
    <cellStyle name="项目支出预算表（其他运转类.特定目标类项目）05-1 __b-43-0" xfId="458"/>
    <cellStyle name="项目支出预算表（其他运转类.特定目标类项目）05-1 __b-39-0" xfId="459"/>
    <cellStyle name="项目支出绩效目标表（本级下达）05-2 __b-1-0" xfId="460"/>
    <cellStyle name="项目支出绩效目标表（本级下达）05-2 __b-2-0" xfId="461"/>
    <cellStyle name="项目支出绩效目标表（本级下达）05-2 __b-3-0" xfId="462"/>
    <cellStyle name="项目支出绩效目标表（本级下达）05-2 __b-4-0" xfId="463"/>
    <cellStyle name="项目支出绩效目标表（本级下达）05-2 __b-5-0" xfId="464"/>
    <cellStyle name="项目支出绩效目标表（本级下达）05-2 __b-6-0" xfId="465"/>
    <cellStyle name="项目支出绩效目标表（本级下达）05-2 __b-7-0" xfId="466"/>
    <cellStyle name="项目支出绩效目标表（本级下达）05-2 __b-8-0" xfId="467"/>
    <cellStyle name="项目支出绩效目标表（本级下达）05-2 __b-10-0" xfId="468"/>
    <cellStyle name="项目支出绩效目标表（本级下达）05-2 __b-11-0" xfId="469"/>
    <cellStyle name="项目支出绩效目标表（本级下达）05-2 __b-12-0" xfId="470"/>
    <cellStyle name="项目支出绩效目标表（本级下达）05-2 __b-14-0" xfId="471"/>
    <cellStyle name="项目支出绩效目标表（本级下达）05-2 __b-15-0" xfId="472"/>
    <cellStyle name="项目支出绩效目标表（本级下达）05-2 __b-16-0" xfId="473"/>
    <cellStyle name="项目支出绩效目标表（本级下达）05-2 __b-17-0" xfId="474"/>
    <cellStyle name="项目支出绩效目标表（本级下达）05-2 __b-18-0" xfId="475"/>
    <cellStyle name="项目支出绩效目标表（另文下达）05-3 __b-1-0" xfId="476"/>
    <cellStyle name="项目支出绩效目标表（另文下达）05-3 __b-2-0" xfId="477"/>
    <cellStyle name="项目支出绩效目标表（另文下达）05-3 __b-3-0" xfId="478"/>
    <cellStyle name="项目支出绩效目标表（另文下达）05-3 __b-4-0" xfId="479"/>
    <cellStyle name="项目支出绩效目标表（另文下达）05-3 __b-5-0" xfId="480"/>
    <cellStyle name="项目支出绩效目标表（另文下达）05-3 __b-6-0" xfId="481"/>
    <cellStyle name="项目支出绩效目标表（另文下达）05-3 __b-7-0" xfId="482"/>
    <cellStyle name="项目支出绩效目标表（另文下达）05-3 __b-8-0" xfId="483"/>
    <cellStyle name="项目支出绩效目标表（另文下达）05-3 __b-9-0" xfId="484"/>
    <cellStyle name="项目支出绩效目标表（另文下达）05-3 __b-10-0" xfId="485"/>
    <cellStyle name="政府性基金预算支出预算表06 __b-18-0" xfId="486"/>
    <cellStyle name="政府性基金预算支出预算表06 __b-23-0" xfId="487"/>
    <cellStyle name="项目支出绩效目标表（另文下达）05-3 __b-11-0" xfId="488"/>
    <cellStyle name="政府性基金预算支出预算表06 __b-19-0" xfId="489"/>
    <cellStyle name="政府性基金预算支出预算表06 __b-24-0" xfId="490"/>
    <cellStyle name="项目支出绩效目标表（另文下达）05-3 __b-13-0" xfId="491"/>
    <cellStyle name="政府性基金预算支出预算表06 __b-26-0" xfId="492"/>
    <cellStyle name="项目支出绩效目标表（另文下达）05-3 __b-15-0" xfId="493"/>
    <cellStyle name="政府性基金预算支出预算表06 __b-28-0" xfId="494"/>
    <cellStyle name="项目支出绩效目标表（另文下达）05-3 __b-16-0" xfId="495"/>
    <cellStyle name="政府性基金预算支出预算表06 __b-29-0" xfId="496"/>
    <cellStyle name="政府性基金预算支出预算表06 __b-1-0" xfId="497"/>
    <cellStyle name="政府性基金预算支出预算表06 __b-2-0" xfId="498"/>
    <cellStyle name="政府性基金预算支出预算表06 __b-3-0" xfId="499"/>
    <cellStyle name="政府性基金预算支出预算表06 __b-4-0" xfId="500"/>
    <cellStyle name="政府性基金预算支出预算表06 __b-5-0" xfId="501"/>
    <cellStyle name="政府性基金预算支出预算表06 __b-6-0" xfId="502"/>
    <cellStyle name="政府性基金预算支出预算表06 __b-7-0" xfId="503"/>
    <cellStyle name="政府性基金预算支出预算表06 __b-8-0" xfId="504"/>
    <cellStyle name="政府性基金预算支出预算表06 __b-9-0" xfId="505"/>
    <cellStyle name="政府性基金预算支出预算表06 __b-12-0" xfId="506"/>
    <cellStyle name="国有资本经营预算支出表07 __b-26-0" xfId="507"/>
    <cellStyle name="政府性基金预算支出预算表06 __b-13-0" xfId="508"/>
    <cellStyle name="国有资本经营预算支出表07 __b-27-0" xfId="509"/>
    <cellStyle name="政府性基金预算支出预算表06 __b-14-0" xfId="510"/>
    <cellStyle name="国有资本经营预算支出表07 __b-28-0" xfId="511"/>
    <cellStyle name="政府性基金预算支出预算表06 __b-21-0" xfId="512"/>
    <cellStyle name="政府性基金预算支出预算表06 __b-16-0" xfId="513"/>
    <cellStyle name="国有资本经营预算支出表07 __b-13-0" xfId="514"/>
    <cellStyle name="新增资产配置表11 __b-12-0" xfId="515"/>
    <cellStyle name="国有资本经营预算支出表07 __b-14-0" xfId="516"/>
    <cellStyle name="新增资产配置表11 __b-13-0" xfId="517"/>
    <cellStyle name="国有资本经营预算支出表07 __b-20-0" xfId="518"/>
    <cellStyle name="国有资本经营预算支出表07 __b-15-0" xfId="519"/>
    <cellStyle name="新增资产配置表11 __b-14-0" xfId="520"/>
    <cellStyle name="国有资本经营预算支出表07 __b-21-0" xfId="521"/>
    <cellStyle name="国有资本经营预算支出表07 __b-16-0" xfId="522"/>
    <cellStyle name="新增资产配置表11 __b-15-0" xfId="523"/>
    <cellStyle name="新增资产配置表11 __b-20-0" xfId="524"/>
    <cellStyle name="国有资本经营预算支出表07 __b-22-0" xfId="525"/>
    <cellStyle name="国有资本经营预算支出表07 __b-17-0" xfId="526"/>
    <cellStyle name="新增资产配置表11 __b-16-0" xfId="527"/>
    <cellStyle name="国有资本经营预算支出表07 __b-23-0" xfId="528"/>
    <cellStyle name="国有资本经营预算支出表07 __b-18-0" xfId="529"/>
    <cellStyle name="新增资产配置表11 __b-17-0" xfId="530"/>
    <cellStyle name="部门政府采购预算表08 __b-10-0" xfId="531"/>
    <cellStyle name="市对下转移支付预算表10-1 __b-1-0" xfId="532"/>
    <cellStyle name="部门政府采购预算表08 __b-11-0" xfId="533"/>
    <cellStyle name="市对下转移支付预算表10-1 __b-2-0" xfId="534"/>
    <cellStyle name="部门政府采购预算表08 __b-12-0" xfId="535"/>
    <cellStyle name="市对下转移支付预算表10-1 __b-3-0" xfId="536"/>
    <cellStyle name="部门政府采购预算表08 __b-13-0" xfId="537"/>
    <cellStyle name="市对下转移支付预算表10-1 __b-4-0" xfId="538"/>
    <cellStyle name="部门政府采购预算表08 __b-14-0" xfId="539"/>
    <cellStyle name="市对下转移支付预算表10-1 __b-5-0" xfId="540"/>
    <cellStyle name="部门政府采购预算表08 __b-20-0" xfId="541"/>
    <cellStyle name="部门政府采购预算表08 __b-15-0" xfId="542"/>
    <cellStyle name="市对下转移支付预算表10-1 __b-6-0" xfId="543"/>
    <cellStyle name="部门政府采购预算表08 __b-22-0" xfId="544"/>
    <cellStyle name="部门政府采购预算表08 __b-17-0" xfId="545"/>
    <cellStyle name="市对下转移支付预算表10-1 __b-8-0" xfId="546"/>
    <cellStyle name="部门政府采购预算表08 __b-23-0" xfId="547"/>
    <cellStyle name="部门政府采购预算表08 __b-18-0" xfId="548"/>
    <cellStyle name="市对下转移支付预算表10-1 __b-9-0" xfId="549"/>
    <cellStyle name="部门政府采购预算表08 __b-24-0" xfId="550"/>
    <cellStyle name="部门政府采购预算表08 __b-19-0" xfId="551"/>
    <cellStyle name="部门政府采购预算表08 __b-30-0" xfId="552"/>
    <cellStyle name="部门政府采购预算表08 __b-25-0" xfId="553"/>
    <cellStyle name="部门政府采购预算表08 __b-31-0" xfId="554"/>
    <cellStyle name="部门政府采购预算表08 __b-26-0" xfId="555"/>
    <cellStyle name="部门政府采购预算表08 __b-32-0" xfId="556"/>
    <cellStyle name="部门政府采购预算表08 __b-27-0" xfId="557"/>
    <cellStyle name="部门政府采购预算表08 __b-33-0" xfId="558"/>
    <cellStyle name="部门政府采购预算表08 __b-28-0" xfId="559"/>
    <cellStyle name="部门政府采购预算表08 __b-34-0" xfId="560"/>
    <cellStyle name="部门政府采购预算表08 __b-29-0" xfId="561"/>
    <cellStyle name="部门政府采购预算表08 __b-35-0" xfId="562"/>
    <cellStyle name="部门政府采购预算表08 __b-36-0" xfId="563"/>
    <cellStyle name="部门政府采购预算表08 __b-37-0" xfId="564"/>
    <cellStyle name="部门政府采购预算表08 __b-38-0" xfId="565"/>
    <cellStyle name="部门项目中期规划预算表13 __b-10-0" xfId="566"/>
    <cellStyle name="政府购买服务预算表09 __b-1-0" xfId="567"/>
    <cellStyle name="政府购买服务预算表09 __b-2-0" xfId="568"/>
    <cellStyle name="政府购买服务预算表09 __b-3-0" xfId="569"/>
    <cellStyle name="政府购买服务预算表09 __b-4-0" xfId="570"/>
    <cellStyle name="政府购买服务预算表09 __b-6-0" xfId="571"/>
    <cellStyle name="政府购买服务预算表09 __b-7-0" xfId="572"/>
    <cellStyle name="政府购买服务预算表09 __b-8-0" xfId="573"/>
    <cellStyle name="政府购买服务预算表09 __b-25-0" xfId="574"/>
    <cellStyle name="政府购买服务预算表09 __b-30-0" xfId="575"/>
    <cellStyle name="政府购买服务预算表09 __b-26-0" xfId="576"/>
    <cellStyle name="政府购买服务预算表09 __b-31-0" xfId="577"/>
    <cellStyle name="政府购买服务预算表09 __b-27-0" xfId="578"/>
    <cellStyle name="政府购买服务预算表09 __b-32-0" xfId="579"/>
    <cellStyle name="市对下转移支付绩效目标表10-2 __b-1-0" xfId="580"/>
    <cellStyle name="政府购买服务预算表09 __b-28-0" xfId="581"/>
    <cellStyle name="政府购买服务预算表09 __b-33-0" xfId="582"/>
    <cellStyle name="市对下转移支付绩效目标表10-2 __b-2-0" xfId="583"/>
    <cellStyle name="政府购买服务预算表09 __b-29-0" xfId="584"/>
    <cellStyle name="政府购买服务预算表09 __b-34-0" xfId="585"/>
    <cellStyle name="市对下转移支付绩效目标表10-2 __b-3-0" xfId="586"/>
    <cellStyle name="政府购买服务预算表09 __b-35-0" xfId="587"/>
    <cellStyle name="政府购买服务预算表09 __b-40-0" xfId="588"/>
    <cellStyle name="市对下转移支付绩效目标表10-2 __b-4-0" xfId="589"/>
    <cellStyle name="政府购买服务预算表09 __b-36-0" xfId="590"/>
    <cellStyle name="政府购买服务预算表09 __b-41-0" xfId="591"/>
    <cellStyle name="市对下转移支付绩效目标表10-2 __b-5-0" xfId="592"/>
    <cellStyle name="政府购买服务预算表09 __b-37-0" xfId="593"/>
    <cellStyle name="政府购买服务预算表09 __b-42-0" xfId="594"/>
    <cellStyle name="市对下转移支付绩效目标表10-2 __b-6-0" xfId="595"/>
    <cellStyle name="政府购买服务预算表09 __b-38-0" xfId="596"/>
    <cellStyle name="政府购买服务预算表09 __b-43-0" xfId="597"/>
    <cellStyle name="市对下转移支付绩效目标表10-2 __b-7-0" xfId="598"/>
    <cellStyle name="政府购买服务预算表09 __b-39-0" xfId="599"/>
    <cellStyle name="政府购买服务预算表09 __b-44-0" xfId="600"/>
    <cellStyle name="市对下转移支付绩效目标表10-2 __b-8-0" xfId="601"/>
    <cellStyle name="政府购买服务预算表09 __b-45-0" xfId="602"/>
    <cellStyle name="市对下转移支付绩效目标表10-2 __b-9-0" xfId="603"/>
    <cellStyle name="市对下转移支付预算表10-1 __b-11-0" xfId="604"/>
    <cellStyle name="市对下转移支付预算表10-1 __b-12-0" xfId="605"/>
    <cellStyle name="市对下转移支付预算表10-1 __b-13-0" xfId="606"/>
    <cellStyle name="市对下转移支付预算表10-1 __b-14-0" xfId="607"/>
    <cellStyle name="市对下转移支付预算表10-1 __b-15-0" xfId="608"/>
    <cellStyle name="市对下转移支付预算表10-1 __b-20-0" xfId="609"/>
    <cellStyle name="市对下转移支付预算表10-1 __b-16-0" xfId="610"/>
    <cellStyle name="市对下转移支付预算表10-1 __b-21-0" xfId="611"/>
    <cellStyle name="市对下转移支付预算表10-1 __b-18-0" xfId="612"/>
    <cellStyle name="市对下转移支付预算表10-1 __b-23-0" xfId="613"/>
    <cellStyle name="市对下转移支付预算表10-1 __b-19-0" xfId="614"/>
    <cellStyle name="市对下转移支付预算表10-1 __b-24-0" xfId="615"/>
    <cellStyle name="市对下转移支付预算表10-1 __b-25-0" xfId="616"/>
    <cellStyle name="市对下转移支付预算表10-1 __b-30-0" xfId="617"/>
    <cellStyle name="市对下转移支付预算表10-1 __b-27-0" xfId="618"/>
    <cellStyle name="市对下转移支付预算表10-1 __b-28-0" xfId="619"/>
    <cellStyle name="市对下转移支付预算表10-1 __b-29-0" xfId="620"/>
    <cellStyle name="市对下转移支付绩效目标表10-2 __b-10-0" xfId="621"/>
    <cellStyle name="市对下转移支付绩效目标表10-2 __b-11-0" xfId="622"/>
    <cellStyle name="市对下转移支付绩效目标表10-2 __b-12-0" xfId="623"/>
    <cellStyle name="市对下转移支付绩效目标表10-2 __b-13-0" xfId="624"/>
    <cellStyle name="市对下转移支付绩效目标表10-2 __b-14-0" xfId="625"/>
    <cellStyle name="市对下转移支付绩效目标表10-2 __b-15-0" xfId="626"/>
    <cellStyle name="市对下转移支付绩效目标表10-2 __b-16-0" xfId="627"/>
    <cellStyle name="市对下转移支付绩效目标表10-2 __b-17-0" xfId="628"/>
    <cellStyle name="市对下转移支付绩效目标表10-2 __b-18-0" xfId="629"/>
    <cellStyle name="市对下转移支付绩效目标表10-2 __b-19-0" xfId="630"/>
    <cellStyle name="新增资产配置表11 __b-3-0" xfId="631"/>
    <cellStyle name="新增资产配置表11 __b-4-0" xfId="632"/>
    <cellStyle name="新增资产配置表11 __b-5-0" xfId="633"/>
    <cellStyle name="新增资产配置表11 __b-6-0" xfId="634"/>
    <cellStyle name="新增资产配置表11 __b-7-0" xfId="635"/>
    <cellStyle name="新增资产配置表11 __b-8-0" xfId="636"/>
    <cellStyle name="上级补助项目支出预算表12 __b-1-0" xfId="637"/>
    <cellStyle name="上级补助项目支出预算表12 __b-2-0" xfId="638"/>
    <cellStyle name="上级补助项目支出预算表12 __b-3-0" xfId="639"/>
    <cellStyle name="上级补助项目支出预算表12 __b-5-0" xfId="640"/>
    <cellStyle name="上级补助项目支出预算表12 __b-6-0" xfId="641"/>
    <cellStyle name="上级补助项目支出预算表12 __b-7-0" xfId="642"/>
    <cellStyle name="上级补助项目支出预算表12 __b-8-0" xfId="643"/>
    <cellStyle name="上级补助项目支出预算表12 __b-9-0" xfId="644"/>
    <cellStyle name="上级补助项目支出预算表12 __b-11-0" xfId="645"/>
    <cellStyle name="上级补助项目支出预算表12 __b-12-0" xfId="646"/>
    <cellStyle name="上级补助项目支出预算表12 __b-13-0" xfId="647"/>
    <cellStyle name="部门项目中期规划预算表13 __b-11-0" xfId="648"/>
    <cellStyle name="部门项目中期规划预算表13 __b-12-0" xfId="649"/>
    <cellStyle name="部门项目中期规划预算表13 __b-13-0" xfId="650"/>
    <cellStyle name="部门项目中期规划预算表13 __b-14-0" xfId="651"/>
    <cellStyle name="部门项目中期规划预算表13 __b-15-0" xfId="652"/>
    <cellStyle name="部门项目中期规划预算表13 __b-20-0" xfId="653"/>
    <cellStyle name="部门项目中期规划预算表13 __b-16-0" xfId="654"/>
    <cellStyle name="部门项目中期规划预算表13 __b-21-0" xfId="655"/>
    <cellStyle name="部门项目中期规划预算表13 __b-17-0" xfId="656"/>
    <cellStyle name="部门项目中期规划预算表13 __b-22-0" xfId="657"/>
    <cellStyle name="部门项目中期规划预算表13 __b-18-0" xfId="658"/>
    <cellStyle name="部门项目中期规划预算表13 __b-23-0" xfId="659"/>
    <cellStyle name="部门项目中期规划预算表13 __b-19-0" xfId="660"/>
    <cellStyle name="部门项目中期规划预算表13 __b-24-0" xfId="661"/>
    <cellStyle name="部门项目中期规划预算表13 __b-26-0" xfId="662"/>
    <cellStyle name="部门项目中期规划预算表13 __b-27-0" xfId="663"/>
    <cellStyle name="部门项目中期规划预算表13 __b-28-0" xfId="664"/>
    <cellStyle name="部门项目中期规划预算表13 __b-29-0"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topLeftCell="A17" workbookViewId="0">
      <selection activeCell="G34" sqref="G34"/>
    </sheetView>
  </sheetViews>
  <sheetFormatPr defaultColWidth="8" defaultRowHeight="14.25" customHeight="1" outlineLevelCol="3"/>
  <cols>
    <col min="1" max="1" width="39.5740740740741" customWidth="1"/>
    <col min="2" max="2" width="43.1388888888889" customWidth="1"/>
    <col min="3" max="3" width="39.712962962963" customWidth="1"/>
    <col min="4" max="4" width="42.712962962963" customWidth="1"/>
  </cols>
  <sheetData>
    <row r="1" ht="13.5" customHeight="1" spans="4:4">
      <c r="D1" s="112" t="s">
        <v>0</v>
      </c>
    </row>
    <row r="2" ht="36" customHeight="1" spans="1:4">
      <c r="A2" s="133" t="s">
        <v>1</v>
      </c>
      <c r="B2" s="268"/>
      <c r="C2" s="268"/>
      <c r="D2" s="268"/>
    </row>
    <row r="3" ht="21" customHeight="1" spans="1:4">
      <c r="A3" s="269" t="str">
        <f>"单位名称："&amp;"中国共产党曲靖市委员会机构编制委员会办公室"</f>
        <v>单位名称：中国共产党曲靖市委员会机构编制委员会办公室</v>
      </c>
      <c r="B3" s="270"/>
      <c r="C3" s="270"/>
      <c r="D3" s="277" t="s">
        <v>2</v>
      </c>
    </row>
    <row r="4" ht="19.5" customHeight="1" spans="1:4">
      <c r="A4" s="271" t="s">
        <v>3</v>
      </c>
      <c r="B4" s="272"/>
      <c r="C4" s="271" t="s">
        <v>4</v>
      </c>
      <c r="D4" s="272"/>
    </row>
    <row r="5" ht="19.5" customHeight="1" spans="1:4">
      <c r="A5" s="273" t="s">
        <v>5</v>
      </c>
      <c r="B5" s="273" t="s">
        <v>6</v>
      </c>
      <c r="C5" s="273" t="s">
        <v>7</v>
      </c>
      <c r="D5" s="273" t="s">
        <v>6</v>
      </c>
    </row>
    <row r="6" ht="19.5" customHeight="1" spans="1:4">
      <c r="A6" s="274"/>
      <c r="B6" s="274"/>
      <c r="C6" s="274"/>
      <c r="D6" s="274"/>
    </row>
    <row r="7" ht="20.25" customHeight="1" spans="1:4">
      <c r="A7" s="13" t="s">
        <v>8</v>
      </c>
      <c r="B7" s="15">
        <v>622.884292</v>
      </c>
      <c r="C7" s="275" t="str">
        <f>"一"&amp;"、"&amp;"一般公共服务支出"</f>
        <v>一、一般公共服务支出</v>
      </c>
      <c r="D7" s="15">
        <v>514.732021</v>
      </c>
    </row>
    <row r="8" ht="20.25" customHeight="1" spans="1:4">
      <c r="A8" s="13" t="s">
        <v>9</v>
      </c>
      <c r="B8" s="15"/>
      <c r="C8" s="275" t="str">
        <f>"二"&amp;"、"&amp;"外交支出"</f>
        <v>二、外交支出</v>
      </c>
      <c r="D8" s="15"/>
    </row>
    <row r="9" ht="20.25" customHeight="1" spans="1:4">
      <c r="A9" s="13" t="s">
        <v>10</v>
      </c>
      <c r="B9" s="15"/>
      <c r="C9" s="275" t="str">
        <f>"三"&amp;"、"&amp;"国防支出"</f>
        <v>三、国防支出</v>
      </c>
      <c r="D9" s="15"/>
    </row>
    <row r="10" ht="20.25" customHeight="1" spans="1:4">
      <c r="A10" s="13" t="s">
        <v>11</v>
      </c>
      <c r="B10" s="15"/>
      <c r="C10" s="275" t="str">
        <f>"四"&amp;"、"&amp;"公共安全支出"</f>
        <v>四、公共安全支出</v>
      </c>
      <c r="D10" s="15"/>
    </row>
    <row r="11" ht="20.25" customHeight="1" spans="1:4">
      <c r="A11" s="13" t="s">
        <v>12</v>
      </c>
      <c r="B11" s="15">
        <v>20.1</v>
      </c>
      <c r="C11" s="275" t="str">
        <f>"五"&amp;"、"&amp;"教育支出"</f>
        <v>五、教育支出</v>
      </c>
      <c r="D11" s="15"/>
    </row>
    <row r="12" ht="20.25" customHeight="1" spans="1:4">
      <c r="A12" s="13" t="s">
        <v>13</v>
      </c>
      <c r="B12" s="15"/>
      <c r="C12" s="275" t="str">
        <f>"六"&amp;"、"&amp;"科学技术支出"</f>
        <v>六、科学技术支出</v>
      </c>
      <c r="D12" s="15"/>
    </row>
    <row r="13" ht="20.25" customHeight="1" spans="1:4">
      <c r="A13" s="13" t="s">
        <v>14</v>
      </c>
      <c r="B13" s="15"/>
      <c r="C13" s="275" t="str">
        <f>"七"&amp;"、"&amp;"文化旅游体育与传媒支出"</f>
        <v>七、文化旅游体育与传媒支出</v>
      </c>
      <c r="D13" s="15"/>
    </row>
    <row r="14" ht="20.25" customHeight="1" spans="1:4">
      <c r="A14" s="13" t="s">
        <v>15</v>
      </c>
      <c r="B14" s="15"/>
      <c r="C14" s="275" t="str">
        <f>"八"&amp;"、"&amp;"社会保障和就业支出"</f>
        <v>八、社会保障和就业支出</v>
      </c>
      <c r="D14" s="15">
        <v>50.788088</v>
      </c>
    </row>
    <row r="15" ht="20.25" customHeight="1" spans="1:4">
      <c r="A15" s="13" t="s">
        <v>16</v>
      </c>
      <c r="B15" s="15"/>
      <c r="C15" s="275" t="str">
        <f>"九"&amp;"、"&amp;"卫生健康支出"</f>
        <v>九、卫生健康支出</v>
      </c>
      <c r="D15" s="15">
        <v>33.631051</v>
      </c>
    </row>
    <row r="16" ht="20.25" customHeight="1" spans="1:4">
      <c r="A16" s="13" t="s">
        <v>17</v>
      </c>
      <c r="B16" s="15">
        <v>20.1</v>
      </c>
      <c r="C16" s="275" t="str">
        <f>"十"&amp;"、"&amp;"节能环保支出"</f>
        <v>十、节能环保支出</v>
      </c>
      <c r="D16" s="15"/>
    </row>
    <row r="17" ht="20.25" customHeight="1" spans="1:4">
      <c r="A17" s="13"/>
      <c r="B17" s="15"/>
      <c r="C17" s="275" t="str">
        <f>"十一"&amp;"、"&amp;"城乡社区支出"</f>
        <v>十一、城乡社区支出</v>
      </c>
      <c r="D17" s="15"/>
    </row>
    <row r="18" ht="20.25" customHeight="1" spans="1:4">
      <c r="A18" s="13"/>
      <c r="B18" s="13"/>
      <c r="C18" s="275" t="str">
        <f>"十二"&amp;"、"&amp;"农林水支出"</f>
        <v>十二、农林水支出</v>
      </c>
      <c r="D18" s="15"/>
    </row>
    <row r="19" ht="20.25" customHeight="1" spans="1:4">
      <c r="A19" s="13"/>
      <c r="B19" s="13"/>
      <c r="C19" s="275" t="str">
        <f>"十三"&amp;"、"&amp;"交通运输支出"</f>
        <v>十三、交通运输支出</v>
      </c>
      <c r="D19" s="15"/>
    </row>
    <row r="20" ht="20.25" customHeight="1" spans="1:4">
      <c r="A20" s="13"/>
      <c r="B20" s="13"/>
      <c r="C20" s="275" t="str">
        <f>"十四"&amp;"、"&amp;"资源勘探工业信息等支出"</f>
        <v>十四、资源勘探工业信息等支出</v>
      </c>
      <c r="D20" s="15"/>
    </row>
    <row r="21" ht="20.25" customHeight="1" spans="1:4">
      <c r="A21" s="13"/>
      <c r="B21" s="13"/>
      <c r="C21" s="275" t="str">
        <f>"十五"&amp;"、"&amp;"商业服务业等支出"</f>
        <v>十五、商业服务业等支出</v>
      </c>
      <c r="D21" s="15"/>
    </row>
    <row r="22" ht="20.25" customHeight="1" spans="1:4">
      <c r="A22" s="13"/>
      <c r="B22" s="13"/>
      <c r="C22" s="275" t="str">
        <f>"十六"&amp;"、"&amp;"金融支出"</f>
        <v>十六、金融支出</v>
      </c>
      <c r="D22" s="15"/>
    </row>
    <row r="23" ht="20.25" customHeight="1" spans="1:4">
      <c r="A23" s="13"/>
      <c r="B23" s="13"/>
      <c r="C23" s="275" t="str">
        <f>"十七"&amp;"、"&amp;"援助其他地区支出"</f>
        <v>十七、援助其他地区支出</v>
      </c>
      <c r="D23" s="15"/>
    </row>
    <row r="24" ht="20.25" customHeight="1" spans="1:4">
      <c r="A24" s="13"/>
      <c r="B24" s="13"/>
      <c r="C24" s="275" t="str">
        <f>"十八"&amp;"、"&amp;"自然资源海洋气象等支出"</f>
        <v>十八、自然资源海洋气象等支出</v>
      </c>
      <c r="D24" s="15"/>
    </row>
    <row r="25" ht="20.25" customHeight="1" spans="1:4">
      <c r="A25" s="13"/>
      <c r="B25" s="13"/>
      <c r="C25" s="275" t="str">
        <f>"十九"&amp;"、"&amp;"住房保障支出"</f>
        <v>十九、住房保障支出</v>
      </c>
      <c r="D25" s="15">
        <v>43.833132</v>
      </c>
    </row>
    <row r="26" ht="20.25" customHeight="1" spans="1:4">
      <c r="A26" s="13"/>
      <c r="B26" s="13"/>
      <c r="C26" s="275" t="str">
        <f>"二十"&amp;"、"&amp;"粮油物资储备支出"</f>
        <v>二十、粮油物资储备支出</v>
      </c>
      <c r="D26" s="15"/>
    </row>
    <row r="27" ht="20.25" customHeight="1" spans="1:4">
      <c r="A27" s="13"/>
      <c r="B27" s="13"/>
      <c r="C27" s="275" t="str">
        <f>"二十一"&amp;"、"&amp;"灾害防治及应急管理支出"</f>
        <v>二十一、灾害防治及应急管理支出</v>
      </c>
      <c r="D27" s="15"/>
    </row>
    <row r="28" ht="20.25" customHeight="1" spans="1:4">
      <c r="A28" s="13"/>
      <c r="B28" s="13"/>
      <c r="C28" s="275" t="str">
        <f>"二十二"&amp;"、"&amp;"预备费"</f>
        <v>二十二、预备费</v>
      </c>
      <c r="D28" s="15"/>
    </row>
    <row r="29" ht="20.25" customHeight="1" spans="1:4">
      <c r="A29" s="13"/>
      <c r="B29" s="13"/>
      <c r="C29" s="275" t="str">
        <f>"二十三"&amp;"、"&amp;"其他支出"</f>
        <v>二十三、其他支出</v>
      </c>
      <c r="D29" s="276"/>
    </row>
    <row r="30" ht="20.25" customHeight="1" spans="1:4">
      <c r="A30" s="218" t="s">
        <v>18</v>
      </c>
      <c r="B30" s="15">
        <v>642.984292</v>
      </c>
      <c r="C30" s="218" t="s">
        <v>19</v>
      </c>
      <c r="D30" s="15">
        <v>642.984292</v>
      </c>
    </row>
    <row r="31" ht="20.25" customHeight="1" spans="1:4">
      <c r="A31" s="13" t="s">
        <v>20</v>
      </c>
      <c r="B31" s="15"/>
      <c r="C31" s="13" t="s">
        <v>21</v>
      </c>
      <c r="D31" s="15"/>
    </row>
    <row r="32" ht="20.25" customHeight="1" spans="1:4">
      <c r="A32" s="218" t="s">
        <v>22</v>
      </c>
      <c r="B32" s="15">
        <v>642.984292</v>
      </c>
      <c r="C32" s="218" t="s">
        <v>23</v>
      </c>
      <c r="D32" s="15">
        <v>642.984292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workbookViewId="0">
      <selection activeCell="E16" sqref="E16"/>
    </sheetView>
  </sheetViews>
  <sheetFormatPr defaultColWidth="9.13888888888889" defaultRowHeight="12" customHeight="1"/>
  <cols>
    <col min="1" max="1" width="20.6666666666667" customWidth="1"/>
    <col min="2" max="2" width="32.3333333333333" customWidth="1"/>
    <col min="3" max="3" width="13.7777777777778" customWidth="1"/>
    <col min="4" max="4" width="17.4444444444444" customWidth="1"/>
    <col min="5" max="5" width="19.8518518518519" customWidth="1"/>
    <col min="6" max="6" width="9.85185185185185" customWidth="1"/>
    <col min="7" max="7" width="19" customWidth="1"/>
    <col min="8" max="8" width="12.5740740740741" customWidth="1"/>
    <col min="9" max="9" width="12.2777777777778" customWidth="1"/>
    <col min="10" max="10" width="21" customWidth="1"/>
  </cols>
  <sheetData>
    <row r="1" customHeight="1" spans="10:10">
      <c r="J1" s="58" t="s">
        <v>327</v>
      </c>
    </row>
    <row r="2" ht="28.5" customHeight="1" spans="1:10">
      <c r="A2" s="53" t="s">
        <v>328</v>
      </c>
      <c r="B2" s="3"/>
      <c r="C2" s="3"/>
      <c r="D2" s="3"/>
      <c r="E2" s="3"/>
      <c r="F2" s="54"/>
      <c r="G2" s="3"/>
      <c r="H2" s="54"/>
      <c r="I2" s="54"/>
      <c r="J2" s="3"/>
    </row>
    <row r="3" ht="17.25" customHeight="1" spans="1:1">
      <c r="A3" t="str">
        <f>"单位名称："&amp;"中国共产党曲靖市委员会机构编制委员会办公室"</f>
        <v>单位名称：中国共产党曲靖市委员会机构编制委员会办公室</v>
      </c>
    </row>
    <row r="4" ht="44.25" customHeight="1" spans="1:10">
      <c r="A4" s="47" t="s">
        <v>234</v>
      </c>
      <c r="B4" s="47" t="s">
        <v>329</v>
      </c>
      <c r="C4" s="47" t="s">
        <v>330</v>
      </c>
      <c r="D4" s="47" t="s">
        <v>331</v>
      </c>
      <c r="E4" s="47" t="s">
        <v>332</v>
      </c>
      <c r="F4" s="55" t="s">
        <v>333</v>
      </c>
      <c r="G4" s="47" t="s">
        <v>334</v>
      </c>
      <c r="H4" s="55" t="s">
        <v>335</v>
      </c>
      <c r="I4" s="55" t="s">
        <v>336</v>
      </c>
      <c r="J4" s="47" t="s">
        <v>337</v>
      </c>
    </row>
    <row r="5" ht="18.75" customHeight="1" spans="1:10">
      <c r="A5" s="144">
        <v>1</v>
      </c>
      <c r="B5" s="144">
        <v>2</v>
      </c>
      <c r="C5" s="144">
        <v>3</v>
      </c>
      <c r="D5" s="144">
        <v>4</v>
      </c>
      <c r="E5" s="144">
        <v>5</v>
      </c>
      <c r="F5" s="144">
        <v>6</v>
      </c>
      <c r="G5" s="144">
        <v>7</v>
      </c>
      <c r="H5" s="144">
        <v>8</v>
      </c>
      <c r="I5" s="144">
        <v>9</v>
      </c>
      <c r="J5" s="144">
        <v>10</v>
      </c>
    </row>
    <row r="6" ht="27" customHeight="1" spans="1:10">
      <c r="A6" s="13" t="s">
        <v>321</v>
      </c>
      <c r="B6" s="13" t="s">
        <v>338</v>
      </c>
      <c r="C6" s="13" t="s">
        <v>339</v>
      </c>
      <c r="D6" s="13" t="s">
        <v>340</v>
      </c>
      <c r="E6" s="13" t="s">
        <v>341</v>
      </c>
      <c r="F6" s="13" t="s">
        <v>342</v>
      </c>
      <c r="G6" s="13" t="s">
        <v>133</v>
      </c>
      <c r="H6" s="13" t="s">
        <v>343</v>
      </c>
      <c r="I6" s="13" t="s">
        <v>344</v>
      </c>
      <c r="J6" s="13" t="s">
        <v>341</v>
      </c>
    </row>
    <row r="7" ht="24" customHeight="1" spans="1:10">
      <c r="A7" s="13" t="s">
        <v>321</v>
      </c>
      <c r="B7" s="13" t="s">
        <v>338</v>
      </c>
      <c r="C7" s="13" t="s">
        <v>339</v>
      </c>
      <c r="D7" s="13" t="s">
        <v>345</v>
      </c>
      <c r="E7" s="13" t="s">
        <v>346</v>
      </c>
      <c r="F7" s="13" t="s">
        <v>342</v>
      </c>
      <c r="G7" s="13" t="s">
        <v>347</v>
      </c>
      <c r="H7" s="13" t="s">
        <v>348</v>
      </c>
      <c r="I7" s="13" t="s">
        <v>344</v>
      </c>
      <c r="J7" s="13" t="s">
        <v>349</v>
      </c>
    </row>
    <row r="8" ht="19.5" customHeight="1" spans="1:10">
      <c r="A8" s="13" t="s">
        <v>321</v>
      </c>
      <c r="B8" s="13" t="s">
        <v>338</v>
      </c>
      <c r="C8" s="13" t="s">
        <v>339</v>
      </c>
      <c r="D8" s="13" t="s">
        <v>345</v>
      </c>
      <c r="E8" s="13" t="s">
        <v>350</v>
      </c>
      <c r="F8" s="13" t="s">
        <v>351</v>
      </c>
      <c r="G8" s="13" t="s">
        <v>352</v>
      </c>
      <c r="H8" s="13"/>
      <c r="I8" s="13" t="s">
        <v>353</v>
      </c>
      <c r="J8" s="13" t="s">
        <v>352</v>
      </c>
    </row>
    <row r="9" ht="23" customHeight="1" spans="1:10">
      <c r="A9" s="13" t="s">
        <v>321</v>
      </c>
      <c r="B9" s="13" t="s">
        <v>338</v>
      </c>
      <c r="C9" s="13" t="s">
        <v>339</v>
      </c>
      <c r="D9" s="13" t="s">
        <v>354</v>
      </c>
      <c r="E9" s="13" t="s">
        <v>355</v>
      </c>
      <c r="F9" s="13" t="s">
        <v>356</v>
      </c>
      <c r="G9" s="13" t="s">
        <v>155</v>
      </c>
      <c r="H9" s="13" t="s">
        <v>357</v>
      </c>
      <c r="I9" s="13" t="s">
        <v>344</v>
      </c>
      <c r="J9" s="13" t="s">
        <v>355</v>
      </c>
    </row>
    <row r="10" ht="19.5" customHeight="1" spans="1:10">
      <c r="A10" s="13" t="s">
        <v>321</v>
      </c>
      <c r="B10" s="13" t="s">
        <v>338</v>
      </c>
      <c r="C10" s="13" t="s">
        <v>339</v>
      </c>
      <c r="D10" s="13" t="s">
        <v>358</v>
      </c>
      <c r="E10" s="13" t="s">
        <v>359</v>
      </c>
      <c r="F10" s="13" t="s">
        <v>342</v>
      </c>
      <c r="G10" s="13" t="s">
        <v>360</v>
      </c>
      <c r="H10" s="13" t="s">
        <v>361</v>
      </c>
      <c r="I10" s="13" t="s">
        <v>344</v>
      </c>
      <c r="J10" s="13" t="s">
        <v>359</v>
      </c>
    </row>
    <row r="11" ht="27" customHeight="1" spans="1:10">
      <c r="A11" s="13" t="s">
        <v>321</v>
      </c>
      <c r="B11" s="13" t="s">
        <v>338</v>
      </c>
      <c r="C11" s="13" t="s">
        <v>362</v>
      </c>
      <c r="D11" s="13" t="s">
        <v>363</v>
      </c>
      <c r="E11" s="13" t="s">
        <v>364</v>
      </c>
      <c r="F11" s="13" t="s">
        <v>351</v>
      </c>
      <c r="G11" s="13" t="s">
        <v>365</v>
      </c>
      <c r="H11" s="13" t="s">
        <v>348</v>
      </c>
      <c r="I11" s="13" t="s">
        <v>344</v>
      </c>
      <c r="J11" s="13" t="s">
        <v>366</v>
      </c>
    </row>
    <row r="12" ht="19.5" customHeight="1" spans="1:10">
      <c r="A12" s="13" t="s">
        <v>321</v>
      </c>
      <c r="B12" s="13" t="s">
        <v>338</v>
      </c>
      <c r="C12" s="13" t="s">
        <v>367</v>
      </c>
      <c r="D12" s="13" t="s">
        <v>368</v>
      </c>
      <c r="E12" s="13" t="s">
        <v>369</v>
      </c>
      <c r="F12" s="13" t="s">
        <v>342</v>
      </c>
      <c r="G12" s="13" t="s">
        <v>370</v>
      </c>
      <c r="H12" s="13" t="s">
        <v>348</v>
      </c>
      <c r="I12" s="13" t="s">
        <v>344</v>
      </c>
      <c r="J12" s="13" t="s">
        <v>369</v>
      </c>
    </row>
    <row r="13" ht="19.5" customHeight="1" spans="1:10">
      <c r="A13" s="13" t="s">
        <v>302</v>
      </c>
      <c r="B13" s="13" t="s">
        <v>371</v>
      </c>
      <c r="C13" s="13" t="s">
        <v>339</v>
      </c>
      <c r="D13" s="13" t="s">
        <v>340</v>
      </c>
      <c r="E13" s="13" t="s">
        <v>372</v>
      </c>
      <c r="F13" s="13" t="s">
        <v>351</v>
      </c>
      <c r="G13" s="13" t="s">
        <v>131</v>
      </c>
      <c r="H13" s="13" t="s">
        <v>373</v>
      </c>
      <c r="I13" s="13" t="s">
        <v>344</v>
      </c>
      <c r="J13" s="13" t="s">
        <v>372</v>
      </c>
    </row>
    <row r="14" ht="19.5" customHeight="1" spans="1:10">
      <c r="A14" s="13" t="s">
        <v>302</v>
      </c>
      <c r="B14" s="13" t="s">
        <v>371</v>
      </c>
      <c r="C14" s="13" t="s">
        <v>339</v>
      </c>
      <c r="D14" s="13" t="s">
        <v>340</v>
      </c>
      <c r="E14" s="13" t="s">
        <v>374</v>
      </c>
      <c r="F14" s="13" t="s">
        <v>351</v>
      </c>
      <c r="G14" s="13" t="s">
        <v>131</v>
      </c>
      <c r="H14" s="13" t="s">
        <v>373</v>
      </c>
      <c r="I14" s="13" t="s">
        <v>344</v>
      </c>
      <c r="J14" s="13" t="s">
        <v>374</v>
      </c>
    </row>
    <row r="15" ht="19.5" customHeight="1" spans="1:10">
      <c r="A15" s="13" t="s">
        <v>302</v>
      </c>
      <c r="B15" s="13" t="s">
        <v>371</v>
      </c>
      <c r="C15" s="13" t="s">
        <v>362</v>
      </c>
      <c r="D15" s="13" t="s">
        <v>363</v>
      </c>
      <c r="E15" s="13" t="s">
        <v>375</v>
      </c>
      <c r="F15" s="13" t="s">
        <v>351</v>
      </c>
      <c r="G15" s="13" t="s">
        <v>376</v>
      </c>
      <c r="H15" s="13" t="s">
        <v>348</v>
      </c>
      <c r="I15" s="13" t="s">
        <v>353</v>
      </c>
      <c r="J15" s="13" t="s">
        <v>377</v>
      </c>
    </row>
    <row r="16" ht="19.5" customHeight="1" spans="1:10">
      <c r="A16" s="13" t="s">
        <v>302</v>
      </c>
      <c r="B16" s="13" t="s">
        <v>371</v>
      </c>
      <c r="C16" s="13" t="s">
        <v>367</v>
      </c>
      <c r="D16" s="13" t="s">
        <v>368</v>
      </c>
      <c r="E16" s="13" t="s">
        <v>378</v>
      </c>
      <c r="F16" s="13" t="s">
        <v>342</v>
      </c>
      <c r="G16" s="13" t="s">
        <v>370</v>
      </c>
      <c r="H16" s="13" t="s">
        <v>348</v>
      </c>
      <c r="I16" s="13" t="s">
        <v>344</v>
      </c>
      <c r="J16" s="13" t="s">
        <v>378</v>
      </c>
    </row>
    <row r="17" ht="19.5" customHeight="1" spans="1:10">
      <c r="A17" s="13" t="s">
        <v>325</v>
      </c>
      <c r="B17" s="13" t="s">
        <v>379</v>
      </c>
      <c r="C17" s="13" t="s">
        <v>339</v>
      </c>
      <c r="D17" s="13" t="s">
        <v>340</v>
      </c>
      <c r="E17" s="13" t="s">
        <v>380</v>
      </c>
      <c r="F17" s="13" t="s">
        <v>351</v>
      </c>
      <c r="G17" s="13" t="s">
        <v>381</v>
      </c>
      <c r="H17" s="13" t="s">
        <v>361</v>
      </c>
      <c r="I17" s="13" t="s">
        <v>353</v>
      </c>
      <c r="J17" s="13" t="s">
        <v>380</v>
      </c>
    </row>
    <row r="18" ht="25" customHeight="1" spans="1:10">
      <c r="A18" s="13" t="s">
        <v>325</v>
      </c>
      <c r="B18" s="13" t="s">
        <v>379</v>
      </c>
      <c r="C18" s="13" t="s">
        <v>362</v>
      </c>
      <c r="D18" s="13" t="s">
        <v>363</v>
      </c>
      <c r="E18" s="13" t="s">
        <v>382</v>
      </c>
      <c r="F18" s="13" t="s">
        <v>351</v>
      </c>
      <c r="G18" s="13" t="s">
        <v>383</v>
      </c>
      <c r="H18" s="13" t="s">
        <v>348</v>
      </c>
      <c r="I18" s="13" t="s">
        <v>353</v>
      </c>
      <c r="J18" s="13" t="s">
        <v>384</v>
      </c>
    </row>
    <row r="19" ht="26" customHeight="1" spans="1:10">
      <c r="A19" s="13" t="s">
        <v>325</v>
      </c>
      <c r="B19" s="13" t="s">
        <v>379</v>
      </c>
      <c r="C19" s="13" t="s">
        <v>367</v>
      </c>
      <c r="D19" s="13" t="s">
        <v>368</v>
      </c>
      <c r="E19" s="13" t="s">
        <v>385</v>
      </c>
      <c r="F19" s="13" t="s">
        <v>351</v>
      </c>
      <c r="G19" s="13" t="s">
        <v>347</v>
      </c>
      <c r="H19" s="13" t="s">
        <v>348</v>
      </c>
      <c r="I19" s="13" t="s">
        <v>344</v>
      </c>
      <c r="J19" s="13" t="s">
        <v>384</v>
      </c>
    </row>
    <row r="20" ht="25" customHeight="1" spans="1:10">
      <c r="A20" s="13" t="s">
        <v>311</v>
      </c>
      <c r="B20" s="13" t="s">
        <v>386</v>
      </c>
      <c r="C20" s="13" t="s">
        <v>339</v>
      </c>
      <c r="D20" s="13" t="s">
        <v>340</v>
      </c>
      <c r="E20" s="13" t="s">
        <v>387</v>
      </c>
      <c r="F20" s="13" t="s">
        <v>342</v>
      </c>
      <c r="G20" s="13" t="s">
        <v>131</v>
      </c>
      <c r="H20" s="13" t="s">
        <v>343</v>
      </c>
      <c r="I20" s="13" t="s">
        <v>344</v>
      </c>
      <c r="J20" s="13" t="s">
        <v>387</v>
      </c>
    </row>
    <row r="21" ht="24" customHeight="1" spans="1:10">
      <c r="A21" s="13" t="s">
        <v>311</v>
      </c>
      <c r="B21" s="13" t="s">
        <v>386</v>
      </c>
      <c r="C21" s="13" t="s">
        <v>339</v>
      </c>
      <c r="D21" s="13" t="s">
        <v>354</v>
      </c>
      <c r="E21" s="13" t="s">
        <v>388</v>
      </c>
      <c r="F21" s="13" t="s">
        <v>342</v>
      </c>
      <c r="G21" s="13" t="s">
        <v>389</v>
      </c>
      <c r="H21" s="13" t="s">
        <v>390</v>
      </c>
      <c r="I21" s="13" t="s">
        <v>353</v>
      </c>
      <c r="J21" s="13" t="s">
        <v>391</v>
      </c>
    </row>
    <row r="22" ht="28" customHeight="1" spans="1:10">
      <c r="A22" s="13" t="s">
        <v>311</v>
      </c>
      <c r="B22" s="13" t="s">
        <v>386</v>
      </c>
      <c r="C22" s="13" t="s">
        <v>339</v>
      </c>
      <c r="D22" s="13" t="s">
        <v>358</v>
      </c>
      <c r="E22" s="13" t="s">
        <v>392</v>
      </c>
      <c r="F22" s="13" t="s">
        <v>351</v>
      </c>
      <c r="G22" s="13" t="s">
        <v>393</v>
      </c>
      <c r="H22" s="13"/>
      <c r="I22" s="13" t="s">
        <v>353</v>
      </c>
      <c r="J22" s="13" t="s">
        <v>392</v>
      </c>
    </row>
    <row r="23" ht="30" customHeight="1" spans="1:10">
      <c r="A23" s="13" t="s">
        <v>311</v>
      </c>
      <c r="B23" s="13" t="s">
        <v>386</v>
      </c>
      <c r="C23" s="13" t="s">
        <v>362</v>
      </c>
      <c r="D23" s="13" t="s">
        <v>363</v>
      </c>
      <c r="E23" s="13" t="s">
        <v>394</v>
      </c>
      <c r="F23" s="13" t="s">
        <v>342</v>
      </c>
      <c r="G23" s="13" t="s">
        <v>365</v>
      </c>
      <c r="H23" s="13" t="s">
        <v>348</v>
      </c>
      <c r="I23" s="13" t="s">
        <v>344</v>
      </c>
      <c r="J23" s="13" t="s">
        <v>395</v>
      </c>
    </row>
    <row r="24" ht="46" customHeight="1" spans="1:10">
      <c r="A24" s="13" t="s">
        <v>311</v>
      </c>
      <c r="B24" s="13" t="s">
        <v>386</v>
      </c>
      <c r="C24" s="13" t="s">
        <v>367</v>
      </c>
      <c r="D24" s="13" t="s">
        <v>368</v>
      </c>
      <c r="E24" s="13" t="s">
        <v>396</v>
      </c>
      <c r="F24" s="13" t="s">
        <v>342</v>
      </c>
      <c r="G24" s="13" t="s">
        <v>370</v>
      </c>
      <c r="H24" s="13" t="s">
        <v>348</v>
      </c>
      <c r="I24" s="13" t="s">
        <v>344</v>
      </c>
      <c r="J24" s="13" t="s">
        <v>396</v>
      </c>
    </row>
    <row r="25" ht="19.5" customHeight="1" spans="1:10">
      <c r="A25" s="13" t="s">
        <v>318</v>
      </c>
      <c r="B25" s="13" t="s">
        <v>397</v>
      </c>
      <c r="C25" s="13" t="s">
        <v>339</v>
      </c>
      <c r="D25" s="13" t="s">
        <v>340</v>
      </c>
      <c r="E25" s="13" t="s">
        <v>398</v>
      </c>
      <c r="F25" s="13" t="s">
        <v>342</v>
      </c>
      <c r="G25" s="13" t="s">
        <v>131</v>
      </c>
      <c r="H25" s="13" t="s">
        <v>343</v>
      </c>
      <c r="I25" s="13" t="s">
        <v>344</v>
      </c>
      <c r="J25" s="13" t="s">
        <v>399</v>
      </c>
    </row>
    <row r="26" ht="19.5" customHeight="1" spans="1:10">
      <c r="A26" s="13" t="s">
        <v>318</v>
      </c>
      <c r="B26" s="13" t="s">
        <v>397</v>
      </c>
      <c r="C26" s="13" t="s">
        <v>339</v>
      </c>
      <c r="D26" s="13" t="s">
        <v>345</v>
      </c>
      <c r="E26" s="13" t="s">
        <v>400</v>
      </c>
      <c r="F26" s="13" t="s">
        <v>342</v>
      </c>
      <c r="G26" s="13" t="s">
        <v>370</v>
      </c>
      <c r="H26" s="13" t="s">
        <v>348</v>
      </c>
      <c r="I26" s="13" t="s">
        <v>344</v>
      </c>
      <c r="J26" s="13" t="s">
        <v>399</v>
      </c>
    </row>
    <row r="27" ht="19.5" customHeight="1" spans="1:10">
      <c r="A27" s="13" t="s">
        <v>318</v>
      </c>
      <c r="B27" s="13" t="s">
        <v>397</v>
      </c>
      <c r="C27" s="13" t="s">
        <v>339</v>
      </c>
      <c r="D27" s="13" t="s">
        <v>354</v>
      </c>
      <c r="E27" s="13" t="s">
        <v>401</v>
      </c>
      <c r="F27" s="13" t="s">
        <v>351</v>
      </c>
      <c r="G27" s="13" t="s">
        <v>402</v>
      </c>
      <c r="H27" s="13"/>
      <c r="I27" s="13" t="s">
        <v>353</v>
      </c>
      <c r="J27" s="13" t="s">
        <v>399</v>
      </c>
    </row>
    <row r="28" ht="31" customHeight="1" spans="1:10">
      <c r="A28" s="13" t="s">
        <v>318</v>
      </c>
      <c r="B28" s="13" t="s">
        <v>397</v>
      </c>
      <c r="C28" s="13" t="s">
        <v>339</v>
      </c>
      <c r="D28" s="13" t="s">
        <v>358</v>
      </c>
      <c r="E28" s="13" t="s">
        <v>403</v>
      </c>
      <c r="F28" s="13" t="s">
        <v>351</v>
      </c>
      <c r="G28" s="13" t="s">
        <v>393</v>
      </c>
      <c r="H28" s="13"/>
      <c r="I28" s="13" t="s">
        <v>353</v>
      </c>
      <c r="J28" s="13" t="s">
        <v>404</v>
      </c>
    </row>
    <row r="29" ht="19.5" customHeight="1" spans="1:10">
      <c r="A29" s="13" t="s">
        <v>318</v>
      </c>
      <c r="B29" s="13" t="s">
        <v>397</v>
      </c>
      <c r="C29" s="13" t="s">
        <v>362</v>
      </c>
      <c r="D29" s="13" t="s">
        <v>363</v>
      </c>
      <c r="E29" s="13" t="s">
        <v>405</v>
      </c>
      <c r="F29" s="13" t="s">
        <v>351</v>
      </c>
      <c r="G29" s="13" t="s">
        <v>406</v>
      </c>
      <c r="H29" s="13"/>
      <c r="I29" s="13" t="s">
        <v>353</v>
      </c>
      <c r="J29" s="13" t="s">
        <v>399</v>
      </c>
    </row>
    <row r="30" ht="19.5" customHeight="1" spans="1:10">
      <c r="A30" s="13" t="s">
        <v>318</v>
      </c>
      <c r="B30" s="13" t="s">
        <v>397</v>
      </c>
      <c r="C30" s="13" t="s">
        <v>367</v>
      </c>
      <c r="D30" s="13" t="s">
        <v>368</v>
      </c>
      <c r="E30" s="13" t="s">
        <v>407</v>
      </c>
      <c r="F30" s="13" t="s">
        <v>342</v>
      </c>
      <c r="G30" s="13" t="s">
        <v>370</v>
      </c>
      <c r="H30" s="13" t="s">
        <v>348</v>
      </c>
      <c r="I30" s="13" t="s">
        <v>344</v>
      </c>
      <c r="J30" s="13" t="s">
        <v>399</v>
      </c>
    </row>
    <row r="31" ht="19.5" customHeight="1" spans="1:10">
      <c r="A31" s="13" t="s">
        <v>315</v>
      </c>
      <c r="B31" s="13" t="s">
        <v>408</v>
      </c>
      <c r="C31" s="13" t="s">
        <v>339</v>
      </c>
      <c r="D31" s="13" t="s">
        <v>340</v>
      </c>
      <c r="E31" s="13" t="s">
        <v>409</v>
      </c>
      <c r="F31" s="13" t="s">
        <v>342</v>
      </c>
      <c r="G31" s="13" t="s">
        <v>130</v>
      </c>
      <c r="H31" s="13" t="s">
        <v>343</v>
      </c>
      <c r="I31" s="13" t="s">
        <v>344</v>
      </c>
      <c r="J31" s="13" t="s">
        <v>409</v>
      </c>
    </row>
    <row r="32" ht="19.5" customHeight="1" spans="1:10">
      <c r="A32" s="13" t="s">
        <v>315</v>
      </c>
      <c r="B32" s="13" t="s">
        <v>408</v>
      </c>
      <c r="C32" s="13" t="s">
        <v>339</v>
      </c>
      <c r="D32" s="13" t="s">
        <v>340</v>
      </c>
      <c r="E32" s="13" t="s">
        <v>410</v>
      </c>
      <c r="F32" s="13" t="s">
        <v>342</v>
      </c>
      <c r="G32" s="13" t="s">
        <v>130</v>
      </c>
      <c r="H32" s="13" t="s">
        <v>343</v>
      </c>
      <c r="I32" s="13" t="s">
        <v>344</v>
      </c>
      <c r="J32" s="13" t="s">
        <v>410</v>
      </c>
    </row>
    <row r="33" ht="19.5" customHeight="1" spans="1:10">
      <c r="A33" s="13" t="s">
        <v>315</v>
      </c>
      <c r="B33" s="13" t="s">
        <v>408</v>
      </c>
      <c r="C33" s="13" t="s">
        <v>339</v>
      </c>
      <c r="D33" s="13" t="s">
        <v>345</v>
      </c>
      <c r="E33" s="13" t="s">
        <v>411</v>
      </c>
      <c r="F33" s="13" t="s">
        <v>342</v>
      </c>
      <c r="G33" s="13" t="s">
        <v>370</v>
      </c>
      <c r="H33" s="13" t="s">
        <v>348</v>
      </c>
      <c r="I33" s="13" t="s">
        <v>344</v>
      </c>
      <c r="J33" s="13" t="s">
        <v>412</v>
      </c>
    </row>
    <row r="34" ht="19.5" customHeight="1" spans="1:10">
      <c r="A34" s="13" t="s">
        <v>315</v>
      </c>
      <c r="B34" s="13" t="s">
        <v>408</v>
      </c>
      <c r="C34" s="13" t="s">
        <v>339</v>
      </c>
      <c r="D34" s="13" t="s">
        <v>354</v>
      </c>
      <c r="E34" s="13" t="s">
        <v>413</v>
      </c>
      <c r="F34" s="13" t="s">
        <v>351</v>
      </c>
      <c r="G34" s="13" t="s">
        <v>414</v>
      </c>
      <c r="H34" s="13"/>
      <c r="I34" s="13" t="s">
        <v>353</v>
      </c>
      <c r="J34" s="13" t="s">
        <v>413</v>
      </c>
    </row>
    <row r="35" ht="19.5" customHeight="1" spans="1:10">
      <c r="A35" s="13" t="s">
        <v>315</v>
      </c>
      <c r="B35" s="13" t="s">
        <v>408</v>
      </c>
      <c r="C35" s="13" t="s">
        <v>339</v>
      </c>
      <c r="D35" s="13" t="s">
        <v>358</v>
      </c>
      <c r="E35" s="13" t="s">
        <v>415</v>
      </c>
      <c r="F35" s="13" t="s">
        <v>356</v>
      </c>
      <c r="G35" s="13" t="s">
        <v>360</v>
      </c>
      <c r="H35" s="13" t="s">
        <v>361</v>
      </c>
      <c r="I35" s="13" t="s">
        <v>344</v>
      </c>
      <c r="J35" s="13" t="s">
        <v>415</v>
      </c>
    </row>
    <row r="36" ht="27" customHeight="1" spans="1:10">
      <c r="A36" s="13" t="s">
        <v>315</v>
      </c>
      <c r="B36" s="13" t="s">
        <v>408</v>
      </c>
      <c r="C36" s="13" t="s">
        <v>362</v>
      </c>
      <c r="D36" s="13" t="s">
        <v>363</v>
      </c>
      <c r="E36" s="13" t="s">
        <v>416</v>
      </c>
      <c r="F36" s="13" t="s">
        <v>342</v>
      </c>
      <c r="G36" s="13" t="s">
        <v>370</v>
      </c>
      <c r="H36" s="13" t="s">
        <v>348</v>
      </c>
      <c r="I36" s="13" t="s">
        <v>344</v>
      </c>
      <c r="J36" s="13" t="s">
        <v>417</v>
      </c>
    </row>
    <row r="37" ht="34" customHeight="1" spans="1:10">
      <c r="A37" s="13" t="s">
        <v>315</v>
      </c>
      <c r="B37" s="13" t="s">
        <v>408</v>
      </c>
      <c r="C37" s="13" t="s">
        <v>367</v>
      </c>
      <c r="D37" s="13" t="s">
        <v>368</v>
      </c>
      <c r="E37" s="13" t="s">
        <v>418</v>
      </c>
      <c r="F37" s="13" t="s">
        <v>342</v>
      </c>
      <c r="G37" s="13" t="s">
        <v>370</v>
      </c>
      <c r="H37" s="13" t="s">
        <v>348</v>
      </c>
      <c r="I37" s="13" t="s">
        <v>344</v>
      </c>
      <c r="J37" s="13" t="s">
        <v>419</v>
      </c>
    </row>
  </sheetData>
  <mergeCells count="13">
    <mergeCell ref="A2:J2"/>
    <mergeCell ref="A6:A12"/>
    <mergeCell ref="A13:A16"/>
    <mergeCell ref="A17:A19"/>
    <mergeCell ref="A20:A24"/>
    <mergeCell ref="A25:A30"/>
    <mergeCell ref="A31:A37"/>
    <mergeCell ref="B6:B12"/>
    <mergeCell ref="B13:B16"/>
    <mergeCell ref="B17:B19"/>
    <mergeCell ref="B20:B24"/>
    <mergeCell ref="B25:B30"/>
    <mergeCell ref="B31:B37"/>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15" sqref="A15"/>
    </sheetView>
  </sheetViews>
  <sheetFormatPr defaultColWidth="9.13888888888889" defaultRowHeight="12" customHeight="1" outlineLevelRow="7"/>
  <cols>
    <col min="1" max="1" width="38.0277777777778" customWidth="1"/>
    <col min="2" max="2" width="22.712962962963" customWidth="1"/>
    <col min="3" max="3" width="17.5740740740741" customWidth="1"/>
    <col min="4" max="7" width="23.5740740740741" customWidth="1"/>
    <col min="8" max="8" width="21.8518518518519" customWidth="1"/>
    <col min="9" max="11" width="23.5740740740741" customWidth="1"/>
  </cols>
  <sheetData>
    <row r="1" ht="17.25" customHeight="1" spans="11:11">
      <c r="K1" s="72" t="s">
        <v>420</v>
      </c>
    </row>
    <row r="2" ht="28.5" customHeight="1" spans="2:11">
      <c r="B2" s="133" t="s">
        <v>421</v>
      </c>
      <c r="C2" s="21"/>
      <c r="D2" s="21"/>
      <c r="E2" s="21"/>
      <c r="F2" s="21"/>
      <c r="G2" s="78"/>
      <c r="H2" s="21"/>
      <c r="I2" s="78"/>
      <c r="J2" s="78"/>
      <c r="K2" s="21"/>
    </row>
    <row r="3" ht="17.25" customHeight="1" spans="1:2">
      <c r="A3" t="str">
        <f>"单位名称："&amp;"中国共产党曲靖市委员会机构编制委员会办公室"</f>
        <v>单位名称：中国共产党曲靖市委员会机构编制委员会办公室</v>
      </c>
      <c r="B3" s="134"/>
    </row>
    <row r="4" ht="44.25" customHeight="1" spans="1:11">
      <c r="A4" s="135" t="s">
        <v>233</v>
      </c>
      <c r="B4" s="47" t="s">
        <v>422</v>
      </c>
      <c r="C4" s="47" t="s">
        <v>329</v>
      </c>
      <c r="D4" s="47" t="s">
        <v>330</v>
      </c>
      <c r="E4" s="47" t="s">
        <v>331</v>
      </c>
      <c r="F4" s="47" t="s">
        <v>332</v>
      </c>
      <c r="G4" s="55" t="s">
        <v>333</v>
      </c>
      <c r="H4" s="47" t="s">
        <v>334</v>
      </c>
      <c r="I4" s="55" t="s">
        <v>335</v>
      </c>
      <c r="J4" s="55" t="s">
        <v>336</v>
      </c>
      <c r="K4" s="47" t="s">
        <v>337</v>
      </c>
    </row>
    <row r="5" ht="14.25" customHeight="1" spans="1:11">
      <c r="A5" s="136">
        <v>1</v>
      </c>
      <c r="B5" s="137">
        <v>2</v>
      </c>
      <c r="C5" s="138">
        <v>3</v>
      </c>
      <c r="D5" s="139">
        <v>4</v>
      </c>
      <c r="E5" s="139">
        <v>5</v>
      </c>
      <c r="F5" s="139">
        <v>6</v>
      </c>
      <c r="G5" s="139">
        <v>7</v>
      </c>
      <c r="H5" s="138">
        <v>8</v>
      </c>
      <c r="I5" s="139">
        <v>8</v>
      </c>
      <c r="J5" s="138">
        <v>10</v>
      </c>
      <c r="K5" s="138">
        <v>11</v>
      </c>
    </row>
    <row r="6" ht="42" customHeight="1" spans="1:11">
      <c r="A6" s="14"/>
      <c r="B6" s="13"/>
      <c r="C6" s="140"/>
      <c r="D6" s="140"/>
      <c r="E6" s="140"/>
      <c r="F6" s="141"/>
      <c r="G6" s="142"/>
      <c r="H6" s="141"/>
      <c r="I6" s="142"/>
      <c r="J6" s="142"/>
      <c r="K6" s="141"/>
    </row>
    <row r="7" ht="51.75" customHeight="1" spans="1:11">
      <c r="A7" s="136"/>
      <c r="B7" s="13"/>
      <c r="C7" s="13"/>
      <c r="D7" s="13"/>
      <c r="E7" s="13"/>
      <c r="F7" s="13"/>
      <c r="G7" s="13"/>
      <c r="H7" s="13"/>
      <c r="I7" s="13"/>
      <c r="J7" s="13"/>
      <c r="K7" s="33"/>
    </row>
    <row r="8" s="52" customFormat="1" ht="28.05" customHeight="1" spans="1:1">
      <c r="A8" s="143" t="s">
        <v>423</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XFD10"/>
    </sheetView>
  </sheetViews>
  <sheetFormatPr defaultColWidth="9.13888888888889" defaultRowHeight="14.25" customHeight="1" outlineLevelCol="5"/>
  <cols>
    <col min="1" max="1" width="26.8518518518519" customWidth="1"/>
    <col min="2" max="2" width="34.2777777777778" customWidth="1"/>
    <col min="3" max="3" width="30.4259259259259" customWidth="1"/>
    <col min="4" max="4" width="28.712962962963" customWidth="1"/>
    <col min="5" max="6" width="26.8518518518519" customWidth="1"/>
  </cols>
  <sheetData>
    <row r="1" ht="12" customHeight="1" spans="1:6">
      <c r="A1" s="109">
        <v>1</v>
      </c>
      <c r="B1" s="110">
        <v>0</v>
      </c>
      <c r="C1" s="109">
        <v>1</v>
      </c>
      <c r="D1" s="126"/>
      <c r="E1" s="126"/>
      <c r="F1" s="107" t="s">
        <v>424</v>
      </c>
    </row>
    <row r="2" ht="26.25" customHeight="1" spans="1:6">
      <c r="A2" s="113" t="s">
        <v>425</v>
      </c>
      <c r="B2" s="113" t="s">
        <v>425</v>
      </c>
      <c r="C2" s="114"/>
      <c r="D2" s="127"/>
      <c r="E2" s="127"/>
      <c r="F2" s="127"/>
    </row>
    <row r="3" ht="13.5" customHeight="1" spans="1:6">
      <c r="A3" s="4" t="str">
        <f>"单位名称："&amp;"中国共产党曲靖市委员会机构编制委员会办公室"</f>
        <v>单位名称：中国共产党曲靖市委员会机构编制委员会办公室</v>
      </c>
      <c r="B3" s="4" t="s">
        <v>426</v>
      </c>
      <c r="C3" s="109"/>
      <c r="D3" s="126"/>
      <c r="E3" s="126"/>
      <c r="F3" s="280" t="s">
        <v>2</v>
      </c>
    </row>
    <row r="4" ht="19.5" customHeight="1" spans="1:6">
      <c r="A4" s="70" t="s">
        <v>427</v>
      </c>
      <c r="B4" s="128" t="s">
        <v>47</v>
      </c>
      <c r="C4" s="70" t="s">
        <v>48</v>
      </c>
      <c r="D4" s="10" t="s">
        <v>428</v>
      </c>
      <c r="E4" s="10"/>
      <c r="F4" s="10"/>
    </row>
    <row r="5" ht="18.75" customHeight="1" spans="1:6">
      <c r="A5" s="70"/>
      <c r="B5" s="129"/>
      <c r="C5" s="70"/>
      <c r="D5" s="10" t="s">
        <v>29</v>
      </c>
      <c r="E5" s="10" t="s">
        <v>49</v>
      </c>
      <c r="F5" s="10" t="s">
        <v>50</v>
      </c>
    </row>
    <row r="6" ht="23.25" customHeight="1" spans="1:6">
      <c r="A6" s="55">
        <v>1</v>
      </c>
      <c r="B6" s="121" t="s">
        <v>131</v>
      </c>
      <c r="C6" s="55">
        <v>3</v>
      </c>
      <c r="D6" s="69">
        <v>4</v>
      </c>
      <c r="E6" s="69">
        <v>5</v>
      </c>
      <c r="F6" s="69">
        <v>6</v>
      </c>
    </row>
    <row r="7" ht="23.25" customHeight="1" spans="1:6">
      <c r="A7" s="13"/>
      <c r="B7" s="14"/>
      <c r="C7" s="14"/>
      <c r="D7" s="15"/>
      <c r="E7" s="15"/>
      <c r="F7" s="15"/>
    </row>
    <row r="8" ht="24" customHeight="1" spans="1:6">
      <c r="A8" s="14"/>
      <c r="B8" s="13"/>
      <c r="C8" s="13"/>
      <c r="D8" s="15"/>
      <c r="E8" s="15"/>
      <c r="F8" s="15"/>
    </row>
    <row r="9" ht="18.75" customHeight="1" spans="1:6">
      <c r="A9" s="130" t="s">
        <v>90</v>
      </c>
      <c r="B9" s="130" t="s">
        <v>90</v>
      </c>
      <c r="C9" s="131" t="s">
        <v>90</v>
      </c>
      <c r="D9" s="15"/>
      <c r="E9" s="15"/>
      <c r="F9" s="15"/>
    </row>
    <row r="10" s="19" customFormat="1" customHeight="1" spans="1:3">
      <c r="A10" s="132" t="s">
        <v>429</v>
      </c>
      <c r="B10" s="132"/>
      <c r="C10" s="132"/>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H7" sqref="H7"/>
    </sheetView>
  </sheetViews>
  <sheetFormatPr defaultColWidth="9.13888888888889" defaultRowHeight="14.25" customHeight="1" outlineLevelCol="5"/>
  <cols>
    <col min="1" max="1" width="23.5740740740741" customWidth="1"/>
    <col min="2" max="2" width="30.4259259259259" customWidth="1"/>
    <col min="3" max="3" width="26.1388888888889" customWidth="1"/>
    <col min="4" max="4" width="25.2777777777778" customWidth="1"/>
    <col min="5" max="6" width="23.5740740740741" customWidth="1"/>
  </cols>
  <sheetData>
    <row r="1" ht="12" customHeight="1" spans="1:6">
      <c r="A1" s="109">
        <v>1</v>
      </c>
      <c r="B1" s="110">
        <v>0</v>
      </c>
      <c r="C1" s="109">
        <v>1</v>
      </c>
      <c r="D1" s="111"/>
      <c r="E1" s="111"/>
      <c r="F1" s="112" t="s">
        <v>430</v>
      </c>
    </row>
    <row r="2" ht="26.25" customHeight="1" spans="1:6">
      <c r="A2" s="113" t="s">
        <v>431</v>
      </c>
      <c r="B2" s="113" t="s">
        <v>425</v>
      </c>
      <c r="C2" s="114"/>
      <c r="D2" s="115"/>
      <c r="E2" s="115"/>
      <c r="F2" s="115"/>
    </row>
    <row r="3" ht="13.5" customHeight="1" spans="1:6">
      <c r="A3" s="4" t="str">
        <f>"单位名称："&amp;"中国共产党曲靖市委员会机构编制委员会办公室"</f>
        <v>单位名称：中国共产党曲靖市委员会机构编制委员会办公室</v>
      </c>
      <c r="B3" s="116" t="s">
        <v>426</v>
      </c>
      <c r="C3" s="109"/>
      <c r="D3" s="111"/>
      <c r="E3" s="111"/>
      <c r="F3" s="280" t="s">
        <v>2</v>
      </c>
    </row>
    <row r="4" ht="19.5" customHeight="1" spans="1:6">
      <c r="A4" s="117" t="s">
        <v>427</v>
      </c>
      <c r="B4" s="118" t="s">
        <v>235</v>
      </c>
      <c r="C4" s="117" t="s">
        <v>236</v>
      </c>
      <c r="D4" s="38" t="s">
        <v>432</v>
      </c>
      <c r="E4" s="39"/>
      <c r="F4" s="40"/>
    </row>
    <row r="5" ht="18.75" customHeight="1" spans="1:6">
      <c r="A5" s="119"/>
      <c r="B5" s="120"/>
      <c r="C5" s="119"/>
      <c r="D5" s="26" t="s">
        <v>29</v>
      </c>
      <c r="E5" s="38" t="s">
        <v>49</v>
      </c>
      <c r="F5" s="26" t="s">
        <v>50</v>
      </c>
    </row>
    <row r="6" ht="18.75" customHeight="1" spans="1:6">
      <c r="A6" s="55">
        <v>1</v>
      </c>
      <c r="B6" s="121" t="s">
        <v>131</v>
      </c>
      <c r="C6" s="55">
        <v>3</v>
      </c>
      <c r="D6" s="69">
        <v>4</v>
      </c>
      <c r="E6" s="69">
        <v>5</v>
      </c>
      <c r="F6" s="69">
        <v>6</v>
      </c>
    </row>
    <row r="7" ht="21" customHeight="1" spans="1:6">
      <c r="A7" s="13"/>
      <c r="B7" s="122"/>
      <c r="C7" s="122"/>
      <c r="D7" s="15"/>
      <c r="E7" s="15"/>
      <c r="F7" s="15"/>
    </row>
    <row r="8" ht="21" customHeight="1" spans="1:6">
      <c r="A8" s="122"/>
      <c r="B8" s="13"/>
      <c r="C8" s="13"/>
      <c r="D8" s="15"/>
      <c r="E8" s="15"/>
      <c r="F8" s="15"/>
    </row>
    <row r="9" ht="18.75" customHeight="1" spans="1:6">
      <c r="A9" s="123" t="s">
        <v>90</v>
      </c>
      <c r="B9" s="123" t="s">
        <v>90</v>
      </c>
      <c r="C9" s="124" t="s">
        <v>90</v>
      </c>
      <c r="D9" s="15"/>
      <c r="E9" s="15"/>
      <c r="F9" s="15"/>
    </row>
    <row r="10" s="108" customFormat="1" ht="13.2" spans="1:1">
      <c r="A10" s="125" t="s">
        <v>433</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workbookViewId="0">
      <selection activeCell="D20" sqref="D20"/>
    </sheetView>
  </sheetViews>
  <sheetFormatPr defaultColWidth="9.13888888888889" defaultRowHeight="14.25" customHeight="1"/>
  <cols>
    <col min="1" max="2" width="23.5740740740741" customWidth="1"/>
    <col min="3" max="3" width="27" customWidth="1"/>
    <col min="4" max="5" width="23.5740740740741" customWidth="1"/>
    <col min="6" max="6" width="33.8518518518519" customWidth="1"/>
    <col min="7" max="8" width="20.1388888888889" customWidth="1"/>
    <col min="9" max="9" width="25.2777777777778" customWidth="1"/>
    <col min="10" max="12" width="27" customWidth="1"/>
    <col min="13" max="13" width="23.5740740740741" customWidth="1"/>
    <col min="14" max="14" width="30.4259259259259" customWidth="1"/>
    <col min="15" max="15" width="27" customWidth="1"/>
    <col min="16" max="16" width="30.4259259259259" customWidth="1"/>
    <col min="17" max="17" width="23.5740740740741" customWidth="1"/>
  </cols>
  <sheetData>
    <row r="1" ht="13.5" customHeight="1" spans="15:17">
      <c r="O1" s="72"/>
      <c r="P1" s="72"/>
      <c r="Q1" s="41" t="s">
        <v>434</v>
      </c>
    </row>
    <row r="2" ht="27.75" customHeight="1" spans="1:17">
      <c r="A2" s="42" t="s">
        <v>435</v>
      </c>
      <c r="B2" s="21"/>
      <c r="C2" s="21"/>
      <c r="D2" s="21"/>
      <c r="E2" s="21"/>
      <c r="F2" s="21"/>
      <c r="G2" s="21"/>
      <c r="H2" s="21"/>
      <c r="I2" s="21"/>
      <c r="J2" s="21"/>
      <c r="K2" s="78"/>
      <c r="L2" s="21"/>
      <c r="M2" s="21"/>
      <c r="N2" s="21"/>
      <c r="O2" s="78"/>
      <c r="P2" s="78"/>
      <c r="Q2" s="21"/>
    </row>
    <row r="3" ht="18.75" customHeight="1" spans="1:17">
      <c r="A3" s="43" t="str">
        <f>"单位名称："&amp;"中国共产党曲靖市委员会机构编制委员会办公室"</f>
        <v>单位名称：中国共产党曲靖市委员会机构编制委员会办公室</v>
      </c>
      <c r="B3" s="23"/>
      <c r="C3" s="23"/>
      <c r="D3" s="23"/>
      <c r="E3" s="23"/>
      <c r="F3" s="23"/>
      <c r="G3" s="23"/>
      <c r="H3" s="23"/>
      <c r="I3" s="23"/>
      <c r="J3" s="23"/>
      <c r="O3" s="94"/>
      <c r="P3" s="94"/>
      <c r="Q3" s="280" t="s">
        <v>2</v>
      </c>
    </row>
    <row r="4" ht="15.75" customHeight="1" spans="1:17">
      <c r="A4" s="25" t="s">
        <v>436</v>
      </c>
      <c r="B4" s="80" t="s">
        <v>437</v>
      </c>
      <c r="C4" s="80" t="s">
        <v>438</v>
      </c>
      <c r="D4" s="80" t="s">
        <v>439</v>
      </c>
      <c r="E4" s="80" t="s">
        <v>440</v>
      </c>
      <c r="F4" s="80" t="s">
        <v>441</v>
      </c>
      <c r="G4" s="45" t="s">
        <v>239</v>
      </c>
      <c r="H4" s="45"/>
      <c r="I4" s="45"/>
      <c r="J4" s="45"/>
      <c r="K4" s="95"/>
      <c r="L4" s="45"/>
      <c r="M4" s="45"/>
      <c r="N4" s="45"/>
      <c r="O4" s="96"/>
      <c r="P4" s="95"/>
      <c r="Q4" s="46"/>
    </row>
    <row r="5" ht="17.25" customHeight="1" spans="1:17">
      <c r="A5" s="28"/>
      <c r="B5" s="82"/>
      <c r="C5" s="82"/>
      <c r="D5" s="82"/>
      <c r="E5" s="82"/>
      <c r="F5" s="82"/>
      <c r="G5" s="82" t="s">
        <v>29</v>
      </c>
      <c r="H5" s="82" t="s">
        <v>32</v>
      </c>
      <c r="I5" s="82" t="s">
        <v>442</v>
      </c>
      <c r="J5" s="82" t="s">
        <v>443</v>
      </c>
      <c r="K5" s="83" t="s">
        <v>444</v>
      </c>
      <c r="L5" s="97" t="s">
        <v>36</v>
      </c>
      <c r="M5" s="97"/>
      <c r="N5" s="97"/>
      <c r="O5" s="98"/>
      <c r="P5" s="103"/>
      <c r="Q5" s="84"/>
    </row>
    <row r="6" ht="54" customHeight="1" spans="1:17">
      <c r="A6" s="31"/>
      <c r="B6" s="84"/>
      <c r="C6" s="84"/>
      <c r="D6" s="84"/>
      <c r="E6" s="84"/>
      <c r="F6" s="84"/>
      <c r="G6" s="84"/>
      <c r="H6" s="84" t="s">
        <v>31</v>
      </c>
      <c r="I6" s="84"/>
      <c r="J6" s="84"/>
      <c r="K6" s="85"/>
      <c r="L6" s="84" t="s">
        <v>31</v>
      </c>
      <c r="M6" s="84" t="s">
        <v>37</v>
      </c>
      <c r="N6" s="84" t="s">
        <v>248</v>
      </c>
      <c r="O6" s="56" t="s">
        <v>39</v>
      </c>
      <c r="P6" s="85" t="s">
        <v>40</v>
      </c>
      <c r="Q6" s="84" t="s">
        <v>41</v>
      </c>
    </row>
    <row r="7" ht="15" customHeight="1" spans="1:17">
      <c r="A7" s="32">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row>
    <row r="8" ht="21" customHeight="1" spans="1:17">
      <c r="A8" s="13" t="s">
        <v>445</v>
      </c>
      <c r="B8" s="86"/>
      <c r="C8" s="86"/>
      <c r="D8" s="86"/>
      <c r="E8" s="106"/>
      <c r="F8" s="15">
        <v>2.5</v>
      </c>
      <c r="G8" s="15">
        <v>2.5</v>
      </c>
      <c r="H8" s="15">
        <v>2.5</v>
      </c>
      <c r="I8" s="15"/>
      <c r="J8" s="15"/>
      <c r="K8" s="15"/>
      <c r="L8" s="15"/>
      <c r="M8" s="15"/>
      <c r="N8" s="15"/>
      <c r="O8" s="15"/>
      <c r="P8" s="15"/>
      <c r="Q8" s="15"/>
    </row>
    <row r="9" ht="25.5" customHeight="1" spans="1:17">
      <c r="A9" s="13" t="s">
        <v>315</v>
      </c>
      <c r="B9" s="13" t="s">
        <v>446</v>
      </c>
      <c r="C9" s="13" t="s">
        <v>447</v>
      </c>
      <c r="D9" s="13" t="s">
        <v>448</v>
      </c>
      <c r="E9" s="13" t="s">
        <v>130</v>
      </c>
      <c r="F9" s="15">
        <v>1</v>
      </c>
      <c r="G9" s="15">
        <v>1</v>
      </c>
      <c r="H9" s="15">
        <v>1</v>
      </c>
      <c r="I9" s="15"/>
      <c r="J9" s="15"/>
      <c r="K9" s="15"/>
      <c r="L9" s="15"/>
      <c r="M9" s="15"/>
      <c r="N9" s="15"/>
      <c r="O9" s="15"/>
      <c r="P9" s="15"/>
      <c r="Q9" s="15"/>
    </row>
    <row r="10" ht="25.5" customHeight="1" spans="1:17">
      <c r="A10" s="13" t="s">
        <v>190</v>
      </c>
      <c r="B10" s="13" t="s">
        <v>449</v>
      </c>
      <c r="C10" s="13" t="s">
        <v>450</v>
      </c>
      <c r="D10" s="13" t="s">
        <v>448</v>
      </c>
      <c r="E10" s="13" t="s">
        <v>130</v>
      </c>
      <c r="F10" s="15">
        <v>0.5</v>
      </c>
      <c r="G10" s="15">
        <v>0.5</v>
      </c>
      <c r="H10" s="15">
        <v>0.5</v>
      </c>
      <c r="I10" s="15"/>
      <c r="J10" s="15"/>
      <c r="K10" s="15"/>
      <c r="L10" s="15"/>
      <c r="M10" s="15"/>
      <c r="N10" s="15"/>
      <c r="O10" s="15"/>
      <c r="P10" s="15"/>
      <c r="Q10" s="15"/>
    </row>
    <row r="11" ht="25.5" customHeight="1" spans="1:17">
      <c r="A11" s="13" t="s">
        <v>190</v>
      </c>
      <c r="B11" s="13" t="s">
        <v>451</v>
      </c>
      <c r="C11" s="13" t="s">
        <v>452</v>
      </c>
      <c r="D11" s="13" t="s">
        <v>448</v>
      </c>
      <c r="E11" s="13" t="s">
        <v>130</v>
      </c>
      <c r="F11" s="15">
        <v>1</v>
      </c>
      <c r="G11" s="15">
        <v>1</v>
      </c>
      <c r="H11" s="15">
        <v>1</v>
      </c>
      <c r="I11" s="15"/>
      <c r="J11" s="15"/>
      <c r="K11" s="15"/>
      <c r="L11" s="15"/>
      <c r="M11" s="15"/>
      <c r="N11" s="15"/>
      <c r="O11" s="15"/>
      <c r="P11" s="15"/>
      <c r="Q11" s="15"/>
    </row>
    <row r="12" ht="21" customHeight="1" spans="1:17">
      <c r="A12" s="88" t="s">
        <v>90</v>
      </c>
      <c r="B12" s="89"/>
      <c r="C12" s="89"/>
      <c r="D12" s="89"/>
      <c r="E12" s="106"/>
      <c r="F12" s="15">
        <v>2.5</v>
      </c>
      <c r="G12" s="15">
        <v>2.5</v>
      </c>
      <c r="H12" s="15">
        <v>2.5</v>
      </c>
      <c r="I12" s="15"/>
      <c r="J12" s="15"/>
      <c r="K12" s="15"/>
      <c r="L12" s="15"/>
      <c r="M12" s="15"/>
      <c r="N12" s="15"/>
      <c r="O12" s="15"/>
      <c r="P12" s="15"/>
      <c r="Q12" s="15"/>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O21" sqref="O21"/>
    </sheetView>
  </sheetViews>
  <sheetFormatPr defaultColWidth="9.13888888888889" defaultRowHeight="14.25" customHeight="1"/>
  <cols>
    <col min="1" max="1" width="23.5740740740741" customWidth="1"/>
    <col min="2" max="2" width="27" customWidth="1"/>
    <col min="3" max="3" width="28.2777777777778" customWidth="1"/>
    <col min="4" max="4" width="23.5740740740741" customWidth="1"/>
    <col min="5" max="7" width="27" customWidth="1"/>
    <col min="8" max="9" width="20.1388888888889" customWidth="1"/>
    <col min="10" max="10" width="25.2777777777778" customWidth="1"/>
    <col min="11" max="13" width="27" customWidth="1"/>
    <col min="14" max="14" width="23.5740740740741" customWidth="1"/>
    <col min="15" max="15" width="30.4259259259259" customWidth="1"/>
    <col min="16" max="16" width="27" customWidth="1"/>
    <col min="17" max="17" width="30.4259259259259" customWidth="1"/>
    <col min="18" max="18" width="23.5740740740741" customWidth="1"/>
  </cols>
  <sheetData>
    <row r="1" ht="13.5" customHeight="1" spans="1:18">
      <c r="A1" s="75"/>
      <c r="B1" s="75"/>
      <c r="C1" s="75"/>
      <c r="D1" s="76"/>
      <c r="E1" s="76"/>
      <c r="F1" s="76"/>
      <c r="G1" s="76"/>
      <c r="H1" s="75"/>
      <c r="I1" s="75"/>
      <c r="J1" s="75"/>
      <c r="K1" s="75"/>
      <c r="L1" s="92"/>
      <c r="M1" s="75"/>
      <c r="N1" s="75"/>
      <c r="O1" s="75"/>
      <c r="P1" s="72"/>
      <c r="Q1" s="99"/>
      <c r="R1" s="100" t="s">
        <v>453</v>
      </c>
    </row>
    <row r="2" ht="27.75" customHeight="1" spans="1:18">
      <c r="A2" s="42" t="s">
        <v>454</v>
      </c>
      <c r="B2" s="77"/>
      <c r="C2" s="77"/>
      <c r="D2" s="78"/>
      <c r="E2" s="78"/>
      <c r="F2" s="78"/>
      <c r="G2" s="78"/>
      <c r="H2" s="77"/>
      <c r="I2" s="77"/>
      <c r="J2" s="77"/>
      <c r="K2" s="77"/>
      <c r="L2" s="93"/>
      <c r="M2" s="77"/>
      <c r="N2" s="77"/>
      <c r="O2" s="77"/>
      <c r="P2" s="78"/>
      <c r="Q2" s="93"/>
      <c r="R2" s="77"/>
    </row>
    <row r="3" ht="18.75" customHeight="1" spans="1:18">
      <c r="A3" s="79" t="str">
        <f>"单位名称："&amp;"中国共产党曲靖市委员会机构编制委员会办公室"</f>
        <v>单位名称：中国共产党曲靖市委员会机构编制委员会办公室</v>
      </c>
      <c r="B3" s="65"/>
      <c r="C3" s="65"/>
      <c r="D3" s="67"/>
      <c r="E3" s="67"/>
      <c r="F3" s="67"/>
      <c r="G3" s="67"/>
      <c r="H3" s="65"/>
      <c r="I3" s="65"/>
      <c r="J3" s="65"/>
      <c r="K3" s="65"/>
      <c r="L3" s="92"/>
      <c r="M3" s="75"/>
      <c r="N3" s="75"/>
      <c r="O3" s="75"/>
      <c r="P3" s="94"/>
      <c r="Q3" s="101"/>
      <c r="R3" s="283" t="s">
        <v>2</v>
      </c>
    </row>
    <row r="4" ht="15.75" customHeight="1" spans="1:18">
      <c r="A4" s="25" t="s">
        <v>436</v>
      </c>
      <c r="B4" s="80" t="s">
        <v>455</v>
      </c>
      <c r="C4" s="80" t="s">
        <v>456</v>
      </c>
      <c r="D4" s="81" t="s">
        <v>457</v>
      </c>
      <c r="E4" s="81" t="s">
        <v>458</v>
      </c>
      <c r="F4" s="81" t="s">
        <v>459</v>
      </c>
      <c r="G4" s="81" t="s">
        <v>460</v>
      </c>
      <c r="H4" s="45" t="s">
        <v>239</v>
      </c>
      <c r="I4" s="45"/>
      <c r="J4" s="45"/>
      <c r="K4" s="45"/>
      <c r="L4" s="95"/>
      <c r="M4" s="45"/>
      <c r="N4" s="45"/>
      <c r="O4" s="45"/>
      <c r="P4" s="96"/>
      <c r="Q4" s="95"/>
      <c r="R4" s="46"/>
    </row>
    <row r="5" ht="17.25" customHeight="1" spans="1:18">
      <c r="A5" s="28"/>
      <c r="B5" s="82"/>
      <c r="C5" s="82"/>
      <c r="D5" s="83"/>
      <c r="E5" s="83"/>
      <c r="F5" s="83"/>
      <c r="G5" s="83"/>
      <c r="H5" s="82" t="s">
        <v>29</v>
      </c>
      <c r="I5" s="82" t="s">
        <v>32</v>
      </c>
      <c r="J5" s="82" t="s">
        <v>442</v>
      </c>
      <c r="K5" s="82" t="s">
        <v>443</v>
      </c>
      <c r="L5" s="83" t="s">
        <v>444</v>
      </c>
      <c r="M5" s="97" t="s">
        <v>461</v>
      </c>
      <c r="N5" s="97"/>
      <c r="O5" s="97"/>
      <c r="P5" s="98"/>
      <c r="Q5" s="103"/>
      <c r="R5" s="84"/>
    </row>
    <row r="6" ht="54" customHeight="1" spans="1:18">
      <c r="A6" s="31"/>
      <c r="B6" s="84"/>
      <c r="C6" s="84"/>
      <c r="D6" s="85"/>
      <c r="E6" s="85"/>
      <c r="F6" s="85"/>
      <c r="G6" s="85"/>
      <c r="H6" s="84"/>
      <c r="I6" s="84" t="s">
        <v>31</v>
      </c>
      <c r="J6" s="84"/>
      <c r="K6" s="84"/>
      <c r="L6" s="85"/>
      <c r="M6" s="84" t="s">
        <v>31</v>
      </c>
      <c r="N6" s="84" t="s">
        <v>37</v>
      </c>
      <c r="O6" s="84" t="s">
        <v>248</v>
      </c>
      <c r="P6" s="56" t="s">
        <v>39</v>
      </c>
      <c r="Q6" s="85" t="s">
        <v>40</v>
      </c>
      <c r="R6" s="84" t="s">
        <v>41</v>
      </c>
    </row>
    <row r="7" ht="15" customHeight="1" spans="1:18">
      <c r="A7" s="31">
        <v>1</v>
      </c>
      <c r="B7" s="84">
        <v>2</v>
      </c>
      <c r="C7" s="84">
        <v>3</v>
      </c>
      <c r="D7" s="85">
        <v>4</v>
      </c>
      <c r="E7" s="85">
        <v>5</v>
      </c>
      <c r="F7" s="85">
        <v>6</v>
      </c>
      <c r="G7" s="85">
        <v>7</v>
      </c>
      <c r="H7" s="85">
        <v>8</v>
      </c>
      <c r="I7" s="85">
        <v>9</v>
      </c>
      <c r="J7" s="85">
        <v>10</v>
      </c>
      <c r="K7" s="85">
        <v>11</v>
      </c>
      <c r="L7" s="85">
        <v>12</v>
      </c>
      <c r="M7" s="85">
        <v>13</v>
      </c>
      <c r="N7" s="85">
        <v>14</v>
      </c>
      <c r="O7" s="85">
        <v>15</v>
      </c>
      <c r="P7" s="85">
        <v>16</v>
      </c>
      <c r="Q7" s="85">
        <v>17</v>
      </c>
      <c r="R7" s="85">
        <v>18</v>
      </c>
    </row>
    <row r="8" ht="21" customHeight="1" spans="1:18">
      <c r="A8" s="13"/>
      <c r="B8" s="86"/>
      <c r="C8" s="86"/>
      <c r="D8" s="87"/>
      <c r="E8" s="87"/>
      <c r="F8" s="87"/>
      <c r="G8" s="87"/>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8" t="s">
        <v>462</v>
      </c>
      <c r="B10" s="89"/>
      <c r="C10" s="90"/>
      <c r="D10" s="87"/>
      <c r="E10" s="87"/>
      <c r="F10" s="87"/>
      <c r="G10" s="87"/>
      <c r="H10" s="15"/>
      <c r="I10" s="15"/>
      <c r="J10" s="15"/>
      <c r="K10" s="15"/>
      <c r="L10" s="15"/>
      <c r="M10" s="15"/>
      <c r="N10" s="15"/>
      <c r="O10" s="15"/>
      <c r="P10" s="15"/>
      <c r="Q10" s="15"/>
      <c r="R10" s="15"/>
    </row>
    <row r="11" s="59" customFormat="1" customHeight="1" spans="1:7">
      <c r="A11" s="57" t="s">
        <v>463</v>
      </c>
      <c r="B11" s="91"/>
      <c r="C11" s="91"/>
      <c r="D11" s="91"/>
      <c r="E11" s="91"/>
      <c r="F11" s="91"/>
      <c r="G11" s="91"/>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K22" sqref="K22"/>
    </sheetView>
  </sheetViews>
  <sheetFormatPr defaultColWidth="9.13888888888889" defaultRowHeight="14.25" customHeight="1"/>
  <cols>
    <col min="1" max="1" width="37.712962962963" customWidth="1"/>
    <col min="2" max="4" width="13.4259259259259" customWidth="1"/>
    <col min="5" max="5" width="10.2777777777778" customWidth="1"/>
    <col min="7" max="14" width="10.2777777777778" customWidth="1"/>
  </cols>
  <sheetData>
    <row r="1" ht="13.5" customHeight="1" spans="4:14">
      <c r="D1" s="60"/>
      <c r="F1" s="61"/>
      <c r="N1" s="72" t="s">
        <v>464</v>
      </c>
    </row>
    <row r="2" ht="35.25" customHeight="1" spans="1:14">
      <c r="A2" s="62" t="s">
        <v>465</v>
      </c>
      <c r="B2" s="63"/>
      <c r="C2" s="63"/>
      <c r="D2" s="63"/>
      <c r="E2" s="63"/>
      <c r="F2" s="63"/>
      <c r="G2" s="63"/>
      <c r="H2" s="63"/>
      <c r="I2" s="63"/>
      <c r="J2" s="63"/>
      <c r="K2" s="63"/>
      <c r="L2" s="63"/>
      <c r="M2" s="63"/>
      <c r="N2" s="63"/>
    </row>
    <row r="3" ht="24" customHeight="1" spans="1:13">
      <c r="A3" s="64" t="str">
        <f>"单位名称："&amp;"中国共产党曲靖市委员会机构编制委员会办公室"</f>
        <v>单位名称：中国共产党曲靖市委员会机构编制委员会办公室</v>
      </c>
      <c r="B3" s="65"/>
      <c r="C3" s="65"/>
      <c r="D3" s="66"/>
      <c r="E3" s="65"/>
      <c r="F3" s="67"/>
      <c r="G3" s="65"/>
      <c r="H3" s="65"/>
      <c r="I3" s="65"/>
      <c r="J3" s="65"/>
      <c r="K3" s="23"/>
      <c r="L3" s="23"/>
      <c r="M3" s="284" t="s">
        <v>2</v>
      </c>
    </row>
    <row r="4" ht="19.5" customHeight="1" spans="1:14">
      <c r="A4" s="10" t="s">
        <v>466</v>
      </c>
      <c r="B4" s="10" t="s">
        <v>239</v>
      </c>
      <c r="C4" s="10"/>
      <c r="D4" s="10"/>
      <c r="E4" s="10" t="s">
        <v>467</v>
      </c>
      <c r="F4" s="10"/>
      <c r="G4" s="10"/>
      <c r="H4" s="10"/>
      <c r="I4" s="10"/>
      <c r="J4" s="10"/>
      <c r="K4" s="10"/>
      <c r="L4" s="10"/>
      <c r="M4" s="10"/>
      <c r="N4" s="10"/>
    </row>
    <row r="5" ht="40.5" customHeight="1" spans="1:14">
      <c r="A5" s="10"/>
      <c r="B5" s="10" t="s">
        <v>29</v>
      </c>
      <c r="C5" s="9" t="s">
        <v>32</v>
      </c>
      <c r="D5" s="68" t="s">
        <v>468</v>
      </c>
      <c r="E5" s="55" t="s">
        <v>469</v>
      </c>
      <c r="F5" s="55" t="s">
        <v>470</v>
      </c>
      <c r="G5" s="55" t="s">
        <v>471</v>
      </c>
      <c r="H5" s="55" t="s">
        <v>472</v>
      </c>
      <c r="I5" s="55" t="s">
        <v>473</v>
      </c>
      <c r="J5" s="55" t="s">
        <v>474</v>
      </c>
      <c r="K5" s="55" t="s">
        <v>475</v>
      </c>
      <c r="L5" s="55" t="s">
        <v>476</v>
      </c>
      <c r="M5" s="55" t="s">
        <v>477</v>
      </c>
      <c r="N5" s="55" t="s">
        <v>478</v>
      </c>
    </row>
    <row r="6" ht="19.5" customHeight="1" spans="1:14">
      <c r="A6" s="69">
        <v>1</v>
      </c>
      <c r="B6" s="69">
        <v>2</v>
      </c>
      <c r="C6" s="69">
        <v>3</v>
      </c>
      <c r="D6" s="10">
        <v>4</v>
      </c>
      <c r="E6" s="55">
        <v>5</v>
      </c>
      <c r="F6" s="69">
        <v>6</v>
      </c>
      <c r="G6" s="55">
        <v>7</v>
      </c>
      <c r="H6" s="70">
        <v>8</v>
      </c>
      <c r="I6" s="55">
        <v>9</v>
      </c>
      <c r="J6" s="55">
        <v>10</v>
      </c>
      <c r="K6" s="55">
        <v>11</v>
      </c>
      <c r="L6" s="70">
        <v>12</v>
      </c>
      <c r="M6" s="55">
        <v>13</v>
      </c>
      <c r="N6" s="74">
        <v>14</v>
      </c>
    </row>
    <row r="7" ht="18.75" customHeight="1" spans="1:14">
      <c r="A7" s="71"/>
      <c r="B7" s="15"/>
      <c r="C7" s="15"/>
      <c r="D7" s="15"/>
      <c r="E7" s="15"/>
      <c r="F7" s="15"/>
      <c r="G7" s="15"/>
      <c r="H7" s="15"/>
      <c r="I7" s="15"/>
      <c r="J7" s="15"/>
      <c r="K7" s="15"/>
      <c r="L7" s="15"/>
      <c r="M7" s="15"/>
      <c r="N7" s="15"/>
    </row>
    <row r="8" ht="18.75" customHeight="1" spans="1:14">
      <c r="A8" s="71"/>
      <c r="B8" s="15"/>
      <c r="C8" s="15"/>
      <c r="D8" s="15"/>
      <c r="E8" s="15"/>
      <c r="F8" s="15"/>
      <c r="G8" s="15"/>
      <c r="H8" s="15"/>
      <c r="I8" s="15"/>
      <c r="J8" s="15"/>
      <c r="K8" s="15"/>
      <c r="L8" s="15"/>
      <c r="M8" s="15"/>
      <c r="N8" s="15"/>
    </row>
    <row r="9" s="59" customFormat="1" customHeight="1" spans="1:1">
      <c r="A9" s="57" t="s">
        <v>479</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I22" sqref="I22"/>
    </sheetView>
  </sheetViews>
  <sheetFormatPr defaultColWidth="9.13888888888889" defaultRowHeight="12" customHeight="1" outlineLevelRow="7"/>
  <cols>
    <col min="1" max="1" width="26.4259259259259" customWidth="1"/>
    <col min="2" max="5" width="26.8518518518519" customWidth="1"/>
    <col min="6" max="6" width="23.5740740740741" customWidth="1"/>
    <col min="7" max="7" width="25" customWidth="1"/>
    <col min="8" max="9" width="23.5740740740741" customWidth="1"/>
    <col min="10" max="10" width="26.8518518518519" customWidth="1"/>
  </cols>
  <sheetData>
    <row r="1" customHeight="1" spans="10:10">
      <c r="J1" s="58" t="s">
        <v>480</v>
      </c>
    </row>
    <row r="2" ht="28.5" customHeight="1" spans="1:10">
      <c r="A2" s="53" t="s">
        <v>481</v>
      </c>
      <c r="B2" s="3"/>
      <c r="C2" s="3"/>
      <c r="D2" s="3"/>
      <c r="E2" s="3"/>
      <c r="F2" s="54"/>
      <c r="G2" s="3"/>
      <c r="H2" s="54"/>
      <c r="I2" s="54"/>
      <c r="J2" s="3"/>
    </row>
    <row r="3" ht="17.25" customHeight="1" spans="1:1">
      <c r="A3" s="4" t="str">
        <f>"单位名称："&amp;"中国共产党曲靖市委员会机构编制委员会办公室"</f>
        <v>单位名称：中国共产党曲靖市委员会机构编制委员会办公室</v>
      </c>
    </row>
    <row r="4" ht="44.25" customHeight="1" spans="1:10">
      <c r="A4" s="47" t="s">
        <v>422</v>
      </c>
      <c r="B4" s="47" t="s">
        <v>329</v>
      </c>
      <c r="C4" s="47" t="s">
        <v>330</v>
      </c>
      <c r="D4" s="47" t="s">
        <v>331</v>
      </c>
      <c r="E4" s="47" t="s">
        <v>332</v>
      </c>
      <c r="F4" s="55" t="s">
        <v>333</v>
      </c>
      <c r="G4" s="47" t="s">
        <v>334</v>
      </c>
      <c r="H4" s="55" t="s">
        <v>335</v>
      </c>
      <c r="I4" s="55" t="s">
        <v>336</v>
      </c>
      <c r="J4" s="47" t="s">
        <v>337</v>
      </c>
    </row>
    <row r="5" ht="14.25" customHeight="1" spans="1:10">
      <c r="A5" s="47">
        <v>1</v>
      </c>
      <c r="B5" s="55">
        <v>2</v>
      </c>
      <c r="C5" s="56">
        <v>3</v>
      </c>
      <c r="D5" s="56">
        <v>4</v>
      </c>
      <c r="E5" s="56">
        <v>5</v>
      </c>
      <c r="F5" s="56">
        <v>6</v>
      </c>
      <c r="G5" s="55">
        <v>7</v>
      </c>
      <c r="H5" s="56">
        <v>8</v>
      </c>
      <c r="I5" s="55">
        <v>9</v>
      </c>
      <c r="J5" s="55">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s="52" customFormat="1" ht="25.05" customHeight="1" spans="1:1">
      <c r="A8" s="57" t="s">
        <v>479</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workbookViewId="0">
      <selection activeCell="J21" sqref="J21"/>
    </sheetView>
  </sheetViews>
  <sheetFormatPr defaultColWidth="9.13888888888889" defaultRowHeight="12" customHeight="1" outlineLevelRow="7" outlineLevelCol="7"/>
  <cols>
    <col min="1" max="1" width="22.712962962963" customWidth="1"/>
    <col min="2" max="2" width="24.5740740740741" customWidth="1"/>
    <col min="3" max="3" width="30.4259259259259" customWidth="1"/>
    <col min="4" max="5" width="23.5740740740741" customWidth="1"/>
    <col min="6" max="8" width="32.1388888888889" customWidth="1"/>
  </cols>
  <sheetData>
    <row r="1" ht="14.25" customHeight="1" spans="8:8">
      <c r="H1" s="41" t="s">
        <v>482</v>
      </c>
    </row>
    <row r="2" ht="28.5" customHeight="1" spans="1:8">
      <c r="A2" s="42" t="s">
        <v>483</v>
      </c>
      <c r="B2" s="21"/>
      <c r="C2" s="21"/>
      <c r="D2" s="21"/>
      <c r="E2" s="21"/>
      <c r="F2" s="21"/>
      <c r="G2" s="21"/>
      <c r="H2" s="21"/>
    </row>
    <row r="3" ht="13.5" customHeight="1" spans="1:2">
      <c r="A3" s="43" t="str">
        <f>"单位名称："&amp;"中国共产党曲靖市委员会机构编制委员会办公室"</f>
        <v>单位名称：中国共产党曲靖市委员会机构编制委员会办公室</v>
      </c>
      <c r="B3" s="22"/>
    </row>
    <row r="4" ht="18" customHeight="1" spans="1:8">
      <c r="A4" s="25" t="s">
        <v>427</v>
      </c>
      <c r="B4" s="25" t="s">
        <v>484</v>
      </c>
      <c r="C4" s="25" t="s">
        <v>485</v>
      </c>
      <c r="D4" s="25" t="s">
        <v>486</v>
      </c>
      <c r="E4" s="25" t="s">
        <v>487</v>
      </c>
      <c r="F4" s="44" t="s">
        <v>488</v>
      </c>
      <c r="G4" s="45"/>
      <c r="H4" s="46"/>
    </row>
    <row r="5" ht="18" customHeight="1" spans="1:8">
      <c r="A5" s="31"/>
      <c r="B5" s="31"/>
      <c r="C5" s="31"/>
      <c r="D5" s="31"/>
      <c r="E5" s="31"/>
      <c r="F5" s="47" t="s">
        <v>440</v>
      </c>
      <c r="G5" s="47" t="s">
        <v>489</v>
      </c>
      <c r="H5" s="47" t="s">
        <v>490</v>
      </c>
    </row>
    <row r="6" ht="21" customHeight="1" spans="1:8">
      <c r="A6" s="47">
        <v>1</v>
      </c>
      <c r="B6" s="47">
        <v>2</v>
      </c>
      <c r="C6" s="47">
        <v>3</v>
      </c>
      <c r="D6" s="47">
        <v>4</v>
      </c>
      <c r="E6" s="47">
        <v>5</v>
      </c>
      <c r="F6" s="47">
        <v>6</v>
      </c>
      <c r="G6" s="47">
        <v>7</v>
      </c>
      <c r="H6" s="47">
        <v>8</v>
      </c>
    </row>
    <row r="7" ht="33" customHeight="1" spans="1:8">
      <c r="A7" s="13" t="s">
        <v>43</v>
      </c>
      <c r="B7" s="13" t="s">
        <v>491</v>
      </c>
      <c r="C7" s="13" t="s">
        <v>447</v>
      </c>
      <c r="D7" s="13" t="s">
        <v>492</v>
      </c>
      <c r="E7" s="48" t="s">
        <v>448</v>
      </c>
      <c r="F7" s="49" t="s">
        <v>130</v>
      </c>
      <c r="G7" s="15">
        <v>1</v>
      </c>
      <c r="H7" s="15">
        <v>1</v>
      </c>
    </row>
    <row r="8" ht="24" customHeight="1" spans="1:8">
      <c r="A8" s="50" t="s">
        <v>29</v>
      </c>
      <c r="B8" s="51"/>
      <c r="C8" s="51"/>
      <c r="D8" s="51"/>
      <c r="E8" s="51"/>
      <c r="F8" s="49"/>
      <c r="G8" s="15"/>
      <c r="H8" s="15">
        <v>1</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A11" sqref="$A11:$XFD11"/>
    </sheetView>
  </sheetViews>
  <sheetFormatPr defaultColWidth="9.13888888888889" defaultRowHeight="14.25" customHeight="1"/>
  <cols>
    <col min="1" max="3" width="23.5740740740741" customWidth="1"/>
    <col min="4" max="7" width="27" customWidth="1"/>
    <col min="8" max="8" width="20.1388888888889" customWidth="1"/>
    <col min="9" max="9" width="33.8518518518519" customWidth="1"/>
    <col min="10" max="10" width="32.1388888888889" customWidth="1"/>
    <col min="11" max="11" width="17.5740740740741" customWidth="1"/>
  </cols>
  <sheetData>
    <row r="1" ht="13.5" customHeight="1" spans="4:11">
      <c r="D1" s="20"/>
      <c r="E1" s="20"/>
      <c r="F1" s="20"/>
      <c r="G1" s="20"/>
      <c r="K1" s="37" t="s">
        <v>493</v>
      </c>
    </row>
    <row r="2" ht="27.75" customHeight="1" spans="1:11">
      <c r="A2" s="21" t="s">
        <v>494</v>
      </c>
      <c r="B2" s="21"/>
      <c r="C2" s="21"/>
      <c r="D2" s="21"/>
      <c r="E2" s="21"/>
      <c r="F2" s="21"/>
      <c r="G2" s="21"/>
      <c r="H2" s="21"/>
      <c r="I2" s="21"/>
      <c r="J2" s="21"/>
      <c r="K2" s="21"/>
    </row>
    <row r="3" ht="13.5" customHeight="1" spans="1:11">
      <c r="A3" s="4" t="str">
        <f>"单位名称："&amp;"中国共产党曲靖市委员会机构编制委员会办公室"</f>
        <v>单位名称：中国共产党曲靖市委员会机构编制委员会办公室</v>
      </c>
      <c r="B3" s="22"/>
      <c r="C3" s="22"/>
      <c r="D3" s="22"/>
      <c r="E3" s="22"/>
      <c r="F3" s="22"/>
      <c r="G3" s="22"/>
      <c r="H3" s="23"/>
      <c r="I3" s="23"/>
      <c r="J3" s="23"/>
      <c r="K3" s="285" t="s">
        <v>2</v>
      </c>
    </row>
    <row r="4" ht="21.75" customHeight="1" spans="1:11">
      <c r="A4" s="24" t="s">
        <v>306</v>
      </c>
      <c r="B4" s="24" t="s">
        <v>234</v>
      </c>
      <c r="C4" s="24" t="s">
        <v>232</v>
      </c>
      <c r="D4" s="25" t="s">
        <v>235</v>
      </c>
      <c r="E4" s="25" t="s">
        <v>236</v>
      </c>
      <c r="F4" s="25" t="s">
        <v>307</v>
      </c>
      <c r="G4" s="25" t="s">
        <v>308</v>
      </c>
      <c r="H4" s="26" t="s">
        <v>29</v>
      </c>
      <c r="I4" s="38" t="s">
        <v>495</v>
      </c>
      <c r="J4" s="39"/>
      <c r="K4" s="40"/>
    </row>
    <row r="5" ht="21.75" customHeight="1" spans="1:11">
      <c r="A5" s="27"/>
      <c r="B5" s="27"/>
      <c r="C5" s="27"/>
      <c r="D5" s="28"/>
      <c r="E5" s="28"/>
      <c r="F5" s="28"/>
      <c r="G5" s="28"/>
      <c r="H5" s="29"/>
      <c r="I5" s="25" t="s">
        <v>32</v>
      </c>
      <c r="J5" s="25" t="s">
        <v>33</v>
      </c>
      <c r="K5" s="25" t="s">
        <v>34</v>
      </c>
    </row>
    <row r="6" ht="40.5" customHeight="1" spans="1:11">
      <c r="A6" s="30"/>
      <c r="B6" s="30"/>
      <c r="C6" s="30"/>
      <c r="D6" s="31"/>
      <c r="E6" s="31"/>
      <c r="F6" s="31"/>
      <c r="G6" s="31"/>
      <c r="H6" s="32"/>
      <c r="I6" s="31" t="s">
        <v>31</v>
      </c>
      <c r="J6" s="31"/>
      <c r="K6" s="31"/>
    </row>
    <row r="7" ht="15" customHeight="1" spans="1:11">
      <c r="A7" s="11">
        <v>1</v>
      </c>
      <c r="B7" s="11">
        <v>2</v>
      </c>
      <c r="C7" s="11">
        <v>3</v>
      </c>
      <c r="D7" s="11">
        <v>4</v>
      </c>
      <c r="E7" s="11">
        <v>5</v>
      </c>
      <c r="F7" s="11">
        <v>6</v>
      </c>
      <c r="G7" s="11">
        <v>7</v>
      </c>
      <c r="H7" s="11">
        <v>8</v>
      </c>
      <c r="I7" s="11">
        <v>9</v>
      </c>
      <c r="J7" s="12">
        <v>10</v>
      </c>
      <c r="K7" s="12">
        <v>11</v>
      </c>
    </row>
    <row r="8" ht="18.75" customHeight="1" spans="1:11">
      <c r="A8" s="33"/>
      <c r="B8" s="13"/>
      <c r="C8" s="33"/>
      <c r="D8" s="33"/>
      <c r="E8" s="33"/>
      <c r="F8" s="33"/>
      <c r="G8" s="33"/>
      <c r="H8" s="15"/>
      <c r="I8" s="15"/>
      <c r="J8" s="15"/>
      <c r="K8" s="15"/>
    </row>
    <row r="9" ht="18.75" customHeight="1" spans="1:11">
      <c r="A9" s="13"/>
      <c r="B9" s="13"/>
      <c r="C9" s="13"/>
      <c r="D9" s="13"/>
      <c r="E9" s="13"/>
      <c r="F9" s="13"/>
      <c r="G9" s="13"/>
      <c r="H9" s="15"/>
      <c r="I9" s="15"/>
      <c r="J9" s="15"/>
      <c r="K9" s="15"/>
    </row>
    <row r="10" ht="18.75" customHeight="1" spans="1:11">
      <c r="A10" s="34" t="s">
        <v>90</v>
      </c>
      <c r="B10" s="35"/>
      <c r="C10" s="35"/>
      <c r="D10" s="35"/>
      <c r="E10" s="35"/>
      <c r="F10" s="35"/>
      <c r="G10" s="36"/>
      <c r="H10" s="15"/>
      <c r="I10" s="15"/>
      <c r="J10" s="15"/>
      <c r="K10" s="15"/>
    </row>
    <row r="11" s="19" customFormat="1" customHeight="1" spans="1:1">
      <c r="A11" s="19" t="s">
        <v>496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B23" sqref="B23"/>
    </sheetView>
  </sheetViews>
  <sheetFormatPr defaultColWidth="8" defaultRowHeight="14.25" customHeight="1"/>
  <cols>
    <col min="1" max="1" width="25.2777777777778" customWidth="1"/>
    <col min="2" max="2" width="33.5740740740741" customWidth="1"/>
    <col min="3" max="8" width="12.5740740740741" customWidth="1"/>
    <col min="9" max="9" width="11.712962962963" customWidth="1"/>
    <col min="10" max="14" width="12.5740740740741" customWidth="1"/>
    <col min="15" max="15" width="15.8518518518519" customWidth="1"/>
    <col min="16" max="16" width="9.57407407407407" customWidth="1"/>
    <col min="17" max="17" width="21.2777777777778" customWidth="1"/>
    <col min="18" max="18" width="10.5740740740741" customWidth="1"/>
    <col min="19" max="20" width="10.1388888888889" customWidth="1"/>
  </cols>
  <sheetData>
    <row r="1" customHeight="1" spans="9:20">
      <c r="I1" s="76"/>
      <c r="O1" s="76"/>
      <c r="P1" s="76"/>
      <c r="Q1" s="76"/>
      <c r="R1" s="76"/>
      <c r="S1" s="101" t="s">
        <v>24</v>
      </c>
      <c r="T1" s="37" t="s">
        <v>24</v>
      </c>
    </row>
    <row r="2" ht="36" customHeight="1" spans="1:20">
      <c r="A2" s="240" t="s">
        <v>25</v>
      </c>
      <c r="B2" s="21"/>
      <c r="C2" s="21"/>
      <c r="D2" s="21"/>
      <c r="E2" s="21"/>
      <c r="F2" s="21"/>
      <c r="G2" s="21"/>
      <c r="H2" s="21"/>
      <c r="I2" s="78"/>
      <c r="J2" s="21"/>
      <c r="K2" s="21"/>
      <c r="L2" s="21"/>
      <c r="M2" s="21"/>
      <c r="N2" s="21"/>
      <c r="O2" s="78"/>
      <c r="P2" s="78"/>
      <c r="Q2" s="78"/>
      <c r="R2" s="78"/>
      <c r="S2" s="21"/>
      <c r="T2" s="78"/>
    </row>
    <row r="3" ht="20.25" customHeight="1" spans="1:20">
      <c r="A3" s="43" t="str">
        <f>"单位名称："&amp;"中国共产党曲靖市委员会机构编制委员会办公室"</f>
        <v>单位名称：中国共产党曲靖市委员会机构编制委员会办公室</v>
      </c>
      <c r="B3" s="23"/>
      <c r="C3" s="23"/>
      <c r="D3" s="23"/>
      <c r="E3" s="23"/>
      <c r="F3" s="23"/>
      <c r="G3" s="23"/>
      <c r="H3" s="23"/>
      <c r="I3" s="67"/>
      <c r="J3" s="23"/>
      <c r="K3" s="23"/>
      <c r="L3" s="23"/>
      <c r="M3" s="23"/>
      <c r="N3" s="23"/>
      <c r="O3" s="67"/>
      <c r="P3" s="67"/>
      <c r="Q3" s="67"/>
      <c r="R3" s="67"/>
      <c r="S3" s="278" t="s">
        <v>2</v>
      </c>
      <c r="T3" s="262" t="s">
        <v>26</v>
      </c>
    </row>
    <row r="4" ht="18.75" customHeight="1" spans="1:20">
      <c r="A4" s="241" t="s">
        <v>27</v>
      </c>
      <c r="B4" s="242" t="s">
        <v>28</v>
      </c>
      <c r="C4" s="242" t="s">
        <v>29</v>
      </c>
      <c r="D4" s="243" t="s">
        <v>30</v>
      </c>
      <c r="E4" s="244"/>
      <c r="F4" s="244"/>
      <c r="G4" s="244"/>
      <c r="H4" s="244"/>
      <c r="I4" s="254"/>
      <c r="J4" s="244"/>
      <c r="K4" s="244"/>
      <c r="L4" s="244"/>
      <c r="M4" s="244"/>
      <c r="N4" s="255"/>
      <c r="O4" s="243" t="s">
        <v>20</v>
      </c>
      <c r="P4" s="243"/>
      <c r="Q4" s="243"/>
      <c r="R4" s="243"/>
      <c r="S4" s="244"/>
      <c r="T4" s="263"/>
    </row>
    <row r="5" ht="24.75" customHeight="1" spans="1:20">
      <c r="A5" s="245"/>
      <c r="B5" s="246"/>
      <c r="C5" s="246"/>
      <c r="D5" s="246" t="s">
        <v>31</v>
      </c>
      <c r="E5" s="246" t="s">
        <v>32</v>
      </c>
      <c r="F5" s="246" t="s">
        <v>33</v>
      </c>
      <c r="G5" s="246" t="s">
        <v>34</v>
      </c>
      <c r="H5" s="246" t="s">
        <v>35</v>
      </c>
      <c r="I5" s="256" t="s">
        <v>36</v>
      </c>
      <c r="J5" s="257"/>
      <c r="K5" s="257"/>
      <c r="L5" s="257"/>
      <c r="M5" s="257"/>
      <c r="N5" s="258"/>
      <c r="O5" s="259" t="s">
        <v>31</v>
      </c>
      <c r="P5" s="259" t="s">
        <v>32</v>
      </c>
      <c r="Q5" s="241" t="s">
        <v>33</v>
      </c>
      <c r="R5" s="242" t="s">
        <v>34</v>
      </c>
      <c r="S5" s="264" t="s">
        <v>35</v>
      </c>
      <c r="T5" s="242" t="s">
        <v>36</v>
      </c>
    </row>
    <row r="6" ht="24.75" customHeight="1" spans="1:20">
      <c r="A6" s="247"/>
      <c r="B6" s="248"/>
      <c r="C6" s="248"/>
      <c r="D6" s="248"/>
      <c r="E6" s="248"/>
      <c r="F6" s="248"/>
      <c r="G6" s="248"/>
      <c r="H6" s="248"/>
      <c r="I6" s="12" t="s">
        <v>31</v>
      </c>
      <c r="J6" s="260" t="s">
        <v>37</v>
      </c>
      <c r="K6" s="260" t="s">
        <v>38</v>
      </c>
      <c r="L6" s="260" t="s">
        <v>39</v>
      </c>
      <c r="M6" s="260" t="s">
        <v>40</v>
      </c>
      <c r="N6" s="260" t="s">
        <v>41</v>
      </c>
      <c r="O6" s="261"/>
      <c r="P6" s="261"/>
      <c r="Q6" s="265"/>
      <c r="R6" s="261"/>
      <c r="S6" s="248"/>
      <c r="T6" s="248"/>
    </row>
    <row r="7" ht="16.5" customHeight="1" spans="1:20">
      <c r="A7" s="249">
        <v>1</v>
      </c>
      <c r="B7" s="11">
        <v>2</v>
      </c>
      <c r="C7" s="11">
        <v>3</v>
      </c>
      <c r="D7" s="11">
        <v>4</v>
      </c>
      <c r="E7" s="250">
        <v>5</v>
      </c>
      <c r="F7" s="251">
        <v>6</v>
      </c>
      <c r="G7" s="251">
        <v>7</v>
      </c>
      <c r="H7" s="250">
        <v>8</v>
      </c>
      <c r="I7" s="250">
        <v>9</v>
      </c>
      <c r="J7" s="251">
        <v>10</v>
      </c>
      <c r="K7" s="251">
        <v>11</v>
      </c>
      <c r="L7" s="250">
        <v>12</v>
      </c>
      <c r="M7" s="250">
        <v>13</v>
      </c>
      <c r="N7" s="251">
        <v>14</v>
      </c>
      <c r="O7" s="251">
        <v>15</v>
      </c>
      <c r="P7" s="250">
        <v>16</v>
      </c>
      <c r="Q7" s="266">
        <v>17</v>
      </c>
      <c r="R7" s="267">
        <v>18</v>
      </c>
      <c r="S7" s="267">
        <v>19</v>
      </c>
      <c r="T7" s="267">
        <v>20</v>
      </c>
    </row>
    <row r="8" ht="22" customHeight="1" spans="1:20">
      <c r="A8" s="13" t="s">
        <v>42</v>
      </c>
      <c r="B8" s="13" t="s">
        <v>43</v>
      </c>
      <c r="C8" s="15">
        <v>642.984292</v>
      </c>
      <c r="D8" s="15">
        <v>642.984292</v>
      </c>
      <c r="E8" s="15">
        <v>622.884292</v>
      </c>
      <c r="F8" s="15"/>
      <c r="G8" s="15"/>
      <c r="H8" s="15"/>
      <c r="I8" s="15">
        <v>20.1</v>
      </c>
      <c r="J8" s="15"/>
      <c r="K8" s="15"/>
      <c r="L8" s="15"/>
      <c r="M8" s="15"/>
      <c r="N8" s="15">
        <v>20.1</v>
      </c>
      <c r="O8" s="15"/>
      <c r="P8" s="15"/>
      <c r="Q8" s="15"/>
      <c r="R8" s="15"/>
      <c r="S8" s="15"/>
      <c r="T8" s="15"/>
    </row>
    <row r="9" ht="29" customHeight="1" outlineLevel="1" spans="1:20">
      <c r="A9" s="164" t="s">
        <v>44</v>
      </c>
      <c r="B9" s="164" t="s">
        <v>43</v>
      </c>
      <c r="C9" s="15">
        <v>642.984292</v>
      </c>
      <c r="D9" s="15">
        <v>642.984292</v>
      </c>
      <c r="E9" s="15">
        <v>622.884292</v>
      </c>
      <c r="F9" s="15"/>
      <c r="G9" s="15"/>
      <c r="H9" s="15"/>
      <c r="I9" s="15">
        <v>20.1</v>
      </c>
      <c r="J9" s="15"/>
      <c r="K9" s="15"/>
      <c r="L9" s="15"/>
      <c r="M9" s="15"/>
      <c r="N9" s="15">
        <v>20.1</v>
      </c>
      <c r="O9" s="15"/>
      <c r="P9" s="15"/>
      <c r="Q9" s="15"/>
      <c r="R9" s="15"/>
      <c r="S9" s="13"/>
      <c r="T9" s="13"/>
    </row>
    <row r="10" ht="12.75" customHeight="1" spans="1:20">
      <c r="A10" s="252" t="s">
        <v>29</v>
      </c>
      <c r="B10" s="253"/>
      <c r="C10" s="15">
        <v>642.984292</v>
      </c>
      <c r="D10" s="15">
        <v>642.984292</v>
      </c>
      <c r="E10" s="15">
        <v>622.884292</v>
      </c>
      <c r="F10" s="15"/>
      <c r="G10" s="15"/>
      <c r="H10" s="15"/>
      <c r="I10" s="15">
        <v>20.1</v>
      </c>
      <c r="J10" s="15"/>
      <c r="K10" s="15"/>
      <c r="L10" s="15"/>
      <c r="M10" s="15"/>
      <c r="N10" s="15">
        <v>20.1</v>
      </c>
      <c r="O10" s="15"/>
      <c r="P10" s="15"/>
      <c r="Q10" s="15"/>
      <c r="R10" s="15"/>
      <c r="S10" s="15"/>
      <c r="T10" s="1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workbookViewId="0">
      <selection activeCell="G11" sqref="G10:G11"/>
    </sheetView>
  </sheetViews>
  <sheetFormatPr defaultColWidth="9.13888888888889" defaultRowHeight="14.25" customHeight="1" outlineLevelCol="6"/>
  <cols>
    <col min="1" max="1" width="27.4259259259259" customWidth="1"/>
    <col min="2" max="2" width="30.712962962963" customWidth="1"/>
    <col min="3" max="3" width="27.4259259259259" customWidth="1"/>
    <col min="4" max="4" width="26.8518518518519" customWidth="1"/>
    <col min="5" max="7" width="30.4259259259259" customWidth="1"/>
  </cols>
  <sheetData>
    <row r="1" ht="13.5" customHeight="1" spans="4:7">
      <c r="D1" s="1"/>
      <c r="G1" s="2" t="s">
        <v>497</v>
      </c>
    </row>
    <row r="2" ht="27.75" customHeight="1" spans="1:7">
      <c r="A2" s="3" t="s">
        <v>498</v>
      </c>
      <c r="B2" s="3"/>
      <c r="C2" s="3"/>
      <c r="D2" s="3"/>
      <c r="E2" s="3"/>
      <c r="F2" s="3"/>
      <c r="G2" s="3"/>
    </row>
    <row r="3" ht="13.5" customHeight="1" spans="1:7">
      <c r="A3" s="4" t="str">
        <f>"单位名称："&amp;"中国共产党曲靖市委员会机构编制委员会办公室"</f>
        <v>单位名称：中国共产党曲靖市委员会机构编制委员会办公室</v>
      </c>
      <c r="B3" s="5"/>
      <c r="C3" s="5"/>
      <c r="D3" s="5"/>
      <c r="E3" s="6"/>
      <c r="F3" s="6"/>
      <c r="G3" s="285" t="s">
        <v>2</v>
      </c>
    </row>
    <row r="4" ht="21.75" customHeight="1" spans="1:7">
      <c r="A4" s="8" t="s">
        <v>232</v>
      </c>
      <c r="B4" s="8" t="s">
        <v>306</v>
      </c>
      <c r="C4" s="8" t="s">
        <v>234</v>
      </c>
      <c r="D4" s="9" t="s">
        <v>499</v>
      </c>
      <c r="E4" s="10" t="s">
        <v>32</v>
      </c>
      <c r="F4" s="10"/>
      <c r="G4" s="10"/>
    </row>
    <row r="5" ht="21.75" customHeight="1" spans="1:7">
      <c r="A5" s="8"/>
      <c r="B5" s="8"/>
      <c r="C5" s="8"/>
      <c r="D5" s="9"/>
      <c r="E5" s="10" t="s">
        <v>500</v>
      </c>
      <c r="F5" s="9" t="s">
        <v>501</v>
      </c>
      <c r="G5" s="9" t="s">
        <v>502</v>
      </c>
    </row>
    <row r="6" ht="40.5" customHeight="1" spans="1:7">
      <c r="A6" s="8"/>
      <c r="B6" s="8"/>
      <c r="C6" s="8"/>
      <c r="D6" s="9"/>
      <c r="E6" s="10"/>
      <c r="F6" s="9" t="s">
        <v>31</v>
      </c>
      <c r="G6" s="9"/>
    </row>
    <row r="7" ht="15.75" customHeight="1" spans="1:7">
      <c r="A7" s="11">
        <v>1</v>
      </c>
      <c r="B7" s="11">
        <v>2</v>
      </c>
      <c r="C7" s="11">
        <v>3</v>
      </c>
      <c r="D7" s="11">
        <v>4</v>
      </c>
      <c r="E7" s="11">
        <v>5</v>
      </c>
      <c r="F7" s="11">
        <v>6</v>
      </c>
      <c r="G7" s="12">
        <v>7</v>
      </c>
    </row>
    <row r="8" ht="26.25" customHeight="1" spans="1:7">
      <c r="A8" s="13" t="s">
        <v>43</v>
      </c>
      <c r="B8" s="14"/>
      <c r="C8" s="14"/>
      <c r="D8" s="14"/>
      <c r="E8" s="15">
        <v>99.1</v>
      </c>
      <c r="F8" s="15">
        <v>99.1</v>
      </c>
      <c r="G8" s="15">
        <v>99.1</v>
      </c>
    </row>
    <row r="9" ht="24.75" customHeight="1" spans="1:7">
      <c r="A9" s="13"/>
      <c r="B9" s="13" t="s">
        <v>503</v>
      </c>
      <c r="C9" s="13" t="s">
        <v>318</v>
      </c>
      <c r="D9" s="13" t="s">
        <v>504</v>
      </c>
      <c r="E9" s="15">
        <v>20</v>
      </c>
      <c r="F9" s="15">
        <v>20</v>
      </c>
      <c r="G9" s="15">
        <v>20</v>
      </c>
    </row>
    <row r="10" ht="24.75" customHeight="1" spans="1:7">
      <c r="A10" s="13"/>
      <c r="B10" s="13" t="s">
        <v>503</v>
      </c>
      <c r="C10" s="13" t="s">
        <v>315</v>
      </c>
      <c r="D10" s="13" t="s">
        <v>504</v>
      </c>
      <c r="E10" s="15">
        <v>20</v>
      </c>
      <c r="F10" s="15">
        <v>20</v>
      </c>
      <c r="G10" s="15">
        <v>20</v>
      </c>
    </row>
    <row r="11" ht="24.75" customHeight="1" spans="1:7">
      <c r="A11" s="13"/>
      <c r="B11" s="13" t="s">
        <v>503</v>
      </c>
      <c r="C11" s="13" t="s">
        <v>321</v>
      </c>
      <c r="D11" s="13" t="s">
        <v>504</v>
      </c>
      <c r="E11" s="15">
        <v>19</v>
      </c>
      <c r="F11" s="15">
        <v>19</v>
      </c>
      <c r="G11" s="15">
        <v>19</v>
      </c>
    </row>
    <row r="12" ht="24.75" customHeight="1" spans="1:7">
      <c r="A12" s="13"/>
      <c r="B12" s="13" t="s">
        <v>503</v>
      </c>
      <c r="C12" s="13" t="s">
        <v>311</v>
      </c>
      <c r="D12" s="13" t="s">
        <v>504</v>
      </c>
      <c r="E12" s="15">
        <v>20</v>
      </c>
      <c r="F12" s="15">
        <v>20</v>
      </c>
      <c r="G12" s="15">
        <v>20</v>
      </c>
    </row>
    <row r="13" ht="18.75" customHeight="1" spans="1:7">
      <c r="A13" s="16"/>
      <c r="B13" s="17" t="s">
        <v>503</v>
      </c>
      <c r="C13" s="17" t="s">
        <v>325</v>
      </c>
      <c r="D13" s="18" t="s">
        <v>504</v>
      </c>
      <c r="E13" s="15">
        <v>20.1</v>
      </c>
      <c r="F13" s="15">
        <v>20.1</v>
      </c>
      <c r="G13" s="15">
        <v>20.1</v>
      </c>
    </row>
    <row r="14" ht="18.75" customHeight="1" spans="1:7">
      <c r="A14" s="16" t="s">
        <v>29</v>
      </c>
      <c r="B14" s="17" t="s">
        <v>505</v>
      </c>
      <c r="C14" s="17"/>
      <c r="D14" s="18"/>
      <c r="E14" s="15">
        <v>99.1</v>
      </c>
      <c r="F14" s="15">
        <v>99.1</v>
      </c>
      <c r="G14" s="15">
        <v>99.1</v>
      </c>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topLeftCell="A11" workbookViewId="0">
      <selection activeCell="C7" sqref="C7"/>
    </sheetView>
  </sheetViews>
  <sheetFormatPr defaultColWidth="9.13888888888889" defaultRowHeight="14.25" customHeight="1"/>
  <cols>
    <col min="1" max="1" width="30.4259259259259" customWidth="1"/>
    <col min="2" max="2" width="37.712962962963" customWidth="1"/>
    <col min="3" max="3" width="18.8518518518519" customWidth="1"/>
    <col min="4" max="4" width="21" customWidth="1"/>
    <col min="5" max="5" width="18.8518518518519" customWidth="1"/>
    <col min="6" max="6" width="20.1388888888889" customWidth="1"/>
    <col min="7" max="7" width="18.8518518518519" customWidth="1"/>
    <col min="8" max="8" width="19.8518518518519" customWidth="1"/>
    <col min="9" max="9" width="21.2777777777778" customWidth="1"/>
    <col min="10" max="10" width="15.5740740740741" customWidth="1"/>
    <col min="11" max="11" width="16.4259259259259" customWidth="1"/>
    <col min="12" max="12" width="13.5740740740741" customWidth="1"/>
    <col min="13" max="17" width="18.8518518518519" customWidth="1"/>
  </cols>
  <sheetData>
    <row r="1" ht="15.75" customHeight="1" spans="17:17">
      <c r="Q1" s="41" t="s">
        <v>45</v>
      </c>
    </row>
    <row r="2" ht="28.5" customHeight="1" spans="1:17">
      <c r="A2" s="3" t="s">
        <v>46</v>
      </c>
      <c r="B2" s="3"/>
      <c r="C2" s="3"/>
      <c r="D2" s="3"/>
      <c r="E2" s="3"/>
      <c r="F2" s="3"/>
      <c r="G2" s="3"/>
      <c r="H2" s="3"/>
      <c r="I2" s="3"/>
      <c r="J2" s="3"/>
      <c r="K2" s="3"/>
      <c r="L2" s="3"/>
      <c r="M2" s="3"/>
      <c r="N2" s="3"/>
      <c r="O2" s="3"/>
      <c r="P2" s="3"/>
      <c r="Q2" s="3"/>
    </row>
    <row r="3" ht="15" customHeight="1" spans="1:17">
      <c r="A3" s="221" t="str">
        <f>"单位名称："&amp;"中国共产党曲靖市委员会机构编制委员会办公室"</f>
        <v>单位名称：中国共产党曲靖市委员会机构编制委员会办公室</v>
      </c>
      <c r="B3" s="222"/>
      <c r="C3" s="65"/>
      <c r="D3" s="6"/>
      <c r="E3" s="65"/>
      <c r="F3" s="6"/>
      <c r="G3" s="65"/>
      <c r="H3" s="6"/>
      <c r="I3" s="6"/>
      <c r="J3" s="6"/>
      <c r="K3" s="65"/>
      <c r="L3" s="6"/>
      <c r="M3" s="65"/>
      <c r="N3" s="65"/>
      <c r="O3" s="6"/>
      <c r="P3" s="6"/>
      <c r="Q3" s="279" t="s">
        <v>2</v>
      </c>
    </row>
    <row r="4" ht="21" customHeight="1" spans="1:17">
      <c r="A4" s="223" t="s">
        <v>47</v>
      </c>
      <c r="B4" s="224" t="s">
        <v>48</v>
      </c>
      <c r="C4" s="225" t="s">
        <v>29</v>
      </c>
      <c r="D4" s="226" t="s">
        <v>49</v>
      </c>
      <c r="E4" s="10"/>
      <c r="F4" s="226" t="s">
        <v>50</v>
      </c>
      <c r="G4" s="10"/>
      <c r="H4" s="227" t="s">
        <v>32</v>
      </c>
      <c r="I4" s="233" t="s">
        <v>33</v>
      </c>
      <c r="J4" s="224" t="s">
        <v>34</v>
      </c>
      <c r="K4" s="234" t="s">
        <v>51</v>
      </c>
      <c r="L4" s="226" t="s">
        <v>36</v>
      </c>
      <c r="M4" s="235"/>
      <c r="N4" s="235"/>
      <c r="O4" s="235"/>
      <c r="P4" s="235"/>
      <c r="Q4" s="239"/>
    </row>
    <row r="5" ht="32" customHeight="1" spans="1:17">
      <c r="A5" s="10"/>
      <c r="B5" s="228"/>
      <c r="C5" s="228"/>
      <c r="D5" s="228" t="s">
        <v>29</v>
      </c>
      <c r="E5" s="228" t="s">
        <v>52</v>
      </c>
      <c r="F5" s="228" t="s">
        <v>29</v>
      </c>
      <c r="G5" s="229" t="s">
        <v>52</v>
      </c>
      <c r="H5" s="228"/>
      <c r="I5" s="228"/>
      <c r="J5" s="228"/>
      <c r="K5" s="229"/>
      <c r="L5" s="228" t="s">
        <v>31</v>
      </c>
      <c r="M5" s="236" t="s">
        <v>53</v>
      </c>
      <c r="N5" s="236" t="s">
        <v>54</v>
      </c>
      <c r="O5" s="236" t="s">
        <v>55</v>
      </c>
      <c r="P5" s="236" t="s">
        <v>56</v>
      </c>
      <c r="Q5" s="236" t="s">
        <v>57</v>
      </c>
    </row>
    <row r="6" ht="16.5" customHeight="1" spans="1:17">
      <c r="A6" s="10">
        <v>1</v>
      </c>
      <c r="B6" s="228">
        <v>2</v>
      </c>
      <c r="C6" s="228">
        <v>3</v>
      </c>
      <c r="D6" s="228">
        <v>4</v>
      </c>
      <c r="E6" s="230">
        <v>5</v>
      </c>
      <c r="F6" s="231">
        <v>6</v>
      </c>
      <c r="G6" s="230">
        <v>7</v>
      </c>
      <c r="H6" s="231">
        <v>8</v>
      </c>
      <c r="I6" s="230">
        <v>9</v>
      </c>
      <c r="J6" s="230">
        <v>10</v>
      </c>
      <c r="K6" s="230">
        <v>11</v>
      </c>
      <c r="L6" s="230">
        <v>12</v>
      </c>
      <c r="M6" s="237">
        <v>13</v>
      </c>
      <c r="N6" s="238">
        <v>14</v>
      </c>
      <c r="O6" s="238">
        <v>15</v>
      </c>
      <c r="P6" s="238">
        <v>16</v>
      </c>
      <c r="Q6" s="238">
        <v>17</v>
      </c>
    </row>
    <row r="7" ht="19.5" customHeight="1" spans="1:17">
      <c r="A7" s="13" t="s">
        <v>58</v>
      </c>
      <c r="B7" s="13" t="s">
        <v>59</v>
      </c>
      <c r="C7" s="15">
        <v>514.732021</v>
      </c>
      <c r="D7" s="15">
        <v>415.632021</v>
      </c>
      <c r="E7" s="15">
        <v>415.632021</v>
      </c>
      <c r="F7" s="15">
        <v>99.1</v>
      </c>
      <c r="G7" s="15">
        <v>79</v>
      </c>
      <c r="H7" s="15">
        <v>494.632021</v>
      </c>
      <c r="I7" s="15"/>
      <c r="J7" s="15"/>
      <c r="K7" s="15"/>
      <c r="L7" s="15">
        <v>20.1</v>
      </c>
      <c r="M7" s="15"/>
      <c r="N7" s="15"/>
      <c r="O7" s="15"/>
      <c r="P7" s="15"/>
      <c r="Q7" s="15">
        <v>20.1</v>
      </c>
    </row>
    <row r="8" ht="19.5" customHeight="1" spans="1:17">
      <c r="A8" s="164" t="s">
        <v>60</v>
      </c>
      <c r="B8" s="164" t="s">
        <v>61</v>
      </c>
      <c r="C8" s="15">
        <v>514.732021</v>
      </c>
      <c r="D8" s="15">
        <v>415.632021</v>
      </c>
      <c r="E8" s="15">
        <v>415.632021</v>
      </c>
      <c r="F8" s="15">
        <v>99.1</v>
      </c>
      <c r="G8" s="15">
        <v>79</v>
      </c>
      <c r="H8" s="15">
        <v>494.632021</v>
      </c>
      <c r="I8" s="15"/>
      <c r="J8" s="15"/>
      <c r="K8" s="15"/>
      <c r="L8" s="15">
        <v>20.1</v>
      </c>
      <c r="M8" s="15"/>
      <c r="N8" s="15"/>
      <c r="O8" s="15"/>
      <c r="P8" s="15"/>
      <c r="Q8" s="15">
        <v>20.1</v>
      </c>
    </row>
    <row r="9" ht="19.5" customHeight="1" spans="1:17">
      <c r="A9" s="165" t="s">
        <v>62</v>
      </c>
      <c r="B9" s="165" t="s">
        <v>63</v>
      </c>
      <c r="C9" s="15">
        <v>435.732021</v>
      </c>
      <c r="D9" s="15">
        <v>415.632021</v>
      </c>
      <c r="E9" s="15">
        <v>415.632021</v>
      </c>
      <c r="F9" s="15">
        <v>20.1</v>
      </c>
      <c r="G9" s="15"/>
      <c r="H9" s="15">
        <v>415.632021</v>
      </c>
      <c r="I9" s="15"/>
      <c r="J9" s="15"/>
      <c r="K9" s="15"/>
      <c r="L9" s="15">
        <v>20.1</v>
      </c>
      <c r="M9" s="15"/>
      <c r="N9" s="15"/>
      <c r="O9" s="15"/>
      <c r="P9" s="15"/>
      <c r="Q9" s="15">
        <v>20.1</v>
      </c>
    </row>
    <row r="10" ht="19.5" customHeight="1" spans="1:17">
      <c r="A10" s="165" t="s">
        <v>64</v>
      </c>
      <c r="B10" s="165" t="s">
        <v>65</v>
      </c>
      <c r="C10" s="15">
        <v>79</v>
      </c>
      <c r="D10" s="15"/>
      <c r="E10" s="15"/>
      <c r="F10" s="15">
        <v>79</v>
      </c>
      <c r="G10" s="15">
        <v>79</v>
      </c>
      <c r="H10" s="15">
        <v>79</v>
      </c>
      <c r="I10" s="15"/>
      <c r="J10" s="15"/>
      <c r="K10" s="15"/>
      <c r="L10" s="15"/>
      <c r="M10" s="15"/>
      <c r="N10" s="15"/>
      <c r="O10" s="15"/>
      <c r="P10" s="15"/>
      <c r="Q10" s="15"/>
    </row>
    <row r="11" ht="19.5" customHeight="1" spans="1:17">
      <c r="A11" s="13" t="s">
        <v>66</v>
      </c>
      <c r="B11" s="13" t="s">
        <v>67</v>
      </c>
      <c r="C11" s="15">
        <v>50.788088</v>
      </c>
      <c r="D11" s="15">
        <v>50.788088</v>
      </c>
      <c r="E11" s="15">
        <v>50.788088</v>
      </c>
      <c r="F11" s="15"/>
      <c r="G11" s="15"/>
      <c r="H11" s="15">
        <v>50.788088</v>
      </c>
      <c r="I11" s="15"/>
      <c r="J11" s="15"/>
      <c r="K11" s="15"/>
      <c r="L11" s="15"/>
      <c r="M11" s="15"/>
      <c r="N11" s="15"/>
      <c r="O11" s="15"/>
      <c r="P11" s="15"/>
      <c r="Q11" s="15"/>
    </row>
    <row r="12" ht="19.5" customHeight="1" spans="1:17">
      <c r="A12" s="164" t="s">
        <v>68</v>
      </c>
      <c r="B12" s="164" t="s">
        <v>69</v>
      </c>
      <c r="C12" s="15">
        <v>50.788088</v>
      </c>
      <c r="D12" s="15">
        <v>50.788088</v>
      </c>
      <c r="E12" s="15">
        <v>50.788088</v>
      </c>
      <c r="F12" s="15"/>
      <c r="G12" s="15"/>
      <c r="H12" s="15">
        <v>50.788088</v>
      </c>
      <c r="I12" s="15"/>
      <c r="J12" s="15"/>
      <c r="K12" s="15"/>
      <c r="L12" s="15"/>
      <c r="M12" s="15"/>
      <c r="N12" s="15"/>
      <c r="O12" s="15"/>
      <c r="P12" s="15"/>
      <c r="Q12" s="15"/>
    </row>
    <row r="13" ht="19.5" customHeight="1" spans="1:17">
      <c r="A13" s="165" t="s">
        <v>70</v>
      </c>
      <c r="B13" s="165" t="s">
        <v>71</v>
      </c>
      <c r="C13" s="15">
        <v>2.081288</v>
      </c>
      <c r="D13" s="15">
        <v>2.081288</v>
      </c>
      <c r="E13" s="15">
        <v>2.081288</v>
      </c>
      <c r="F13" s="15"/>
      <c r="G13" s="15"/>
      <c r="H13" s="15">
        <v>2.081288</v>
      </c>
      <c r="I13" s="15"/>
      <c r="J13" s="15"/>
      <c r="K13" s="15"/>
      <c r="L13" s="15"/>
      <c r="M13" s="15"/>
      <c r="N13" s="15"/>
      <c r="O13" s="15"/>
      <c r="P13" s="15"/>
      <c r="Q13" s="15"/>
    </row>
    <row r="14" ht="19.5" customHeight="1" spans="1:17">
      <c r="A14" s="165" t="s">
        <v>72</v>
      </c>
      <c r="B14" s="165" t="s">
        <v>73</v>
      </c>
      <c r="C14" s="15">
        <v>48.7068</v>
      </c>
      <c r="D14" s="15">
        <v>48.7068</v>
      </c>
      <c r="E14" s="15">
        <v>48.7068</v>
      </c>
      <c r="F14" s="15"/>
      <c r="G14" s="15"/>
      <c r="H14" s="15">
        <v>48.7068</v>
      </c>
      <c r="I14" s="15"/>
      <c r="J14" s="15"/>
      <c r="K14" s="15"/>
      <c r="L14" s="15"/>
      <c r="M14" s="15"/>
      <c r="N14" s="15"/>
      <c r="O14" s="15"/>
      <c r="P14" s="15"/>
      <c r="Q14" s="15"/>
    </row>
    <row r="15" ht="19.5" customHeight="1" spans="1:17">
      <c r="A15" s="13" t="s">
        <v>74</v>
      </c>
      <c r="B15" s="13" t="s">
        <v>75</v>
      </c>
      <c r="C15" s="15">
        <v>33.631051</v>
      </c>
      <c r="D15" s="15">
        <v>33.631051</v>
      </c>
      <c r="E15" s="15">
        <v>33.631051</v>
      </c>
      <c r="F15" s="15"/>
      <c r="G15" s="15"/>
      <c r="H15" s="15">
        <v>33.631051</v>
      </c>
      <c r="I15" s="15"/>
      <c r="J15" s="15"/>
      <c r="K15" s="15"/>
      <c r="L15" s="15"/>
      <c r="M15" s="15"/>
      <c r="N15" s="15"/>
      <c r="O15" s="15"/>
      <c r="P15" s="15"/>
      <c r="Q15" s="15"/>
    </row>
    <row r="16" ht="19.5" customHeight="1" spans="1:17">
      <c r="A16" s="164" t="s">
        <v>76</v>
      </c>
      <c r="B16" s="164" t="s">
        <v>77</v>
      </c>
      <c r="C16" s="15">
        <v>33.631051</v>
      </c>
      <c r="D16" s="15">
        <v>33.631051</v>
      </c>
      <c r="E16" s="15">
        <v>33.631051</v>
      </c>
      <c r="F16" s="15"/>
      <c r="G16" s="15"/>
      <c r="H16" s="15">
        <v>33.631051</v>
      </c>
      <c r="I16" s="15"/>
      <c r="J16" s="15"/>
      <c r="K16" s="15"/>
      <c r="L16" s="15"/>
      <c r="M16" s="15"/>
      <c r="N16" s="15"/>
      <c r="O16" s="15"/>
      <c r="P16" s="15"/>
      <c r="Q16" s="15"/>
    </row>
    <row r="17" ht="19.5" customHeight="1" spans="1:17">
      <c r="A17" s="165" t="s">
        <v>78</v>
      </c>
      <c r="B17" s="165" t="s">
        <v>79</v>
      </c>
      <c r="C17" s="15">
        <v>17.085816</v>
      </c>
      <c r="D17" s="15">
        <v>17.085816</v>
      </c>
      <c r="E17" s="15">
        <v>17.085816</v>
      </c>
      <c r="F17" s="15"/>
      <c r="G17" s="15"/>
      <c r="H17" s="15">
        <v>17.085816</v>
      </c>
      <c r="I17" s="15"/>
      <c r="J17" s="15"/>
      <c r="K17" s="15"/>
      <c r="L17" s="15"/>
      <c r="M17" s="15"/>
      <c r="N17" s="15"/>
      <c r="O17" s="15"/>
      <c r="P17" s="15"/>
      <c r="Q17" s="15"/>
    </row>
    <row r="18" ht="19.5" customHeight="1" spans="1:17">
      <c r="A18" s="165" t="s">
        <v>80</v>
      </c>
      <c r="B18" s="165" t="s">
        <v>81</v>
      </c>
      <c r="C18" s="15">
        <v>13.459277</v>
      </c>
      <c r="D18" s="15">
        <v>13.459277</v>
      </c>
      <c r="E18" s="15">
        <v>13.459277</v>
      </c>
      <c r="F18" s="15"/>
      <c r="G18" s="15"/>
      <c r="H18" s="15">
        <v>13.459277</v>
      </c>
      <c r="I18" s="15"/>
      <c r="J18" s="15"/>
      <c r="K18" s="15"/>
      <c r="L18" s="15"/>
      <c r="M18" s="15"/>
      <c r="N18" s="15"/>
      <c r="O18" s="15"/>
      <c r="P18" s="15"/>
      <c r="Q18" s="15"/>
    </row>
    <row r="19" ht="19.5" customHeight="1" spans="1:17">
      <c r="A19" s="165" t="s">
        <v>82</v>
      </c>
      <c r="B19" s="165" t="s">
        <v>83</v>
      </c>
      <c r="C19" s="15">
        <v>3.085958</v>
      </c>
      <c r="D19" s="15">
        <v>3.085958</v>
      </c>
      <c r="E19" s="15">
        <v>3.085958</v>
      </c>
      <c r="F19" s="15"/>
      <c r="G19" s="15"/>
      <c r="H19" s="15">
        <v>3.085958</v>
      </c>
      <c r="I19" s="15"/>
      <c r="J19" s="15"/>
      <c r="K19" s="15"/>
      <c r="L19" s="15"/>
      <c r="M19" s="15"/>
      <c r="N19" s="15"/>
      <c r="O19" s="15"/>
      <c r="P19" s="15"/>
      <c r="Q19" s="15"/>
    </row>
    <row r="20" ht="19.5" customHeight="1" spans="1:17">
      <c r="A20" s="13" t="s">
        <v>84</v>
      </c>
      <c r="B20" s="13" t="s">
        <v>85</v>
      </c>
      <c r="C20" s="15">
        <v>43.833132</v>
      </c>
      <c r="D20" s="15">
        <v>43.833132</v>
      </c>
      <c r="E20" s="15">
        <v>43.833132</v>
      </c>
      <c r="F20" s="15"/>
      <c r="G20" s="15"/>
      <c r="H20" s="15">
        <v>43.833132</v>
      </c>
      <c r="I20" s="15"/>
      <c r="J20" s="15"/>
      <c r="K20" s="15"/>
      <c r="L20" s="15"/>
      <c r="M20" s="15"/>
      <c r="N20" s="15"/>
      <c r="O20" s="15"/>
      <c r="P20" s="15"/>
      <c r="Q20" s="15"/>
    </row>
    <row r="21" ht="19.5" customHeight="1" spans="1:17">
      <c r="A21" s="164" t="s">
        <v>86</v>
      </c>
      <c r="B21" s="164" t="s">
        <v>87</v>
      </c>
      <c r="C21" s="15">
        <v>43.833132</v>
      </c>
      <c r="D21" s="15">
        <v>43.833132</v>
      </c>
      <c r="E21" s="15">
        <v>43.833132</v>
      </c>
      <c r="F21" s="15"/>
      <c r="G21" s="15"/>
      <c r="H21" s="15">
        <v>43.833132</v>
      </c>
      <c r="I21" s="15"/>
      <c r="J21" s="15"/>
      <c r="K21" s="15"/>
      <c r="L21" s="15"/>
      <c r="M21" s="15"/>
      <c r="N21" s="15"/>
      <c r="O21" s="15"/>
      <c r="P21" s="15"/>
      <c r="Q21" s="15"/>
    </row>
    <row r="22" ht="19.5" customHeight="1" spans="1:17">
      <c r="A22" s="165" t="s">
        <v>88</v>
      </c>
      <c r="B22" s="165" t="s">
        <v>89</v>
      </c>
      <c r="C22" s="15">
        <v>43.833132</v>
      </c>
      <c r="D22" s="15">
        <v>43.833132</v>
      </c>
      <c r="E22" s="15">
        <v>43.833132</v>
      </c>
      <c r="F22" s="15"/>
      <c r="G22" s="15"/>
      <c r="H22" s="15">
        <v>43.833132</v>
      </c>
      <c r="I22" s="15"/>
      <c r="J22" s="15"/>
      <c r="K22" s="15"/>
      <c r="L22" s="15"/>
      <c r="M22" s="15"/>
      <c r="N22" s="15"/>
      <c r="O22" s="15"/>
      <c r="P22" s="15"/>
      <c r="Q22" s="15"/>
    </row>
    <row r="23" ht="17.25" customHeight="1" spans="1:17">
      <c r="A23" s="232" t="s">
        <v>90</v>
      </c>
      <c r="B23" s="233" t="s">
        <v>90</v>
      </c>
      <c r="C23" s="15">
        <v>642.984292</v>
      </c>
      <c r="D23" s="15">
        <v>543.884292</v>
      </c>
      <c r="E23" s="15">
        <v>543.884292</v>
      </c>
      <c r="F23" s="15">
        <v>99.1</v>
      </c>
      <c r="G23" s="15">
        <v>79</v>
      </c>
      <c r="H23" s="15">
        <v>622.884292</v>
      </c>
      <c r="I23" s="15"/>
      <c r="J23" s="15"/>
      <c r="K23" s="15"/>
      <c r="L23" s="15">
        <v>20.1</v>
      </c>
      <c r="M23" s="15"/>
      <c r="N23" s="15"/>
      <c r="O23" s="15"/>
      <c r="P23" s="15"/>
      <c r="Q23" s="15">
        <v>20.1</v>
      </c>
    </row>
  </sheetData>
  <mergeCells count="13">
    <mergeCell ref="A2:Q2"/>
    <mergeCell ref="A3:N3"/>
    <mergeCell ref="D4:E4"/>
    <mergeCell ref="F4:G4"/>
    <mergeCell ref="L4:Q4"/>
    <mergeCell ref="A23:B23"/>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A8" sqref="$A8:$XFD8"/>
    </sheetView>
  </sheetViews>
  <sheetFormatPr defaultColWidth="9.13888888888889" defaultRowHeight="14.25" customHeight="1" outlineLevelCol="3"/>
  <cols>
    <col min="1" max="1" width="49.2777777777778" customWidth="1"/>
    <col min="2" max="2" width="38.8518518518519" customWidth="1"/>
    <col min="3" max="3" width="52.712962962963" customWidth="1"/>
    <col min="4" max="4" width="36.4259259259259" customWidth="1"/>
  </cols>
  <sheetData>
    <row r="1" customHeight="1" spans="1:4">
      <c r="A1" s="199"/>
      <c r="C1" s="213"/>
      <c r="D1" s="152" t="s">
        <v>91</v>
      </c>
    </row>
    <row r="2" ht="31.5" customHeight="1" spans="1:4">
      <c r="A2" s="53" t="s">
        <v>92</v>
      </c>
      <c r="B2" s="214"/>
      <c r="C2" s="213"/>
      <c r="D2" s="214"/>
    </row>
    <row r="3" ht="17.25" customHeight="1" spans="1:4">
      <c r="A3" s="116" t="str">
        <f>"单位名称："&amp;"中国共产党曲靖市委员会机构编制委员会办公室"</f>
        <v>单位名称：中国共产党曲靖市委员会机构编制委员会办公室</v>
      </c>
      <c r="B3" s="215"/>
      <c r="C3" s="213"/>
      <c r="D3" s="280" t="s">
        <v>2</v>
      </c>
    </row>
    <row r="4" ht="19.5" customHeight="1" spans="1:4">
      <c r="A4" s="10" t="s">
        <v>3</v>
      </c>
      <c r="B4" s="10"/>
      <c r="C4" s="216" t="s">
        <v>4</v>
      </c>
      <c r="D4" s="182"/>
    </row>
    <row r="5" ht="21.75" customHeight="1" spans="1:4">
      <c r="A5" s="10" t="s">
        <v>5</v>
      </c>
      <c r="B5" s="217" t="s">
        <v>6</v>
      </c>
      <c r="C5" s="218" t="s">
        <v>93</v>
      </c>
      <c r="D5" s="217" t="s">
        <v>6</v>
      </c>
    </row>
    <row r="6" ht="17.25" customHeight="1" spans="1:4">
      <c r="A6" s="10"/>
      <c r="B6" s="219"/>
      <c r="C6" s="218"/>
      <c r="D6" s="219"/>
    </row>
    <row r="7" ht="17.25" customHeight="1" spans="1:4">
      <c r="A7" s="13" t="s">
        <v>94</v>
      </c>
      <c r="B7" s="15">
        <v>622.884292</v>
      </c>
      <c r="C7" s="13" t="s">
        <v>95</v>
      </c>
      <c r="D7" s="15">
        <v>622.884292</v>
      </c>
    </row>
    <row r="8" ht="17.25" customHeight="1" spans="1:4">
      <c r="A8" s="13" t="s">
        <v>96</v>
      </c>
      <c r="B8" s="15">
        <v>622.884292</v>
      </c>
      <c r="C8" s="220" t="s">
        <v>97</v>
      </c>
      <c r="D8" s="15">
        <v>494.632021</v>
      </c>
    </row>
    <row r="9" ht="17.25" customHeight="1" spans="1:4">
      <c r="A9" s="13" t="s">
        <v>98</v>
      </c>
      <c r="B9" s="15"/>
      <c r="C9" s="220" t="s">
        <v>99</v>
      </c>
      <c r="D9" s="15"/>
    </row>
    <row r="10" ht="17.25" customHeight="1" spans="1:4">
      <c r="A10" s="13" t="s">
        <v>100</v>
      </c>
      <c r="B10" s="15"/>
      <c r="C10" s="220" t="s">
        <v>101</v>
      </c>
      <c r="D10" s="15"/>
    </row>
    <row r="11" ht="17.25" customHeight="1" spans="1:4">
      <c r="A11" s="13" t="s">
        <v>102</v>
      </c>
      <c r="B11" s="15"/>
      <c r="C11" s="220" t="s">
        <v>103</v>
      </c>
      <c r="D11" s="15"/>
    </row>
    <row r="12" ht="17.25" customHeight="1" spans="1:4">
      <c r="A12" s="13" t="s">
        <v>96</v>
      </c>
      <c r="B12" s="15"/>
      <c r="C12" s="220" t="s">
        <v>104</v>
      </c>
      <c r="D12" s="15"/>
    </row>
    <row r="13" ht="17.25" customHeight="1" spans="1:4">
      <c r="A13" s="13" t="s">
        <v>98</v>
      </c>
      <c r="B13" s="15"/>
      <c r="C13" s="220" t="s">
        <v>105</v>
      </c>
      <c r="D13" s="15"/>
    </row>
    <row r="14" ht="17.25" customHeight="1" spans="1:4">
      <c r="A14" s="13" t="s">
        <v>100</v>
      </c>
      <c r="B14" s="15"/>
      <c r="C14" s="220" t="s">
        <v>106</v>
      </c>
      <c r="D14" s="15"/>
    </row>
    <row r="15" customHeight="1" spans="1:4">
      <c r="A15" s="13"/>
      <c r="B15" s="15"/>
      <c r="C15" s="220" t="s">
        <v>107</v>
      </c>
      <c r="D15" s="15">
        <v>50.788088</v>
      </c>
    </row>
    <row r="16" ht="17.25" customHeight="1" spans="1:4">
      <c r="A16" s="218"/>
      <c r="B16" s="15"/>
      <c r="C16" s="220" t="s">
        <v>108</v>
      </c>
      <c r="D16" s="15">
        <v>33.631051</v>
      </c>
    </row>
    <row r="17" ht="17.25" customHeight="1" spans="1:4">
      <c r="A17" s="218"/>
      <c r="B17" s="15"/>
      <c r="C17" s="220" t="s">
        <v>109</v>
      </c>
      <c r="D17" s="15"/>
    </row>
    <row r="18" ht="17.25" customHeight="1" spans="1:4">
      <c r="A18" s="218"/>
      <c r="B18" s="15"/>
      <c r="C18" s="220" t="s">
        <v>110</v>
      </c>
      <c r="D18" s="15"/>
    </row>
    <row r="19" ht="17.25" customHeight="1" spans="1:4">
      <c r="A19" s="218"/>
      <c r="B19" s="15"/>
      <c r="C19" s="220" t="s">
        <v>111</v>
      </c>
      <c r="D19" s="15"/>
    </row>
    <row r="20" ht="17.25" customHeight="1" spans="1:4">
      <c r="A20" s="218"/>
      <c r="B20" s="15"/>
      <c r="C20" s="220" t="s">
        <v>112</v>
      </c>
      <c r="D20" s="15"/>
    </row>
    <row r="21" ht="17.25" customHeight="1" spans="1:4">
      <c r="A21" s="218"/>
      <c r="B21" s="15"/>
      <c r="C21" s="220" t="s">
        <v>113</v>
      </c>
      <c r="D21" s="15"/>
    </row>
    <row r="22" ht="17.25" customHeight="1" spans="1:4">
      <c r="A22" s="218"/>
      <c r="B22" s="15"/>
      <c r="C22" s="220" t="s">
        <v>114</v>
      </c>
      <c r="D22" s="15"/>
    </row>
    <row r="23" ht="17.25" customHeight="1" spans="1:4">
      <c r="A23" s="218"/>
      <c r="B23" s="15"/>
      <c r="C23" s="220" t="s">
        <v>115</v>
      </c>
      <c r="D23" s="15"/>
    </row>
    <row r="24" ht="17.25" customHeight="1" spans="1:4">
      <c r="A24" s="218"/>
      <c r="B24" s="15"/>
      <c r="C24" s="220" t="s">
        <v>116</v>
      </c>
      <c r="D24" s="15"/>
    </row>
    <row r="25" ht="17.25" customHeight="1" spans="1:4">
      <c r="A25" s="218"/>
      <c r="B25" s="15"/>
      <c r="C25" s="220" t="s">
        <v>117</v>
      </c>
      <c r="D25" s="15"/>
    </row>
    <row r="26" ht="17.25" customHeight="1" spans="1:4">
      <c r="A26" s="218"/>
      <c r="B26" s="15"/>
      <c r="C26" s="220" t="s">
        <v>118</v>
      </c>
      <c r="D26" s="15">
        <v>43.833132</v>
      </c>
    </row>
    <row r="27" ht="17.25" customHeight="1" spans="1:4">
      <c r="A27" s="218"/>
      <c r="B27" s="15"/>
      <c r="C27" s="220" t="s">
        <v>119</v>
      </c>
      <c r="D27" s="15"/>
    </row>
    <row r="28" ht="17.25" customHeight="1" spans="1:4">
      <c r="A28" s="218"/>
      <c r="B28" s="15"/>
      <c r="C28" s="220" t="s">
        <v>120</v>
      </c>
      <c r="D28" s="15"/>
    </row>
    <row r="29" ht="17.25" customHeight="1" spans="1:4">
      <c r="A29" s="218"/>
      <c r="B29" s="15"/>
      <c r="C29" s="220" t="s">
        <v>121</v>
      </c>
      <c r="D29" s="15"/>
    </row>
    <row r="30" ht="17.25" customHeight="1" spans="1:4">
      <c r="A30" s="218"/>
      <c r="B30" s="15"/>
      <c r="C30" s="220" t="s">
        <v>122</v>
      </c>
      <c r="D30" s="15"/>
    </row>
    <row r="31" ht="17.25" customHeight="1" spans="1:4">
      <c r="A31" s="218"/>
      <c r="B31" s="15"/>
      <c r="C31" s="48" t="s">
        <v>123</v>
      </c>
      <c r="D31" s="15"/>
    </row>
    <row r="32" ht="17.25" customHeight="1" spans="1:4">
      <c r="A32" s="218" t="s">
        <v>124</v>
      </c>
      <c r="B32" s="15">
        <v>622.884292</v>
      </c>
      <c r="C32" s="218" t="s">
        <v>23</v>
      </c>
      <c r="D32" s="15">
        <v>622.884292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workbookViewId="0">
      <selection activeCell="D23" sqref="D23"/>
    </sheetView>
  </sheetViews>
  <sheetFormatPr defaultColWidth="9.13888888888889" defaultRowHeight="14.25" customHeight="1" outlineLevelCol="6"/>
  <cols>
    <col min="1" max="1" width="20.1388888888889" customWidth="1"/>
    <col min="2" max="2" width="44" customWidth="1"/>
    <col min="3" max="3" width="24.2777777777778" customWidth="1"/>
    <col min="4" max="4" width="16.5740740740741" customWidth="1"/>
    <col min="5" max="7" width="24.2777777777778" customWidth="1"/>
  </cols>
  <sheetData>
    <row r="1" customHeight="1" spans="4:7">
      <c r="D1" s="203"/>
      <c r="F1" s="60"/>
      <c r="G1" s="41" t="s">
        <v>125</v>
      </c>
    </row>
    <row r="2" ht="39" customHeight="1" spans="1:7">
      <c r="A2" s="115" t="s">
        <v>126</v>
      </c>
      <c r="B2" s="115"/>
      <c r="C2" s="115"/>
      <c r="D2" s="115"/>
      <c r="E2" s="115"/>
      <c r="F2" s="115"/>
      <c r="G2" s="115"/>
    </row>
    <row r="3" ht="18" customHeight="1" spans="1:7">
      <c r="A3" s="4" t="str">
        <f>"单位名称："&amp;"中国共产党曲靖市委员会机构编制委员会办公室"</f>
        <v>单位名称：中国共产党曲靖市委员会机构编制委员会办公室</v>
      </c>
      <c r="F3" s="111"/>
      <c r="G3" s="280" t="s">
        <v>2</v>
      </c>
    </row>
    <row r="4" ht="20.25" customHeight="1" spans="1:7">
      <c r="A4" s="204" t="s">
        <v>127</v>
      </c>
      <c r="B4" s="205"/>
      <c r="C4" s="70" t="s">
        <v>29</v>
      </c>
      <c r="D4" s="206" t="s">
        <v>49</v>
      </c>
      <c r="E4" s="10"/>
      <c r="F4" s="10"/>
      <c r="G4" s="10" t="s">
        <v>50</v>
      </c>
    </row>
    <row r="5" ht="20.25" customHeight="1" spans="1:7">
      <c r="A5" s="207" t="s">
        <v>47</v>
      </c>
      <c r="B5" s="207" t="s">
        <v>48</v>
      </c>
      <c r="C5" s="10"/>
      <c r="D5" s="69" t="s">
        <v>31</v>
      </c>
      <c r="E5" s="69" t="s">
        <v>128</v>
      </c>
      <c r="F5" s="69" t="s">
        <v>129</v>
      </c>
      <c r="G5" s="10"/>
    </row>
    <row r="6" ht="13.5" customHeight="1" spans="1:7">
      <c r="A6" s="207" t="s">
        <v>130</v>
      </c>
      <c r="B6" s="207" t="s">
        <v>131</v>
      </c>
      <c r="C6" s="207" t="s">
        <v>132</v>
      </c>
      <c r="D6" s="121" t="s">
        <v>133</v>
      </c>
      <c r="E6" s="121" t="s">
        <v>134</v>
      </c>
      <c r="F6" s="121" t="s">
        <v>135</v>
      </c>
      <c r="G6" s="74">
        <v>7</v>
      </c>
    </row>
    <row r="7" ht="18" customHeight="1" spans="1:7">
      <c r="A7" s="208" t="s">
        <v>58</v>
      </c>
      <c r="B7" s="13" t="s">
        <v>59</v>
      </c>
      <c r="C7" s="15">
        <v>494.632021</v>
      </c>
      <c r="D7" s="15">
        <v>415.632021</v>
      </c>
      <c r="E7" s="15">
        <v>349.1993</v>
      </c>
      <c r="F7" s="15">
        <v>66.432721</v>
      </c>
      <c r="G7" s="15">
        <v>79</v>
      </c>
    </row>
    <row r="8" ht="18" customHeight="1" spans="1:7">
      <c r="A8" s="209" t="s">
        <v>60</v>
      </c>
      <c r="B8" s="164" t="s">
        <v>61</v>
      </c>
      <c r="C8" s="15">
        <v>494.632021</v>
      </c>
      <c r="D8" s="15">
        <v>415.632021</v>
      </c>
      <c r="E8" s="15">
        <v>349.1993</v>
      </c>
      <c r="F8" s="15">
        <v>66.432721</v>
      </c>
      <c r="G8" s="15">
        <v>79</v>
      </c>
    </row>
    <row r="9" ht="18" customHeight="1" spans="1:7">
      <c r="A9" s="210" t="s">
        <v>62</v>
      </c>
      <c r="B9" s="165" t="s">
        <v>63</v>
      </c>
      <c r="C9" s="15">
        <v>415.632021</v>
      </c>
      <c r="D9" s="15">
        <v>415.632021</v>
      </c>
      <c r="E9" s="15">
        <v>349.1993</v>
      </c>
      <c r="F9" s="15">
        <v>66.432721</v>
      </c>
      <c r="G9" s="15"/>
    </row>
    <row r="10" ht="18" customHeight="1" spans="1:7">
      <c r="A10" s="210" t="s">
        <v>64</v>
      </c>
      <c r="B10" s="165" t="s">
        <v>65</v>
      </c>
      <c r="C10" s="15">
        <v>79</v>
      </c>
      <c r="D10" s="15"/>
      <c r="E10" s="15"/>
      <c r="F10" s="15"/>
      <c r="G10" s="15">
        <v>79</v>
      </c>
    </row>
    <row r="11" ht="18" customHeight="1" spans="1:7">
      <c r="A11" s="208" t="s">
        <v>66</v>
      </c>
      <c r="B11" s="13" t="s">
        <v>67</v>
      </c>
      <c r="C11" s="15">
        <v>50.788088</v>
      </c>
      <c r="D11" s="15">
        <v>50.788088</v>
      </c>
      <c r="E11" s="15">
        <v>48.7068</v>
      </c>
      <c r="F11" s="15">
        <v>2.081288</v>
      </c>
      <c r="G11" s="15"/>
    </row>
    <row r="12" ht="18" customHeight="1" spans="1:7">
      <c r="A12" s="209" t="s">
        <v>68</v>
      </c>
      <c r="B12" s="164" t="s">
        <v>69</v>
      </c>
      <c r="C12" s="15">
        <v>50.788088</v>
      </c>
      <c r="D12" s="15">
        <v>50.788088</v>
      </c>
      <c r="E12" s="15">
        <v>48.7068</v>
      </c>
      <c r="F12" s="15">
        <v>2.081288</v>
      </c>
      <c r="G12" s="15"/>
    </row>
    <row r="13" ht="18" customHeight="1" spans="1:7">
      <c r="A13" s="210" t="s">
        <v>70</v>
      </c>
      <c r="B13" s="165" t="s">
        <v>71</v>
      </c>
      <c r="C13" s="15">
        <v>2.081288</v>
      </c>
      <c r="D13" s="15">
        <v>2.081288</v>
      </c>
      <c r="E13" s="15"/>
      <c r="F13" s="15">
        <v>2.081288</v>
      </c>
      <c r="G13" s="15"/>
    </row>
    <row r="14" ht="18" customHeight="1" spans="1:7">
      <c r="A14" s="210" t="s">
        <v>72</v>
      </c>
      <c r="B14" s="165" t="s">
        <v>73</v>
      </c>
      <c r="C14" s="15">
        <v>48.7068</v>
      </c>
      <c r="D14" s="15">
        <v>48.7068</v>
      </c>
      <c r="E14" s="15">
        <v>48.7068</v>
      </c>
      <c r="F14" s="15"/>
      <c r="G14" s="15"/>
    </row>
    <row r="15" ht="18" customHeight="1" spans="1:7">
      <c r="A15" s="208" t="s">
        <v>74</v>
      </c>
      <c r="B15" s="13" t="s">
        <v>75</v>
      </c>
      <c r="C15" s="15">
        <v>33.631051</v>
      </c>
      <c r="D15" s="15">
        <v>33.631051</v>
      </c>
      <c r="E15" s="15">
        <v>33.631051</v>
      </c>
      <c r="F15" s="15"/>
      <c r="G15" s="15"/>
    </row>
    <row r="16" ht="18" customHeight="1" spans="1:7">
      <c r="A16" s="209" t="s">
        <v>76</v>
      </c>
      <c r="B16" s="164" t="s">
        <v>77</v>
      </c>
      <c r="C16" s="15">
        <v>33.631051</v>
      </c>
      <c r="D16" s="15">
        <v>33.631051</v>
      </c>
      <c r="E16" s="15">
        <v>33.631051</v>
      </c>
      <c r="F16" s="15"/>
      <c r="G16" s="15"/>
    </row>
    <row r="17" ht="18" customHeight="1" spans="1:7">
      <c r="A17" s="210" t="s">
        <v>78</v>
      </c>
      <c r="B17" s="165" t="s">
        <v>79</v>
      </c>
      <c r="C17" s="15">
        <v>17.085816</v>
      </c>
      <c r="D17" s="15">
        <v>17.085816</v>
      </c>
      <c r="E17" s="15">
        <v>17.085816</v>
      </c>
      <c r="F17" s="15"/>
      <c r="G17" s="15"/>
    </row>
    <row r="18" ht="18" customHeight="1" spans="1:7">
      <c r="A18" s="210" t="s">
        <v>80</v>
      </c>
      <c r="B18" s="165" t="s">
        <v>81</v>
      </c>
      <c r="C18" s="15">
        <v>13.459277</v>
      </c>
      <c r="D18" s="15">
        <v>13.459277</v>
      </c>
      <c r="E18" s="15">
        <v>13.459277</v>
      </c>
      <c r="F18" s="15"/>
      <c r="G18" s="15"/>
    </row>
    <row r="19" ht="18" customHeight="1" spans="1:7">
      <c r="A19" s="210" t="s">
        <v>82</v>
      </c>
      <c r="B19" s="165" t="s">
        <v>83</v>
      </c>
      <c r="C19" s="15">
        <v>3.085958</v>
      </c>
      <c r="D19" s="15">
        <v>3.085958</v>
      </c>
      <c r="E19" s="15">
        <v>3.085958</v>
      </c>
      <c r="F19" s="15"/>
      <c r="G19" s="15"/>
    </row>
    <row r="20" ht="18" customHeight="1" spans="1:7">
      <c r="A20" s="208" t="s">
        <v>84</v>
      </c>
      <c r="B20" s="13" t="s">
        <v>85</v>
      </c>
      <c r="C20" s="15">
        <v>43.833132</v>
      </c>
      <c r="D20" s="15">
        <v>43.833132</v>
      </c>
      <c r="E20" s="15">
        <v>43.833132</v>
      </c>
      <c r="F20" s="15"/>
      <c r="G20" s="15"/>
    </row>
    <row r="21" ht="18" customHeight="1" spans="1:7">
      <c r="A21" s="209" t="s">
        <v>86</v>
      </c>
      <c r="B21" s="164" t="s">
        <v>87</v>
      </c>
      <c r="C21" s="15">
        <v>43.833132</v>
      </c>
      <c r="D21" s="15">
        <v>43.833132</v>
      </c>
      <c r="E21" s="15">
        <v>43.833132</v>
      </c>
      <c r="F21" s="15"/>
      <c r="G21" s="15"/>
    </row>
    <row r="22" ht="18" customHeight="1" spans="1:7">
      <c r="A22" s="210" t="s">
        <v>88</v>
      </c>
      <c r="B22" s="165" t="s">
        <v>89</v>
      </c>
      <c r="C22" s="15">
        <v>43.833132</v>
      </c>
      <c r="D22" s="15">
        <v>43.833132</v>
      </c>
      <c r="E22" s="15">
        <v>43.833132</v>
      </c>
      <c r="F22" s="15"/>
      <c r="G22" s="15"/>
    </row>
    <row r="23" ht="18" customHeight="1" spans="1:7">
      <c r="A23" s="211" t="s">
        <v>90</v>
      </c>
      <c r="B23" s="212" t="s">
        <v>90</v>
      </c>
      <c r="C23" s="15">
        <v>622.884292</v>
      </c>
      <c r="D23" s="15">
        <v>543.884292</v>
      </c>
      <c r="E23" s="15">
        <v>475.370283</v>
      </c>
      <c r="F23" s="15">
        <v>68.514009</v>
      </c>
      <c r="G23" s="15">
        <v>79</v>
      </c>
    </row>
  </sheetData>
  <mergeCells count="7">
    <mergeCell ref="A2:G2"/>
    <mergeCell ref="A3:E3"/>
    <mergeCell ref="A4:B4"/>
    <mergeCell ref="D4:F4"/>
    <mergeCell ref="A23:B23"/>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0"/>
  <sheetViews>
    <sheetView showGridLines="0" tabSelected="1" topLeftCell="H1" workbookViewId="0">
      <selection activeCell="L12" sqref="L12"/>
    </sheetView>
  </sheetViews>
  <sheetFormatPr defaultColWidth="9.13888888888889" defaultRowHeight="14.25" customHeight="1"/>
  <cols>
    <col min="1" max="1" width="5.85185185185185" customWidth="1"/>
    <col min="2" max="2" width="7.13888888888889" customWidth="1"/>
    <col min="3" max="3" width="44" customWidth="1"/>
    <col min="4" max="4" width="29.5740740740741" customWidth="1"/>
    <col min="5" max="13" width="19.4259259259259" customWidth="1"/>
    <col min="14" max="14" width="7.57407407407407" customWidth="1"/>
    <col min="15" max="15" width="6.27777777777778" customWidth="1"/>
    <col min="16" max="16" width="44" customWidth="1"/>
    <col min="17" max="17" width="21.712962962963" customWidth="1"/>
    <col min="18" max="26" width="18.8518518518519" customWidth="1"/>
  </cols>
  <sheetData>
    <row r="1" ht="12" customHeight="1" spans="1:26">
      <c r="A1" s="179"/>
      <c r="D1" s="61"/>
      <c r="K1" s="61"/>
      <c r="L1" s="61"/>
      <c r="M1" s="61"/>
      <c r="Q1" s="61"/>
      <c r="W1" s="60"/>
      <c r="X1" s="60"/>
      <c r="Y1" s="60"/>
      <c r="Z1" s="58" t="s">
        <v>136</v>
      </c>
    </row>
    <row r="2" ht="39" customHeight="1" spans="1:26">
      <c r="A2" s="180" t="s">
        <v>137</v>
      </c>
      <c r="B2" s="181"/>
      <c r="C2" s="181"/>
      <c r="D2" s="181"/>
      <c r="E2" s="181"/>
      <c r="F2" s="181"/>
      <c r="G2" s="181"/>
      <c r="H2" s="181"/>
      <c r="I2" s="181"/>
      <c r="J2" s="181"/>
      <c r="K2" s="181"/>
      <c r="L2" s="181"/>
      <c r="M2" s="181"/>
      <c r="N2" s="181"/>
      <c r="O2" s="181"/>
      <c r="P2" s="181"/>
      <c r="Q2" s="181"/>
      <c r="R2" s="181"/>
      <c r="S2" s="181"/>
      <c r="T2" s="181"/>
      <c r="U2" s="181"/>
      <c r="V2" s="181"/>
      <c r="W2" s="181"/>
      <c r="X2" s="181"/>
      <c r="Y2" s="181"/>
      <c r="Z2" s="199"/>
    </row>
    <row r="3" ht="19.5" customHeight="1" spans="1:26">
      <c r="A3" s="22" t="str">
        <f>"单位名称："&amp;"中国共产党曲靖市委员会机构编制委员会办公室"</f>
        <v>单位名称：中国共产党曲靖市委员会机构编制委员会办公室</v>
      </c>
      <c r="D3" s="61"/>
      <c r="K3" s="61"/>
      <c r="L3" s="61"/>
      <c r="M3" s="61"/>
      <c r="Q3" s="61"/>
      <c r="W3" s="111"/>
      <c r="X3" s="111"/>
      <c r="Y3" s="111"/>
      <c r="Z3" s="111" t="s">
        <v>2</v>
      </c>
    </row>
    <row r="4" ht="19.5" customHeight="1" spans="1:26">
      <c r="A4" s="182" t="s">
        <v>4</v>
      </c>
      <c r="B4" s="182"/>
      <c r="C4" s="182"/>
      <c r="D4" s="182"/>
      <c r="E4" s="182"/>
      <c r="F4" s="182"/>
      <c r="G4" s="182"/>
      <c r="H4" s="182"/>
      <c r="I4" s="182"/>
      <c r="J4" s="182"/>
      <c r="K4" s="182"/>
      <c r="L4" s="182"/>
      <c r="M4" s="182"/>
      <c r="N4" s="182" t="s">
        <v>4</v>
      </c>
      <c r="O4" s="182"/>
      <c r="P4" s="182"/>
      <c r="Q4" s="182"/>
      <c r="R4" s="182"/>
      <c r="S4" s="182"/>
      <c r="T4" s="182"/>
      <c r="U4" s="182"/>
      <c r="V4" s="182"/>
      <c r="W4" s="182"/>
      <c r="X4" s="182"/>
      <c r="Y4" s="182"/>
      <c r="Z4" s="182"/>
    </row>
    <row r="5" ht="21.75" customHeight="1" spans="1:26">
      <c r="A5" s="183" t="s">
        <v>138</v>
      </c>
      <c r="B5" s="184"/>
      <c r="C5" s="183"/>
      <c r="D5" s="182" t="s">
        <v>29</v>
      </c>
      <c r="E5" s="182" t="s">
        <v>32</v>
      </c>
      <c r="F5" s="182"/>
      <c r="G5" s="182"/>
      <c r="H5" s="182" t="s">
        <v>33</v>
      </c>
      <c r="I5" s="182"/>
      <c r="J5" s="182"/>
      <c r="K5" s="182" t="s">
        <v>34</v>
      </c>
      <c r="L5" s="182"/>
      <c r="M5" s="182"/>
      <c r="N5" s="183" t="s">
        <v>139</v>
      </c>
      <c r="O5" s="184"/>
      <c r="P5" s="183"/>
      <c r="Q5" s="182" t="s">
        <v>29</v>
      </c>
      <c r="R5" s="196" t="s">
        <v>32</v>
      </c>
      <c r="S5" s="197"/>
      <c r="T5" s="198"/>
      <c r="U5" s="196" t="s">
        <v>33</v>
      </c>
      <c r="V5" s="197"/>
      <c r="W5" s="182"/>
      <c r="X5" s="182" t="s">
        <v>34</v>
      </c>
      <c r="Y5" s="182"/>
      <c r="Z5" s="198"/>
    </row>
    <row r="6" ht="17.25" customHeight="1" spans="1:26">
      <c r="A6" s="185" t="s">
        <v>140</v>
      </c>
      <c r="B6" s="185" t="s">
        <v>141</v>
      </c>
      <c r="C6" s="185" t="s">
        <v>48</v>
      </c>
      <c r="D6" s="182"/>
      <c r="E6" s="182" t="s">
        <v>31</v>
      </c>
      <c r="F6" s="182" t="s">
        <v>49</v>
      </c>
      <c r="G6" s="182" t="s">
        <v>50</v>
      </c>
      <c r="H6" s="182" t="s">
        <v>31</v>
      </c>
      <c r="I6" s="182" t="s">
        <v>49</v>
      </c>
      <c r="J6" s="182" t="s">
        <v>50</v>
      </c>
      <c r="K6" s="182" t="s">
        <v>31</v>
      </c>
      <c r="L6" s="182" t="s">
        <v>49</v>
      </c>
      <c r="M6" s="182" t="s">
        <v>50</v>
      </c>
      <c r="N6" s="185" t="s">
        <v>140</v>
      </c>
      <c r="O6" s="185" t="s">
        <v>141</v>
      </c>
      <c r="P6" s="185" t="s">
        <v>48</v>
      </c>
      <c r="Q6" s="182"/>
      <c r="R6" s="182" t="s">
        <v>31</v>
      </c>
      <c r="S6" s="182" t="s">
        <v>49</v>
      </c>
      <c r="T6" s="182" t="s">
        <v>50</v>
      </c>
      <c r="U6" s="182" t="s">
        <v>31</v>
      </c>
      <c r="V6" s="182" t="s">
        <v>49</v>
      </c>
      <c r="W6" s="182" t="s">
        <v>50</v>
      </c>
      <c r="X6" s="182" t="s">
        <v>31</v>
      </c>
      <c r="Y6" s="182" t="s">
        <v>49</v>
      </c>
      <c r="Z6" s="200" t="s">
        <v>50</v>
      </c>
    </row>
    <row r="7" customHeight="1" spans="1:26">
      <c r="A7" s="186" t="s">
        <v>130</v>
      </c>
      <c r="B7" s="186" t="s">
        <v>131</v>
      </c>
      <c r="C7" s="186" t="s">
        <v>132</v>
      </c>
      <c r="D7" s="186" t="s">
        <v>133</v>
      </c>
      <c r="E7" s="187" t="s">
        <v>134</v>
      </c>
      <c r="F7" s="187" t="s">
        <v>135</v>
      </c>
      <c r="G7" s="187" t="s">
        <v>142</v>
      </c>
      <c r="H7" s="187" t="s">
        <v>143</v>
      </c>
      <c r="I7" s="187" t="s">
        <v>144</v>
      </c>
      <c r="J7" s="187" t="s">
        <v>145</v>
      </c>
      <c r="K7" s="187" t="s">
        <v>146</v>
      </c>
      <c r="L7" s="187" t="s">
        <v>147</v>
      </c>
      <c r="M7" s="187" t="s">
        <v>148</v>
      </c>
      <c r="N7" s="187" t="s">
        <v>149</v>
      </c>
      <c r="O7" s="187" t="s">
        <v>150</v>
      </c>
      <c r="P7" s="187" t="s">
        <v>151</v>
      </c>
      <c r="Q7" s="187" t="s">
        <v>152</v>
      </c>
      <c r="R7" s="187" t="s">
        <v>153</v>
      </c>
      <c r="S7" s="187" t="s">
        <v>154</v>
      </c>
      <c r="T7" s="187" t="s">
        <v>155</v>
      </c>
      <c r="U7" s="187" t="s">
        <v>156</v>
      </c>
      <c r="V7" s="187" t="s">
        <v>157</v>
      </c>
      <c r="W7" s="187" t="s">
        <v>158</v>
      </c>
      <c r="X7" s="187" t="s">
        <v>159</v>
      </c>
      <c r="Y7" s="201">
        <v>25</v>
      </c>
      <c r="Z7" s="202">
        <v>26</v>
      </c>
    </row>
    <row r="8" ht="17.25" customHeight="1" spans="1:26">
      <c r="A8" s="188" t="s">
        <v>160</v>
      </c>
      <c r="B8" s="188"/>
      <c r="C8" s="188" t="s">
        <v>161</v>
      </c>
      <c r="D8" s="15">
        <v>475.370283</v>
      </c>
      <c r="E8" s="15">
        <v>475.370283</v>
      </c>
      <c r="F8" s="15">
        <v>475.370283</v>
      </c>
      <c r="G8" s="15"/>
      <c r="H8" s="15"/>
      <c r="I8" s="15"/>
      <c r="J8" s="15"/>
      <c r="K8" s="15"/>
      <c r="L8" s="15"/>
      <c r="M8" s="15"/>
      <c r="N8" s="188" t="s">
        <v>162</v>
      </c>
      <c r="O8" s="188"/>
      <c r="P8" s="193" t="s">
        <v>163</v>
      </c>
      <c r="Q8" s="15">
        <v>475.370283</v>
      </c>
      <c r="R8" s="15">
        <v>475.370283</v>
      </c>
      <c r="S8" s="15">
        <v>475.370283</v>
      </c>
      <c r="T8" s="15"/>
      <c r="U8" s="15"/>
      <c r="V8" s="15"/>
      <c r="W8" s="15"/>
      <c r="X8" s="15"/>
      <c r="Y8" s="15"/>
      <c r="Z8" s="15"/>
    </row>
    <row r="9" ht="17.25" customHeight="1" spans="1:26">
      <c r="A9" s="189"/>
      <c r="B9" s="189" t="s">
        <v>164</v>
      </c>
      <c r="C9" s="189" t="s">
        <v>165</v>
      </c>
      <c r="D9" s="15">
        <v>338.1993</v>
      </c>
      <c r="E9" s="15">
        <v>338.1993</v>
      </c>
      <c r="F9" s="15">
        <v>338.1993</v>
      </c>
      <c r="G9" s="15"/>
      <c r="H9" s="15"/>
      <c r="I9" s="15"/>
      <c r="J9" s="15"/>
      <c r="K9" s="15"/>
      <c r="L9" s="15"/>
      <c r="M9" s="15"/>
      <c r="N9" s="189"/>
      <c r="O9" s="189" t="s">
        <v>164</v>
      </c>
      <c r="P9" s="194" t="s">
        <v>166</v>
      </c>
      <c r="Q9" s="15">
        <v>117.954</v>
      </c>
      <c r="R9" s="15">
        <v>117.954</v>
      </c>
      <c r="S9" s="15">
        <v>117.954</v>
      </c>
      <c r="T9" s="15"/>
      <c r="U9" s="15"/>
      <c r="V9" s="15"/>
      <c r="W9" s="15"/>
      <c r="X9" s="15"/>
      <c r="Y9" s="15"/>
      <c r="Z9" s="15"/>
    </row>
    <row r="10" ht="17.25" customHeight="1" spans="1:26">
      <c r="A10" s="189"/>
      <c r="B10" s="189" t="s">
        <v>167</v>
      </c>
      <c r="C10" s="189" t="s">
        <v>168</v>
      </c>
      <c r="D10" s="15">
        <v>82.337851</v>
      </c>
      <c r="E10" s="15">
        <v>82.337851</v>
      </c>
      <c r="F10" s="15">
        <v>82.337851</v>
      </c>
      <c r="G10" s="15"/>
      <c r="H10" s="15"/>
      <c r="I10" s="15"/>
      <c r="J10" s="15"/>
      <c r="K10" s="15"/>
      <c r="L10" s="15"/>
      <c r="M10" s="15"/>
      <c r="N10" s="189"/>
      <c r="O10" s="189" t="s">
        <v>167</v>
      </c>
      <c r="P10" s="194" t="s">
        <v>169</v>
      </c>
      <c r="Q10" s="15">
        <v>167.0898</v>
      </c>
      <c r="R10" s="15">
        <v>167.0898</v>
      </c>
      <c r="S10" s="15">
        <v>167.0898</v>
      </c>
      <c r="T10" s="15"/>
      <c r="U10" s="15"/>
      <c r="V10" s="15"/>
      <c r="W10" s="15"/>
      <c r="X10" s="15"/>
      <c r="Y10" s="15"/>
      <c r="Z10" s="15"/>
    </row>
    <row r="11" ht="17.25" customHeight="1" spans="1:26">
      <c r="A11" s="189"/>
      <c r="B11" s="189" t="s">
        <v>170</v>
      </c>
      <c r="C11" s="189" t="s">
        <v>89</v>
      </c>
      <c r="D11" s="15">
        <v>43.833132</v>
      </c>
      <c r="E11" s="15">
        <v>43.833132</v>
      </c>
      <c r="F11" s="15">
        <v>43.833132</v>
      </c>
      <c r="G11" s="15"/>
      <c r="H11" s="15"/>
      <c r="I11" s="15"/>
      <c r="J11" s="15"/>
      <c r="K11" s="15"/>
      <c r="L11" s="15"/>
      <c r="M11" s="15"/>
      <c r="N11" s="189"/>
      <c r="O11" s="189" t="s">
        <v>170</v>
      </c>
      <c r="P11" s="194" t="s">
        <v>171</v>
      </c>
      <c r="Q11" s="15">
        <v>53.1555</v>
      </c>
      <c r="R11" s="15">
        <v>53.1555</v>
      </c>
      <c r="S11" s="15">
        <v>53.1555</v>
      </c>
      <c r="T11" s="15"/>
      <c r="U11" s="15"/>
      <c r="V11" s="15"/>
      <c r="W11" s="15"/>
      <c r="X11" s="15"/>
      <c r="Y11" s="15"/>
      <c r="Z11" s="15"/>
    </row>
    <row r="12" ht="17.25" customHeight="1" spans="1:26">
      <c r="A12" s="189"/>
      <c r="B12" s="189" t="s">
        <v>172</v>
      </c>
      <c r="C12" s="189" t="s">
        <v>173</v>
      </c>
      <c r="D12" s="15">
        <v>11</v>
      </c>
      <c r="E12" s="15">
        <v>11</v>
      </c>
      <c r="F12" s="15">
        <v>11</v>
      </c>
      <c r="G12" s="15"/>
      <c r="H12" s="15"/>
      <c r="I12" s="15"/>
      <c r="J12" s="15"/>
      <c r="K12" s="15"/>
      <c r="L12" s="15"/>
      <c r="M12" s="15"/>
      <c r="N12" s="189"/>
      <c r="O12" s="189" t="s">
        <v>174</v>
      </c>
      <c r="P12" s="194" t="s">
        <v>175</v>
      </c>
      <c r="Q12" s="15"/>
      <c r="R12" s="15"/>
      <c r="S12" s="15"/>
      <c r="T12" s="15"/>
      <c r="U12" s="15"/>
      <c r="V12" s="15"/>
      <c r="W12" s="15"/>
      <c r="X12" s="15"/>
      <c r="Y12" s="15"/>
      <c r="Z12" s="15"/>
    </row>
    <row r="13" ht="17.25" customHeight="1" spans="1:26">
      <c r="A13" s="188" t="s">
        <v>176</v>
      </c>
      <c r="B13" s="188"/>
      <c r="C13" s="188" t="s">
        <v>177</v>
      </c>
      <c r="D13" s="15">
        <v>143.514009</v>
      </c>
      <c r="E13" s="15">
        <v>143.514009</v>
      </c>
      <c r="F13" s="15">
        <v>68.514009</v>
      </c>
      <c r="G13" s="15">
        <v>75</v>
      </c>
      <c r="H13" s="15"/>
      <c r="I13" s="15"/>
      <c r="J13" s="15"/>
      <c r="K13" s="15"/>
      <c r="L13" s="15"/>
      <c r="M13" s="15"/>
      <c r="N13" s="188"/>
      <c r="O13" s="188" t="s">
        <v>178</v>
      </c>
      <c r="P13" s="194" t="s">
        <v>179</v>
      </c>
      <c r="Q13" s="15">
        <v>48.7068</v>
      </c>
      <c r="R13" s="15">
        <v>48.7068</v>
      </c>
      <c r="S13" s="15">
        <v>48.7068</v>
      </c>
      <c r="T13" s="15"/>
      <c r="U13" s="15"/>
      <c r="V13" s="15"/>
      <c r="W13" s="15"/>
      <c r="X13" s="15"/>
      <c r="Y13" s="15"/>
      <c r="Z13" s="15"/>
    </row>
    <row r="14" ht="17.25" customHeight="1" spans="1:26">
      <c r="A14" s="189"/>
      <c r="B14" s="189" t="s">
        <v>164</v>
      </c>
      <c r="C14" s="189" t="s">
        <v>180</v>
      </c>
      <c r="D14" s="15">
        <v>117.004197</v>
      </c>
      <c r="E14" s="15">
        <v>117.004197</v>
      </c>
      <c r="F14" s="15">
        <v>49.504197</v>
      </c>
      <c r="G14" s="15">
        <v>67.5</v>
      </c>
      <c r="H14" s="15"/>
      <c r="I14" s="15"/>
      <c r="J14" s="15"/>
      <c r="K14" s="15"/>
      <c r="L14" s="15"/>
      <c r="M14" s="15"/>
      <c r="N14" s="189"/>
      <c r="O14" s="189" t="s">
        <v>181</v>
      </c>
      <c r="P14" s="194" t="s">
        <v>182</v>
      </c>
      <c r="Q14" s="15"/>
      <c r="R14" s="15"/>
      <c r="S14" s="15"/>
      <c r="T14" s="15"/>
      <c r="U14" s="15"/>
      <c r="V14" s="15"/>
      <c r="W14" s="15"/>
      <c r="X14" s="15"/>
      <c r="Y14" s="15"/>
      <c r="Z14" s="15"/>
    </row>
    <row r="15" ht="17.25" customHeight="1" spans="1:26">
      <c r="A15" s="189"/>
      <c r="B15" s="189" t="s">
        <v>167</v>
      </c>
      <c r="C15" s="189" t="s">
        <v>183</v>
      </c>
      <c r="D15" s="15">
        <v>1</v>
      </c>
      <c r="E15" s="15">
        <v>1</v>
      </c>
      <c r="F15" s="15">
        <v>1</v>
      </c>
      <c r="G15" s="15"/>
      <c r="H15" s="15"/>
      <c r="I15" s="15"/>
      <c r="J15" s="15"/>
      <c r="K15" s="15"/>
      <c r="L15" s="15"/>
      <c r="M15" s="15"/>
      <c r="N15" s="189"/>
      <c r="O15" s="189" t="s">
        <v>145</v>
      </c>
      <c r="P15" s="194" t="s">
        <v>184</v>
      </c>
      <c r="Q15" s="15">
        <v>17.085816</v>
      </c>
      <c r="R15" s="15">
        <v>17.085816</v>
      </c>
      <c r="S15" s="15">
        <v>17.085816</v>
      </c>
      <c r="T15" s="15"/>
      <c r="U15" s="15"/>
      <c r="V15" s="15"/>
      <c r="W15" s="15"/>
      <c r="X15" s="15"/>
      <c r="Y15" s="15"/>
      <c r="Z15" s="15"/>
    </row>
    <row r="16" ht="17.25" customHeight="1" spans="1:26">
      <c r="A16" s="189"/>
      <c r="B16" s="189" t="s">
        <v>170</v>
      </c>
      <c r="C16" s="189" t="s">
        <v>185</v>
      </c>
      <c r="D16" s="15">
        <v>1.90908</v>
      </c>
      <c r="E16" s="15">
        <v>1.90908</v>
      </c>
      <c r="F16" s="15">
        <v>1.90908</v>
      </c>
      <c r="G16" s="15"/>
      <c r="H16" s="15"/>
      <c r="I16" s="15"/>
      <c r="J16" s="15"/>
      <c r="K16" s="15"/>
      <c r="L16" s="15"/>
      <c r="M16" s="15"/>
      <c r="N16" s="189"/>
      <c r="O16" s="189" t="s">
        <v>146</v>
      </c>
      <c r="P16" s="194" t="s">
        <v>186</v>
      </c>
      <c r="Q16" s="15">
        <v>13.459277</v>
      </c>
      <c r="R16" s="15">
        <v>13.459277</v>
      </c>
      <c r="S16" s="15">
        <v>13.459277</v>
      </c>
      <c r="T16" s="15"/>
      <c r="U16" s="15"/>
      <c r="V16" s="15"/>
      <c r="W16" s="15"/>
      <c r="X16" s="15"/>
      <c r="Y16" s="15"/>
      <c r="Z16" s="15"/>
    </row>
    <row r="17" ht="17.25" customHeight="1" spans="1:26">
      <c r="A17" s="189"/>
      <c r="B17" s="189" t="s">
        <v>187</v>
      </c>
      <c r="C17" s="189" t="s">
        <v>188</v>
      </c>
      <c r="D17" s="15">
        <v>8.4</v>
      </c>
      <c r="E17" s="15">
        <v>8.4</v>
      </c>
      <c r="F17" s="15">
        <v>8.4</v>
      </c>
      <c r="G17" s="15"/>
      <c r="H17" s="15"/>
      <c r="I17" s="15"/>
      <c r="J17" s="15"/>
      <c r="K17" s="15"/>
      <c r="L17" s="15"/>
      <c r="M17" s="15"/>
      <c r="N17" s="189"/>
      <c r="O17" s="189" t="s">
        <v>147</v>
      </c>
      <c r="P17" s="194" t="s">
        <v>189</v>
      </c>
      <c r="Q17" s="15">
        <v>3.085958</v>
      </c>
      <c r="R17" s="15">
        <v>3.085958</v>
      </c>
      <c r="S17" s="15">
        <v>3.085958</v>
      </c>
      <c r="T17" s="15"/>
      <c r="U17" s="15"/>
      <c r="V17" s="15"/>
      <c r="W17" s="15"/>
      <c r="X17" s="15"/>
      <c r="Y17" s="15"/>
      <c r="Z17" s="15"/>
    </row>
    <row r="18" ht="17.25" customHeight="1" spans="1:26">
      <c r="A18" s="189"/>
      <c r="B18" s="189" t="s">
        <v>178</v>
      </c>
      <c r="C18" s="189" t="s">
        <v>190</v>
      </c>
      <c r="D18" s="15">
        <v>2.700732</v>
      </c>
      <c r="E18" s="15">
        <v>2.700732</v>
      </c>
      <c r="F18" s="15">
        <v>2.700732</v>
      </c>
      <c r="G18" s="15"/>
      <c r="H18" s="15"/>
      <c r="I18" s="15"/>
      <c r="J18" s="15"/>
      <c r="K18" s="15"/>
      <c r="L18" s="15"/>
      <c r="M18" s="15"/>
      <c r="N18" s="189"/>
      <c r="O18" s="189" t="s">
        <v>148</v>
      </c>
      <c r="P18" s="194" t="s">
        <v>89</v>
      </c>
      <c r="Q18" s="15">
        <v>43.833132</v>
      </c>
      <c r="R18" s="15">
        <v>43.833132</v>
      </c>
      <c r="S18" s="15">
        <v>43.833132</v>
      </c>
      <c r="T18" s="15"/>
      <c r="U18" s="15"/>
      <c r="V18" s="15"/>
      <c r="W18" s="15"/>
      <c r="X18" s="15"/>
      <c r="Y18" s="15"/>
      <c r="Z18" s="15"/>
    </row>
    <row r="19" ht="17.25" customHeight="1" spans="1:26">
      <c r="A19" s="189"/>
      <c r="B19" s="189" t="s">
        <v>172</v>
      </c>
      <c r="C19" s="189" t="s">
        <v>191</v>
      </c>
      <c r="D19" s="15">
        <v>12.5</v>
      </c>
      <c r="E19" s="15">
        <v>12.5</v>
      </c>
      <c r="F19" s="15">
        <v>5</v>
      </c>
      <c r="G19" s="15">
        <v>7.5</v>
      </c>
      <c r="H19" s="15"/>
      <c r="I19" s="15"/>
      <c r="J19" s="15"/>
      <c r="K19" s="15"/>
      <c r="L19" s="15"/>
      <c r="M19" s="15"/>
      <c r="N19" s="189"/>
      <c r="O19" s="189" t="s">
        <v>172</v>
      </c>
      <c r="P19" s="194" t="s">
        <v>173</v>
      </c>
      <c r="Q19" s="15">
        <v>11</v>
      </c>
      <c r="R19" s="15">
        <v>11</v>
      </c>
      <c r="S19" s="15">
        <v>11</v>
      </c>
      <c r="T19" s="15"/>
      <c r="U19" s="15"/>
      <c r="V19" s="15"/>
      <c r="W19" s="15"/>
      <c r="X19" s="15"/>
      <c r="Y19" s="15"/>
      <c r="Z19" s="15"/>
    </row>
    <row r="20" ht="17.25" customHeight="1" spans="1:26">
      <c r="A20" s="188" t="s">
        <v>192</v>
      </c>
      <c r="B20" s="188"/>
      <c r="C20" s="188" t="s">
        <v>193</v>
      </c>
      <c r="D20" s="15">
        <v>4</v>
      </c>
      <c r="E20" s="15">
        <v>4</v>
      </c>
      <c r="F20" s="15"/>
      <c r="G20" s="15">
        <v>4</v>
      </c>
      <c r="H20" s="15"/>
      <c r="I20" s="15"/>
      <c r="J20" s="15"/>
      <c r="K20" s="15"/>
      <c r="L20" s="15"/>
      <c r="M20" s="15"/>
      <c r="N20" s="188" t="s">
        <v>194</v>
      </c>
      <c r="O20" s="188"/>
      <c r="P20" s="193" t="s">
        <v>195</v>
      </c>
      <c r="Q20" s="15">
        <v>143.514009</v>
      </c>
      <c r="R20" s="15">
        <v>143.514009</v>
      </c>
      <c r="S20" s="15">
        <v>68.514009</v>
      </c>
      <c r="T20" s="15">
        <v>75</v>
      </c>
      <c r="U20" s="15"/>
      <c r="V20" s="15"/>
      <c r="W20" s="15"/>
      <c r="X20" s="15"/>
      <c r="Y20" s="15"/>
      <c r="Z20" s="15"/>
    </row>
    <row r="21" ht="17.25" customHeight="1" spans="1:26">
      <c r="A21" s="189"/>
      <c r="B21" s="189" t="s">
        <v>187</v>
      </c>
      <c r="C21" s="189" t="s">
        <v>196</v>
      </c>
      <c r="D21" s="15">
        <v>4</v>
      </c>
      <c r="E21" s="15">
        <v>4</v>
      </c>
      <c r="F21" s="15"/>
      <c r="G21" s="15">
        <v>4</v>
      </c>
      <c r="H21" s="15"/>
      <c r="I21" s="15"/>
      <c r="J21" s="15"/>
      <c r="K21" s="15"/>
      <c r="L21" s="15"/>
      <c r="M21" s="15"/>
      <c r="N21" s="189"/>
      <c r="O21" s="189" t="s">
        <v>164</v>
      </c>
      <c r="P21" s="194" t="s">
        <v>197</v>
      </c>
      <c r="Q21" s="15">
        <v>60.168728</v>
      </c>
      <c r="R21" s="15">
        <v>60.168728</v>
      </c>
      <c r="S21" s="15">
        <v>6.168728</v>
      </c>
      <c r="T21" s="15">
        <v>54</v>
      </c>
      <c r="U21" s="15"/>
      <c r="V21" s="15"/>
      <c r="W21" s="15"/>
      <c r="X21" s="15"/>
      <c r="Y21" s="15"/>
      <c r="Z21" s="15"/>
    </row>
    <row r="22" ht="17.25" customHeight="1" spans="1:26">
      <c r="A22" s="188" t="s">
        <v>198</v>
      </c>
      <c r="B22" s="188"/>
      <c r="C22" s="188" t="s">
        <v>199</v>
      </c>
      <c r="D22" s="15"/>
      <c r="E22" s="15"/>
      <c r="F22" s="15"/>
      <c r="G22" s="15"/>
      <c r="H22" s="15"/>
      <c r="I22" s="15"/>
      <c r="J22" s="15"/>
      <c r="K22" s="15"/>
      <c r="L22" s="15"/>
      <c r="M22" s="15"/>
      <c r="N22" s="188"/>
      <c r="O22" s="188" t="s">
        <v>200</v>
      </c>
      <c r="P22" s="194" t="s">
        <v>201</v>
      </c>
      <c r="Q22" s="15">
        <v>1</v>
      </c>
      <c r="R22" s="15">
        <v>1</v>
      </c>
      <c r="S22" s="15"/>
      <c r="T22" s="15">
        <v>1</v>
      </c>
      <c r="U22" s="15"/>
      <c r="V22" s="15"/>
      <c r="W22" s="15"/>
      <c r="X22" s="15"/>
      <c r="Y22" s="15"/>
      <c r="Z22" s="15"/>
    </row>
    <row r="23" ht="17.25" customHeight="1" spans="1:26">
      <c r="A23" s="189"/>
      <c r="B23" s="189" t="s">
        <v>164</v>
      </c>
      <c r="C23" s="189" t="s">
        <v>163</v>
      </c>
      <c r="D23" s="15"/>
      <c r="E23" s="15"/>
      <c r="F23" s="15"/>
      <c r="G23" s="15"/>
      <c r="H23" s="15"/>
      <c r="I23" s="15"/>
      <c r="J23" s="15"/>
      <c r="K23" s="15"/>
      <c r="L23" s="15"/>
      <c r="M23" s="15"/>
      <c r="N23" s="189"/>
      <c r="O23" s="189" t="s">
        <v>187</v>
      </c>
      <c r="P23" s="194" t="s">
        <v>202</v>
      </c>
      <c r="Q23" s="15">
        <v>1</v>
      </c>
      <c r="R23" s="15">
        <v>1</v>
      </c>
      <c r="S23" s="15"/>
      <c r="T23" s="15">
        <v>1</v>
      </c>
      <c r="U23" s="15"/>
      <c r="V23" s="15"/>
      <c r="W23" s="15"/>
      <c r="X23" s="15"/>
      <c r="Y23" s="15"/>
      <c r="Z23" s="15"/>
    </row>
    <row r="24" ht="17.25" customHeight="1" spans="1:26">
      <c r="A24" s="189"/>
      <c r="B24" s="189" t="s">
        <v>167</v>
      </c>
      <c r="C24" s="189" t="s">
        <v>195</v>
      </c>
      <c r="D24" s="15"/>
      <c r="E24" s="15"/>
      <c r="F24" s="15"/>
      <c r="G24" s="15"/>
      <c r="H24" s="15"/>
      <c r="I24" s="15"/>
      <c r="J24" s="15"/>
      <c r="K24" s="15"/>
      <c r="L24" s="15"/>
      <c r="M24" s="15"/>
      <c r="N24" s="189"/>
      <c r="O24" s="189" t="s">
        <v>174</v>
      </c>
      <c r="P24" s="194" t="s">
        <v>203</v>
      </c>
      <c r="Q24" s="15">
        <v>1.5</v>
      </c>
      <c r="R24" s="15">
        <v>1.5</v>
      </c>
      <c r="S24" s="15"/>
      <c r="T24" s="15">
        <v>1.5</v>
      </c>
      <c r="U24" s="15"/>
      <c r="V24" s="15"/>
      <c r="W24" s="15"/>
      <c r="X24" s="15"/>
      <c r="Y24" s="15"/>
      <c r="Z24" s="15"/>
    </row>
    <row r="25" ht="17.25" customHeight="1" spans="1:26">
      <c r="A25" s="188" t="s">
        <v>204</v>
      </c>
      <c r="B25" s="188"/>
      <c r="C25" s="188" t="s">
        <v>205</v>
      </c>
      <c r="D25" s="15"/>
      <c r="E25" s="15"/>
      <c r="F25" s="15"/>
      <c r="G25" s="15"/>
      <c r="H25" s="15"/>
      <c r="I25" s="15"/>
      <c r="J25" s="15"/>
      <c r="K25" s="15"/>
      <c r="L25" s="15"/>
      <c r="M25" s="15"/>
      <c r="N25" s="188"/>
      <c r="O25" s="188" t="s">
        <v>146</v>
      </c>
      <c r="P25" s="194" t="s">
        <v>206</v>
      </c>
      <c r="Q25" s="15">
        <v>10</v>
      </c>
      <c r="R25" s="15">
        <v>10</v>
      </c>
      <c r="S25" s="15"/>
      <c r="T25" s="15">
        <v>10</v>
      </c>
      <c r="U25" s="15"/>
      <c r="V25" s="15"/>
      <c r="W25" s="15"/>
      <c r="X25" s="15"/>
      <c r="Y25" s="15"/>
      <c r="Z25" s="15"/>
    </row>
    <row r="26" ht="17.25" customHeight="1" spans="1:26">
      <c r="A26" s="189"/>
      <c r="B26" s="189" t="s">
        <v>164</v>
      </c>
      <c r="C26" s="189" t="s">
        <v>207</v>
      </c>
      <c r="D26" s="15"/>
      <c r="E26" s="15"/>
      <c r="F26" s="15"/>
      <c r="G26" s="15"/>
      <c r="H26" s="15"/>
      <c r="I26" s="15"/>
      <c r="J26" s="15"/>
      <c r="K26" s="15"/>
      <c r="L26" s="15"/>
      <c r="M26" s="15"/>
      <c r="N26" s="189"/>
      <c r="O26" s="189" t="s">
        <v>150</v>
      </c>
      <c r="P26" s="194" t="s">
        <v>183</v>
      </c>
      <c r="Q26" s="15">
        <v>1</v>
      </c>
      <c r="R26" s="15">
        <v>1</v>
      </c>
      <c r="S26" s="15">
        <v>1</v>
      </c>
      <c r="T26" s="15"/>
      <c r="U26" s="15"/>
      <c r="V26" s="15"/>
      <c r="W26" s="15"/>
      <c r="X26" s="15"/>
      <c r="Y26" s="15"/>
      <c r="Z26" s="15"/>
    </row>
    <row r="27" ht="17.25" customHeight="1" spans="1:26">
      <c r="A27" s="189"/>
      <c r="B27" s="189" t="s">
        <v>200</v>
      </c>
      <c r="C27" s="189" t="s">
        <v>208</v>
      </c>
      <c r="D27" s="15"/>
      <c r="E27" s="15"/>
      <c r="F27" s="15"/>
      <c r="G27" s="15"/>
      <c r="H27" s="15"/>
      <c r="I27" s="15"/>
      <c r="J27" s="15"/>
      <c r="K27" s="15"/>
      <c r="L27" s="15"/>
      <c r="M27" s="15"/>
      <c r="N27" s="189"/>
      <c r="O27" s="189" t="s">
        <v>151</v>
      </c>
      <c r="P27" s="194" t="s">
        <v>185</v>
      </c>
      <c r="Q27" s="15">
        <v>1.90908</v>
      </c>
      <c r="R27" s="15">
        <v>1.90908</v>
      </c>
      <c r="S27" s="15">
        <v>1.90908</v>
      </c>
      <c r="T27" s="15"/>
      <c r="U27" s="15"/>
      <c r="V27" s="15"/>
      <c r="W27" s="15"/>
      <c r="X27" s="15"/>
      <c r="Y27" s="15"/>
      <c r="Z27" s="15"/>
    </row>
    <row r="28" ht="17.25" customHeight="1" spans="1:26">
      <c r="A28" s="13"/>
      <c r="B28" s="13"/>
      <c r="C28" s="13"/>
      <c r="D28" s="13"/>
      <c r="E28" s="13"/>
      <c r="F28" s="13"/>
      <c r="G28" s="13"/>
      <c r="H28" s="13"/>
      <c r="I28" s="13"/>
      <c r="J28" s="13"/>
      <c r="K28" s="13"/>
      <c r="L28" s="13"/>
      <c r="M28" s="13"/>
      <c r="N28" s="188"/>
      <c r="O28" s="188" t="s">
        <v>152</v>
      </c>
      <c r="P28" s="194" t="s">
        <v>188</v>
      </c>
      <c r="Q28" s="15">
        <v>8.4</v>
      </c>
      <c r="R28" s="15">
        <v>8.4</v>
      </c>
      <c r="S28" s="15">
        <v>8.4</v>
      </c>
      <c r="T28" s="15"/>
      <c r="U28" s="15"/>
      <c r="V28" s="15"/>
      <c r="W28" s="15"/>
      <c r="X28" s="15"/>
      <c r="Y28" s="15"/>
      <c r="Z28" s="15"/>
    </row>
    <row r="29" ht="17.25" customHeight="1" spans="1:26">
      <c r="A29" s="13"/>
      <c r="B29" s="13"/>
      <c r="C29" s="13"/>
      <c r="D29" s="13"/>
      <c r="E29" s="13"/>
      <c r="F29" s="13"/>
      <c r="G29" s="13"/>
      <c r="H29" s="13"/>
      <c r="I29" s="13"/>
      <c r="J29" s="13"/>
      <c r="K29" s="13"/>
      <c r="L29" s="13"/>
      <c r="M29" s="13"/>
      <c r="N29" s="189"/>
      <c r="O29" s="189" t="s">
        <v>209</v>
      </c>
      <c r="P29" s="194" t="s">
        <v>210</v>
      </c>
      <c r="Q29" s="15">
        <v>6.573364</v>
      </c>
      <c r="R29" s="15">
        <v>6.573364</v>
      </c>
      <c r="S29" s="15">
        <v>6.573364</v>
      </c>
      <c r="T29" s="15"/>
      <c r="U29" s="15"/>
      <c r="V29" s="15"/>
      <c r="W29" s="15"/>
      <c r="X29" s="15"/>
      <c r="Y29" s="15"/>
      <c r="Z29" s="15"/>
    </row>
    <row r="30" ht="17.25" customHeight="1" spans="1:26">
      <c r="A30" s="13"/>
      <c r="B30" s="13"/>
      <c r="C30" s="13"/>
      <c r="D30" s="13"/>
      <c r="E30" s="13"/>
      <c r="F30" s="13"/>
      <c r="G30" s="13"/>
      <c r="H30" s="13"/>
      <c r="I30" s="13"/>
      <c r="J30" s="13"/>
      <c r="K30" s="13"/>
      <c r="L30" s="13"/>
      <c r="M30" s="13"/>
      <c r="N30" s="189"/>
      <c r="O30" s="189" t="s">
        <v>211</v>
      </c>
      <c r="P30" s="194" t="s">
        <v>212</v>
      </c>
      <c r="Q30" s="15">
        <v>7.392105</v>
      </c>
      <c r="R30" s="15">
        <v>7.392105</v>
      </c>
      <c r="S30" s="15">
        <v>7.392105</v>
      </c>
      <c r="T30" s="15"/>
      <c r="U30" s="15"/>
      <c r="V30" s="15"/>
      <c r="W30" s="15"/>
      <c r="X30" s="15"/>
      <c r="Y30" s="15"/>
      <c r="Z30" s="15"/>
    </row>
    <row r="31" ht="17.25" customHeight="1" spans="1:26">
      <c r="A31" s="13"/>
      <c r="B31" s="13"/>
      <c r="C31" s="13"/>
      <c r="D31" s="13"/>
      <c r="E31" s="13"/>
      <c r="F31" s="13"/>
      <c r="G31" s="13"/>
      <c r="H31" s="13"/>
      <c r="I31" s="13"/>
      <c r="J31" s="13"/>
      <c r="K31" s="13"/>
      <c r="L31" s="13"/>
      <c r="M31" s="13"/>
      <c r="N31" s="189"/>
      <c r="O31" s="189" t="s">
        <v>213</v>
      </c>
      <c r="P31" s="194" t="s">
        <v>190</v>
      </c>
      <c r="Q31" s="15">
        <v>2.700732</v>
      </c>
      <c r="R31" s="15">
        <v>2.700732</v>
      </c>
      <c r="S31" s="15">
        <v>2.700732</v>
      </c>
      <c r="T31" s="15"/>
      <c r="U31" s="15"/>
      <c r="V31" s="15"/>
      <c r="W31" s="15"/>
      <c r="X31" s="15"/>
      <c r="Y31" s="15"/>
      <c r="Z31" s="15"/>
    </row>
    <row r="32" ht="17.25" customHeight="1" spans="1:26">
      <c r="A32" s="13"/>
      <c r="B32" s="13"/>
      <c r="C32" s="13"/>
      <c r="D32" s="13"/>
      <c r="E32" s="13"/>
      <c r="F32" s="13"/>
      <c r="G32" s="13"/>
      <c r="H32" s="13"/>
      <c r="I32" s="13"/>
      <c r="J32" s="13"/>
      <c r="K32" s="13"/>
      <c r="L32" s="13"/>
      <c r="M32" s="13"/>
      <c r="N32" s="189"/>
      <c r="O32" s="189" t="s">
        <v>214</v>
      </c>
      <c r="P32" s="194" t="s">
        <v>215</v>
      </c>
      <c r="Q32" s="15">
        <v>29.37</v>
      </c>
      <c r="R32" s="15">
        <v>29.37</v>
      </c>
      <c r="S32" s="15">
        <v>29.37</v>
      </c>
      <c r="T32" s="15"/>
      <c r="U32" s="15"/>
      <c r="V32" s="15"/>
      <c r="W32" s="15"/>
      <c r="X32" s="15"/>
      <c r="Y32" s="15"/>
      <c r="Z32" s="15"/>
    </row>
    <row r="33" ht="17.25" customHeight="1" spans="1:26">
      <c r="A33" s="13"/>
      <c r="B33" s="13"/>
      <c r="C33" s="13"/>
      <c r="D33" s="13"/>
      <c r="E33" s="13"/>
      <c r="F33" s="13"/>
      <c r="G33" s="13"/>
      <c r="H33" s="13"/>
      <c r="I33" s="13"/>
      <c r="J33" s="13"/>
      <c r="K33" s="13"/>
      <c r="L33" s="13"/>
      <c r="M33" s="13"/>
      <c r="N33" s="188"/>
      <c r="O33" s="188" t="s">
        <v>172</v>
      </c>
      <c r="P33" s="194" t="s">
        <v>191</v>
      </c>
      <c r="Q33" s="15">
        <v>12.5</v>
      </c>
      <c r="R33" s="15">
        <v>12.5</v>
      </c>
      <c r="S33" s="15">
        <v>5</v>
      </c>
      <c r="T33" s="15">
        <v>7.5</v>
      </c>
      <c r="U33" s="15"/>
      <c r="V33" s="15"/>
      <c r="W33" s="15"/>
      <c r="X33" s="15"/>
      <c r="Y33" s="15"/>
      <c r="Z33" s="15"/>
    </row>
    <row r="34" ht="17.25" customHeight="1" spans="1:26">
      <c r="A34" s="13"/>
      <c r="B34" s="13"/>
      <c r="C34" s="13"/>
      <c r="D34" s="13"/>
      <c r="E34" s="13"/>
      <c r="F34" s="13"/>
      <c r="G34" s="13"/>
      <c r="H34" s="13"/>
      <c r="I34" s="13"/>
      <c r="J34" s="13"/>
      <c r="K34" s="13"/>
      <c r="L34" s="13"/>
      <c r="M34" s="13"/>
      <c r="N34" s="189" t="s">
        <v>216</v>
      </c>
      <c r="O34" s="189"/>
      <c r="P34" s="193" t="s">
        <v>205</v>
      </c>
      <c r="Q34" s="15"/>
      <c r="R34" s="15"/>
      <c r="S34" s="15"/>
      <c r="T34" s="15"/>
      <c r="U34" s="15"/>
      <c r="V34" s="15"/>
      <c r="W34" s="15"/>
      <c r="X34" s="15"/>
      <c r="Y34" s="15"/>
      <c r="Z34" s="15"/>
    </row>
    <row r="35" ht="17.25" customHeight="1" spans="1:26">
      <c r="A35" s="13"/>
      <c r="B35" s="13"/>
      <c r="C35" s="13"/>
      <c r="D35" s="13"/>
      <c r="E35" s="13"/>
      <c r="F35" s="13"/>
      <c r="G35" s="13"/>
      <c r="H35" s="13"/>
      <c r="I35" s="13"/>
      <c r="J35" s="13"/>
      <c r="K35" s="13"/>
      <c r="L35" s="13"/>
      <c r="M35" s="13"/>
      <c r="N35" s="189"/>
      <c r="O35" s="189" t="s">
        <v>167</v>
      </c>
      <c r="P35" s="194" t="s">
        <v>217</v>
      </c>
      <c r="Q35" s="15"/>
      <c r="R35" s="15"/>
      <c r="S35" s="15"/>
      <c r="T35" s="15"/>
      <c r="U35" s="15"/>
      <c r="V35" s="15"/>
      <c r="W35" s="15"/>
      <c r="X35" s="15"/>
      <c r="Y35" s="15"/>
      <c r="Z35" s="15"/>
    </row>
    <row r="36" ht="17.25" customHeight="1" spans="1:26">
      <c r="A36" s="13"/>
      <c r="B36" s="13"/>
      <c r="C36" s="13"/>
      <c r="D36" s="13"/>
      <c r="E36" s="13"/>
      <c r="F36" s="13"/>
      <c r="G36" s="13"/>
      <c r="H36" s="13"/>
      <c r="I36" s="13"/>
      <c r="J36" s="13"/>
      <c r="K36" s="13"/>
      <c r="L36" s="13"/>
      <c r="M36" s="13"/>
      <c r="N36" s="189"/>
      <c r="O36" s="189" t="s">
        <v>200</v>
      </c>
      <c r="P36" s="194" t="s">
        <v>218</v>
      </c>
      <c r="Q36" s="15"/>
      <c r="R36" s="15"/>
      <c r="S36" s="15"/>
      <c r="T36" s="15"/>
      <c r="U36" s="15"/>
      <c r="V36" s="15"/>
      <c r="W36" s="15"/>
      <c r="X36" s="15"/>
      <c r="Y36" s="15"/>
      <c r="Z36" s="15"/>
    </row>
    <row r="37" ht="17.25" customHeight="1" spans="1:26">
      <c r="A37" s="13"/>
      <c r="B37" s="13"/>
      <c r="C37" s="13"/>
      <c r="D37" s="13"/>
      <c r="E37" s="13"/>
      <c r="F37" s="13"/>
      <c r="G37" s="13"/>
      <c r="H37" s="13"/>
      <c r="I37" s="13"/>
      <c r="J37" s="13"/>
      <c r="K37" s="13"/>
      <c r="L37" s="13"/>
      <c r="M37" s="13"/>
      <c r="N37" s="189"/>
      <c r="O37" s="189" t="s">
        <v>174</v>
      </c>
      <c r="P37" s="194" t="s">
        <v>219</v>
      </c>
      <c r="Q37" s="15"/>
      <c r="R37" s="15"/>
      <c r="S37" s="15"/>
      <c r="T37" s="15"/>
      <c r="U37" s="15"/>
      <c r="V37" s="15"/>
      <c r="W37" s="15"/>
      <c r="X37" s="15"/>
      <c r="Y37" s="15"/>
      <c r="Z37" s="15"/>
    </row>
    <row r="38" ht="17.25" customHeight="1" spans="1:26">
      <c r="A38" s="13"/>
      <c r="B38" s="13"/>
      <c r="C38" s="13"/>
      <c r="D38" s="13"/>
      <c r="E38" s="13"/>
      <c r="F38" s="13"/>
      <c r="G38" s="13"/>
      <c r="H38" s="13"/>
      <c r="I38" s="13"/>
      <c r="J38" s="13"/>
      <c r="K38" s="13"/>
      <c r="L38" s="13"/>
      <c r="M38" s="13"/>
      <c r="N38" s="189" t="s">
        <v>220</v>
      </c>
      <c r="O38" s="189"/>
      <c r="P38" s="193" t="s">
        <v>221</v>
      </c>
      <c r="Q38" s="15">
        <v>4</v>
      </c>
      <c r="R38" s="15">
        <v>4</v>
      </c>
      <c r="S38" s="15"/>
      <c r="T38" s="15">
        <v>4</v>
      </c>
      <c r="U38" s="15"/>
      <c r="V38" s="15"/>
      <c r="W38" s="15"/>
      <c r="X38" s="15"/>
      <c r="Y38" s="15"/>
      <c r="Z38" s="15"/>
    </row>
    <row r="39" ht="17.25" customHeight="1" spans="1:26">
      <c r="A39" s="13"/>
      <c r="B39" s="13"/>
      <c r="C39" s="13"/>
      <c r="D39" s="13"/>
      <c r="E39" s="13"/>
      <c r="F39" s="13"/>
      <c r="G39" s="13"/>
      <c r="H39" s="13"/>
      <c r="I39" s="13"/>
      <c r="J39" s="13"/>
      <c r="K39" s="13"/>
      <c r="L39" s="13"/>
      <c r="M39" s="13"/>
      <c r="N39" s="189"/>
      <c r="O39" s="189" t="s">
        <v>167</v>
      </c>
      <c r="P39" s="194" t="s">
        <v>222</v>
      </c>
      <c r="Q39" s="15">
        <v>4</v>
      </c>
      <c r="R39" s="15">
        <v>4</v>
      </c>
      <c r="S39" s="15"/>
      <c r="T39" s="15">
        <v>4</v>
      </c>
      <c r="U39" s="15"/>
      <c r="V39" s="15"/>
      <c r="W39" s="15"/>
      <c r="X39" s="15"/>
      <c r="Y39" s="15"/>
      <c r="Z39" s="15"/>
    </row>
    <row r="40" ht="20.25" customHeight="1" spans="1:26">
      <c r="A40" s="190" t="s">
        <v>23</v>
      </c>
      <c r="B40" s="191"/>
      <c r="C40" s="192"/>
      <c r="D40" s="15">
        <v>622.884292</v>
      </c>
      <c r="E40" s="15">
        <v>622.884292</v>
      </c>
      <c r="F40" s="15">
        <v>543.884292</v>
      </c>
      <c r="G40" s="15">
        <v>79</v>
      </c>
      <c r="H40" s="15"/>
      <c r="I40" s="15"/>
      <c r="J40" s="15"/>
      <c r="K40" s="15"/>
      <c r="L40" s="15"/>
      <c r="M40" s="15"/>
      <c r="N40" s="195" t="s">
        <v>23</v>
      </c>
      <c r="O40" s="195"/>
      <c r="P40" s="195"/>
      <c r="Q40" s="15">
        <v>622.884292</v>
      </c>
      <c r="R40" s="15">
        <v>622.884292</v>
      </c>
      <c r="S40" s="15">
        <v>543.884292</v>
      </c>
      <c r="T40" s="15">
        <v>79</v>
      </c>
      <c r="U40" s="15"/>
      <c r="V40" s="15"/>
      <c r="W40" s="15"/>
      <c r="X40" s="15"/>
      <c r="Y40" s="15"/>
      <c r="Z40" s="15"/>
    </row>
  </sheetData>
  <mergeCells count="16">
    <mergeCell ref="A2:Z2"/>
    <mergeCell ref="A3:C3"/>
    <mergeCell ref="A4:M4"/>
    <mergeCell ref="N4:Z4"/>
    <mergeCell ref="A5:C5"/>
    <mergeCell ref="E5:G5"/>
    <mergeCell ref="H5:J5"/>
    <mergeCell ref="K5:M5"/>
    <mergeCell ref="N5:P5"/>
    <mergeCell ref="R5:T5"/>
    <mergeCell ref="U5:W5"/>
    <mergeCell ref="X5:Z5"/>
    <mergeCell ref="A40:C40"/>
    <mergeCell ref="N40:P40"/>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A1" sqref="A1"/>
    </sheetView>
  </sheetViews>
  <sheetFormatPr defaultColWidth="9.13888888888889" defaultRowHeight="14.25" customHeight="1" outlineLevelRow="6" outlineLevelCol="5"/>
  <cols>
    <col min="1" max="2" width="27.4259259259259" customWidth="1"/>
    <col min="3" max="3" width="17.2777777777778" customWidth="1"/>
    <col min="4" max="5" width="26.2777777777778" customWidth="1"/>
    <col min="6" max="6" width="18.712962962963" customWidth="1"/>
  </cols>
  <sheetData>
    <row r="1" customHeight="1" spans="1:6">
      <c r="A1" s="174"/>
      <c r="B1" s="174"/>
      <c r="C1" s="75"/>
      <c r="F1" s="175" t="s">
        <v>223</v>
      </c>
    </row>
    <row r="2" ht="25.5" customHeight="1" spans="1:6">
      <c r="A2" s="176" t="s">
        <v>224</v>
      </c>
      <c r="B2" s="176"/>
      <c r="C2" s="176"/>
      <c r="D2" s="176"/>
      <c r="E2" s="176"/>
      <c r="F2" s="176"/>
    </row>
    <row r="3" ht="15.75" customHeight="1" spans="1:6">
      <c r="A3" s="4" t="str">
        <f>"单位名称："&amp;"中国共产党曲靖市委员会机构编制委员会办公室"</f>
        <v>单位名称：中国共产党曲靖市委员会机构编制委员会办公室</v>
      </c>
      <c r="B3" s="174"/>
      <c r="C3" s="75"/>
      <c r="F3" s="281" t="s">
        <v>2</v>
      </c>
    </row>
    <row r="4" ht="19.5" customHeight="1" spans="1:6">
      <c r="A4" s="9" t="s">
        <v>225</v>
      </c>
      <c r="B4" s="10" t="s">
        <v>226</v>
      </c>
      <c r="C4" s="10" t="s">
        <v>227</v>
      </c>
      <c r="D4" s="10"/>
      <c r="E4" s="10"/>
      <c r="F4" s="10" t="s">
        <v>188</v>
      </c>
    </row>
    <row r="5" ht="19.5" customHeight="1" spans="1:6">
      <c r="A5" s="9"/>
      <c r="B5" s="10"/>
      <c r="C5" s="69" t="s">
        <v>31</v>
      </c>
      <c r="D5" s="69" t="s">
        <v>228</v>
      </c>
      <c r="E5" s="69" t="s">
        <v>229</v>
      </c>
      <c r="F5" s="10"/>
    </row>
    <row r="6" ht="18.75" customHeight="1" spans="1:6">
      <c r="A6" s="177">
        <v>1</v>
      </c>
      <c r="B6" s="177">
        <v>2</v>
      </c>
      <c r="C6" s="178">
        <v>3</v>
      </c>
      <c r="D6" s="177">
        <v>4</v>
      </c>
      <c r="E6" s="177">
        <v>5</v>
      </c>
      <c r="F6" s="177">
        <v>6</v>
      </c>
    </row>
    <row r="7" ht="18.75" customHeight="1" spans="1:6">
      <c r="A7" s="15">
        <v>11.100732</v>
      </c>
      <c r="B7" s="15"/>
      <c r="C7" s="15">
        <v>2.700732</v>
      </c>
      <c r="D7" s="15"/>
      <c r="E7" s="15">
        <v>2.700732</v>
      </c>
      <c r="F7" s="15">
        <v>8.4</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8"/>
  <sheetViews>
    <sheetView workbookViewId="0">
      <selection activeCell="A11" sqref="A11"/>
    </sheetView>
  </sheetViews>
  <sheetFormatPr defaultColWidth="9.13888888888889" defaultRowHeight="14.25" customHeight="1"/>
  <cols>
    <col min="1" max="1" width="32.8518518518519" customWidth="1"/>
    <col min="2" max="2" width="20.712962962963" customWidth="1"/>
    <col min="3" max="3" width="31.2777777777778" customWidth="1"/>
    <col min="4" max="4" width="10.1388888888889" customWidth="1"/>
    <col min="5" max="5" width="17.5740740740741" customWidth="1"/>
    <col min="6" max="6" width="10.2777777777778" customWidth="1"/>
    <col min="7" max="7" width="23" customWidth="1"/>
    <col min="8" max="8" width="10.712962962963" customWidth="1"/>
    <col min="9" max="9" width="11" customWidth="1"/>
    <col min="10" max="10" width="15.4259259259259" customWidth="1"/>
    <col min="11" max="11" width="10.712962962963" customWidth="1"/>
    <col min="12" max="13" width="11.1388888888889" customWidth="1"/>
    <col min="15" max="15" width="11.1388888888889" customWidth="1"/>
    <col min="16" max="16" width="11.8518518518519" customWidth="1"/>
    <col min="20" max="20" width="12.1388888888889" customWidth="1"/>
    <col min="21" max="23" width="12.2777777777778" customWidth="1"/>
    <col min="24" max="24" width="12.712962962963" customWidth="1"/>
    <col min="25" max="26" width="11.1388888888889" customWidth="1"/>
  </cols>
  <sheetData>
    <row r="1" ht="16.5" customHeight="1" spans="2:26">
      <c r="B1" s="153"/>
      <c r="D1" s="154"/>
      <c r="E1" s="154"/>
      <c r="F1" s="154"/>
      <c r="G1" s="154"/>
      <c r="H1" s="155"/>
      <c r="I1" s="155"/>
      <c r="K1" s="155"/>
      <c r="L1" s="155"/>
      <c r="M1" s="155"/>
      <c r="P1" s="155"/>
      <c r="T1" s="155"/>
      <c r="X1" s="153"/>
      <c r="Z1" s="58" t="s">
        <v>230</v>
      </c>
    </row>
    <row r="2" ht="26.25" customHeight="1" spans="1:26">
      <c r="A2" s="54" t="s">
        <v>231</v>
      </c>
      <c r="B2" s="54"/>
      <c r="C2" s="54"/>
      <c r="D2" s="54"/>
      <c r="E2" s="54"/>
      <c r="F2" s="54"/>
      <c r="G2" s="54"/>
      <c r="H2" s="54"/>
      <c r="I2" s="54"/>
      <c r="J2" s="3"/>
      <c r="K2" s="54"/>
      <c r="L2" s="54"/>
      <c r="M2" s="54"/>
      <c r="N2" s="3"/>
      <c r="O2" s="3"/>
      <c r="P2" s="54"/>
      <c r="Q2" s="3"/>
      <c r="R2" s="3"/>
      <c r="S2" s="3"/>
      <c r="T2" s="54"/>
      <c r="U2" s="54"/>
      <c r="V2" s="54"/>
      <c r="W2" s="54"/>
      <c r="X2" s="54"/>
      <c r="Y2" s="54"/>
      <c r="Z2" s="54"/>
    </row>
    <row r="3" ht="15" customHeight="1" spans="1:26">
      <c r="A3" s="4" t="str">
        <f>"单位名称："&amp;"中国共产党曲靖市委员会机构编制委员会办公室"</f>
        <v>单位名称：中国共产党曲靖市委员会机构编制委员会办公室</v>
      </c>
      <c r="B3" s="156"/>
      <c r="C3" s="156"/>
      <c r="D3" s="156"/>
      <c r="E3" s="156"/>
      <c r="F3" s="156"/>
      <c r="G3" s="156"/>
      <c r="H3" s="157"/>
      <c r="I3" s="157"/>
      <c r="J3" s="6"/>
      <c r="K3" s="157"/>
      <c r="L3" s="157"/>
      <c r="M3" s="157"/>
      <c r="N3" s="6"/>
      <c r="O3" s="6"/>
      <c r="P3" s="157"/>
      <c r="Q3" s="6"/>
      <c r="R3" s="6"/>
      <c r="S3" s="6"/>
      <c r="T3" s="157"/>
      <c r="X3" s="153"/>
      <c r="Z3" s="282" t="s">
        <v>2</v>
      </c>
    </row>
    <row r="4" ht="18" customHeight="1" spans="1:26">
      <c r="A4" s="158" t="s">
        <v>232</v>
      </c>
      <c r="B4" s="158" t="s">
        <v>233</v>
      </c>
      <c r="C4" s="158" t="s">
        <v>234</v>
      </c>
      <c r="D4" s="158" t="s">
        <v>235</v>
      </c>
      <c r="E4" s="158" t="s">
        <v>236</v>
      </c>
      <c r="F4" s="158" t="s">
        <v>237</v>
      </c>
      <c r="G4" s="158" t="s">
        <v>238</v>
      </c>
      <c r="H4" s="70" t="s">
        <v>239</v>
      </c>
      <c r="I4" s="70" t="s">
        <v>239</v>
      </c>
      <c r="J4" s="10"/>
      <c r="K4" s="70"/>
      <c r="L4" s="70"/>
      <c r="M4" s="70"/>
      <c r="N4" s="10"/>
      <c r="O4" s="10"/>
      <c r="P4" s="70"/>
      <c r="Q4" s="10"/>
      <c r="R4" s="10"/>
      <c r="S4" s="10"/>
      <c r="T4" s="172" t="s">
        <v>35</v>
      </c>
      <c r="U4" s="70" t="s">
        <v>36</v>
      </c>
      <c r="V4" s="70"/>
      <c r="W4" s="70"/>
      <c r="X4" s="70"/>
      <c r="Y4" s="70"/>
      <c r="Z4" s="70"/>
    </row>
    <row r="5" ht="18" customHeight="1" spans="1:26">
      <c r="A5" s="159"/>
      <c r="B5" s="160"/>
      <c r="C5" s="159"/>
      <c r="D5" s="159"/>
      <c r="E5" s="159"/>
      <c r="F5" s="159"/>
      <c r="G5" s="159"/>
      <c r="H5" s="70" t="s">
        <v>240</v>
      </c>
      <c r="I5" s="70" t="s">
        <v>32</v>
      </c>
      <c r="J5" s="10"/>
      <c r="K5" s="70"/>
      <c r="L5" s="70"/>
      <c r="M5" s="70"/>
      <c r="N5" s="10"/>
      <c r="O5" s="10"/>
      <c r="P5" s="70"/>
      <c r="Q5" s="10" t="s">
        <v>241</v>
      </c>
      <c r="R5" s="10"/>
      <c r="S5" s="10"/>
      <c r="T5" s="158" t="s">
        <v>35</v>
      </c>
      <c r="U5" s="70" t="s">
        <v>36</v>
      </c>
      <c r="V5" s="172" t="s">
        <v>37</v>
      </c>
      <c r="W5" s="70" t="s">
        <v>36</v>
      </c>
      <c r="X5" s="172" t="s">
        <v>39</v>
      </c>
      <c r="Y5" s="172" t="s">
        <v>40</v>
      </c>
      <c r="Z5" s="170" t="s">
        <v>41</v>
      </c>
    </row>
    <row r="6" customHeight="1" spans="1:26">
      <c r="A6" s="161"/>
      <c r="B6" s="161"/>
      <c r="C6" s="161"/>
      <c r="D6" s="161"/>
      <c r="E6" s="161"/>
      <c r="F6" s="161"/>
      <c r="G6" s="161"/>
      <c r="H6" s="161"/>
      <c r="I6" s="169" t="s">
        <v>242</v>
      </c>
      <c r="J6" s="170" t="s">
        <v>243</v>
      </c>
      <c r="K6" s="158" t="s">
        <v>244</v>
      </c>
      <c r="L6" s="158" t="s">
        <v>245</v>
      </c>
      <c r="M6" s="158" t="s">
        <v>246</v>
      </c>
      <c r="N6" s="158" t="s">
        <v>247</v>
      </c>
      <c r="O6" s="158" t="s">
        <v>33</v>
      </c>
      <c r="P6" s="158" t="s">
        <v>34</v>
      </c>
      <c r="Q6" s="158" t="s">
        <v>32</v>
      </c>
      <c r="R6" s="158" t="s">
        <v>33</v>
      </c>
      <c r="S6" s="158" t="s">
        <v>34</v>
      </c>
      <c r="T6" s="161"/>
      <c r="U6" s="158" t="s">
        <v>31</v>
      </c>
      <c r="V6" s="158" t="s">
        <v>37</v>
      </c>
      <c r="W6" s="158" t="s">
        <v>248</v>
      </c>
      <c r="X6" s="158" t="s">
        <v>39</v>
      </c>
      <c r="Y6" s="158" t="s">
        <v>40</v>
      </c>
      <c r="Z6" s="158" t="s">
        <v>41</v>
      </c>
    </row>
    <row r="7" ht="37.5" customHeight="1" spans="1:26">
      <c r="A7" s="162"/>
      <c r="B7" s="162"/>
      <c r="C7" s="162"/>
      <c r="D7" s="162"/>
      <c r="E7" s="162"/>
      <c r="F7" s="162"/>
      <c r="G7" s="162"/>
      <c r="H7" s="162"/>
      <c r="I7" s="56" t="s">
        <v>31</v>
      </c>
      <c r="J7" s="56" t="s">
        <v>249</v>
      </c>
      <c r="K7" s="171" t="s">
        <v>243</v>
      </c>
      <c r="L7" s="171" t="s">
        <v>245</v>
      </c>
      <c r="M7" s="171" t="s">
        <v>246</v>
      </c>
      <c r="N7" s="171" t="s">
        <v>247</v>
      </c>
      <c r="O7" s="171" t="s">
        <v>247</v>
      </c>
      <c r="P7" s="171" t="s">
        <v>247</v>
      </c>
      <c r="Q7" s="171" t="s">
        <v>245</v>
      </c>
      <c r="R7" s="171" t="s">
        <v>246</v>
      </c>
      <c r="S7" s="171" t="s">
        <v>247</v>
      </c>
      <c r="T7" s="171" t="s">
        <v>35</v>
      </c>
      <c r="U7" s="171" t="s">
        <v>31</v>
      </c>
      <c r="V7" s="171" t="s">
        <v>37</v>
      </c>
      <c r="W7" s="171" t="s">
        <v>248</v>
      </c>
      <c r="X7" s="171" t="s">
        <v>39</v>
      </c>
      <c r="Y7" s="171" t="s">
        <v>40</v>
      </c>
      <c r="Z7" s="171" t="s">
        <v>41</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4">
        <v>25</v>
      </c>
      <c r="Z8" s="173">
        <v>26</v>
      </c>
    </row>
    <row r="9" ht="21" customHeight="1" spans="1:26">
      <c r="A9" s="13" t="s">
        <v>43</v>
      </c>
      <c r="B9" s="163"/>
      <c r="C9" s="163"/>
      <c r="D9" s="163"/>
      <c r="E9" s="163"/>
      <c r="F9" s="163"/>
      <c r="G9" s="163"/>
      <c r="H9" s="15">
        <v>543.884292</v>
      </c>
      <c r="I9" s="15">
        <v>543.884292</v>
      </c>
      <c r="J9" s="15"/>
      <c r="K9" s="15"/>
      <c r="L9" s="15"/>
      <c r="M9" s="15">
        <v>543.884292</v>
      </c>
      <c r="N9" s="15"/>
      <c r="O9" s="15"/>
      <c r="P9" s="15"/>
      <c r="Q9" s="15"/>
      <c r="R9" s="15"/>
      <c r="S9" s="15"/>
      <c r="T9" s="15"/>
      <c r="U9" s="15"/>
      <c r="V9" s="15"/>
      <c r="W9" s="15"/>
      <c r="X9" s="15"/>
      <c r="Y9" s="15"/>
      <c r="Z9" s="15"/>
    </row>
    <row r="10" ht="23.25" customHeight="1" outlineLevel="1" spans="1:26">
      <c r="A10" s="164" t="s">
        <v>43</v>
      </c>
      <c r="B10" s="13"/>
      <c r="C10" s="13"/>
      <c r="D10" s="13"/>
      <c r="E10" s="13"/>
      <c r="F10" s="13"/>
      <c r="G10" s="13"/>
      <c r="H10" s="15">
        <v>543.884292</v>
      </c>
      <c r="I10" s="15">
        <v>543.884292</v>
      </c>
      <c r="J10" s="15"/>
      <c r="K10" s="15"/>
      <c r="L10" s="15"/>
      <c r="M10" s="15">
        <v>543.884292</v>
      </c>
      <c r="N10" s="15"/>
      <c r="O10" s="15"/>
      <c r="P10" s="15"/>
      <c r="Q10" s="15"/>
      <c r="R10" s="15"/>
      <c r="S10" s="15"/>
      <c r="T10" s="15"/>
      <c r="U10" s="15"/>
      <c r="V10" s="15"/>
      <c r="W10" s="15"/>
      <c r="X10" s="15"/>
      <c r="Y10" s="15"/>
      <c r="Z10" s="15"/>
    </row>
    <row r="11" ht="23.25" customHeight="1" outlineLevel="2" spans="1:26">
      <c r="A11" s="165" t="s">
        <v>43</v>
      </c>
      <c r="B11" s="13" t="s">
        <v>250</v>
      </c>
      <c r="C11" s="13" t="s">
        <v>251</v>
      </c>
      <c r="D11" s="13" t="s">
        <v>62</v>
      </c>
      <c r="E11" s="13" t="s">
        <v>63</v>
      </c>
      <c r="F11" s="13" t="s">
        <v>252</v>
      </c>
      <c r="G11" s="13" t="s">
        <v>166</v>
      </c>
      <c r="H11" s="15">
        <v>117.954</v>
      </c>
      <c r="I11" s="15">
        <v>117.954</v>
      </c>
      <c r="J11" s="15"/>
      <c r="K11" s="15"/>
      <c r="L11" s="15"/>
      <c r="M11" s="15">
        <v>117.954</v>
      </c>
      <c r="N11" s="15"/>
      <c r="O11" s="13"/>
      <c r="P11" s="13"/>
      <c r="Q11" s="15"/>
      <c r="R11" s="15"/>
      <c r="S11" s="15"/>
      <c r="T11" s="15"/>
      <c r="U11" s="15"/>
      <c r="V11" s="15"/>
      <c r="W11" s="15"/>
      <c r="X11" s="15"/>
      <c r="Y11" s="15"/>
      <c r="Z11" s="15"/>
    </row>
    <row r="12" ht="23.25" customHeight="1" outlineLevel="2" spans="1:26">
      <c r="A12" s="165" t="s">
        <v>43</v>
      </c>
      <c r="B12" s="13" t="s">
        <v>250</v>
      </c>
      <c r="C12" s="13" t="s">
        <v>251</v>
      </c>
      <c r="D12" s="13" t="s">
        <v>62</v>
      </c>
      <c r="E12" s="13" t="s">
        <v>63</v>
      </c>
      <c r="F12" s="13" t="s">
        <v>253</v>
      </c>
      <c r="G12" s="13" t="s">
        <v>169</v>
      </c>
      <c r="H12" s="15">
        <v>167.0898</v>
      </c>
      <c r="I12" s="15">
        <v>167.0898</v>
      </c>
      <c r="J12" s="15"/>
      <c r="K12" s="15"/>
      <c r="L12" s="15"/>
      <c r="M12" s="15">
        <v>167.0898</v>
      </c>
      <c r="N12" s="15"/>
      <c r="O12" s="13"/>
      <c r="P12" s="13"/>
      <c r="Q12" s="15"/>
      <c r="R12" s="15"/>
      <c r="S12" s="15"/>
      <c r="T12" s="15"/>
      <c r="U12" s="15"/>
      <c r="V12" s="15"/>
      <c r="W12" s="15"/>
      <c r="X12" s="15"/>
      <c r="Y12" s="15"/>
      <c r="Z12" s="15"/>
    </row>
    <row r="13" ht="23.25" customHeight="1" outlineLevel="2" spans="1:26">
      <c r="A13" s="165" t="s">
        <v>43</v>
      </c>
      <c r="B13" s="13" t="s">
        <v>254</v>
      </c>
      <c r="C13" s="13" t="s">
        <v>255</v>
      </c>
      <c r="D13" s="13" t="s">
        <v>62</v>
      </c>
      <c r="E13" s="13" t="s">
        <v>63</v>
      </c>
      <c r="F13" s="13" t="s">
        <v>256</v>
      </c>
      <c r="G13" s="13" t="s">
        <v>171</v>
      </c>
      <c r="H13" s="15">
        <v>43.326</v>
      </c>
      <c r="I13" s="15">
        <v>43.326</v>
      </c>
      <c r="J13" s="15"/>
      <c r="K13" s="15"/>
      <c r="L13" s="15"/>
      <c r="M13" s="15">
        <v>43.326</v>
      </c>
      <c r="N13" s="15"/>
      <c r="O13" s="13"/>
      <c r="P13" s="13"/>
      <c r="Q13" s="15"/>
      <c r="R13" s="15"/>
      <c r="S13" s="15"/>
      <c r="T13" s="15"/>
      <c r="U13" s="15"/>
      <c r="V13" s="15"/>
      <c r="W13" s="15"/>
      <c r="X13" s="15"/>
      <c r="Y13" s="15"/>
      <c r="Z13" s="15"/>
    </row>
    <row r="14" ht="23.25" customHeight="1" outlineLevel="2" spans="1:26">
      <c r="A14" s="165" t="s">
        <v>43</v>
      </c>
      <c r="B14" s="13" t="s">
        <v>250</v>
      </c>
      <c r="C14" s="13" t="s">
        <v>251</v>
      </c>
      <c r="D14" s="13" t="s">
        <v>62</v>
      </c>
      <c r="E14" s="13" t="s">
        <v>63</v>
      </c>
      <c r="F14" s="13" t="s">
        <v>256</v>
      </c>
      <c r="G14" s="13" t="s">
        <v>171</v>
      </c>
      <c r="H14" s="15">
        <v>9.8295</v>
      </c>
      <c r="I14" s="15">
        <v>9.8295</v>
      </c>
      <c r="J14" s="15"/>
      <c r="K14" s="15"/>
      <c r="L14" s="15"/>
      <c r="M14" s="15">
        <v>9.8295</v>
      </c>
      <c r="N14" s="15"/>
      <c r="O14" s="13"/>
      <c r="P14" s="13"/>
      <c r="Q14" s="15"/>
      <c r="R14" s="15"/>
      <c r="S14" s="15"/>
      <c r="T14" s="15"/>
      <c r="U14" s="15"/>
      <c r="V14" s="15"/>
      <c r="W14" s="15"/>
      <c r="X14" s="15"/>
      <c r="Y14" s="15"/>
      <c r="Z14" s="15"/>
    </row>
    <row r="15" ht="23.25" customHeight="1" outlineLevel="2" spans="1:26">
      <c r="A15" s="165" t="s">
        <v>43</v>
      </c>
      <c r="B15" s="13" t="s">
        <v>257</v>
      </c>
      <c r="C15" s="13" t="s">
        <v>258</v>
      </c>
      <c r="D15" s="13" t="s">
        <v>72</v>
      </c>
      <c r="E15" s="13" t="s">
        <v>73</v>
      </c>
      <c r="F15" s="13" t="s">
        <v>259</v>
      </c>
      <c r="G15" s="13" t="s">
        <v>179</v>
      </c>
      <c r="H15" s="15">
        <v>48.7068</v>
      </c>
      <c r="I15" s="15">
        <v>48.7068</v>
      </c>
      <c r="J15" s="15"/>
      <c r="K15" s="15"/>
      <c r="L15" s="15"/>
      <c r="M15" s="15">
        <v>48.7068</v>
      </c>
      <c r="N15" s="15"/>
      <c r="O15" s="13"/>
      <c r="P15" s="13"/>
      <c r="Q15" s="15"/>
      <c r="R15" s="15"/>
      <c r="S15" s="15"/>
      <c r="T15" s="15"/>
      <c r="U15" s="15"/>
      <c r="V15" s="15"/>
      <c r="W15" s="15"/>
      <c r="X15" s="15"/>
      <c r="Y15" s="15"/>
      <c r="Z15" s="15"/>
    </row>
    <row r="16" ht="23.25" customHeight="1" outlineLevel="2" spans="1:26">
      <c r="A16" s="165" t="s">
        <v>43</v>
      </c>
      <c r="B16" s="13" t="s">
        <v>260</v>
      </c>
      <c r="C16" s="13" t="s">
        <v>261</v>
      </c>
      <c r="D16" s="13" t="s">
        <v>78</v>
      </c>
      <c r="E16" s="13" t="s">
        <v>79</v>
      </c>
      <c r="F16" s="13" t="s">
        <v>262</v>
      </c>
      <c r="G16" s="13" t="s">
        <v>184</v>
      </c>
      <c r="H16" s="15">
        <v>17.085816</v>
      </c>
      <c r="I16" s="15">
        <v>17.085816</v>
      </c>
      <c r="J16" s="15"/>
      <c r="K16" s="15"/>
      <c r="L16" s="15"/>
      <c r="M16" s="15">
        <v>17.085816</v>
      </c>
      <c r="N16" s="15"/>
      <c r="O16" s="13"/>
      <c r="P16" s="13"/>
      <c r="Q16" s="15"/>
      <c r="R16" s="15"/>
      <c r="S16" s="15"/>
      <c r="T16" s="15"/>
      <c r="U16" s="15"/>
      <c r="V16" s="15"/>
      <c r="W16" s="15"/>
      <c r="X16" s="15"/>
      <c r="Y16" s="15"/>
      <c r="Z16" s="15"/>
    </row>
    <row r="17" ht="23.25" customHeight="1" outlineLevel="2" spans="1:26">
      <c r="A17" s="165" t="s">
        <v>43</v>
      </c>
      <c r="B17" s="13" t="s">
        <v>263</v>
      </c>
      <c r="C17" s="13" t="s">
        <v>264</v>
      </c>
      <c r="D17" s="13" t="s">
        <v>82</v>
      </c>
      <c r="E17" s="13" t="s">
        <v>83</v>
      </c>
      <c r="F17" s="13" t="s">
        <v>265</v>
      </c>
      <c r="G17" s="13" t="s">
        <v>189</v>
      </c>
      <c r="H17" s="15">
        <v>1.005048</v>
      </c>
      <c r="I17" s="15">
        <v>1.005048</v>
      </c>
      <c r="J17" s="15"/>
      <c r="K17" s="15"/>
      <c r="L17" s="15"/>
      <c r="M17" s="15">
        <v>1.005048</v>
      </c>
      <c r="N17" s="15"/>
      <c r="O17" s="13"/>
      <c r="P17" s="13"/>
      <c r="Q17" s="15"/>
      <c r="R17" s="15"/>
      <c r="S17" s="15"/>
      <c r="T17" s="15"/>
      <c r="U17" s="15"/>
      <c r="V17" s="15"/>
      <c r="W17" s="15"/>
      <c r="X17" s="15"/>
      <c r="Y17" s="15"/>
      <c r="Z17" s="15"/>
    </row>
    <row r="18" ht="23.25" customHeight="1" outlineLevel="2" spans="1:26">
      <c r="A18" s="165" t="s">
        <v>43</v>
      </c>
      <c r="B18" s="13" t="s">
        <v>266</v>
      </c>
      <c r="C18" s="13" t="s">
        <v>267</v>
      </c>
      <c r="D18" s="13" t="s">
        <v>82</v>
      </c>
      <c r="E18" s="13" t="s">
        <v>83</v>
      </c>
      <c r="F18" s="13" t="s">
        <v>265</v>
      </c>
      <c r="G18" s="13" t="s">
        <v>189</v>
      </c>
      <c r="H18" s="15">
        <v>1.25631</v>
      </c>
      <c r="I18" s="15">
        <v>1.25631</v>
      </c>
      <c r="J18" s="15"/>
      <c r="K18" s="15"/>
      <c r="L18" s="15"/>
      <c r="M18" s="15">
        <v>1.25631</v>
      </c>
      <c r="N18" s="15"/>
      <c r="O18" s="13"/>
      <c r="P18" s="13"/>
      <c r="Q18" s="15"/>
      <c r="R18" s="15"/>
      <c r="S18" s="15"/>
      <c r="T18" s="15"/>
      <c r="U18" s="15"/>
      <c r="V18" s="15"/>
      <c r="W18" s="15"/>
      <c r="X18" s="15"/>
      <c r="Y18" s="15"/>
      <c r="Z18" s="15"/>
    </row>
    <row r="19" ht="23.25" customHeight="1" outlineLevel="2" spans="1:26">
      <c r="A19" s="165" t="s">
        <v>43</v>
      </c>
      <c r="B19" s="13" t="s">
        <v>268</v>
      </c>
      <c r="C19" s="13" t="s">
        <v>269</v>
      </c>
      <c r="D19" s="13" t="s">
        <v>82</v>
      </c>
      <c r="E19" s="13" t="s">
        <v>83</v>
      </c>
      <c r="F19" s="13" t="s">
        <v>265</v>
      </c>
      <c r="G19" s="13" t="s">
        <v>189</v>
      </c>
      <c r="H19" s="15">
        <v>0.8246</v>
      </c>
      <c r="I19" s="15">
        <v>0.8246</v>
      </c>
      <c r="J19" s="15"/>
      <c r="K19" s="15"/>
      <c r="L19" s="15"/>
      <c r="M19" s="15">
        <v>0.8246</v>
      </c>
      <c r="N19" s="15"/>
      <c r="O19" s="13"/>
      <c r="P19" s="13"/>
      <c r="Q19" s="15"/>
      <c r="R19" s="15"/>
      <c r="S19" s="15"/>
      <c r="T19" s="15"/>
      <c r="U19" s="15"/>
      <c r="V19" s="15"/>
      <c r="W19" s="15"/>
      <c r="X19" s="15"/>
      <c r="Y19" s="15"/>
      <c r="Z19" s="15"/>
    </row>
    <row r="20" ht="23.25" customHeight="1" outlineLevel="2" spans="1:26">
      <c r="A20" s="165" t="s">
        <v>43</v>
      </c>
      <c r="B20" s="13" t="s">
        <v>270</v>
      </c>
      <c r="C20" s="13" t="s">
        <v>271</v>
      </c>
      <c r="D20" s="13" t="s">
        <v>88</v>
      </c>
      <c r="E20" s="13" t="s">
        <v>89</v>
      </c>
      <c r="F20" s="13" t="s">
        <v>272</v>
      </c>
      <c r="G20" s="13" t="s">
        <v>89</v>
      </c>
      <c r="H20" s="15">
        <v>43.833132</v>
      </c>
      <c r="I20" s="15">
        <v>43.833132</v>
      </c>
      <c r="J20" s="15"/>
      <c r="K20" s="15"/>
      <c r="L20" s="15"/>
      <c r="M20" s="15">
        <v>43.833132</v>
      </c>
      <c r="N20" s="15"/>
      <c r="O20" s="13"/>
      <c r="P20" s="13"/>
      <c r="Q20" s="15"/>
      <c r="R20" s="15"/>
      <c r="S20" s="15"/>
      <c r="T20" s="15"/>
      <c r="U20" s="15"/>
      <c r="V20" s="15"/>
      <c r="W20" s="15"/>
      <c r="X20" s="15"/>
      <c r="Y20" s="15"/>
      <c r="Z20" s="15"/>
    </row>
    <row r="21" ht="23.25" customHeight="1" outlineLevel="2" spans="1:26">
      <c r="A21" s="165" t="s">
        <v>43</v>
      </c>
      <c r="B21" s="13" t="s">
        <v>273</v>
      </c>
      <c r="C21" s="13" t="s">
        <v>188</v>
      </c>
      <c r="D21" s="13" t="s">
        <v>62</v>
      </c>
      <c r="E21" s="13" t="s">
        <v>63</v>
      </c>
      <c r="F21" s="13" t="s">
        <v>274</v>
      </c>
      <c r="G21" s="13" t="s">
        <v>188</v>
      </c>
      <c r="H21" s="15">
        <v>8.4</v>
      </c>
      <c r="I21" s="15">
        <v>8.4</v>
      </c>
      <c r="J21" s="15"/>
      <c r="K21" s="15"/>
      <c r="L21" s="15"/>
      <c r="M21" s="15">
        <v>8.4</v>
      </c>
      <c r="N21" s="15"/>
      <c r="O21" s="13"/>
      <c r="P21" s="13"/>
      <c r="Q21" s="15"/>
      <c r="R21" s="15"/>
      <c r="S21" s="15"/>
      <c r="T21" s="15"/>
      <c r="U21" s="15"/>
      <c r="V21" s="15"/>
      <c r="W21" s="15"/>
      <c r="X21" s="15"/>
      <c r="Y21" s="15"/>
      <c r="Z21" s="15"/>
    </row>
    <row r="22" ht="23.25" customHeight="1" outlineLevel="2" spans="1:26">
      <c r="A22" s="165" t="s">
        <v>43</v>
      </c>
      <c r="B22" s="13" t="s">
        <v>275</v>
      </c>
      <c r="C22" s="13" t="s">
        <v>276</v>
      </c>
      <c r="D22" s="13" t="s">
        <v>62</v>
      </c>
      <c r="E22" s="13" t="s">
        <v>63</v>
      </c>
      <c r="F22" s="13" t="s">
        <v>277</v>
      </c>
      <c r="G22" s="13" t="s">
        <v>197</v>
      </c>
      <c r="H22" s="15">
        <v>5.890938</v>
      </c>
      <c r="I22" s="15">
        <v>5.890938</v>
      </c>
      <c r="J22" s="15"/>
      <c r="K22" s="15"/>
      <c r="L22" s="15"/>
      <c r="M22" s="15">
        <v>5.890938</v>
      </c>
      <c r="N22" s="15"/>
      <c r="O22" s="13"/>
      <c r="P22" s="13"/>
      <c r="Q22" s="15"/>
      <c r="R22" s="15"/>
      <c r="S22" s="15"/>
      <c r="T22" s="15"/>
      <c r="U22" s="15"/>
      <c r="V22" s="15"/>
      <c r="W22" s="15"/>
      <c r="X22" s="15"/>
      <c r="Y22" s="15"/>
      <c r="Z22" s="15"/>
    </row>
    <row r="23" ht="23.25" customHeight="1" outlineLevel="2" spans="1:26">
      <c r="A23" s="165" t="s">
        <v>43</v>
      </c>
      <c r="B23" s="13" t="s">
        <v>275</v>
      </c>
      <c r="C23" s="13" t="s">
        <v>276</v>
      </c>
      <c r="D23" s="13" t="s">
        <v>62</v>
      </c>
      <c r="E23" s="13" t="s">
        <v>63</v>
      </c>
      <c r="F23" s="13" t="s">
        <v>278</v>
      </c>
      <c r="G23" s="13" t="s">
        <v>191</v>
      </c>
      <c r="H23" s="15">
        <v>5</v>
      </c>
      <c r="I23" s="15">
        <v>5</v>
      </c>
      <c r="J23" s="15"/>
      <c r="K23" s="15"/>
      <c r="L23" s="15"/>
      <c r="M23" s="15">
        <v>5</v>
      </c>
      <c r="N23" s="15"/>
      <c r="O23" s="13"/>
      <c r="P23" s="13"/>
      <c r="Q23" s="15"/>
      <c r="R23" s="15"/>
      <c r="S23" s="15"/>
      <c r="T23" s="15"/>
      <c r="U23" s="15"/>
      <c r="V23" s="15"/>
      <c r="W23" s="15"/>
      <c r="X23" s="15"/>
      <c r="Y23" s="15"/>
      <c r="Z23" s="15"/>
    </row>
    <row r="24" ht="23.25" customHeight="1" outlineLevel="2" spans="1:26">
      <c r="A24" s="165" t="s">
        <v>43</v>
      </c>
      <c r="B24" s="13" t="s">
        <v>279</v>
      </c>
      <c r="C24" s="13" t="s">
        <v>280</v>
      </c>
      <c r="D24" s="13" t="s">
        <v>70</v>
      </c>
      <c r="E24" s="13" t="s">
        <v>71</v>
      </c>
      <c r="F24" s="13" t="s">
        <v>277</v>
      </c>
      <c r="G24" s="13" t="s">
        <v>197</v>
      </c>
      <c r="H24" s="15">
        <v>0.27779</v>
      </c>
      <c r="I24" s="15">
        <v>0.27779</v>
      </c>
      <c r="J24" s="15"/>
      <c r="K24" s="15"/>
      <c r="L24" s="15"/>
      <c r="M24" s="15">
        <v>0.27779</v>
      </c>
      <c r="N24" s="15"/>
      <c r="O24" s="13"/>
      <c r="P24" s="13"/>
      <c r="Q24" s="15"/>
      <c r="R24" s="15"/>
      <c r="S24" s="15"/>
      <c r="T24" s="15"/>
      <c r="U24" s="15"/>
      <c r="V24" s="15"/>
      <c r="W24" s="15"/>
      <c r="X24" s="15"/>
      <c r="Y24" s="15"/>
      <c r="Z24" s="15"/>
    </row>
    <row r="25" ht="23.25" customHeight="1" outlineLevel="2" spans="1:26">
      <c r="A25" s="165" t="s">
        <v>43</v>
      </c>
      <c r="B25" s="13" t="s">
        <v>281</v>
      </c>
      <c r="C25" s="13" t="s">
        <v>183</v>
      </c>
      <c r="D25" s="13" t="s">
        <v>62</v>
      </c>
      <c r="E25" s="13" t="s">
        <v>63</v>
      </c>
      <c r="F25" s="13" t="s">
        <v>282</v>
      </c>
      <c r="G25" s="13" t="s">
        <v>183</v>
      </c>
      <c r="H25" s="15">
        <v>1</v>
      </c>
      <c r="I25" s="15">
        <v>1</v>
      </c>
      <c r="J25" s="15"/>
      <c r="K25" s="15"/>
      <c r="L25" s="15"/>
      <c r="M25" s="15">
        <v>1</v>
      </c>
      <c r="N25" s="15"/>
      <c r="O25" s="13"/>
      <c r="P25" s="13"/>
      <c r="Q25" s="15"/>
      <c r="R25" s="15"/>
      <c r="S25" s="15"/>
      <c r="T25" s="15"/>
      <c r="U25" s="15"/>
      <c r="V25" s="15"/>
      <c r="W25" s="15"/>
      <c r="X25" s="15"/>
      <c r="Y25" s="15"/>
      <c r="Z25" s="15"/>
    </row>
    <row r="26" ht="23.25" customHeight="1" outlineLevel="2" spans="1:26">
      <c r="A26" s="165" t="s">
        <v>43</v>
      </c>
      <c r="B26" s="13" t="s">
        <v>283</v>
      </c>
      <c r="C26" s="13" t="s">
        <v>185</v>
      </c>
      <c r="D26" s="13" t="s">
        <v>62</v>
      </c>
      <c r="E26" s="13" t="s">
        <v>63</v>
      </c>
      <c r="F26" s="13" t="s">
        <v>284</v>
      </c>
      <c r="G26" s="13" t="s">
        <v>185</v>
      </c>
      <c r="H26" s="15">
        <v>1.90908</v>
      </c>
      <c r="I26" s="15">
        <v>1.90908</v>
      </c>
      <c r="J26" s="15"/>
      <c r="K26" s="15"/>
      <c r="L26" s="15"/>
      <c r="M26" s="15">
        <v>1.90908</v>
      </c>
      <c r="N26" s="15"/>
      <c r="O26" s="13"/>
      <c r="P26" s="13"/>
      <c r="Q26" s="15"/>
      <c r="R26" s="15"/>
      <c r="S26" s="15"/>
      <c r="T26" s="15"/>
      <c r="U26" s="15"/>
      <c r="V26" s="15"/>
      <c r="W26" s="15"/>
      <c r="X26" s="15"/>
      <c r="Y26" s="15"/>
      <c r="Z26" s="15"/>
    </row>
    <row r="27" ht="23.25" customHeight="1" outlineLevel="2" spans="1:26">
      <c r="A27" s="165" t="s">
        <v>43</v>
      </c>
      <c r="B27" s="13" t="s">
        <v>285</v>
      </c>
      <c r="C27" s="13" t="s">
        <v>210</v>
      </c>
      <c r="D27" s="13" t="s">
        <v>62</v>
      </c>
      <c r="E27" s="13" t="s">
        <v>63</v>
      </c>
      <c r="F27" s="13" t="s">
        <v>286</v>
      </c>
      <c r="G27" s="13" t="s">
        <v>210</v>
      </c>
      <c r="H27" s="15">
        <v>5.700876</v>
      </c>
      <c r="I27" s="15">
        <v>5.700876</v>
      </c>
      <c r="J27" s="15"/>
      <c r="K27" s="15"/>
      <c r="L27" s="15"/>
      <c r="M27" s="15">
        <v>5.700876</v>
      </c>
      <c r="N27" s="15"/>
      <c r="O27" s="13"/>
      <c r="P27" s="13"/>
      <c r="Q27" s="15"/>
      <c r="R27" s="15"/>
      <c r="S27" s="15"/>
      <c r="T27" s="15"/>
      <c r="U27" s="15"/>
      <c r="V27" s="15"/>
      <c r="W27" s="15"/>
      <c r="X27" s="15"/>
      <c r="Y27" s="15"/>
      <c r="Z27" s="15"/>
    </row>
    <row r="28" ht="23.25" customHeight="1" outlineLevel="2" spans="1:26">
      <c r="A28" s="165" t="s">
        <v>43</v>
      </c>
      <c r="B28" s="13" t="s">
        <v>285</v>
      </c>
      <c r="C28" s="13" t="s">
        <v>210</v>
      </c>
      <c r="D28" s="13" t="s">
        <v>70</v>
      </c>
      <c r="E28" s="13" t="s">
        <v>71</v>
      </c>
      <c r="F28" s="13" t="s">
        <v>286</v>
      </c>
      <c r="G28" s="13" t="s">
        <v>210</v>
      </c>
      <c r="H28" s="15">
        <v>0.872488</v>
      </c>
      <c r="I28" s="15">
        <v>0.872488</v>
      </c>
      <c r="J28" s="15"/>
      <c r="K28" s="15"/>
      <c r="L28" s="15"/>
      <c r="M28" s="15">
        <v>0.872488</v>
      </c>
      <c r="N28" s="15"/>
      <c r="O28" s="13"/>
      <c r="P28" s="13"/>
      <c r="Q28" s="15"/>
      <c r="R28" s="15"/>
      <c r="S28" s="15"/>
      <c r="T28" s="15"/>
      <c r="U28" s="15"/>
      <c r="V28" s="15"/>
      <c r="W28" s="15"/>
      <c r="X28" s="15"/>
      <c r="Y28" s="15"/>
      <c r="Z28" s="15"/>
    </row>
    <row r="29" ht="23.25" customHeight="1" outlineLevel="2" spans="1:26">
      <c r="A29" s="165" t="s">
        <v>43</v>
      </c>
      <c r="B29" s="13" t="s">
        <v>287</v>
      </c>
      <c r="C29" s="13" t="s">
        <v>212</v>
      </c>
      <c r="D29" s="13" t="s">
        <v>62</v>
      </c>
      <c r="E29" s="13" t="s">
        <v>63</v>
      </c>
      <c r="F29" s="13" t="s">
        <v>288</v>
      </c>
      <c r="G29" s="13" t="s">
        <v>212</v>
      </c>
      <c r="H29" s="15">
        <v>6.461095</v>
      </c>
      <c r="I29" s="15">
        <v>6.461095</v>
      </c>
      <c r="J29" s="15"/>
      <c r="K29" s="15"/>
      <c r="L29" s="15"/>
      <c r="M29" s="15">
        <v>6.461095</v>
      </c>
      <c r="N29" s="15"/>
      <c r="O29" s="13"/>
      <c r="P29" s="13"/>
      <c r="Q29" s="15"/>
      <c r="R29" s="15"/>
      <c r="S29" s="15"/>
      <c r="T29" s="15"/>
      <c r="U29" s="15"/>
      <c r="V29" s="15"/>
      <c r="W29" s="15"/>
      <c r="X29" s="15"/>
      <c r="Y29" s="15"/>
      <c r="Z29" s="15"/>
    </row>
    <row r="30" ht="23.25" customHeight="1" outlineLevel="2" spans="1:26">
      <c r="A30" s="165" t="s">
        <v>43</v>
      </c>
      <c r="B30" s="13" t="s">
        <v>287</v>
      </c>
      <c r="C30" s="13" t="s">
        <v>212</v>
      </c>
      <c r="D30" s="13" t="s">
        <v>70</v>
      </c>
      <c r="E30" s="13" t="s">
        <v>71</v>
      </c>
      <c r="F30" s="13" t="s">
        <v>288</v>
      </c>
      <c r="G30" s="13" t="s">
        <v>212</v>
      </c>
      <c r="H30" s="15">
        <v>0.93101</v>
      </c>
      <c r="I30" s="15">
        <v>0.93101</v>
      </c>
      <c r="J30" s="15"/>
      <c r="K30" s="15"/>
      <c r="L30" s="15"/>
      <c r="M30" s="15">
        <v>0.93101</v>
      </c>
      <c r="N30" s="15"/>
      <c r="O30" s="13"/>
      <c r="P30" s="13"/>
      <c r="Q30" s="15"/>
      <c r="R30" s="15"/>
      <c r="S30" s="15"/>
      <c r="T30" s="15"/>
      <c r="U30" s="15"/>
      <c r="V30" s="15"/>
      <c r="W30" s="15"/>
      <c r="X30" s="15"/>
      <c r="Y30" s="15"/>
      <c r="Z30" s="15"/>
    </row>
    <row r="31" ht="23.25" customHeight="1" outlineLevel="2" spans="1:26">
      <c r="A31" s="165" t="s">
        <v>43</v>
      </c>
      <c r="B31" s="13" t="s">
        <v>289</v>
      </c>
      <c r="C31" s="13" t="s">
        <v>190</v>
      </c>
      <c r="D31" s="13" t="s">
        <v>62</v>
      </c>
      <c r="E31" s="13" t="s">
        <v>63</v>
      </c>
      <c r="F31" s="13" t="s">
        <v>290</v>
      </c>
      <c r="G31" s="13" t="s">
        <v>190</v>
      </c>
      <c r="H31" s="15">
        <v>0.385819</v>
      </c>
      <c r="I31" s="15">
        <v>0.385819</v>
      </c>
      <c r="J31" s="15"/>
      <c r="K31" s="15"/>
      <c r="L31" s="15"/>
      <c r="M31" s="15">
        <v>0.385819</v>
      </c>
      <c r="N31" s="15"/>
      <c r="O31" s="13"/>
      <c r="P31" s="13"/>
      <c r="Q31" s="15"/>
      <c r="R31" s="15"/>
      <c r="S31" s="15"/>
      <c r="T31" s="15"/>
      <c r="U31" s="15"/>
      <c r="V31" s="15"/>
      <c r="W31" s="15"/>
      <c r="X31" s="15"/>
      <c r="Y31" s="15"/>
      <c r="Z31" s="15"/>
    </row>
    <row r="32" ht="23.25" customHeight="1" outlineLevel="2" spans="1:26">
      <c r="A32" s="165" t="s">
        <v>43</v>
      </c>
      <c r="B32" s="13" t="s">
        <v>289</v>
      </c>
      <c r="C32" s="13" t="s">
        <v>190</v>
      </c>
      <c r="D32" s="13" t="s">
        <v>62</v>
      </c>
      <c r="E32" s="13" t="s">
        <v>63</v>
      </c>
      <c r="F32" s="13" t="s">
        <v>290</v>
      </c>
      <c r="G32" s="13" t="s">
        <v>190</v>
      </c>
      <c r="H32" s="15">
        <v>2.314913</v>
      </c>
      <c r="I32" s="15">
        <v>2.314913</v>
      </c>
      <c r="J32" s="15"/>
      <c r="K32" s="15"/>
      <c r="L32" s="15"/>
      <c r="M32" s="15">
        <v>2.314913</v>
      </c>
      <c r="N32" s="15"/>
      <c r="O32" s="13"/>
      <c r="P32" s="13"/>
      <c r="Q32" s="15"/>
      <c r="R32" s="15"/>
      <c r="S32" s="15"/>
      <c r="T32" s="15"/>
      <c r="U32" s="15"/>
      <c r="V32" s="15"/>
      <c r="W32" s="15"/>
      <c r="X32" s="15"/>
      <c r="Y32" s="15"/>
      <c r="Z32" s="15"/>
    </row>
    <row r="33" ht="23.25" customHeight="1" outlineLevel="2" spans="1:26">
      <c r="A33" s="165" t="s">
        <v>43</v>
      </c>
      <c r="B33" s="13" t="s">
        <v>291</v>
      </c>
      <c r="C33" s="13" t="s">
        <v>292</v>
      </c>
      <c r="D33" s="13" t="s">
        <v>62</v>
      </c>
      <c r="E33" s="13" t="s">
        <v>63</v>
      </c>
      <c r="F33" s="13" t="s">
        <v>293</v>
      </c>
      <c r="G33" s="13" t="s">
        <v>215</v>
      </c>
      <c r="H33" s="15">
        <v>2.67</v>
      </c>
      <c r="I33" s="15">
        <v>2.67</v>
      </c>
      <c r="J33" s="15"/>
      <c r="K33" s="15"/>
      <c r="L33" s="15"/>
      <c r="M33" s="15">
        <v>2.67</v>
      </c>
      <c r="N33" s="15"/>
      <c r="O33" s="13"/>
      <c r="P33" s="13"/>
      <c r="Q33" s="15"/>
      <c r="R33" s="15"/>
      <c r="S33" s="15"/>
      <c r="T33" s="15"/>
      <c r="U33" s="15"/>
      <c r="V33" s="15"/>
      <c r="W33" s="15"/>
      <c r="X33" s="15"/>
      <c r="Y33" s="15"/>
      <c r="Z33" s="15"/>
    </row>
    <row r="34" ht="23.25" customHeight="1" outlineLevel="2" spans="1:26">
      <c r="A34" s="165" t="s">
        <v>43</v>
      </c>
      <c r="B34" s="13" t="s">
        <v>294</v>
      </c>
      <c r="C34" s="13" t="s">
        <v>295</v>
      </c>
      <c r="D34" s="13" t="s">
        <v>62</v>
      </c>
      <c r="E34" s="13" t="s">
        <v>63</v>
      </c>
      <c r="F34" s="13" t="s">
        <v>293</v>
      </c>
      <c r="G34" s="13" t="s">
        <v>215</v>
      </c>
      <c r="H34" s="15">
        <v>26.7</v>
      </c>
      <c r="I34" s="15">
        <v>26.7</v>
      </c>
      <c r="J34" s="15"/>
      <c r="K34" s="15"/>
      <c r="L34" s="15"/>
      <c r="M34" s="15">
        <v>26.7</v>
      </c>
      <c r="N34" s="15"/>
      <c r="O34" s="13"/>
      <c r="P34" s="13"/>
      <c r="Q34" s="15"/>
      <c r="R34" s="15"/>
      <c r="S34" s="15"/>
      <c r="T34" s="15"/>
      <c r="U34" s="15"/>
      <c r="V34" s="15"/>
      <c r="W34" s="15"/>
      <c r="X34" s="15"/>
      <c r="Y34" s="15"/>
      <c r="Z34" s="15"/>
    </row>
    <row r="35" ht="23.25" customHeight="1" outlineLevel="2" spans="1:26">
      <c r="A35" s="165" t="s">
        <v>43</v>
      </c>
      <c r="B35" s="13" t="s">
        <v>296</v>
      </c>
      <c r="C35" s="13" t="s">
        <v>297</v>
      </c>
      <c r="D35" s="13" t="s">
        <v>80</v>
      </c>
      <c r="E35" s="13" t="s">
        <v>81</v>
      </c>
      <c r="F35" s="13" t="s">
        <v>298</v>
      </c>
      <c r="G35" s="13" t="s">
        <v>186</v>
      </c>
      <c r="H35" s="15">
        <v>11.30679</v>
      </c>
      <c r="I35" s="15">
        <v>11.30679</v>
      </c>
      <c r="J35" s="15"/>
      <c r="K35" s="15"/>
      <c r="L35" s="15"/>
      <c r="M35" s="15">
        <v>11.30679</v>
      </c>
      <c r="N35" s="15"/>
      <c r="O35" s="13"/>
      <c r="P35" s="13"/>
      <c r="Q35" s="15"/>
      <c r="R35" s="15"/>
      <c r="S35" s="15"/>
      <c r="T35" s="15"/>
      <c r="U35" s="15"/>
      <c r="V35" s="15"/>
      <c r="W35" s="15"/>
      <c r="X35" s="15"/>
      <c r="Y35" s="15"/>
      <c r="Z35" s="15"/>
    </row>
    <row r="36" ht="23.25" customHeight="1" outlineLevel="2" spans="1:26">
      <c r="A36" s="165" t="s">
        <v>43</v>
      </c>
      <c r="B36" s="13" t="s">
        <v>299</v>
      </c>
      <c r="C36" s="13" t="s">
        <v>300</v>
      </c>
      <c r="D36" s="13" t="s">
        <v>80</v>
      </c>
      <c r="E36" s="13" t="s">
        <v>81</v>
      </c>
      <c r="F36" s="13" t="s">
        <v>298</v>
      </c>
      <c r="G36" s="13" t="s">
        <v>186</v>
      </c>
      <c r="H36" s="15">
        <v>2.152487</v>
      </c>
      <c r="I36" s="15">
        <v>2.152487</v>
      </c>
      <c r="J36" s="15"/>
      <c r="K36" s="15"/>
      <c r="L36" s="15"/>
      <c r="M36" s="15">
        <v>2.152487</v>
      </c>
      <c r="N36" s="15"/>
      <c r="O36" s="13"/>
      <c r="P36" s="13"/>
      <c r="Q36" s="15"/>
      <c r="R36" s="15"/>
      <c r="S36" s="15"/>
      <c r="T36" s="15"/>
      <c r="U36" s="15"/>
      <c r="V36" s="15"/>
      <c r="W36" s="15"/>
      <c r="X36" s="15"/>
      <c r="Y36" s="15"/>
      <c r="Z36" s="15"/>
    </row>
    <row r="37" ht="23.25" customHeight="1" outlineLevel="2" spans="1:26">
      <c r="A37" s="165" t="s">
        <v>43</v>
      </c>
      <c r="B37" s="13" t="s">
        <v>301</v>
      </c>
      <c r="C37" s="13" t="s">
        <v>302</v>
      </c>
      <c r="D37" s="13" t="s">
        <v>62</v>
      </c>
      <c r="E37" s="13" t="s">
        <v>63</v>
      </c>
      <c r="F37" s="13" t="s">
        <v>303</v>
      </c>
      <c r="G37" s="13" t="s">
        <v>173</v>
      </c>
      <c r="H37" s="15">
        <v>11</v>
      </c>
      <c r="I37" s="15">
        <v>11</v>
      </c>
      <c r="J37" s="15"/>
      <c r="K37" s="15"/>
      <c r="L37" s="15"/>
      <c r="M37" s="15">
        <v>11</v>
      </c>
      <c r="N37" s="15"/>
      <c r="O37" s="13"/>
      <c r="P37" s="13"/>
      <c r="Q37" s="15"/>
      <c r="R37" s="15"/>
      <c r="S37" s="15"/>
      <c r="T37" s="15"/>
      <c r="U37" s="15"/>
      <c r="V37" s="15"/>
      <c r="W37" s="15"/>
      <c r="X37" s="15"/>
      <c r="Y37" s="15"/>
      <c r="Z37" s="15"/>
    </row>
    <row r="38" ht="17.25" customHeight="1" spans="1:26">
      <c r="A38" s="166" t="s">
        <v>90</v>
      </c>
      <c r="B38" s="167"/>
      <c r="C38" s="167"/>
      <c r="D38" s="167"/>
      <c r="E38" s="167"/>
      <c r="F38" s="167"/>
      <c r="G38" s="168"/>
      <c r="H38" s="15">
        <v>543.884292</v>
      </c>
      <c r="I38" s="15">
        <v>543.884292</v>
      </c>
      <c r="J38" s="15"/>
      <c r="K38" s="15"/>
      <c r="L38" s="15"/>
      <c r="M38" s="15">
        <v>543.884292</v>
      </c>
      <c r="N38" s="15"/>
      <c r="O38" s="15"/>
      <c r="P38" s="15"/>
      <c r="Q38" s="15"/>
      <c r="R38" s="15"/>
      <c r="S38" s="15"/>
      <c r="T38" s="15"/>
      <c r="U38" s="15"/>
      <c r="V38" s="15"/>
      <c r="W38" s="15"/>
      <c r="X38" s="15"/>
      <c r="Y38" s="15"/>
      <c r="Z38" s="15"/>
    </row>
  </sheetData>
  <mergeCells count="32">
    <mergeCell ref="A2:Z2"/>
    <mergeCell ref="A3:G3"/>
    <mergeCell ref="H4:Z4"/>
    <mergeCell ref="I5:P5"/>
    <mergeCell ref="Q5:S5"/>
    <mergeCell ref="U5:Z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workbookViewId="0">
      <selection activeCell="I18" sqref="I18"/>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0" width="10.712962962963" customWidth="1"/>
    <col min="11" max="11" width="11" customWidth="1"/>
    <col min="12" max="14" width="12.2777777777778" customWidth="1"/>
    <col min="15" max="15" width="12.712962962963" customWidth="1"/>
    <col min="16" max="17" width="11.1388888888889" customWidth="1"/>
    <col min="19" max="19" width="10.2777777777778" customWidth="1"/>
    <col min="20" max="21" width="11.8518518518519" customWidth="1"/>
    <col min="22" max="22" width="11.712962962963" customWidth="1"/>
    <col min="23" max="23" width="10.2777777777778" customWidth="1"/>
  </cols>
  <sheetData>
    <row r="1" ht="13.5" customHeight="1" spans="2:23">
      <c r="B1" s="145"/>
      <c r="E1" s="1"/>
      <c r="F1" s="1"/>
      <c r="G1" s="1"/>
      <c r="H1" s="1"/>
      <c r="U1" s="145"/>
      <c r="W1" s="152" t="s">
        <v>304</v>
      </c>
    </row>
    <row r="2" ht="27.75" customHeight="1" spans="1:23">
      <c r="A2" s="3" t="s">
        <v>305</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"单位名称："&amp;"中国共产党曲靖市委员会机构编制委员会办公室"</f>
        <v>单位名称：中国共产党曲靖市委员会机构编制委员会办公室</v>
      </c>
      <c r="B3" s="5"/>
      <c r="C3" s="5"/>
      <c r="D3" s="5"/>
      <c r="E3" s="5"/>
      <c r="F3" s="5"/>
      <c r="G3" s="5"/>
      <c r="H3" s="5"/>
      <c r="I3" s="6"/>
      <c r="J3" s="6"/>
      <c r="K3" s="6"/>
      <c r="L3" s="6"/>
      <c r="M3" s="6"/>
      <c r="N3" s="6"/>
      <c r="O3" s="6"/>
      <c r="P3" s="6"/>
      <c r="Q3" s="6"/>
      <c r="U3" s="145"/>
      <c r="W3" s="280" t="s">
        <v>2</v>
      </c>
    </row>
    <row r="4" ht="21.75" customHeight="1" spans="1:23">
      <c r="A4" s="8" t="s">
        <v>306</v>
      </c>
      <c r="B4" s="9" t="s">
        <v>233</v>
      </c>
      <c r="C4" s="8" t="s">
        <v>234</v>
      </c>
      <c r="D4" s="8" t="s">
        <v>232</v>
      </c>
      <c r="E4" s="9" t="s">
        <v>235</v>
      </c>
      <c r="F4" s="9" t="s">
        <v>236</v>
      </c>
      <c r="G4" s="9" t="s">
        <v>307</v>
      </c>
      <c r="H4" s="9" t="s">
        <v>308</v>
      </c>
      <c r="I4" s="10" t="s">
        <v>29</v>
      </c>
      <c r="J4" s="10" t="s">
        <v>309</v>
      </c>
      <c r="K4" s="10"/>
      <c r="L4" s="10"/>
      <c r="M4" s="10"/>
      <c r="N4" s="10" t="s">
        <v>241</v>
      </c>
      <c r="O4" s="10"/>
      <c r="P4" s="10"/>
      <c r="Q4" s="9" t="s">
        <v>35</v>
      </c>
      <c r="R4" s="10" t="s">
        <v>36</v>
      </c>
      <c r="S4" s="10"/>
      <c r="T4" s="10"/>
      <c r="U4" s="10"/>
      <c r="V4" s="10"/>
      <c r="W4" s="10"/>
    </row>
    <row r="5" ht="21.75" customHeight="1" spans="1:23">
      <c r="A5" s="8"/>
      <c r="B5" s="10"/>
      <c r="C5" s="8"/>
      <c r="D5" s="8"/>
      <c r="E5" s="146"/>
      <c r="F5" s="146"/>
      <c r="G5" s="146"/>
      <c r="H5" s="146"/>
      <c r="I5" s="10"/>
      <c r="J5" s="150" t="s">
        <v>32</v>
      </c>
      <c r="K5" s="10"/>
      <c r="L5" s="9" t="s">
        <v>33</v>
      </c>
      <c r="M5" s="9" t="s">
        <v>34</v>
      </c>
      <c r="N5" s="9" t="s">
        <v>32</v>
      </c>
      <c r="O5" s="9" t="s">
        <v>33</v>
      </c>
      <c r="P5" s="9" t="s">
        <v>34</v>
      </c>
      <c r="Q5" s="146"/>
      <c r="R5" s="9" t="s">
        <v>31</v>
      </c>
      <c r="S5" s="9" t="s">
        <v>37</v>
      </c>
      <c r="T5" s="9" t="s">
        <v>248</v>
      </c>
      <c r="U5" s="9" t="s">
        <v>39</v>
      </c>
      <c r="V5" s="9" t="s">
        <v>40</v>
      </c>
      <c r="W5" s="9" t="s">
        <v>41</v>
      </c>
    </row>
    <row r="6" ht="21" customHeight="1" spans="1:23">
      <c r="A6" s="10"/>
      <c r="B6" s="10"/>
      <c r="C6" s="10"/>
      <c r="D6" s="10"/>
      <c r="E6" s="10"/>
      <c r="F6" s="10"/>
      <c r="G6" s="10"/>
      <c r="H6" s="10"/>
      <c r="I6" s="10"/>
      <c r="J6" s="151" t="s">
        <v>31</v>
      </c>
      <c r="K6" s="10"/>
      <c r="L6" s="10"/>
      <c r="M6" s="10"/>
      <c r="N6" s="10"/>
      <c r="O6" s="10"/>
      <c r="P6" s="10"/>
      <c r="Q6" s="10"/>
      <c r="R6" s="10"/>
      <c r="S6" s="10"/>
      <c r="T6" s="10"/>
      <c r="U6" s="10"/>
      <c r="V6" s="10"/>
      <c r="W6" s="10"/>
    </row>
    <row r="7" ht="39.75" customHeight="1" spans="1:23">
      <c r="A7" s="8"/>
      <c r="B7" s="10"/>
      <c r="C7" s="8"/>
      <c r="D7" s="8"/>
      <c r="E7" s="9"/>
      <c r="F7" s="9"/>
      <c r="G7" s="9"/>
      <c r="H7" s="9"/>
      <c r="I7" s="10"/>
      <c r="J7" s="47" t="s">
        <v>31</v>
      </c>
      <c r="K7" s="47" t="s">
        <v>310</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311</v>
      </c>
      <c r="D9" s="14"/>
      <c r="E9" s="14"/>
      <c r="F9" s="14"/>
      <c r="G9" s="14"/>
      <c r="H9" s="14"/>
      <c r="I9" s="15">
        <v>20</v>
      </c>
      <c r="J9" s="15">
        <v>20</v>
      </c>
      <c r="K9" s="15">
        <v>20</v>
      </c>
      <c r="L9" s="15"/>
      <c r="M9" s="15"/>
      <c r="N9" s="15"/>
      <c r="O9" s="15"/>
      <c r="P9" s="15"/>
      <c r="Q9" s="15"/>
      <c r="R9" s="15"/>
      <c r="S9" s="15"/>
      <c r="T9" s="15"/>
      <c r="U9" s="15"/>
      <c r="V9" s="15"/>
      <c r="W9" s="15"/>
    </row>
    <row r="10" ht="23.25" customHeight="1" spans="1:23">
      <c r="A10" s="13" t="s">
        <v>312</v>
      </c>
      <c r="B10" s="13" t="s">
        <v>313</v>
      </c>
      <c r="C10" s="13" t="s">
        <v>311</v>
      </c>
      <c r="D10" s="13" t="s">
        <v>43</v>
      </c>
      <c r="E10" s="13" t="s">
        <v>64</v>
      </c>
      <c r="F10" s="13" t="s">
        <v>65</v>
      </c>
      <c r="G10" s="13" t="s">
        <v>277</v>
      </c>
      <c r="H10" s="13" t="s">
        <v>197</v>
      </c>
      <c r="I10" s="15">
        <v>16</v>
      </c>
      <c r="J10" s="15">
        <v>16</v>
      </c>
      <c r="K10" s="15">
        <v>16</v>
      </c>
      <c r="L10" s="15"/>
      <c r="M10" s="15"/>
      <c r="N10" s="15"/>
      <c r="O10" s="15"/>
      <c r="P10" s="15"/>
      <c r="Q10" s="15"/>
      <c r="R10" s="15"/>
      <c r="S10" s="15"/>
      <c r="T10" s="15"/>
      <c r="U10" s="15"/>
      <c r="V10" s="15"/>
      <c r="W10" s="15"/>
    </row>
    <row r="11" ht="23.25" customHeight="1" spans="1:23">
      <c r="A11" s="13" t="s">
        <v>312</v>
      </c>
      <c r="B11" s="13" t="s">
        <v>313</v>
      </c>
      <c r="C11" s="13" t="s">
        <v>311</v>
      </c>
      <c r="D11" s="13" t="s">
        <v>43</v>
      </c>
      <c r="E11" s="13" t="s">
        <v>64</v>
      </c>
      <c r="F11" s="13" t="s">
        <v>65</v>
      </c>
      <c r="G11" s="13" t="s">
        <v>314</v>
      </c>
      <c r="H11" s="13" t="s">
        <v>206</v>
      </c>
      <c r="I11" s="15">
        <v>2</v>
      </c>
      <c r="J11" s="15">
        <v>2</v>
      </c>
      <c r="K11" s="15">
        <v>2</v>
      </c>
      <c r="L11" s="15"/>
      <c r="M11" s="15"/>
      <c r="N11" s="15"/>
      <c r="O11" s="15"/>
      <c r="P11" s="13"/>
      <c r="Q11" s="15"/>
      <c r="R11" s="15"/>
      <c r="S11" s="15"/>
      <c r="T11" s="15"/>
      <c r="U11" s="15"/>
      <c r="V11" s="15"/>
      <c r="W11" s="15"/>
    </row>
    <row r="12" ht="23.25" customHeight="1" spans="1:23">
      <c r="A12" s="13" t="s">
        <v>312</v>
      </c>
      <c r="B12" s="13" t="s">
        <v>313</v>
      </c>
      <c r="C12" s="13" t="s">
        <v>311</v>
      </c>
      <c r="D12" s="13" t="s">
        <v>43</v>
      </c>
      <c r="E12" s="13" t="s">
        <v>64</v>
      </c>
      <c r="F12" s="13" t="s">
        <v>65</v>
      </c>
      <c r="G12" s="13" t="s">
        <v>278</v>
      </c>
      <c r="H12" s="13" t="s">
        <v>191</v>
      </c>
      <c r="I12" s="15">
        <v>2</v>
      </c>
      <c r="J12" s="15">
        <v>2</v>
      </c>
      <c r="K12" s="15">
        <v>2</v>
      </c>
      <c r="L12" s="15"/>
      <c r="M12" s="15"/>
      <c r="N12" s="15"/>
      <c r="O12" s="15"/>
      <c r="P12" s="13"/>
      <c r="Q12" s="15"/>
      <c r="R12" s="15"/>
      <c r="S12" s="15"/>
      <c r="T12" s="15"/>
      <c r="U12" s="15"/>
      <c r="V12" s="15"/>
      <c r="W12" s="15"/>
    </row>
    <row r="13" ht="23.25" customHeight="1" spans="1:23">
      <c r="A13" s="13"/>
      <c r="B13" s="13"/>
      <c r="C13" s="13" t="s">
        <v>315</v>
      </c>
      <c r="D13" s="13"/>
      <c r="E13" s="13"/>
      <c r="F13" s="13"/>
      <c r="G13" s="13"/>
      <c r="H13" s="13"/>
      <c r="I13" s="15">
        <v>20</v>
      </c>
      <c r="J13" s="15">
        <v>20</v>
      </c>
      <c r="K13" s="15">
        <v>20</v>
      </c>
      <c r="L13" s="15"/>
      <c r="M13" s="15"/>
      <c r="N13" s="15"/>
      <c r="O13" s="15"/>
      <c r="P13" s="13"/>
      <c r="Q13" s="15"/>
      <c r="R13" s="15"/>
      <c r="S13" s="15"/>
      <c r="T13" s="15"/>
      <c r="U13" s="15"/>
      <c r="V13" s="15"/>
      <c r="W13" s="15"/>
    </row>
    <row r="14" ht="23.25" customHeight="1" spans="1:23">
      <c r="A14" s="13" t="s">
        <v>312</v>
      </c>
      <c r="B14" s="13" t="s">
        <v>316</v>
      </c>
      <c r="C14" s="13" t="s">
        <v>315</v>
      </c>
      <c r="D14" s="13" t="s">
        <v>43</v>
      </c>
      <c r="E14" s="13" t="s">
        <v>64</v>
      </c>
      <c r="F14" s="13" t="s">
        <v>65</v>
      </c>
      <c r="G14" s="13" t="s">
        <v>277</v>
      </c>
      <c r="H14" s="13" t="s">
        <v>197</v>
      </c>
      <c r="I14" s="15">
        <v>11</v>
      </c>
      <c r="J14" s="15">
        <v>11</v>
      </c>
      <c r="K14" s="15">
        <v>11</v>
      </c>
      <c r="L14" s="15"/>
      <c r="M14" s="15"/>
      <c r="N14" s="15"/>
      <c r="O14" s="15"/>
      <c r="P14" s="13"/>
      <c r="Q14" s="15"/>
      <c r="R14" s="15"/>
      <c r="S14" s="15"/>
      <c r="T14" s="15"/>
      <c r="U14" s="15"/>
      <c r="V14" s="15"/>
      <c r="W14" s="15"/>
    </row>
    <row r="15" ht="23.25" customHeight="1" spans="1:23">
      <c r="A15" s="13" t="s">
        <v>312</v>
      </c>
      <c r="B15" s="13" t="s">
        <v>316</v>
      </c>
      <c r="C15" s="13" t="s">
        <v>315</v>
      </c>
      <c r="D15" s="13" t="s">
        <v>43</v>
      </c>
      <c r="E15" s="13" t="s">
        <v>64</v>
      </c>
      <c r="F15" s="13" t="s">
        <v>65</v>
      </c>
      <c r="G15" s="13" t="s">
        <v>314</v>
      </c>
      <c r="H15" s="13" t="s">
        <v>206</v>
      </c>
      <c r="I15" s="15">
        <v>3</v>
      </c>
      <c r="J15" s="15">
        <v>3</v>
      </c>
      <c r="K15" s="15">
        <v>3</v>
      </c>
      <c r="L15" s="15"/>
      <c r="M15" s="15"/>
      <c r="N15" s="15"/>
      <c r="O15" s="15"/>
      <c r="P15" s="13"/>
      <c r="Q15" s="15"/>
      <c r="R15" s="15"/>
      <c r="S15" s="15"/>
      <c r="T15" s="15"/>
      <c r="U15" s="15"/>
      <c r="V15" s="15"/>
      <c r="W15" s="15"/>
    </row>
    <row r="16" ht="23.25" customHeight="1" spans="1:23">
      <c r="A16" s="13" t="s">
        <v>312</v>
      </c>
      <c r="B16" s="13" t="s">
        <v>316</v>
      </c>
      <c r="C16" s="13" t="s">
        <v>315</v>
      </c>
      <c r="D16" s="13" t="s">
        <v>43</v>
      </c>
      <c r="E16" s="13" t="s">
        <v>64</v>
      </c>
      <c r="F16" s="13" t="s">
        <v>65</v>
      </c>
      <c r="G16" s="13" t="s">
        <v>278</v>
      </c>
      <c r="H16" s="13" t="s">
        <v>191</v>
      </c>
      <c r="I16" s="15">
        <v>2</v>
      </c>
      <c r="J16" s="15">
        <v>2</v>
      </c>
      <c r="K16" s="15">
        <v>2</v>
      </c>
      <c r="L16" s="15"/>
      <c r="M16" s="15"/>
      <c r="N16" s="15"/>
      <c r="O16" s="15"/>
      <c r="P16" s="13"/>
      <c r="Q16" s="15"/>
      <c r="R16" s="15"/>
      <c r="S16" s="15"/>
      <c r="T16" s="15"/>
      <c r="U16" s="15"/>
      <c r="V16" s="15"/>
      <c r="W16" s="15"/>
    </row>
    <row r="17" ht="23.25" customHeight="1" spans="1:23">
      <c r="A17" s="13" t="s">
        <v>312</v>
      </c>
      <c r="B17" s="13" t="s">
        <v>316</v>
      </c>
      <c r="C17" s="13" t="s">
        <v>315</v>
      </c>
      <c r="D17" s="13" t="s">
        <v>43</v>
      </c>
      <c r="E17" s="13" t="s">
        <v>64</v>
      </c>
      <c r="F17" s="13" t="s">
        <v>65</v>
      </c>
      <c r="G17" s="13" t="s">
        <v>317</v>
      </c>
      <c r="H17" s="13" t="s">
        <v>222</v>
      </c>
      <c r="I17" s="15">
        <v>4</v>
      </c>
      <c r="J17" s="15">
        <v>4</v>
      </c>
      <c r="K17" s="15">
        <v>4</v>
      </c>
      <c r="L17" s="15"/>
      <c r="M17" s="15"/>
      <c r="N17" s="15"/>
      <c r="O17" s="15"/>
      <c r="P17" s="13"/>
      <c r="Q17" s="15"/>
      <c r="R17" s="15"/>
      <c r="S17" s="15"/>
      <c r="T17" s="15"/>
      <c r="U17" s="15"/>
      <c r="V17" s="15"/>
      <c r="W17" s="15"/>
    </row>
    <row r="18" ht="23.25" customHeight="1" spans="1:23">
      <c r="A18" s="13"/>
      <c r="B18" s="13"/>
      <c r="C18" s="13" t="s">
        <v>318</v>
      </c>
      <c r="D18" s="13"/>
      <c r="E18" s="13"/>
      <c r="F18" s="13"/>
      <c r="G18" s="13"/>
      <c r="H18" s="13"/>
      <c r="I18" s="15">
        <v>20</v>
      </c>
      <c r="J18" s="15">
        <v>20</v>
      </c>
      <c r="K18" s="15">
        <v>20</v>
      </c>
      <c r="L18" s="15"/>
      <c r="M18" s="15"/>
      <c r="N18" s="15"/>
      <c r="O18" s="15"/>
      <c r="P18" s="13"/>
      <c r="Q18" s="15"/>
      <c r="R18" s="15"/>
      <c r="S18" s="15"/>
      <c r="T18" s="15"/>
      <c r="U18" s="15"/>
      <c r="V18" s="15"/>
      <c r="W18" s="15"/>
    </row>
    <row r="19" ht="23.25" customHeight="1" spans="1:23">
      <c r="A19" s="13" t="s">
        <v>312</v>
      </c>
      <c r="B19" s="13" t="s">
        <v>319</v>
      </c>
      <c r="C19" s="13" t="s">
        <v>318</v>
      </c>
      <c r="D19" s="13" t="s">
        <v>43</v>
      </c>
      <c r="E19" s="13" t="s">
        <v>64</v>
      </c>
      <c r="F19" s="13" t="s">
        <v>65</v>
      </c>
      <c r="G19" s="13" t="s">
        <v>277</v>
      </c>
      <c r="H19" s="13" t="s">
        <v>197</v>
      </c>
      <c r="I19" s="15">
        <v>11</v>
      </c>
      <c r="J19" s="15">
        <v>11</v>
      </c>
      <c r="K19" s="15">
        <v>11</v>
      </c>
      <c r="L19" s="15"/>
      <c r="M19" s="15"/>
      <c r="N19" s="15"/>
      <c r="O19" s="15"/>
      <c r="P19" s="13"/>
      <c r="Q19" s="15"/>
      <c r="R19" s="15"/>
      <c r="S19" s="15"/>
      <c r="T19" s="15"/>
      <c r="U19" s="15"/>
      <c r="V19" s="15"/>
      <c r="W19" s="15"/>
    </row>
    <row r="20" ht="23.25" customHeight="1" spans="1:23">
      <c r="A20" s="13" t="s">
        <v>312</v>
      </c>
      <c r="B20" s="13" t="s">
        <v>319</v>
      </c>
      <c r="C20" s="13" t="s">
        <v>318</v>
      </c>
      <c r="D20" s="13" t="s">
        <v>43</v>
      </c>
      <c r="E20" s="13" t="s">
        <v>64</v>
      </c>
      <c r="F20" s="13" t="s">
        <v>65</v>
      </c>
      <c r="G20" s="13" t="s">
        <v>320</v>
      </c>
      <c r="H20" s="13" t="s">
        <v>203</v>
      </c>
      <c r="I20" s="15">
        <v>1.5</v>
      </c>
      <c r="J20" s="15">
        <v>1.5</v>
      </c>
      <c r="K20" s="15">
        <v>1.5</v>
      </c>
      <c r="L20" s="15"/>
      <c r="M20" s="15"/>
      <c r="N20" s="15"/>
      <c r="O20" s="15"/>
      <c r="P20" s="13"/>
      <c r="Q20" s="15"/>
      <c r="R20" s="15"/>
      <c r="S20" s="15"/>
      <c r="T20" s="15"/>
      <c r="U20" s="15"/>
      <c r="V20" s="15"/>
      <c r="W20" s="15"/>
    </row>
    <row r="21" ht="23.25" customHeight="1" spans="1:23">
      <c r="A21" s="13" t="s">
        <v>312</v>
      </c>
      <c r="B21" s="13" t="s">
        <v>319</v>
      </c>
      <c r="C21" s="13" t="s">
        <v>318</v>
      </c>
      <c r="D21" s="13" t="s">
        <v>43</v>
      </c>
      <c r="E21" s="13" t="s">
        <v>64</v>
      </c>
      <c r="F21" s="13" t="s">
        <v>65</v>
      </c>
      <c r="G21" s="13" t="s">
        <v>314</v>
      </c>
      <c r="H21" s="13" t="s">
        <v>206</v>
      </c>
      <c r="I21" s="15">
        <v>5</v>
      </c>
      <c r="J21" s="15">
        <v>5</v>
      </c>
      <c r="K21" s="15">
        <v>5</v>
      </c>
      <c r="L21" s="15"/>
      <c r="M21" s="15"/>
      <c r="N21" s="15"/>
      <c r="O21" s="15"/>
      <c r="P21" s="13"/>
      <c r="Q21" s="15"/>
      <c r="R21" s="15"/>
      <c r="S21" s="15"/>
      <c r="T21" s="15"/>
      <c r="U21" s="15"/>
      <c r="V21" s="15"/>
      <c r="W21" s="15"/>
    </row>
    <row r="22" ht="23.25" customHeight="1" spans="1:23">
      <c r="A22" s="13" t="s">
        <v>312</v>
      </c>
      <c r="B22" s="13" t="s">
        <v>319</v>
      </c>
      <c r="C22" s="13" t="s">
        <v>318</v>
      </c>
      <c r="D22" s="13" t="s">
        <v>43</v>
      </c>
      <c r="E22" s="13" t="s">
        <v>64</v>
      </c>
      <c r="F22" s="13" t="s">
        <v>65</v>
      </c>
      <c r="G22" s="13" t="s">
        <v>278</v>
      </c>
      <c r="H22" s="13" t="s">
        <v>191</v>
      </c>
      <c r="I22" s="15">
        <v>2.5</v>
      </c>
      <c r="J22" s="15">
        <v>2.5</v>
      </c>
      <c r="K22" s="15">
        <v>2.5</v>
      </c>
      <c r="L22" s="15"/>
      <c r="M22" s="15"/>
      <c r="N22" s="15"/>
      <c r="O22" s="15"/>
      <c r="P22" s="13"/>
      <c r="Q22" s="15"/>
      <c r="R22" s="15"/>
      <c r="S22" s="15"/>
      <c r="T22" s="15"/>
      <c r="U22" s="15"/>
      <c r="V22" s="15"/>
      <c r="W22" s="15"/>
    </row>
    <row r="23" ht="23.25" customHeight="1" spans="1:23">
      <c r="A23" s="13"/>
      <c r="B23" s="13"/>
      <c r="C23" s="13" t="s">
        <v>321</v>
      </c>
      <c r="D23" s="13"/>
      <c r="E23" s="13"/>
      <c r="F23" s="13"/>
      <c r="G23" s="13"/>
      <c r="H23" s="13"/>
      <c r="I23" s="15">
        <v>19</v>
      </c>
      <c r="J23" s="15">
        <v>19</v>
      </c>
      <c r="K23" s="15">
        <v>19</v>
      </c>
      <c r="L23" s="15"/>
      <c r="M23" s="15"/>
      <c r="N23" s="15"/>
      <c r="O23" s="15"/>
      <c r="P23" s="13"/>
      <c r="Q23" s="15"/>
      <c r="R23" s="15"/>
      <c r="S23" s="15"/>
      <c r="T23" s="15"/>
      <c r="U23" s="15"/>
      <c r="V23" s="15"/>
      <c r="W23" s="15"/>
    </row>
    <row r="24" ht="23.25" customHeight="1" spans="1:23">
      <c r="A24" s="13" t="s">
        <v>312</v>
      </c>
      <c r="B24" s="13" t="s">
        <v>322</v>
      </c>
      <c r="C24" s="13" t="s">
        <v>321</v>
      </c>
      <c r="D24" s="13" t="s">
        <v>43</v>
      </c>
      <c r="E24" s="13" t="s">
        <v>64</v>
      </c>
      <c r="F24" s="13" t="s">
        <v>65</v>
      </c>
      <c r="G24" s="13" t="s">
        <v>277</v>
      </c>
      <c r="H24" s="13" t="s">
        <v>197</v>
      </c>
      <c r="I24" s="15">
        <v>16</v>
      </c>
      <c r="J24" s="15">
        <v>16</v>
      </c>
      <c r="K24" s="15">
        <v>16</v>
      </c>
      <c r="L24" s="15"/>
      <c r="M24" s="15"/>
      <c r="N24" s="15"/>
      <c r="O24" s="15"/>
      <c r="P24" s="13"/>
      <c r="Q24" s="15"/>
      <c r="R24" s="15"/>
      <c r="S24" s="15"/>
      <c r="T24" s="15"/>
      <c r="U24" s="15"/>
      <c r="V24" s="15"/>
      <c r="W24" s="15"/>
    </row>
    <row r="25" ht="23.25" customHeight="1" spans="1:23">
      <c r="A25" s="13" t="s">
        <v>312</v>
      </c>
      <c r="B25" s="13" t="s">
        <v>322</v>
      </c>
      <c r="C25" s="13" t="s">
        <v>321</v>
      </c>
      <c r="D25" s="13" t="s">
        <v>43</v>
      </c>
      <c r="E25" s="13" t="s">
        <v>64</v>
      </c>
      <c r="F25" s="13" t="s">
        <v>65</v>
      </c>
      <c r="G25" s="13" t="s">
        <v>323</v>
      </c>
      <c r="H25" s="13" t="s">
        <v>201</v>
      </c>
      <c r="I25" s="15">
        <v>1</v>
      </c>
      <c r="J25" s="15">
        <v>1</v>
      </c>
      <c r="K25" s="15">
        <v>1</v>
      </c>
      <c r="L25" s="15"/>
      <c r="M25" s="15"/>
      <c r="N25" s="15"/>
      <c r="O25" s="15"/>
      <c r="P25" s="13"/>
      <c r="Q25" s="15"/>
      <c r="R25" s="15"/>
      <c r="S25" s="15"/>
      <c r="T25" s="15"/>
      <c r="U25" s="15"/>
      <c r="V25" s="15"/>
      <c r="W25" s="15"/>
    </row>
    <row r="26" ht="23.25" customHeight="1" spans="1:23">
      <c r="A26" s="13" t="s">
        <v>312</v>
      </c>
      <c r="B26" s="13" t="s">
        <v>322</v>
      </c>
      <c r="C26" s="13" t="s">
        <v>321</v>
      </c>
      <c r="D26" s="13" t="s">
        <v>43</v>
      </c>
      <c r="E26" s="13" t="s">
        <v>64</v>
      </c>
      <c r="F26" s="13" t="s">
        <v>65</v>
      </c>
      <c r="G26" s="13" t="s">
        <v>324</v>
      </c>
      <c r="H26" s="13" t="s">
        <v>202</v>
      </c>
      <c r="I26" s="15">
        <v>1</v>
      </c>
      <c r="J26" s="15">
        <v>1</v>
      </c>
      <c r="K26" s="15">
        <v>1</v>
      </c>
      <c r="L26" s="15"/>
      <c r="M26" s="15"/>
      <c r="N26" s="15"/>
      <c r="O26" s="15"/>
      <c r="P26" s="13"/>
      <c r="Q26" s="15"/>
      <c r="R26" s="15"/>
      <c r="S26" s="15"/>
      <c r="T26" s="15"/>
      <c r="U26" s="15"/>
      <c r="V26" s="15"/>
      <c r="W26" s="15"/>
    </row>
    <row r="27" ht="23.25" customHeight="1" spans="1:23">
      <c r="A27" s="13" t="s">
        <v>312</v>
      </c>
      <c r="B27" s="13" t="s">
        <v>322</v>
      </c>
      <c r="C27" s="13" t="s">
        <v>321</v>
      </c>
      <c r="D27" s="13" t="s">
        <v>43</v>
      </c>
      <c r="E27" s="13" t="s">
        <v>64</v>
      </c>
      <c r="F27" s="13" t="s">
        <v>65</v>
      </c>
      <c r="G27" s="13" t="s">
        <v>278</v>
      </c>
      <c r="H27" s="13" t="s">
        <v>191</v>
      </c>
      <c r="I27" s="15">
        <v>1</v>
      </c>
      <c r="J27" s="15">
        <v>1</v>
      </c>
      <c r="K27" s="15">
        <v>1</v>
      </c>
      <c r="L27" s="15"/>
      <c r="M27" s="15"/>
      <c r="N27" s="15"/>
      <c r="O27" s="15"/>
      <c r="P27" s="13"/>
      <c r="Q27" s="15"/>
      <c r="R27" s="15"/>
      <c r="S27" s="15"/>
      <c r="T27" s="15"/>
      <c r="U27" s="15"/>
      <c r="V27" s="15"/>
      <c r="W27" s="15"/>
    </row>
    <row r="28" ht="23.25" customHeight="1" spans="1:23">
      <c r="A28" s="13"/>
      <c r="B28" s="13"/>
      <c r="C28" s="13" t="s">
        <v>325</v>
      </c>
      <c r="D28" s="13"/>
      <c r="E28" s="13"/>
      <c r="F28" s="13"/>
      <c r="G28" s="13"/>
      <c r="H28" s="13"/>
      <c r="I28" s="15">
        <v>20.1</v>
      </c>
      <c r="J28" s="15"/>
      <c r="K28" s="15"/>
      <c r="L28" s="15"/>
      <c r="M28" s="15"/>
      <c r="N28" s="15"/>
      <c r="O28" s="15"/>
      <c r="P28" s="13"/>
      <c r="Q28" s="15"/>
      <c r="R28" s="15">
        <v>20.1</v>
      </c>
      <c r="S28" s="15"/>
      <c r="T28" s="15"/>
      <c r="U28" s="15"/>
      <c r="V28" s="15"/>
      <c r="W28" s="15">
        <v>20.1</v>
      </c>
    </row>
    <row r="29" ht="23.25" customHeight="1" spans="1:23">
      <c r="A29" s="13" t="s">
        <v>312</v>
      </c>
      <c r="B29" s="13" t="s">
        <v>326</v>
      </c>
      <c r="C29" s="13" t="s">
        <v>325</v>
      </c>
      <c r="D29" s="13" t="s">
        <v>43</v>
      </c>
      <c r="E29" s="13" t="s">
        <v>62</v>
      </c>
      <c r="F29" s="13" t="s">
        <v>63</v>
      </c>
      <c r="G29" s="13" t="s">
        <v>277</v>
      </c>
      <c r="H29" s="13" t="s">
        <v>197</v>
      </c>
      <c r="I29" s="15">
        <v>0.1</v>
      </c>
      <c r="J29" s="15"/>
      <c r="K29" s="15"/>
      <c r="L29" s="15"/>
      <c r="M29" s="15"/>
      <c r="N29" s="15"/>
      <c r="O29" s="15"/>
      <c r="P29" s="13"/>
      <c r="Q29" s="15"/>
      <c r="R29" s="15">
        <v>0.1</v>
      </c>
      <c r="S29" s="15"/>
      <c r="T29" s="15"/>
      <c r="U29" s="15"/>
      <c r="V29" s="15"/>
      <c r="W29" s="15">
        <v>0.1</v>
      </c>
    </row>
    <row r="30" ht="23.25" customHeight="1" spans="1:23">
      <c r="A30" s="13" t="s">
        <v>312</v>
      </c>
      <c r="B30" s="13" t="s">
        <v>326</v>
      </c>
      <c r="C30" s="13" t="s">
        <v>325</v>
      </c>
      <c r="D30" s="13" t="s">
        <v>43</v>
      </c>
      <c r="E30" s="13" t="s">
        <v>62</v>
      </c>
      <c r="F30" s="13" t="s">
        <v>63</v>
      </c>
      <c r="G30" s="13" t="s">
        <v>277</v>
      </c>
      <c r="H30" s="13" t="s">
        <v>197</v>
      </c>
      <c r="I30" s="15">
        <v>10</v>
      </c>
      <c r="J30" s="15"/>
      <c r="K30" s="15"/>
      <c r="L30" s="15"/>
      <c r="M30" s="15"/>
      <c r="N30" s="15"/>
      <c r="O30" s="15"/>
      <c r="P30" s="13"/>
      <c r="Q30" s="15"/>
      <c r="R30" s="15">
        <v>10</v>
      </c>
      <c r="S30" s="15"/>
      <c r="T30" s="15"/>
      <c r="U30" s="15"/>
      <c r="V30" s="15"/>
      <c r="W30" s="15">
        <v>10</v>
      </c>
    </row>
    <row r="31" ht="23.25" customHeight="1" spans="1:23">
      <c r="A31" s="13" t="s">
        <v>312</v>
      </c>
      <c r="B31" s="13" t="s">
        <v>326</v>
      </c>
      <c r="C31" s="13" t="s">
        <v>325</v>
      </c>
      <c r="D31" s="13" t="s">
        <v>43</v>
      </c>
      <c r="E31" s="13" t="s">
        <v>62</v>
      </c>
      <c r="F31" s="13" t="s">
        <v>63</v>
      </c>
      <c r="G31" s="13" t="s">
        <v>277</v>
      </c>
      <c r="H31" s="13" t="s">
        <v>197</v>
      </c>
      <c r="I31" s="15">
        <v>5</v>
      </c>
      <c r="J31" s="15"/>
      <c r="K31" s="15"/>
      <c r="L31" s="15"/>
      <c r="M31" s="15"/>
      <c r="N31" s="15"/>
      <c r="O31" s="15"/>
      <c r="P31" s="13"/>
      <c r="Q31" s="15"/>
      <c r="R31" s="15">
        <v>5</v>
      </c>
      <c r="S31" s="15"/>
      <c r="T31" s="15"/>
      <c r="U31" s="15"/>
      <c r="V31" s="15"/>
      <c r="W31" s="15">
        <v>5</v>
      </c>
    </row>
    <row r="32" ht="23.25" customHeight="1" spans="1:23">
      <c r="A32" s="13" t="s">
        <v>312</v>
      </c>
      <c r="B32" s="13" t="s">
        <v>326</v>
      </c>
      <c r="C32" s="13" t="s">
        <v>325</v>
      </c>
      <c r="D32" s="13" t="s">
        <v>43</v>
      </c>
      <c r="E32" s="13" t="s">
        <v>62</v>
      </c>
      <c r="F32" s="13" t="s">
        <v>63</v>
      </c>
      <c r="G32" s="13" t="s">
        <v>277</v>
      </c>
      <c r="H32" s="13" t="s">
        <v>197</v>
      </c>
      <c r="I32" s="15">
        <v>5</v>
      </c>
      <c r="J32" s="15"/>
      <c r="K32" s="15"/>
      <c r="L32" s="15"/>
      <c r="M32" s="15"/>
      <c r="N32" s="15"/>
      <c r="O32" s="15"/>
      <c r="P32" s="13"/>
      <c r="Q32" s="15"/>
      <c r="R32" s="15">
        <v>5</v>
      </c>
      <c r="S32" s="15"/>
      <c r="T32" s="15"/>
      <c r="U32" s="15"/>
      <c r="V32" s="15"/>
      <c r="W32" s="15">
        <v>5</v>
      </c>
    </row>
    <row r="33" ht="18.75" customHeight="1" spans="1:23">
      <c r="A33" s="147" t="s">
        <v>90</v>
      </c>
      <c r="B33" s="148"/>
      <c r="C33" s="148"/>
      <c r="D33" s="148"/>
      <c r="E33" s="148"/>
      <c r="F33" s="148"/>
      <c r="G33" s="148"/>
      <c r="H33" s="149"/>
      <c r="I33" s="15">
        <v>99.1</v>
      </c>
      <c r="J33" s="15">
        <v>79</v>
      </c>
      <c r="K33" s="15">
        <v>79</v>
      </c>
      <c r="L33" s="15"/>
      <c r="M33" s="15"/>
      <c r="N33" s="15"/>
      <c r="O33" s="15"/>
      <c r="P33" s="15"/>
      <c r="Q33" s="15"/>
      <c r="R33" s="15">
        <v>20.1</v>
      </c>
      <c r="S33" s="15"/>
      <c r="T33" s="15"/>
      <c r="U33" s="15"/>
      <c r="V33" s="15"/>
      <c r="W33" s="15">
        <v>20.1</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2024-01-25T03:14:00Z</dcterms:created>
  <dcterms:modified xsi:type="dcterms:W3CDTF">2024-07-17T08:57:16Z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92F8B1769342421EB880F1E27CEC4596</vt:lpwstr>
  </property>
  <property fmtid="{D5CDD505-2E9C-101B-9397-08002B2CF9AE}" pid="3" name="KSOProductBuildVer">
    <vt:lpwstr>2052-11.8.6.11825</vt:lpwstr>
  </property>
</Properties>
</file>