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29" firstSheet="13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<sst xmlns="http://schemas.openxmlformats.org/spreadsheetml/2006/main" count="975" uniqueCount="413">
  <si>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</si>
  <si>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</si>
  <si>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</si>
  <si>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</si>
  <si>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</si>
  <si>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</si>
  <si>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</si>
  <si>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</si>
  <si>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</si>
  <si>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</si>
  <si>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</si>
  <si>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</si>
  <si>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</si>
  <si>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</si>
  <si>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</si>
  <si>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</si>
  <si>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</si>
  <si>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</si>
  <si>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</si>
  <si>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</si>
  <si>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</si>
  <si>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</si>
  <si>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</si>
  <si>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</si>
  <si>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</si>
  <si>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</si>
  <si>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</si>
  <si>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</si>
  <si>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</si>
  <si>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</si>
  <si>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</si>
  <si>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</si>
  <si>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</si>
  <si>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</si>
  <si>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</si>
  <si>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</si>
  <si>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</si>
  <si>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</si>
  <si>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</si>
  <si>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</si>
  <si>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</si>
  <si>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</si>
  <si>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129008</t>
  </si>
  <si>
    <t>曲靖市美术馆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</si>
  <si>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</si>
  <si>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</si>
  <si>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</si>
  <si>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</si>
  <si>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</si>
  <si>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</si>
  <si>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</si>
  <si>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</si>
  <si>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</si>
  <si>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</si>
  <si>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</si>
  <si>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</si>
  <si>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</si>
  <si>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</si>
  <si>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</si>
  <si>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</si>
  <si>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</si>
  <si>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2070111</t>
  </si>
  <si>
    <t>文化创作与保护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</si>
  <si>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</si>
  <si>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</si>
  <si>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</si>
  <si>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</si>
  <si>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</si>
  <si>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</si>
  <si>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</si>
  <si>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</si>
  <si>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</si>
  <si>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</si>
  <si>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</si>
  <si>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</si>
  <si>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</si>
  <si>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</si>
  <si>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</si>
  <si>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</si>
  <si>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</si>
  <si>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</si>
  <si>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</si>
  <si>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</si>
  <si>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</si>
  <si>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</si>
  <si>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</si>
  <si>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</si>
  <si>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</si>
  <si>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</si>
  <si>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</si>
  <si>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</si>
  <si>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</si>
  <si>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</si>
  <si>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</si>
  <si>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</si>
  <si>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</si>
  <si>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</si>
  <si>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</si>
  <si>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</si>
  <si>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</si>
  <si>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</si>
  <si>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</si>
  <si>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</si>
  <si>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</si>
  <si>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</si>
  <si>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</si>
  <si>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</si>
  <si>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</si>
  <si>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</si>
  <si>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</si>
  <si>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</si>
  <si>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</si>
  <si>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</si>
  <si>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</si>
  <si>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</si>
  <si>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</si>
  <si>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</si>
  <si>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</si>
  <si>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</si>
  <si>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</si>
  <si>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</si>
  <si>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</si>
  <si>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</si>
  <si>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</si>
  <si>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</si>
  <si>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</si>
  <si>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</si>
  <si>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</si>
  <si>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</si>
  <si>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</si>
  <si>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</si>
  <si>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</si>
  <si>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</si>
  <si>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</si>
  <si>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</si>
  <si>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</si>
  <si>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</si>
  <si>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</si>
  <si>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</si>
  <si>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</si>
  <si>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</si>
  <si>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</si>
  <si>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</si>
  <si>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</si>
  <si>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</si>
  <si>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</si>
  <si>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</si>
  <si>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</si>
  <si>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</si>
  <si>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</si>
  <si>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</si>
  <si>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</si>
  <si>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</si>
  <si>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</si>
  <si>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</si>
  <si>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</si>
  <si>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</si>
  <si>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</si>
  <si>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</si>
  <si>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</si>
  <si>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</si>
  <si>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</si>
  <si>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</si>
  <si>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</si>
  <si>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</si>
  <si>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</si>
  <si>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</si>
  <si>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</si>
  <si>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</si>
  <si>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</si>
  <si>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</si>
  <si>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</si>
  <si>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</si>
  <si>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</si>
  <si>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</si>
  <si>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</si>
  <si>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</si>
  <si>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</si>
  <si>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</si>
  <si>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</si>
  <si>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</si>
  <si>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</si>
  <si>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</si>
  <si>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</si>
  <si>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</si>
  <si>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</si>
  <si>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</si>
  <si>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</si>
  <si>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</si>
  <si>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</si>
  <si>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</si>
  <si>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</si>
  <si>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</si>
  <si>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</si>
  <si>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</si>
  <si>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</si>
  <si>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</si>
  <si>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</si>
  <si>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说明：我单位无一般公共预算“三公”经费支出预算，故此表为空表。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</si>
  <si>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</si>
  <si>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</si>
  <si>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</si>
  <si>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</si>
  <si>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</si>
  <si>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</si>
  <si>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</si>
  <si>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</si>
  <si>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</si>
  <si>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</si>
  <si>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</si>
  <si>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</si>
  <si>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</si>
  <si>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</si>
  <si>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</si>
  <si>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</si>
  <si>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</si>
  <si>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</si>
  <si>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</si>
  <si>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</si>
  <si>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530300210000000022957</t>
  </si>
  <si>
    <t>事业人员支出工资</t>
  </si>
  <si>
    <t>30101</t>
  </si>
  <si>
    <t>30102</t>
  </si>
  <si>
    <t>30107</t>
  </si>
  <si>
    <t>530300231100001508215</t>
  </si>
  <si>
    <t>事业人员参照公务员规范后绩效奖</t>
  </si>
  <si>
    <t>530300210000000022972</t>
  </si>
  <si>
    <t>社会保障缴费（养老保险）</t>
  </si>
  <si>
    <t>30108</t>
  </si>
  <si>
    <t>530300210000000022966</t>
  </si>
  <si>
    <t>社会保障缴费（基本医疗保险）</t>
  </si>
  <si>
    <t>30110</t>
  </si>
  <si>
    <t>530300210000000022964</t>
  </si>
  <si>
    <t>社会保障缴费（工伤保险）</t>
  </si>
  <si>
    <t>30112</t>
  </si>
  <si>
    <t>530300210000000022970</t>
  </si>
  <si>
    <t>社会保障缴费（失业保险）</t>
  </si>
  <si>
    <t>530300210000000022962</t>
  </si>
  <si>
    <t>社会保障缴费（附加商业险）</t>
  </si>
  <si>
    <t>530300210000000022977</t>
  </si>
  <si>
    <t>社会保障缴费（住房公积金）</t>
  </si>
  <si>
    <t>30113</t>
  </si>
  <si>
    <t>530300210000000022995</t>
  </si>
  <si>
    <t>一般公用经费</t>
  </si>
  <si>
    <t>30201</t>
  </si>
  <si>
    <t>30299</t>
  </si>
  <si>
    <t>30227</t>
  </si>
  <si>
    <t>530300210000000022993</t>
  </si>
  <si>
    <t>退休公用经费</t>
  </si>
  <si>
    <t>530300210000000022991</t>
  </si>
  <si>
    <t>30216</t>
  </si>
  <si>
    <t>530300210000000022983</t>
  </si>
  <si>
    <t>30228</t>
  </si>
  <si>
    <t>530300210000000022985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</si>
  <si>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</si>
  <si>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</si>
  <si>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</si>
  <si>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</si>
  <si>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</si>
  <si>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</si>
  <si>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</si>
  <si>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</si>
  <si>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博物馆、纪念馆免费开放补助和公共图书馆、美术馆、文化馆（站）免费开放补助专项资金</t>
  </si>
  <si>
    <t>民生类</t>
  </si>
  <si>
    <t>530300231100001649638</t>
  </si>
  <si>
    <t>30226</t>
  </si>
  <si>
    <t>曲靖市美术馆运营维护及文化艺术知识普及专项资金</t>
  </si>
  <si>
    <t>事业发展类</t>
  </si>
  <si>
    <t>530300221100000718065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</si>
  <si>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</si>
  <si>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</si>
  <si>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</si>
  <si>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</si>
  <si>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</si>
  <si>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</si>
  <si>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</si>
  <si>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</si>
  <si>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</si>
  <si>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</si>
  <si>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</si>
  <si>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</si>
  <si>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美术馆是公益性事业单位，主要职能是举办展览、公益讲座，开展公共教育和观众体验拓展活动，此笔经费主要用于场馆日常开放产生的水费电费，日常维护、运转等费用，更好地为广大市民和社会大众服务，提升广大市民和社会大众的精神文化素养，宣传曲靖本土文化。</t>
  </si>
  <si>
    <t>产出指标</t>
  </si>
  <si>
    <t>数量指标</t>
  </si>
  <si>
    <t>开展文化艺术知识普及与培训活动服务对象数量</t>
  </si>
  <si>
    <t>&gt;=</t>
  </si>
  <si>
    <t>3000</t>
  </si>
  <si>
    <t>人</t>
  </si>
  <si>
    <t>定量指标</t>
  </si>
  <si>
    <t>开展文化艺术知识普及与培训活动服务人数不少于3000人（线上线下）</t>
  </si>
  <si>
    <t>曲靖市美术馆是公益性事业单位，主要职能是举办展览、公益讲座，开展公共教育和观众体验拓展活动，次笔经费主要用于场馆日常开放产生的水费电费，日常维护、运转等费用，更好的为广大市民和社会大众服务，提升广大市民和社会大众的精神文化素养，宣传曲靖本土文化。</t>
  </si>
  <si>
    <t>开展文化艺术知识普及与培训活动服务未成年人数量</t>
  </si>
  <si>
    <t>1500</t>
  </si>
  <si>
    <t>开展文化艺术知识普及与培训活动服务未成年人数不少于1500人（线上线下）</t>
  </si>
  <si>
    <t>免费开放天数/年</t>
  </si>
  <si>
    <t>300</t>
  </si>
  <si>
    <t>天</t>
  </si>
  <si>
    <t>每周固定时段对市民免费开放，并达到免费场馆开放时间要求，全年开放时间不少于300天。</t>
  </si>
  <si>
    <t>时效指标</t>
  </si>
  <si>
    <t>项目时效</t>
  </si>
  <si>
    <t>=</t>
  </si>
  <si>
    <t>年</t>
  </si>
  <si>
    <t>定性指标</t>
  </si>
  <si>
    <t>2023年12月31日前完成指标所述各项活动</t>
  </si>
  <si>
    <t>效益指标</t>
  </si>
  <si>
    <t>社会效益指标</t>
  </si>
  <si>
    <t>提高文化艺术知识宣传力度,更好地为社会大众服务</t>
  </si>
  <si>
    <t>更好地为广大市民和社会大众服务，提升广大市民和社会大众的精神文化素养</t>
  </si>
  <si>
    <t>可持续影响指标</t>
  </si>
  <si>
    <t>长期扩大文化艺术推广，宣传曲靖本土文化</t>
  </si>
  <si>
    <t>长期扩大文化艺术推广，宣传曲靖本土文化，更好地为广大市民和社会大众服务</t>
  </si>
  <si>
    <t>满意度指标</t>
  </si>
  <si>
    <t>服务对象满意度指标</t>
  </si>
  <si>
    <t>市民满意度</t>
  </si>
  <si>
    <t>90</t>
  </si>
  <si>
    <t>%</t>
  </si>
  <si>
    <t>群众对免费开放场馆及活动项目的满意度达到90%</t>
  </si>
  <si>
    <t>目标1：开展展览、创作、艺术知识普及与公益讲座（线上线下同步进行）;目标2:美术馆各展厅对广大市民免费开放；目标3:开展艺术普及下基层、进社区等活动；目标4:开展未成年人免费艺术培训及公益性讲座。</t>
  </si>
  <si>
    <t>开展开放大型展览及各种宣传展示活动</t>
  </si>
  <si>
    <t>场</t>
  </si>
  <si>
    <t>组织策划美术书法作品展</t>
  </si>
  <si>
    <t>人次</t>
  </si>
  <si>
    <t>每周固定时段对市民免费开放，并达到免费场馆开放时间要求。</t>
  </si>
  <si>
    <t>聘用外聘人员及志愿者</t>
  </si>
  <si>
    <t>补充窗口岗位假期轮班</t>
  </si>
  <si>
    <t>人流量/年</t>
  </si>
  <si>
    <t>万人次</t>
  </si>
  <si>
    <t>预计入馆参观人数及参与人数</t>
  </si>
  <si>
    <t>彰显我市特色文化实力</t>
  </si>
  <si>
    <t>服务群众，满足需求同教育引导群众、提高群众素养结合起来，促进基本公共文化服务标准化、均等化，使基层公共文化服务得到全面加强和提升，努力建设好公共文化服务体系征途的“最后一公里”。</t>
  </si>
  <si>
    <t>提升基层公共文化服务能力</t>
  </si>
  <si>
    <t>彰显我市特色传统文化实力，较好的扩大文化影响力，丰富和活跃广大群众的文化活动，使基层公共文化服务得到全面加强和提升。</t>
  </si>
  <si>
    <t>群众满意度</t>
  </si>
  <si>
    <t>群众对免费开放场馆及活动项目的满意度。</t>
  </si>
  <si>
    <t>预算05-3表</t>
  </si>
  <si>
    <t>项目支出绩效目标表（另文下达）</t>
  </si>
  <si>
    <t>单位名称：曲靖市美术馆</t>
  </si>
  <si>
    <t>说明：曲靖市美术馆2024年无项目支出绩效目标（另文下达），故此表为空表。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</si>
  <si>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</si>
  <si>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</si>
  <si>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</si>
  <si>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</si>
  <si>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</si>
  <si>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说明：曲靖市美术馆2024年无政府性基金预算支出预算，故此表为空表。</t>
  </si>
  <si>
    <t>国有资本经营预算支出预算表</t>
  </si>
  <si>
    <t>本年国有资本经营预算支出</t>
  </si>
  <si>
    <t>说明：曲靖市美术馆2024年无国有资本经营预算支出预算，故此表为空表。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</si>
  <si>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</si>
  <si>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</si>
  <si>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</si>
  <si>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</si>
  <si>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</si>
  <si>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</si>
  <si>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</si>
  <si>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</si>
  <si>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</si>
  <si>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</si>
  <si>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</si>
  <si>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说明：曲靖市美术馆2024年无部门政府采购预算，故此表为空表。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</si>
  <si>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</si>
  <si>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</si>
  <si>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</si>
  <si>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</si>
  <si>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</si>
  <si>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</si>
  <si>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</si>
  <si>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</si>
  <si>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</si>
  <si>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</si>
  <si>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说明：曲靖市美术馆2024年无政府购买服务预算，故此表为空表。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</si>
  <si>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</si>
  <si>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</si>
  <si>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</si>
  <si>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</si>
  <si>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</si>
  <si>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</si>
  <si>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</si>
  <si>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</si>
  <si>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</si>
  <si>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</si>
  <si>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</si>
  <si>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</si>
  <si>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</si>
  <si>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</si>
  <si>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</si>
  <si>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说明：曲靖市美术馆2024年无市对下转移支付预算，故此表为空表。</t>
  </si>
  <si>
    <t>预算10-2表</t>
  </si>
  <si>
    <t>市对下转移支付绩效目标表</t>
  </si>
  <si>
    <t>说明：曲靖市美术馆2024年无市对下转移支付绩效目标，故此表为空表。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</si>
  <si>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</si>
  <si>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</si>
  <si>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</si>
  <si>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</si>
  <si>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</si>
  <si>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</si>
  <si>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</si>
  <si>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</si>
  <si>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</si>
  <si>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说明：曲靖市美术馆2024年无新增资产配置，故此表为空表。</t>
  </si>
  <si>
    <t>预算12表</t>
  </si>
  <si>
    <t>上级补助项目支出预算表</t>
  </si>
  <si>
    <t>上级补助</t>
  </si>
  <si>
    <t>说明：曲靖市美术馆2024年无上级补助项目支出预算，故此表为空表。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</si>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</sst>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\ hh:mm:ss"/>
    <numFmt numFmtId="177" formatCode="hh:mm:ss"/>
    <numFmt numFmtId="178" formatCode="#,##0.00;\-#,##0.00;;@"/>
    <numFmt numFmtId="179" formatCode="#,##0;\-#,##0;;@"/>
    <numFmt numFmtId="180" formatCode="0.00_);[Red]\-0.00\ "/>
    <numFmt numFmtId="181" formatCode="yyyy\-mm\-dd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33" fillId="8" borderId="15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6" fillId="0" borderId="0">
      <alignment horizontal="center" vertical="center"/>
    </xf>
    <xf numFmtId="0" fontId="4" fillId="0" borderId="8">
      <alignment horizontal="center" vertical="center" wrapText="1"/>
    </xf>
    <xf numFmtId="0" fontId="29" fillId="18" borderId="0" applyNumberFormat="0" applyBorder="0" applyAlignment="0" applyProtection="0">
      <alignment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176" fontId="40" fillId="0" borderId="1">
      <alignment horizontal="right" vertical="center"/>
    </xf>
    <xf numFmtId="0" fontId="46" fillId="25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0" fontId="2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center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3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0" fillId="13" borderId="16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32" fillId="22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32" fillId="7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45" fillId="0" borderId="1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8" fillId="27" borderId="19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49" fillId="27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0" fillId="3" borderId="1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50" fillId="0" borderId="2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0" borderId="0">
      <alignment vertical="top"/>
      <protection locked="0"/>
    </xf>
    <xf numFmtId="0" fontId="35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29" fillId="16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2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0"/>
    <xf numFmtId="0" fontId="29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2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29" fillId="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2" fillId="31" borderId="0" applyNumberFormat="0" applyBorder="0" applyAlignment="0" applyProtection="0">
      <alignment vertical="center"/>
    </xf>
    <xf numFmtId="0" fontId="3" fillId="0" borderId="1">
      <alignment horizontal="left" vertical="center"/>
    </xf>
    <xf numFmtId="0" fontId="29" fillId="23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4" fillId="0" borderId="4">
      <alignment horizontal="center" vertical="center"/>
    </xf>
    <xf numFmtId="4" fontId="42" fillId="0" borderId="11">
      <alignment horizontal="right" vertical="center"/>
    </xf>
    <xf numFmtId="0" fontId="3" fillId="0" borderId="1">
      <alignment horizontal="right" vertical="center"/>
    </xf>
    <xf numFmtId="181" fontId="40" fillId="0" borderId="1">
      <alignment horizontal="right" vertical="center"/>
    </xf>
    <xf numFmtId="0" fontId="4" fillId="0" borderId="2">
      <alignment horizontal="center" vertical="center"/>
    </xf>
    <xf numFmtId="0" fontId="7" fillId="0" borderId="0">
      <alignment vertical="top"/>
    </xf>
    <xf numFmtId="0" fontId="7" fillId="0" borderId="0"/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9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180" fontId="3" fillId="0" borderId="1">
      <alignment horizontal="right" vertical="center" wrapText="1"/>
      <protection locked="0"/>
    </xf>
    <xf numFmtId="49" fontId="9" fillId="0" borderId="0">
      <protection locked="0"/>
    </xf>
    <xf numFmtId="10" fontId="40" fillId="0" borderId="1">
      <alignment horizontal="right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6" fillId="0" borderId="0">
      <alignment horizontal="center" vertical="center"/>
    </xf>
    <xf numFmtId="0" fontId="41" fillId="0" borderId="6">
      <alignment horizontal="center" vertical="center"/>
    </xf>
    <xf numFmtId="178" fontId="40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3" fillId="0" borderId="0">
      <alignment vertical="top"/>
      <protection locked="0"/>
    </xf>
    <xf numFmtId="49" fontId="1" fillId="0" borderId="0"/>
    <xf numFmtId="0" fontId="4" fillId="0" borderId="5">
      <alignment horizontal="center" vertical="center"/>
    </xf>
    <xf numFmtId="49" fontId="40" fillId="0" borderId="1">
      <alignment horizontal="left" vertical="center" wrapText="1"/>
    </xf>
    <xf numFmtId="178" fontId="40" fillId="0" borderId="1">
      <alignment horizontal="right" vertical="center"/>
    </xf>
    <xf numFmtId="49" fontId="1" fillId="0" borderId="0"/>
    <xf numFmtId="177" fontId="40" fillId="0" borderId="1">
      <alignment horizontal="right" vertical="center"/>
    </xf>
    <xf numFmtId="179" fontId="40" fillId="0" borderId="1">
      <alignment horizontal="right" vertical="center"/>
    </xf>
    <xf numFmtId="0" fontId="4" fillId="0" borderId="5">
      <alignment horizontal="center" vertical="center"/>
    </xf>
    <xf numFmtId="0" fontId="41" fillId="0" borderId="7">
      <alignment horizontal="center" vertical="center"/>
    </xf>
    <xf numFmtId="0" fontId="7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42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2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6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42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43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42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42" fillId="0" borderId="1">
      <alignment horizontal="right" vertical="center"/>
      <protection locked="0"/>
    </xf>
    <xf numFmtId="0" fontId="3" fillId="0" borderId="11">
      <alignment horizontal="center" vertical="center"/>
    </xf>
    <xf numFmtId="0" fontId="43" fillId="0" borderId="0">
      <alignment vertical="top"/>
      <protection locked="0"/>
    </xf>
    <xf numFmtId="0" fontId="1" fillId="0" borderId="12">
      <alignment horizontal="center" vertical="center" wrapText="1"/>
    </xf>
    <xf numFmtId="0" fontId="21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6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4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9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 wrapText="1"/>
      <protection locked="0"/>
    </xf>
    <xf numFmtId="0" fontId="42" fillId="0" borderId="1">
      <alignment horizontal="center" vertical="center"/>
    </xf>
    <xf numFmtId="0" fontId="3" fillId="0" borderId="4">
      <alignment horizontal="left" vertical="center" wrapText="1"/>
    </xf>
    <xf numFmtId="0" fontId="43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2" fillId="0" borderId="1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25" fillId="0" borderId="0">
      <alignment horizontal="center" vertical="center"/>
    </xf>
    <xf numFmtId="0" fontId="4" fillId="0" borderId="0">
      <alignment horizontal="left" vertical="center" wrapText="1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3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42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2" fillId="0" borderId="1">
      <alignment horizontal="right" vertical="center"/>
    </xf>
    <xf numFmtId="0" fontId="43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3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43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43" fillId="0" borderId="0">
      <alignment vertical="top"/>
      <protection locked="0"/>
    </xf>
    <xf numFmtId="49" fontId="9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3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3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3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80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80" fontId="3" fillId="0" borderId="1">
      <alignment horizontal="right" vertical="center"/>
      <protection locked="0"/>
    </xf>
    <xf numFmtId="0" fontId="10" fillId="0" borderId="0">
      <alignment horizontal="center" vertical="center"/>
    </xf>
    <xf numFmtId="180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43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3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7" fillId="0" borderId="0">
      <alignment vertical="top"/>
    </xf>
    <xf numFmtId="0" fontId="4" fillId="0" borderId="0">
      <alignment horizontal="right" wrapText="1"/>
    </xf>
    <xf numFmtId="0" fontId="4" fillId="0" borderId="0">
      <protection locked="0"/>
    </xf>
    <xf numFmtId="0" fontId="4" fillId="0" borderId="21">
      <alignment horizontal="center" vertical="center" wrapText="1"/>
    </xf>
    <xf numFmtId="0" fontId="7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3" fillId="0" borderId="0">
      <alignment vertical="top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3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3" fillId="0" borderId="0">
      <alignment vertical="top"/>
      <protection locked="0"/>
    </xf>
  </cellStyleXfs>
  <cellXfs count="26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5" applyNumberFormat="1" applyFont="1" applyBorder="1">
      <alignment horizontal="left" vertical="center" wrapText="1"/>
    </xf>
    <xf numFmtId="0" fontId="0" fillId="0" borderId="1" xfId="0" applyFont="1" applyBorder="1"/>
    <xf numFmtId="178" fontId="5" fillId="0" borderId="1" xfId="0" applyNumberFormat="1" applyFont="1" applyBorder="1" applyAlignment="1">
      <alignment horizontal="right" vertical="center"/>
    </xf>
    <xf numFmtId="0" fontId="3" fillId="0" borderId="1" xfId="520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9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1" applyFont="1" applyBorder="1">
      <alignment horizontal="center" vertical="center" wrapText="1"/>
    </xf>
    <xf numFmtId="0" fontId="4" fillId="0" borderId="2" xfId="652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3" applyFont="1" applyBorder="1">
      <alignment horizontal="center" vertical="center" wrapText="1"/>
    </xf>
    <xf numFmtId="0" fontId="4" fillId="0" borderId="3" xfId="631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5" applyFont="1" applyBorder="1">
      <alignment horizontal="center" vertical="center" wrapText="1"/>
    </xf>
    <xf numFmtId="0" fontId="4" fillId="0" borderId="4" xfId="654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25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6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0" applyFont="1" applyBorder="1">
      <alignment horizontal="center" vertical="center"/>
    </xf>
    <xf numFmtId="0" fontId="4" fillId="0" borderId="6" xfId="658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4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5" applyFont="1" applyBorder="1">
      <alignment horizontal="right" vertical="center"/>
    </xf>
    <xf numFmtId="0" fontId="7" fillId="0" borderId="0" xfId="576" applyFont="1" applyBorder="1">
      <alignment vertical="top"/>
    </xf>
    <xf numFmtId="0" fontId="8" fillId="0" borderId="0" xfId="560" applyFont="1" applyBorder="1">
      <alignment horizontal="center" vertical="center" wrapText="1"/>
    </xf>
    <xf numFmtId="0" fontId="8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7" applyFont="1" applyBorder="1">
      <alignment horizontal="right" wrapText="1"/>
    </xf>
    <xf numFmtId="0" fontId="4" fillId="0" borderId="0" xfId="578" applyFont="1" applyBorder="1">
      <protection locked="0"/>
    </xf>
    <xf numFmtId="0" fontId="4" fillId="0" borderId="1" xfId="579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2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0" applyFont="1" applyBorder="1">
      <protection locked="0"/>
    </xf>
    <xf numFmtId="0" fontId="2" fillId="0" borderId="0" xfId="400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6" applyFont="1" applyBorder="1">
      <alignment horizontal="center" vertical="center" wrapText="1"/>
    </xf>
    <xf numFmtId="0" fontId="4" fillId="0" borderId="8" xfId="416" applyFont="1" applyBorder="1">
      <alignment horizontal="center" vertical="center" wrapText="1"/>
      <protection locked="0"/>
    </xf>
    <xf numFmtId="0" fontId="4" fillId="0" borderId="9" xfId="409" applyFont="1" applyBorder="1">
      <alignment horizontal="center" vertical="center" wrapText="1"/>
    </xf>
    <xf numFmtId="0" fontId="4" fillId="0" borderId="9" xfId="28" applyFont="1" applyBorder="1">
      <alignment horizontal="center" vertical="center" wrapText="1"/>
      <protection locked="0"/>
    </xf>
    <xf numFmtId="0" fontId="4" fillId="0" borderId="10" xfId="412" applyFont="1" applyBorder="1">
      <alignment horizontal="center" vertical="center" wrapText="1"/>
    </xf>
    <xf numFmtId="0" fontId="4" fillId="0" borderId="10" xfId="419" applyFont="1" applyBorder="1">
      <alignment horizontal="center" vertical="center" wrapText="1"/>
      <protection locked="0"/>
    </xf>
    <xf numFmtId="0" fontId="3" fillId="0" borderId="10" xfId="138" applyFont="1" applyBorder="1">
      <alignment horizontal="left" vertical="center" wrapText="1"/>
    </xf>
    <xf numFmtId="0" fontId="3" fillId="0" borderId="10" xfId="423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5" applyFont="1" applyBorder="1">
      <alignment horizontal="left" vertical="center"/>
    </xf>
    <xf numFmtId="0" fontId="3" fillId="0" borderId="10" xfId="27" applyFont="1" applyBorder="1">
      <alignment horizontal="left" vertical="center"/>
    </xf>
    <xf numFmtId="0" fontId="3" fillId="0" borderId="0" xfId="541" applyFont="1" applyBorder="1">
      <alignment vertical="top" wrapText="1"/>
      <protection locked="0"/>
    </xf>
    <xf numFmtId="0" fontId="2" fillId="0" borderId="0" xfId="529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1" applyFont="1" applyBorder="1">
      <alignment horizontal="center" vertical="center" wrapText="1"/>
      <protection locked="0"/>
    </xf>
    <xf numFmtId="0" fontId="4" fillId="0" borderId="6" xfId="544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7" applyFont="1" applyBorder="1">
      <alignment horizontal="center" vertical="center"/>
      <protection locked="0"/>
    </xf>
    <xf numFmtId="0" fontId="3" fillId="0" borderId="0" xfId="556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42" applyFont="1" applyBorder="1">
      <alignment horizontal="center" vertical="center"/>
      <protection locked="0"/>
    </xf>
    <xf numFmtId="0" fontId="3" fillId="0" borderId="10" xfId="53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47" applyFont="1" applyBorder="1">
      <alignment horizontal="right"/>
      <protection locked="0"/>
    </xf>
    <xf numFmtId="49" fontId="9" fillId="0" borderId="0" xfId="376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0" fillId="0" borderId="0" xfId="251" applyFont="1" applyBorder="1">
      <alignment horizontal="center" vertical="center" wrapText="1"/>
      <protection locked="0"/>
    </xf>
    <xf numFmtId="0" fontId="10" fillId="0" borderId="0" xfId="486" applyFont="1" applyBorder="1">
      <alignment horizontal="center" vertical="center"/>
      <protection locked="0"/>
    </xf>
    <xf numFmtId="0" fontId="10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0" applyFont="1" applyBorder="1">
      <alignment horizontal="center" vertical="center"/>
      <protection locked="0"/>
    </xf>
    <xf numFmtId="49" fontId="4" fillId="0" borderId="2" xfId="378" applyNumberFormat="1" applyFont="1" applyBorder="1">
      <alignment horizontal="center" vertical="center" wrapText="1"/>
      <protection locked="0"/>
    </xf>
    <xf numFmtId="0" fontId="4" fillId="0" borderId="3" xfId="8" applyFont="1" applyBorder="1">
      <alignment horizontal="center" vertical="center"/>
      <protection locked="0"/>
    </xf>
    <xf numFmtId="49" fontId="4" fillId="0" borderId="3" xfId="380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09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378" applyNumberFormat="1" applyFont="1" applyBorder="1">
      <alignment horizontal="center" vertical="center" wrapText="1"/>
      <protection locked="0"/>
    </xf>
    <xf numFmtId="49" fontId="4" fillId="0" borderId="1" xfId="38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6" fillId="0" borderId="0" xfId="536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3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6" applyFont="1" applyBorder="1">
      <alignment horizontal="left" vertical="center"/>
    </xf>
    <xf numFmtId="0" fontId="4" fillId="0" borderId="1" xfId="417" applyFont="1" applyBorder="1">
      <alignment horizontal="center" vertical="center"/>
    </xf>
    <xf numFmtId="0" fontId="4" fillId="0" borderId="1" xfId="40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7" applyFont="1" applyBorder="1">
      <alignment vertical="top"/>
      <protection locked="0"/>
    </xf>
    <xf numFmtId="49" fontId="1" fillId="0" borderId="0" xfId="277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8" applyFont="1" applyBorder="1">
      <alignment horizontal="center" vertical="center"/>
      <protection locked="0"/>
    </xf>
    <xf numFmtId="0" fontId="4" fillId="0" borderId="1" xfId="631" applyFont="1" applyBorder="1">
      <alignment horizontal="center" vertical="center"/>
    </xf>
    <xf numFmtId="0" fontId="4" fillId="0" borderId="1" xfId="231" applyFont="1" applyBorder="1">
      <alignment horizontal="center" vertical="center"/>
      <protection locked="0"/>
    </xf>
    <xf numFmtId="0" fontId="3" fillId="0" borderId="1" xfId="237" applyFont="1" applyBorder="1">
      <alignment horizontal="left" vertical="center"/>
    </xf>
    <xf numFmtId="49" fontId="5" fillId="0" borderId="1" xfId="145" applyNumberFormat="1" applyFont="1" applyBorder="1" applyAlignment="1">
      <alignment horizontal="left" vertical="center" wrapText="1" indent="1"/>
    </xf>
    <xf numFmtId="0" fontId="1" fillId="0" borderId="1" xfId="25" applyFont="1" applyBorder="1">
      <alignment horizontal="center" vertical="center" wrapText="1"/>
      <protection locked="0"/>
    </xf>
    <xf numFmtId="0" fontId="3" fillId="0" borderId="1" xfId="273" applyFont="1" applyBorder="1">
      <alignment horizontal="left" vertical="center"/>
      <protection locked="0"/>
    </xf>
    <xf numFmtId="0" fontId="3" fillId="0" borderId="1" xfId="36" applyFont="1" applyBorder="1">
      <alignment horizontal="left" vertical="center"/>
      <protection locked="0"/>
    </xf>
    <xf numFmtId="0" fontId="4" fillId="0" borderId="1" xfId="286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1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7" fillId="0" borderId="0" xfId="344" applyFont="1" applyBorder="1">
      <alignment horizontal="center" vertical="center" wrapText="1"/>
    </xf>
    <xf numFmtId="0" fontId="18" fillId="0" borderId="1" xfId="348" applyFont="1" applyBorder="1">
      <alignment horizontal="center" vertical="center" wrapText="1"/>
    </xf>
    <xf numFmtId="0" fontId="18" fillId="0" borderId="1" xfId="356" applyFont="1" applyBorder="1">
      <alignment horizontal="center" vertical="center" wrapText="1"/>
    </xf>
    <xf numFmtId="178" fontId="19" fillId="0" borderId="0" xfId="0" applyNumberFormat="1" applyFont="1" applyBorder="1" applyAlignment="1">
      <alignment horizontal="right" vertical="center"/>
    </xf>
    <xf numFmtId="0" fontId="20" fillId="0" borderId="0" xfId="199" applyFont="1" applyBorder="1">
      <alignment horizontal="center" vertical="center"/>
    </xf>
    <xf numFmtId="0" fontId="21" fillId="0" borderId="0" xfId="199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42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11" applyFont="1" applyBorder="1">
      <alignment horizontal="center" vertical="center"/>
    </xf>
    <xf numFmtId="0" fontId="22" fillId="0" borderId="1" xfId="136" applyFont="1" applyBorder="1">
      <alignment horizontal="center" vertical="center"/>
    </xf>
    <xf numFmtId="0" fontId="22" fillId="0" borderId="1" xfId="151" applyFont="1" applyBorder="1">
      <alignment horizontal="center" vertical="center"/>
    </xf>
    <xf numFmtId="178" fontId="24" fillId="0" borderId="1" xfId="0" applyNumberFormat="1" applyFont="1" applyBorder="1" applyAlignment="1">
      <alignment horizontal="right" vertical="center"/>
    </xf>
    <xf numFmtId="178" fontId="24" fillId="0" borderId="1" xfId="0" applyNumberFormat="1" applyFont="1" applyBorder="1" applyAlignment="1">
      <alignment horizontal="right" vertical="center" indent="1"/>
    </xf>
    <xf numFmtId="178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44" applyFont="1" applyBorder="1">
      <alignment horizontal="center" vertical="center"/>
      <protection locked="0"/>
    </xf>
    <xf numFmtId="0" fontId="22" fillId="0" borderId="1" xfId="369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2" fillId="0" borderId="1" xfId="589" applyFont="1" applyBorder="1">
      <alignment horizontal="center" vertical="center"/>
      <protection locked="0"/>
    </xf>
    <xf numFmtId="0" fontId="23" fillId="0" borderId="1" xfId="169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51" applyFont="1" applyBorder="1">
      <alignment vertical="top"/>
    </xf>
    <xf numFmtId="49" fontId="4" fillId="0" borderId="1" xfId="5" applyNumberFormat="1" applyFont="1" applyBorder="1">
      <alignment horizontal="center" vertical="center" wrapText="1"/>
    </xf>
    <xf numFmtId="49" fontId="4" fillId="0" borderId="1" xfId="132" applyNumberFormat="1" applyFont="1" applyBorder="1">
      <alignment horizontal="center" vertical="center" wrapText="1"/>
    </xf>
    <xf numFmtId="0" fontId="4" fillId="0" borderId="1" xfId="583" applyFont="1" applyBorder="1">
      <alignment horizontal="center" vertical="center"/>
      <protection locked="0"/>
    </xf>
    <xf numFmtId="49" fontId="4" fillId="0" borderId="1" xfId="205" applyNumberFormat="1" applyFont="1" applyBorder="1">
      <alignment horizontal="center" vertical="center"/>
    </xf>
    <xf numFmtId="49" fontId="5" fillId="0" borderId="1" xfId="145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82" applyFont="1" applyBorder="1">
      <alignment horizontal="center" vertical="center"/>
    </xf>
    <xf numFmtId="49" fontId="5" fillId="0" borderId="0" xfId="145" applyNumberFormat="1" applyFont="1" applyBorder="1">
      <alignment horizontal="left" vertical="center" wrapText="1"/>
    </xf>
    <xf numFmtId="0" fontId="25" fillId="0" borderId="0" xfId="261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45" applyNumberFormat="1" applyFont="1" applyBorder="1" applyAlignment="1">
      <alignment horizontal="center" vertical="center" wrapText="1"/>
    </xf>
    <xf numFmtId="0" fontId="4" fillId="0" borderId="1" xfId="260" applyFont="1" applyBorder="1">
      <alignment horizontal="center" vertical="center"/>
      <protection locked="0"/>
    </xf>
    <xf numFmtId="49" fontId="5" fillId="0" borderId="1" xfId="145" applyNumberFormat="1" applyFont="1" applyBorder="1" applyAlignment="1">
      <alignment horizontal="center" vertical="center" wrapText="1"/>
    </xf>
    <xf numFmtId="0" fontId="4" fillId="0" borderId="1" xfId="655" applyFont="1" applyBorder="1">
      <alignment horizontal="center" vertical="center" wrapText="1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1" applyFont="1" applyBorder="1">
      <alignment horizontal="center" vertical="center" wrapText="1"/>
    </xf>
    <xf numFmtId="0" fontId="4" fillId="0" borderId="1" xfId="406" applyFont="1" applyBorder="1">
      <alignment horizontal="center" vertical="center" wrapText="1"/>
    </xf>
    <xf numFmtId="0" fontId="4" fillId="0" borderId="1" xfId="141" applyFont="1" applyBorder="1">
      <alignment horizontal="center" vertical="center"/>
    </xf>
    <xf numFmtId="0" fontId="4" fillId="0" borderId="1" xfId="658" applyFont="1" applyBorder="1">
      <alignment horizontal="center" vertical="center"/>
    </xf>
    <xf numFmtId="0" fontId="1" fillId="0" borderId="1" xfId="276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42" applyFont="1" applyBorder="1">
      <alignment horizontal="center" vertical="center"/>
      <protection locked="0"/>
    </xf>
    <xf numFmtId="3" fontId="4" fillId="0" borderId="1" xfId="279" applyNumberFormat="1" applyFont="1" applyBorder="1">
      <alignment horizontal="center" vertical="center"/>
      <protection locked="0"/>
    </xf>
    <xf numFmtId="3" fontId="4" fillId="0" borderId="1" xfId="269" applyNumberFormat="1" applyFont="1" applyBorder="1">
      <alignment horizontal="center" vertical="center"/>
    </xf>
    <xf numFmtId="0" fontId="1" fillId="0" borderId="1" xfId="258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6" applyFont="1" applyBorder="1">
      <alignment horizontal="center" vertical="center" wrapText="1"/>
      <protection locked="0"/>
    </xf>
    <xf numFmtId="0" fontId="4" fillId="0" borderId="1" xfId="614" applyFont="1" applyBorder="1">
      <alignment horizontal="center" vertical="center" wrapText="1"/>
    </xf>
    <xf numFmtId="0" fontId="4" fillId="0" borderId="1" xfId="419" applyFont="1" applyBorder="1">
      <alignment horizontal="center" vertical="center" wrapText="1"/>
      <protection locked="0"/>
    </xf>
    <xf numFmtId="3" fontId="4" fillId="0" borderId="1" xfId="291" applyNumberFormat="1" applyFont="1" applyBorder="1">
      <alignment horizontal="center" vertical="top"/>
      <protection locked="0"/>
    </xf>
    <xf numFmtId="0" fontId="1" fillId="0" borderId="1" xfId="294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6" fillId="0" borderId="0" xfId="202" applyFont="1" applyBorder="1">
      <alignment horizontal="center" vertical="center"/>
      <protection locked="0"/>
    </xf>
    <xf numFmtId="0" fontId="1" fillId="0" borderId="1" xfId="6" applyFont="1" applyBorder="1">
      <alignment horizontal="center" vertical="center" wrapText="1"/>
      <protection locked="0"/>
    </xf>
    <xf numFmtId="0" fontId="1" fillId="0" borderId="1" xfId="114" applyFont="1" applyBorder="1">
      <alignment horizontal="center" vertical="center" wrapText="1"/>
      <protection locked="0"/>
    </xf>
    <xf numFmtId="0" fontId="1" fillId="0" borderId="1" xfId="171" applyFont="1" applyBorder="1">
      <alignment horizontal="center" vertical="center" wrapText="1"/>
      <protection locked="0"/>
    </xf>
    <xf numFmtId="0" fontId="1" fillId="0" borderId="1" xfId="123" applyFont="1" applyBorder="1">
      <alignment horizontal="center" vertical="center" wrapText="1"/>
    </xf>
    <xf numFmtId="0" fontId="1" fillId="0" borderId="1" xfId="206" applyFont="1" applyBorder="1">
      <alignment horizontal="center" vertical="center" wrapText="1"/>
    </xf>
    <xf numFmtId="0" fontId="1" fillId="0" borderId="1" xfId="118" applyFont="1" applyBorder="1">
      <alignment horizontal="center" vertical="center" wrapText="1"/>
    </xf>
    <xf numFmtId="0" fontId="1" fillId="0" borderId="1" xfId="208" applyFont="1" applyBorder="1">
      <alignment horizontal="center" vertical="center"/>
    </xf>
    <xf numFmtId="0" fontId="1" fillId="0" borderId="1" xfId="130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8" applyNumberFormat="1" applyFont="1" applyBorder="1">
      <alignment horizontal="center" vertical="center"/>
    </xf>
    <xf numFmtId="3" fontId="1" fillId="0" borderId="1" xfId="163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7" applyFont="1" applyBorder="1">
      <alignment horizontal="right" vertical="center"/>
      <protection locked="0"/>
    </xf>
    <xf numFmtId="0" fontId="1" fillId="0" borderId="1" xfId="309" applyFont="1" applyBorder="1">
      <alignment horizontal="center" vertical="center"/>
      <protection locked="0"/>
    </xf>
    <xf numFmtId="0" fontId="1" fillId="0" borderId="1" xfId="218" applyFont="1" applyBorder="1">
      <alignment horizontal="center" vertical="center" wrapText="1"/>
    </xf>
    <xf numFmtId="0" fontId="1" fillId="0" borderId="1" xfId="217" applyFont="1" applyBorder="1">
      <alignment horizontal="center" vertical="center"/>
      <protection locked="0"/>
    </xf>
    <xf numFmtId="0" fontId="1" fillId="0" borderId="1" xfId="198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4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55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80" applyFont="1" applyBorder="1">
      <alignment horizontal="center" vertical="center" wrapText="1"/>
    </xf>
    <xf numFmtId="0" fontId="1" fillId="0" borderId="1" xfId="226" applyFont="1" applyBorder="1">
      <alignment horizontal="center" vertical="center"/>
      <protection locked="0"/>
    </xf>
    <xf numFmtId="3" fontId="1" fillId="0" borderId="1" xfId="229" applyNumberFormat="1" applyFont="1" applyBorder="1">
      <alignment horizontal="center" vertical="center"/>
    </xf>
    <xf numFmtId="3" fontId="1" fillId="0" borderId="1" xfId="235" applyNumberFormat="1" applyFont="1" applyBorder="1">
      <alignment horizontal="center" vertical="center"/>
    </xf>
    <xf numFmtId="0" fontId="2" fillId="0" borderId="0" xfId="170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6" fillId="0" borderId="0" xfId="10" applyFont="1" applyBorder="1">
      <alignment horizontal="center" vertical="center"/>
    </xf>
    <xf numFmtId="0" fontId="4" fillId="0" borderId="1" xfId="650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2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5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输入" xfId="4" builtinId="20"/>
    <cellStyle name="一般公共预算支出预算表（按经济科目分类）02-3 __b-5-0" xfId="5"/>
    <cellStyle name="部门收入预算表01-2 __b-4-0" xfId="6"/>
    <cellStyle name="上级补助项目支出预算表12 __b-27-0" xfId="7"/>
    <cellStyle name="国有资本经营预算支出表07 __b-5-0" xfId="8"/>
    <cellStyle name="货币" xfId="9" builtinId="4"/>
    <cellStyle name="财政拨款收支预算总表02-1 __b-13-0" xfId="10"/>
    <cellStyle name="部门支出预算表01-03 __b-9-0" xfId="11"/>
    <cellStyle name="20% - 强调文字颜色 3" xfId="12" builtinId="38"/>
    <cellStyle name="政府性基金预算支出预算表06 __b-17-0" xfId="13"/>
    <cellStyle name="政府性基金预算支出预算表06 __b-22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16-0" xfId="19"/>
    <cellStyle name="部门支出预算表01-03 __b-21-0" xfId="20"/>
    <cellStyle name="40% - 强调文字颜色 3" xfId="21" builtinId="39"/>
    <cellStyle name="千位分隔" xfId="22" builtinId="3"/>
    <cellStyle name="60% - 强调文字颜色 3" xfId="23" builtinId="40"/>
    <cellStyle name="部门支出预算表01-03 __b-10-0" xfId="24"/>
    <cellStyle name="上级补助项目支出预算表12 __b-10-0" xfId="25"/>
    <cellStyle name="超链接" xfId="26" builtinId="8"/>
    <cellStyle name="政府购买服务预算表09 __b-17-0" xfId="27"/>
    <cellStyle name="政府购买服务预算表09 __b-22-0" xfId="28"/>
    <cellStyle name="项目支出预算表（其他运转类.特定目标类项目）05-1 __b-35-0" xfId="29"/>
    <cellStyle name="项目支出预算表（其他运转类.特定目标类项目）05-1 __b-40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基本支出预算表（人员类.运转类公用经费项目）04 __b-17-0" xfId="36"/>
    <cellStyle name="基本支出预算表（人员类.运转类公用经费项目）04 __b-22-0" xfId="37"/>
    <cellStyle name="部门支出预算表01-03 __b-25-0" xfId="38"/>
    <cellStyle name="部门支出预算表01-03 __b-30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基本支出预算表（人员类.运转类公用经费项目）04 __b-4-0" xfId="54"/>
    <cellStyle name="__b-35-0" xfId="55"/>
    <cellStyle name="__b-40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基本支出预算表（人员类.运转类公用经费项目）04 __b-11-0" xfId="66"/>
    <cellStyle name="部门支出预算表01-03 __b-14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国有资本经营预算支出表07 __b-19-0" xfId="87"/>
    <cellStyle name="国有资本经营预算支出表07 __b-24-0" xfId="88"/>
    <cellStyle name="政府性基金预算支出预算表06 __b-10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财政拨款收支预算总表02-1 __b-9-0" xfId="103"/>
    <cellStyle name="40% - 强调文字颜色 6" xfId="104" builtinId="51"/>
    <cellStyle name="市对下转移支付预算表10-1 __b-10-0" xfId="105"/>
    <cellStyle name="60% - 强调文字颜色 6" xfId="106" builtinId="52"/>
    <cellStyle name="部门政府采购预算表08 __b-7-0" xfId="107"/>
    <cellStyle name="__b-18-0" xfId="108"/>
    <cellStyle name="__b-23-0" xfId="109"/>
    <cellStyle name="DateStyle" xfId="110"/>
    <cellStyle name="__b-5-0" xfId="111"/>
    <cellStyle name="一般公共预算支出预算表（按经济科目分类）02-3 __b-17-0" xfId="112"/>
    <cellStyle name="一般公共预算支出预算表（按经济科目分类）02-3 __b-22-0" xfId="113"/>
    <cellStyle name="部门收入预算表01-2 __b-12-0" xfId="114"/>
    <cellStyle name="__b-6-0" xfId="115"/>
    <cellStyle name="一般公共预算支出预算表（按经济科目分类）02-3 __b-18-0" xfId="116"/>
    <cellStyle name="一般公共预算支出预算表（按经济科目分类）02-3 __b-23-0" xfId="117"/>
    <cellStyle name="部门收入预算表01-2 __b-13-0" xfId="118"/>
    <cellStyle name="__b-8-0" xfId="119"/>
    <cellStyle name="一般公共预算支出预算表（按经济科目分类）02-3 __b-25-0" xfId="120"/>
    <cellStyle name="一般公共预算支出预算表（按经济科目分类）02-3 __b-30-0" xfId="121"/>
    <cellStyle name="部门收入预算表01-2 __b-15-0" xfId="122"/>
    <cellStyle name="部门收入预算表01-2 __b-20-0" xfId="123"/>
    <cellStyle name="国有资本经营预算支出表07 __b-25-0" xfId="124"/>
    <cellStyle name="政府性基金预算支出预算表06 __b-11-0" xfId="125"/>
    <cellStyle name="PercentStyle" xfId="126"/>
    <cellStyle name="__b-7-0" xfId="127"/>
    <cellStyle name="一般公共预算支出预算表（按经济科目分类）02-3 __b-19-0" xfId="128"/>
    <cellStyle name="一般公共预算支出预算表（按经济科目分类）02-3 __b-24-0" xfId="129"/>
    <cellStyle name="部门收入预算表01-2 __b-14-0" xfId="130"/>
    <cellStyle name="__b-3-0" xfId="131"/>
    <cellStyle name="一般公共预算支出预算表（按经济科目分类）02-3 __b-15-0" xfId="132"/>
    <cellStyle name="一般公共预算支出预算表（按经济科目分类）02-3 __b-20-0" xfId="133"/>
    <cellStyle name="部门收入预算表01-2 __b-10-0" xfId="134"/>
    <cellStyle name="__b-2-0" xfId="135"/>
    <cellStyle name="一般公共预算支出预算表（按经济科目分类）02-3 __b-14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" customWidth="1"/>
    <col min="4" max="4" width="42.7" customWidth="1"/>
  </cols>
  <sheetData>
    <row r="1" ht="13.5" customHeight="1" spans="4:4">
      <c r="D1" s="104" t="s">
        <v>0</v>
      </c>
    </row>
    <row r="2" ht="36" customHeight="1" spans="1:4">
      <c r="A2" s="123" t="s">
        <v>1</v>
      </c>
      <c r="B2" s="257"/>
      <c r="C2" s="257"/>
      <c r="D2" s="257"/>
    </row>
    <row r="3" ht="21" customHeight="1" spans="1:4">
      <c r="A3" s="258" t="str">
        <f>"单位名称："&amp;"曲靖市美术馆"</f>
        <v>单位名称：曲靖市美术馆</v>
      </c>
      <c r="B3" s="259"/>
      <c r="C3" s="259"/>
      <c r="D3" s="265" t="s">
        <v>2</v>
      </c>
    </row>
    <row r="4" ht="19.5" customHeight="1" spans="1:4">
      <c r="A4" s="260" t="s">
        <v>3</v>
      </c>
      <c r="B4" s="261"/>
      <c r="C4" s="260" t="s">
        <v>4</v>
      </c>
      <c r="D4" s="261"/>
    </row>
    <row r="5" ht="19.5" customHeight="1" spans="1:4">
      <c r="A5" s="262" t="s">
        <v>5</v>
      </c>
      <c r="B5" s="262" t="s">
        <v>6</v>
      </c>
      <c r="C5" s="262" t="s">
        <v>7</v>
      </c>
      <c r="D5" s="262" t="s">
        <v>6</v>
      </c>
    </row>
    <row r="6" ht="19.5" customHeight="1" spans="1:4">
      <c r="A6" s="263"/>
      <c r="B6" s="263"/>
      <c r="C6" s="263"/>
      <c r="D6" s="263"/>
    </row>
    <row r="7" ht="20.25" customHeight="1" spans="1:4">
      <c r="A7" s="13" t="s">
        <v>8</v>
      </c>
      <c r="B7" s="15">
        <v>204.614727</v>
      </c>
      <c r="C7" s="264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64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64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64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64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64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64" t="str">
        <f>"七"&amp;"、"&amp;"文化旅游体育与传媒支出"</f>
        <v>七、文化旅游体育与传媒支出</v>
      </c>
      <c r="D13" s="15">
        <v>158.089366</v>
      </c>
    </row>
    <row r="14" ht="20.25" customHeight="1" spans="1:4">
      <c r="A14" s="13" t="s">
        <v>15</v>
      </c>
      <c r="B14" s="15"/>
      <c r="C14" s="264" t="str">
        <f>"八"&amp;"、"&amp;"社会保障和就业支出"</f>
        <v>八、社会保障和就业支出</v>
      </c>
      <c r="D14" s="15">
        <v>21.926998</v>
      </c>
    </row>
    <row r="15" ht="20.25" customHeight="1" spans="1:4">
      <c r="A15" s="13" t="s">
        <v>16</v>
      </c>
      <c r="B15" s="15"/>
      <c r="C15" s="264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64" t="str">
        <f>"十"&amp;"、"&amp;"卫生健康支出"</f>
        <v>十、卫生健康支出</v>
      </c>
      <c r="D16" s="15">
        <v>8.283703</v>
      </c>
    </row>
    <row r="17" ht="20.25" customHeight="1" spans="1:4">
      <c r="A17" s="13"/>
      <c r="B17" s="15"/>
      <c r="C17" s="264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4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4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64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64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64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4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4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4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4" t="str">
        <f>"二十"&amp;"、"&amp;"住房保障支出"</f>
        <v>二十、住房保障支出</v>
      </c>
      <c r="D26" s="15">
        <v>16.31466</v>
      </c>
    </row>
    <row r="27" ht="20.25" customHeight="1" spans="1:4">
      <c r="A27" s="13"/>
      <c r="B27" s="13"/>
      <c r="C27" s="264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4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64" t="str">
        <f>"二十三"&amp;"、"&amp;"预备费"</f>
        <v>二十三、预备费</v>
      </c>
      <c r="D29" s="15"/>
    </row>
    <row r="30" ht="20.25" customHeight="1" spans="1:4">
      <c r="A30" s="13"/>
      <c r="B30" s="13"/>
      <c r="C30" s="264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64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64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64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264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64" t="str">
        <f>"二十九"&amp;"、"&amp;"抗疫特别国债安排的支出"</f>
        <v>二十九、抗疫特别国债安排的支出</v>
      </c>
      <c r="D35" s="15"/>
    </row>
    <row r="36" ht="20.25" customHeight="1" spans="1:4">
      <c r="A36" s="208" t="s">
        <v>18</v>
      </c>
      <c r="B36" s="15">
        <v>204.614727</v>
      </c>
      <c r="C36" s="208" t="s">
        <v>19</v>
      </c>
      <c r="D36" s="15">
        <v>204.614727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08" t="s">
        <v>22</v>
      </c>
      <c r="B38" s="15">
        <v>204.614727</v>
      </c>
      <c r="C38" s="208" t="s">
        <v>23</v>
      </c>
      <c r="D38" s="15">
        <v>204.614727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M1" workbookViewId="0">
      <selection activeCell="A1" sqref="A1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0"/>
      <c r="O1" s="70"/>
      <c r="P1" s="70"/>
      <c r="Q1" s="70"/>
      <c r="R1" s="70"/>
      <c r="S1" s="94" t="s">
        <v>24</v>
      </c>
      <c r="T1" s="36" t="s">
        <v>24</v>
      </c>
    </row>
    <row r="2" ht="36" customHeight="1" spans="1:20">
      <c r="A2" s="229" t="s">
        <v>25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tr">
        <f>"单位名称："&amp;"曲靖市美术馆"</f>
        <v>单位名称：曲靖市美术馆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66" t="s">
        <v>2</v>
      </c>
      <c r="T3" s="251" t="s">
        <v>26</v>
      </c>
    </row>
    <row r="4" ht="18.75" customHeight="1" spans="1:20">
      <c r="A4" s="230" t="s">
        <v>27</v>
      </c>
      <c r="B4" s="231" t="s">
        <v>28</v>
      </c>
      <c r="C4" s="231" t="s">
        <v>29</v>
      </c>
      <c r="D4" s="232" t="s">
        <v>30</v>
      </c>
      <c r="E4" s="233"/>
      <c r="F4" s="233"/>
      <c r="G4" s="233"/>
      <c r="H4" s="233"/>
      <c r="I4" s="243"/>
      <c r="J4" s="233"/>
      <c r="K4" s="233"/>
      <c r="L4" s="233"/>
      <c r="M4" s="233"/>
      <c r="N4" s="244"/>
      <c r="O4" s="232" t="s">
        <v>20</v>
      </c>
      <c r="P4" s="232"/>
      <c r="Q4" s="232"/>
      <c r="R4" s="232"/>
      <c r="S4" s="233"/>
      <c r="T4" s="252"/>
    </row>
    <row r="5" ht="24.75" customHeight="1" spans="1:20">
      <c r="A5" s="234"/>
      <c r="B5" s="235"/>
      <c r="C5" s="235"/>
      <c r="D5" s="235" t="s">
        <v>31</v>
      </c>
      <c r="E5" s="235" t="s">
        <v>32</v>
      </c>
      <c r="F5" s="235" t="s">
        <v>33</v>
      </c>
      <c r="G5" s="235" t="s">
        <v>34</v>
      </c>
      <c r="H5" s="235" t="s">
        <v>35</v>
      </c>
      <c r="I5" s="245" t="s">
        <v>36</v>
      </c>
      <c r="J5" s="246"/>
      <c r="K5" s="246"/>
      <c r="L5" s="246"/>
      <c r="M5" s="246"/>
      <c r="N5" s="247"/>
      <c r="O5" s="248" t="s">
        <v>31</v>
      </c>
      <c r="P5" s="248" t="s">
        <v>32</v>
      </c>
      <c r="Q5" s="230" t="s">
        <v>33</v>
      </c>
      <c r="R5" s="231" t="s">
        <v>34</v>
      </c>
      <c r="S5" s="253" t="s">
        <v>35</v>
      </c>
      <c r="T5" s="231" t="s">
        <v>36</v>
      </c>
    </row>
    <row r="6" ht="24.75" customHeight="1" spans="1:20">
      <c r="A6" s="236"/>
      <c r="B6" s="237"/>
      <c r="C6" s="237"/>
      <c r="D6" s="237"/>
      <c r="E6" s="237"/>
      <c r="F6" s="237"/>
      <c r="G6" s="237"/>
      <c r="H6" s="237"/>
      <c r="I6" s="12" t="s">
        <v>31</v>
      </c>
      <c r="J6" s="249" t="s">
        <v>37</v>
      </c>
      <c r="K6" s="249" t="s">
        <v>38</v>
      </c>
      <c r="L6" s="249" t="s">
        <v>39</v>
      </c>
      <c r="M6" s="249" t="s">
        <v>40</v>
      </c>
      <c r="N6" s="249" t="s">
        <v>41</v>
      </c>
      <c r="O6" s="250"/>
      <c r="P6" s="250"/>
      <c r="Q6" s="254"/>
      <c r="R6" s="250"/>
      <c r="S6" s="237"/>
      <c r="T6" s="237"/>
    </row>
    <row r="7" ht="16.5" customHeight="1" spans="1:20">
      <c r="A7" s="238">
        <v>1</v>
      </c>
      <c r="B7" s="11">
        <v>2</v>
      </c>
      <c r="C7" s="11">
        <v>3</v>
      </c>
      <c r="D7" s="11">
        <v>4</v>
      </c>
      <c r="E7" s="239">
        <v>5</v>
      </c>
      <c r="F7" s="240">
        <v>6</v>
      </c>
      <c r="G7" s="240">
        <v>7</v>
      </c>
      <c r="H7" s="239">
        <v>8</v>
      </c>
      <c r="I7" s="239">
        <v>9</v>
      </c>
      <c r="J7" s="240">
        <v>10</v>
      </c>
      <c r="K7" s="240">
        <v>11</v>
      </c>
      <c r="L7" s="239">
        <v>12</v>
      </c>
      <c r="M7" s="239">
        <v>13</v>
      </c>
      <c r="N7" s="240">
        <v>14</v>
      </c>
      <c r="O7" s="240">
        <v>15</v>
      </c>
      <c r="P7" s="239">
        <v>16</v>
      </c>
      <c r="Q7" s="255">
        <v>17</v>
      </c>
      <c r="R7" s="256">
        <v>18</v>
      </c>
      <c r="S7" s="256">
        <v>19</v>
      </c>
      <c r="T7" s="256">
        <v>20</v>
      </c>
    </row>
    <row r="8" ht="16.5" customHeight="1" spans="1:20">
      <c r="A8" s="13" t="s">
        <v>42</v>
      </c>
      <c r="B8" s="13" t="s">
        <v>43</v>
      </c>
      <c r="C8" s="15">
        <v>204.614727</v>
      </c>
      <c r="D8" s="15">
        <v>204.614727</v>
      </c>
      <c r="E8" s="15">
        <v>204.614727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41" t="s">
        <v>29</v>
      </c>
      <c r="B9" s="242"/>
      <c r="C9" s="15">
        <v>204.614727</v>
      </c>
      <c r="D9" s="15">
        <v>204.614727</v>
      </c>
      <c r="E9" s="15">
        <v>204.614727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4"/>
  <sheetViews>
    <sheetView workbookViewId="0">
      <selection activeCell="E24" sqref="E24"/>
    </sheetView>
  </sheetViews>
  <sheetFormatPr defaultColWidth="9.14166666666667" defaultRowHeight="14.25" customHeight="1"/>
  <cols>
    <col min="1" max="1" width="30.425" customWidth="1"/>
    <col min="2" max="2" width="37.7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0" t="str">
        <f>"单位名称："&amp;"曲靖市美术馆"</f>
        <v>单位名称：曲靖市美术馆</v>
      </c>
      <c r="B3" s="211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67" t="s">
        <v>2</v>
      </c>
    </row>
    <row r="4" ht="17.25" customHeight="1" spans="1:17">
      <c r="A4" s="212" t="s">
        <v>46</v>
      </c>
      <c r="B4" s="213" t="s">
        <v>47</v>
      </c>
      <c r="C4" s="214" t="s">
        <v>29</v>
      </c>
      <c r="D4" s="215" t="s">
        <v>48</v>
      </c>
      <c r="E4" s="10"/>
      <c r="F4" s="215" t="s">
        <v>49</v>
      </c>
      <c r="G4" s="10"/>
      <c r="H4" s="216" t="s">
        <v>32</v>
      </c>
      <c r="I4" s="222" t="s">
        <v>33</v>
      </c>
      <c r="J4" s="213" t="s">
        <v>50</v>
      </c>
      <c r="K4" s="223" t="s">
        <v>34</v>
      </c>
      <c r="L4" s="215" t="s">
        <v>36</v>
      </c>
      <c r="M4" s="224"/>
      <c r="N4" s="224"/>
      <c r="O4" s="224"/>
      <c r="P4" s="224"/>
      <c r="Q4" s="228"/>
    </row>
    <row r="5" ht="26.25" customHeight="1" spans="1:17">
      <c r="A5" s="10"/>
      <c r="B5" s="217"/>
      <c r="C5" s="217"/>
      <c r="D5" s="217" t="s">
        <v>29</v>
      </c>
      <c r="E5" s="217" t="s">
        <v>51</v>
      </c>
      <c r="F5" s="217" t="s">
        <v>29</v>
      </c>
      <c r="G5" s="218" t="s">
        <v>51</v>
      </c>
      <c r="H5" s="217"/>
      <c r="I5" s="217"/>
      <c r="J5" s="217"/>
      <c r="K5" s="218"/>
      <c r="L5" s="217" t="s">
        <v>31</v>
      </c>
      <c r="M5" s="225" t="s">
        <v>52</v>
      </c>
      <c r="N5" s="225" t="s">
        <v>53</v>
      </c>
      <c r="O5" s="225" t="s">
        <v>54</v>
      </c>
      <c r="P5" s="225" t="s">
        <v>55</v>
      </c>
      <c r="Q5" s="225" t="s">
        <v>56</v>
      </c>
    </row>
    <row r="6" ht="16.5" customHeight="1" spans="1:17">
      <c r="A6" s="10">
        <v>1</v>
      </c>
      <c r="B6" s="217">
        <v>2</v>
      </c>
      <c r="C6" s="217">
        <v>3</v>
      </c>
      <c r="D6" s="217">
        <v>4</v>
      </c>
      <c r="E6" s="219">
        <v>5</v>
      </c>
      <c r="F6" s="220">
        <v>6</v>
      </c>
      <c r="G6" s="219">
        <v>7</v>
      </c>
      <c r="H6" s="220">
        <v>8</v>
      </c>
      <c r="I6" s="219">
        <v>9</v>
      </c>
      <c r="J6" s="219">
        <v>10</v>
      </c>
      <c r="K6" s="219">
        <v>11</v>
      </c>
      <c r="L6" s="219">
        <v>12</v>
      </c>
      <c r="M6" s="226">
        <v>13</v>
      </c>
      <c r="N6" s="227">
        <v>14</v>
      </c>
      <c r="O6" s="227">
        <v>15</v>
      </c>
      <c r="P6" s="227">
        <v>16</v>
      </c>
      <c r="Q6" s="227">
        <v>17</v>
      </c>
    </row>
    <row r="7" ht="19.5" customHeight="1" spans="1:17">
      <c r="A7" s="13" t="s">
        <v>57</v>
      </c>
      <c r="B7" s="13" t="s">
        <v>58</v>
      </c>
      <c r="C7" s="15">
        <v>158.089366</v>
      </c>
      <c r="D7" s="15">
        <v>152.089366</v>
      </c>
      <c r="E7" s="15">
        <v>152.089366</v>
      </c>
      <c r="F7" s="15">
        <v>6</v>
      </c>
      <c r="G7" s="15">
        <v>6</v>
      </c>
      <c r="H7" s="15">
        <v>158.089366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7" t="s">
        <v>59</v>
      </c>
      <c r="B8" s="157" t="s">
        <v>60</v>
      </c>
      <c r="C8" s="15">
        <v>158.089366</v>
      </c>
      <c r="D8" s="15">
        <v>152.089366</v>
      </c>
      <c r="E8" s="15">
        <v>152.089366</v>
      </c>
      <c r="F8" s="15">
        <v>6</v>
      </c>
      <c r="G8" s="15">
        <v>6</v>
      </c>
      <c r="H8" s="15">
        <v>158.089366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00" t="s">
        <v>61</v>
      </c>
      <c r="B9" s="200" t="s">
        <v>62</v>
      </c>
      <c r="C9" s="15">
        <v>155.089366</v>
      </c>
      <c r="D9" s="15">
        <v>152.089366</v>
      </c>
      <c r="E9" s="15">
        <v>152.089366</v>
      </c>
      <c r="F9" s="15">
        <v>3</v>
      </c>
      <c r="G9" s="15">
        <v>3</v>
      </c>
      <c r="H9" s="15">
        <v>155.089366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200" t="s">
        <v>63</v>
      </c>
      <c r="B10" s="200" t="s">
        <v>64</v>
      </c>
      <c r="C10" s="15">
        <v>3</v>
      </c>
      <c r="D10" s="15"/>
      <c r="E10" s="15"/>
      <c r="F10" s="15">
        <v>3</v>
      </c>
      <c r="G10" s="15">
        <v>3</v>
      </c>
      <c r="H10" s="15">
        <v>3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3" t="s">
        <v>65</v>
      </c>
      <c r="B11" s="13" t="s">
        <v>66</v>
      </c>
      <c r="C11" s="15">
        <v>21.926998</v>
      </c>
      <c r="D11" s="15">
        <v>21.926998</v>
      </c>
      <c r="E11" s="15">
        <v>21.926998</v>
      </c>
      <c r="F11" s="15"/>
      <c r="G11" s="15"/>
      <c r="H11" s="15">
        <v>21.926998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57" t="s">
        <v>67</v>
      </c>
      <c r="B12" s="157" t="s">
        <v>68</v>
      </c>
      <c r="C12" s="15">
        <v>21.157844</v>
      </c>
      <c r="D12" s="15">
        <v>21.157844</v>
      </c>
      <c r="E12" s="15">
        <v>21.157844</v>
      </c>
      <c r="F12" s="15"/>
      <c r="G12" s="15"/>
      <c r="H12" s="15">
        <v>21.157844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00" t="s">
        <v>69</v>
      </c>
      <c r="B13" s="200" t="s">
        <v>70</v>
      </c>
      <c r="C13" s="15">
        <v>0.787364</v>
      </c>
      <c r="D13" s="15">
        <v>0.787364</v>
      </c>
      <c r="E13" s="15">
        <v>0.787364</v>
      </c>
      <c r="F13" s="15"/>
      <c r="G13" s="15"/>
      <c r="H13" s="15">
        <v>0.787364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200" t="s">
        <v>71</v>
      </c>
      <c r="B14" s="200" t="s">
        <v>72</v>
      </c>
      <c r="C14" s="15">
        <v>20.37048</v>
      </c>
      <c r="D14" s="15">
        <v>20.37048</v>
      </c>
      <c r="E14" s="15">
        <v>20.37048</v>
      </c>
      <c r="F14" s="15"/>
      <c r="G14" s="15"/>
      <c r="H14" s="15">
        <v>20.37048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57" t="s">
        <v>73</v>
      </c>
      <c r="B15" s="157" t="s">
        <v>74</v>
      </c>
      <c r="C15" s="15">
        <v>0.769154</v>
      </c>
      <c r="D15" s="15">
        <v>0.769154</v>
      </c>
      <c r="E15" s="15">
        <v>0.769154</v>
      </c>
      <c r="F15" s="15"/>
      <c r="G15" s="15"/>
      <c r="H15" s="15">
        <v>0.769154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200" t="s">
        <v>75</v>
      </c>
      <c r="B16" s="200" t="s">
        <v>74</v>
      </c>
      <c r="C16" s="15">
        <v>0.769154</v>
      </c>
      <c r="D16" s="15">
        <v>0.769154</v>
      </c>
      <c r="E16" s="15">
        <v>0.769154</v>
      </c>
      <c r="F16" s="15"/>
      <c r="G16" s="15"/>
      <c r="H16" s="15">
        <v>0.769154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3" t="s">
        <v>76</v>
      </c>
      <c r="B17" s="13" t="s">
        <v>77</v>
      </c>
      <c r="C17" s="15">
        <v>8.283703</v>
      </c>
      <c r="D17" s="15">
        <v>8.283703</v>
      </c>
      <c r="E17" s="15">
        <v>8.283703</v>
      </c>
      <c r="F17" s="15"/>
      <c r="G17" s="15"/>
      <c r="H17" s="15">
        <v>8.283703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57" t="s">
        <v>78</v>
      </c>
      <c r="B18" s="157" t="s">
        <v>79</v>
      </c>
      <c r="C18" s="15">
        <v>8.283703</v>
      </c>
      <c r="D18" s="15">
        <v>8.283703</v>
      </c>
      <c r="E18" s="15">
        <v>8.283703</v>
      </c>
      <c r="F18" s="15"/>
      <c r="G18" s="15"/>
      <c r="H18" s="15">
        <v>8.283703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200" t="s">
        <v>80</v>
      </c>
      <c r="B19" s="200" t="s">
        <v>81</v>
      </c>
      <c r="C19" s="15">
        <v>7.471786</v>
      </c>
      <c r="D19" s="15">
        <v>7.471786</v>
      </c>
      <c r="E19" s="15">
        <v>7.471786</v>
      </c>
      <c r="F19" s="15"/>
      <c r="G19" s="15"/>
      <c r="H19" s="15">
        <v>7.471786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200" t="s">
        <v>82</v>
      </c>
      <c r="B20" s="200" t="s">
        <v>83</v>
      </c>
      <c r="C20" s="15">
        <v>0.811917</v>
      </c>
      <c r="D20" s="15">
        <v>0.811917</v>
      </c>
      <c r="E20" s="15">
        <v>0.811917</v>
      </c>
      <c r="F20" s="15"/>
      <c r="G20" s="15"/>
      <c r="H20" s="15">
        <v>0.811917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3" t="s">
        <v>84</v>
      </c>
      <c r="B21" s="13" t="s">
        <v>85</v>
      </c>
      <c r="C21" s="15">
        <v>16.31466</v>
      </c>
      <c r="D21" s="15">
        <v>16.31466</v>
      </c>
      <c r="E21" s="15">
        <v>16.31466</v>
      </c>
      <c r="F21" s="15"/>
      <c r="G21" s="15"/>
      <c r="H21" s="15">
        <v>16.31466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57" t="s">
        <v>86</v>
      </c>
      <c r="B22" s="157" t="s">
        <v>87</v>
      </c>
      <c r="C22" s="15">
        <v>16.31466</v>
      </c>
      <c r="D22" s="15">
        <v>16.31466</v>
      </c>
      <c r="E22" s="15">
        <v>16.31466</v>
      </c>
      <c r="F22" s="15"/>
      <c r="G22" s="15"/>
      <c r="H22" s="15">
        <v>16.31466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200" t="s">
        <v>88</v>
      </c>
      <c r="B23" s="200" t="s">
        <v>89</v>
      </c>
      <c r="C23" s="15">
        <v>16.31466</v>
      </c>
      <c r="D23" s="15">
        <v>16.31466</v>
      </c>
      <c r="E23" s="15">
        <v>16.31466</v>
      </c>
      <c r="F23" s="15"/>
      <c r="G23" s="15"/>
      <c r="H23" s="15">
        <v>16.31466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7.25" customHeight="1" spans="1:17">
      <c r="A24" s="221" t="s">
        <v>90</v>
      </c>
      <c r="B24" s="222" t="s">
        <v>90</v>
      </c>
      <c r="C24" s="15">
        <v>204.614727</v>
      </c>
      <c r="D24" s="15">
        <v>198.614727</v>
      </c>
      <c r="E24" s="15">
        <v>198.614727</v>
      </c>
      <c r="F24" s="15">
        <v>6</v>
      </c>
      <c r="G24" s="15">
        <v>6</v>
      </c>
      <c r="H24" s="15">
        <v>204.614727</v>
      </c>
      <c r="I24" s="15"/>
      <c r="J24" s="15"/>
      <c r="K24" s="15"/>
      <c r="L24" s="15"/>
      <c r="M24" s="15"/>
      <c r="N24" s="15"/>
      <c r="O24" s="15"/>
      <c r="P24" s="15"/>
      <c r="Q24" s="15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" customWidth="1"/>
    <col min="4" max="4" width="36.425" customWidth="1"/>
  </cols>
  <sheetData>
    <row r="1" customHeight="1" spans="1:4">
      <c r="A1" s="191"/>
      <c r="C1" s="203"/>
      <c r="D1" s="145" t="s">
        <v>91</v>
      </c>
    </row>
    <row r="2" ht="31.5" customHeight="1" spans="1:4">
      <c r="A2" s="49" t="s">
        <v>92</v>
      </c>
      <c r="B2" s="204"/>
      <c r="C2" s="203"/>
      <c r="D2" s="204"/>
    </row>
    <row r="3" ht="17.25" customHeight="1" spans="1:4">
      <c r="A3" s="108" t="str">
        <f>"单位名称："&amp;"曲靖市美术馆"</f>
        <v>单位名称：曲靖市美术馆</v>
      </c>
      <c r="B3" s="205"/>
      <c r="C3" s="203"/>
      <c r="D3" s="268" t="s">
        <v>2</v>
      </c>
    </row>
    <row r="4" ht="19.5" customHeight="1" spans="1:4">
      <c r="A4" s="10" t="s">
        <v>3</v>
      </c>
      <c r="B4" s="10"/>
      <c r="C4" s="206" t="s">
        <v>4</v>
      </c>
      <c r="D4" s="174"/>
    </row>
    <row r="5" ht="21.75" customHeight="1" spans="1:4">
      <c r="A5" s="10" t="s">
        <v>5</v>
      </c>
      <c r="B5" s="207" t="s">
        <v>6</v>
      </c>
      <c r="C5" s="208" t="s">
        <v>93</v>
      </c>
      <c r="D5" s="207" t="s">
        <v>6</v>
      </c>
    </row>
    <row r="6" ht="17.25" customHeight="1" spans="1:4">
      <c r="A6" s="10"/>
      <c r="B6" s="209"/>
      <c r="C6" s="208"/>
      <c r="D6" s="209"/>
    </row>
    <row r="7" ht="17.25" customHeight="1" spans="1:4">
      <c r="A7" s="13" t="s">
        <v>94</v>
      </c>
      <c r="B7" s="15">
        <v>204.614727</v>
      </c>
      <c r="C7" s="13" t="s">
        <v>95</v>
      </c>
      <c r="D7" s="15">
        <v>204.614727</v>
      </c>
    </row>
    <row r="8" ht="17.25" customHeight="1" spans="1:4">
      <c r="A8" s="13" t="s">
        <v>96</v>
      </c>
      <c r="B8" s="15">
        <v>204.614727</v>
      </c>
      <c r="C8" s="13" t="str">
        <f>"(二)"&amp;"文化旅游体育与传媒支出"</f>
        <v>(二)文化旅游体育与传媒支出</v>
      </c>
      <c r="D8" s="15">
        <v>158.089366</v>
      </c>
    </row>
    <row r="9" ht="17.25" customHeight="1" spans="1:4">
      <c r="A9" s="13" t="s">
        <v>97</v>
      </c>
      <c r="B9" s="15"/>
      <c r="C9" s="13" t="str">
        <f>"(三)"&amp;"社会保障和就业支出"</f>
        <v>(三)社会保障和就业支出</v>
      </c>
      <c r="D9" s="15">
        <v>21.926998</v>
      </c>
    </row>
    <row r="10" ht="17.25" customHeight="1" spans="1:4">
      <c r="A10" s="13" t="s">
        <v>98</v>
      </c>
      <c r="B10" s="15"/>
      <c r="C10" s="13" t="str">
        <f>"(四)"&amp;"卫生健康支出"</f>
        <v>(四)卫生健康支出</v>
      </c>
      <c r="D10" s="15">
        <v>8.283703</v>
      </c>
    </row>
    <row r="11" ht="17.25" customHeight="1" spans="1:4">
      <c r="A11" s="13" t="s">
        <v>99</v>
      </c>
      <c r="B11" s="15"/>
      <c r="C11" s="13" t="str">
        <f>"(五)"&amp;"住房保障支出"</f>
        <v>(五)住房保障支出</v>
      </c>
      <c r="D11" s="15">
        <v>16.31466</v>
      </c>
    </row>
    <row r="12" ht="17.25" customHeight="1" spans="1:4">
      <c r="A12" s="13" t="s">
        <v>96</v>
      </c>
      <c r="B12" s="15"/>
      <c r="C12" s="13"/>
      <c r="D12" s="15"/>
    </row>
    <row r="13" ht="17.25" customHeight="1" spans="1:4">
      <c r="A13" s="13" t="s">
        <v>97</v>
      </c>
      <c r="B13" s="15"/>
      <c r="C13" s="13"/>
      <c r="D13" s="15"/>
    </row>
    <row r="14" ht="17.25" customHeight="1" spans="1:4">
      <c r="A14" s="13" t="s">
        <v>98</v>
      </c>
      <c r="B14" s="15"/>
      <c r="C14" s="13"/>
      <c r="D14" s="15"/>
    </row>
    <row r="15" customHeight="1" spans="1:4">
      <c r="A15" s="13"/>
      <c r="B15" s="15"/>
      <c r="C15" s="13" t="s">
        <v>100</v>
      </c>
      <c r="D15" s="15"/>
    </row>
    <row r="16" ht="17.25" customHeight="1" spans="1:4">
      <c r="A16" s="208" t="s">
        <v>101</v>
      </c>
      <c r="B16" s="15">
        <v>204.614727</v>
      </c>
      <c r="C16" s="208" t="s">
        <v>23</v>
      </c>
      <c r="D16" s="15">
        <v>204.614727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workbookViewId="0">
      <selection activeCell="C23" sqref="C2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95"/>
      <c r="F1" s="54"/>
      <c r="G1" s="40" t="s">
        <v>102</v>
      </c>
    </row>
    <row r="2" ht="39" customHeight="1" spans="1:7">
      <c r="A2" s="107" t="s">
        <v>103</v>
      </c>
      <c r="B2" s="107"/>
      <c r="C2" s="107"/>
      <c r="D2" s="107"/>
      <c r="E2" s="107"/>
      <c r="F2" s="107"/>
      <c r="G2" s="107"/>
    </row>
    <row r="3" ht="18" customHeight="1" spans="1:7">
      <c r="A3" s="4" t="str">
        <f>"单位名称："&amp;"曲靖市美术馆"</f>
        <v>单位名称：曲靖市美术馆</v>
      </c>
      <c r="F3" s="103"/>
      <c r="G3" s="268" t="s">
        <v>2</v>
      </c>
    </row>
    <row r="4" ht="20.25" customHeight="1" spans="1:7">
      <c r="A4" s="196" t="s">
        <v>104</v>
      </c>
      <c r="B4" s="197"/>
      <c r="C4" s="64" t="s">
        <v>29</v>
      </c>
      <c r="D4" s="198" t="s">
        <v>48</v>
      </c>
      <c r="E4" s="10"/>
      <c r="F4" s="10"/>
      <c r="G4" s="10" t="s">
        <v>49</v>
      </c>
    </row>
    <row r="5" ht="20.25" customHeight="1" spans="1:7">
      <c r="A5" s="199" t="s">
        <v>46</v>
      </c>
      <c r="B5" s="199" t="s">
        <v>47</v>
      </c>
      <c r="C5" s="10"/>
      <c r="D5" s="63" t="s">
        <v>31</v>
      </c>
      <c r="E5" s="63" t="s">
        <v>105</v>
      </c>
      <c r="F5" s="63" t="s">
        <v>106</v>
      </c>
      <c r="G5" s="10"/>
    </row>
    <row r="6" ht="13.5" customHeight="1" spans="1:7">
      <c r="A6" s="199" t="s">
        <v>107</v>
      </c>
      <c r="B6" s="199" t="s">
        <v>108</v>
      </c>
      <c r="C6" s="199" t="s">
        <v>109</v>
      </c>
      <c r="D6" s="113" t="s">
        <v>110</v>
      </c>
      <c r="E6" s="113" t="s">
        <v>111</v>
      </c>
      <c r="F6" s="113" t="s">
        <v>112</v>
      </c>
      <c r="G6" s="68">
        <v>7</v>
      </c>
    </row>
    <row r="7" ht="18" customHeight="1" spans="1:7">
      <c r="A7" s="13" t="s">
        <v>57</v>
      </c>
      <c r="B7" s="13" t="s">
        <v>58</v>
      </c>
      <c r="C7" s="15">
        <v>158.089366</v>
      </c>
      <c r="D7" s="15">
        <v>152.089366</v>
      </c>
      <c r="E7" s="15">
        <v>137.277048</v>
      </c>
      <c r="F7" s="15">
        <v>14.812318</v>
      </c>
      <c r="G7" s="15">
        <v>6</v>
      </c>
    </row>
    <row r="8" ht="18" customHeight="1" spans="1:7">
      <c r="A8" s="157" t="s">
        <v>59</v>
      </c>
      <c r="B8" s="157" t="s">
        <v>60</v>
      </c>
      <c r="C8" s="15">
        <v>158.089366</v>
      </c>
      <c r="D8" s="15">
        <v>152.089366</v>
      </c>
      <c r="E8" s="15">
        <v>137.277048</v>
      </c>
      <c r="F8" s="15">
        <v>14.812318</v>
      </c>
      <c r="G8" s="15">
        <v>6</v>
      </c>
    </row>
    <row r="9" ht="18" customHeight="1" spans="1:7">
      <c r="A9" s="200" t="s">
        <v>61</v>
      </c>
      <c r="B9" s="200" t="s">
        <v>62</v>
      </c>
      <c r="C9" s="15">
        <v>155.089366</v>
      </c>
      <c r="D9" s="15">
        <v>152.089366</v>
      </c>
      <c r="E9" s="15">
        <v>137.277048</v>
      </c>
      <c r="F9" s="15">
        <v>14.812318</v>
      </c>
      <c r="G9" s="15">
        <v>3</v>
      </c>
    </row>
    <row r="10" ht="18" customHeight="1" spans="1:7">
      <c r="A10" s="200" t="s">
        <v>63</v>
      </c>
      <c r="B10" s="200" t="s">
        <v>64</v>
      </c>
      <c r="C10" s="15">
        <v>3</v>
      </c>
      <c r="D10" s="15"/>
      <c r="E10" s="15"/>
      <c r="F10" s="15"/>
      <c r="G10" s="15">
        <v>3</v>
      </c>
    </row>
    <row r="11" ht="18" customHeight="1" spans="1:7">
      <c r="A11" s="13" t="s">
        <v>65</v>
      </c>
      <c r="B11" s="13" t="s">
        <v>66</v>
      </c>
      <c r="C11" s="15">
        <v>21.926998</v>
      </c>
      <c r="D11" s="15">
        <v>21.926998</v>
      </c>
      <c r="E11" s="15">
        <v>21.139634</v>
      </c>
      <c r="F11" s="15">
        <v>0.787364</v>
      </c>
      <c r="G11" s="15"/>
    </row>
    <row r="12" ht="18" customHeight="1" spans="1:7">
      <c r="A12" s="157" t="s">
        <v>67</v>
      </c>
      <c r="B12" s="157" t="s">
        <v>68</v>
      </c>
      <c r="C12" s="15">
        <v>21.157844</v>
      </c>
      <c r="D12" s="15">
        <v>21.157844</v>
      </c>
      <c r="E12" s="15">
        <v>20.37048</v>
      </c>
      <c r="F12" s="15">
        <v>0.787364</v>
      </c>
      <c r="G12" s="15"/>
    </row>
    <row r="13" ht="18" customHeight="1" spans="1:7">
      <c r="A13" s="200" t="s">
        <v>69</v>
      </c>
      <c r="B13" s="200" t="s">
        <v>70</v>
      </c>
      <c r="C13" s="15">
        <v>0.787364</v>
      </c>
      <c r="D13" s="15">
        <v>0.787364</v>
      </c>
      <c r="E13" s="15"/>
      <c r="F13" s="15">
        <v>0.787364</v>
      </c>
      <c r="G13" s="15"/>
    </row>
    <row r="14" ht="18" customHeight="1" spans="1:7">
      <c r="A14" s="200" t="s">
        <v>71</v>
      </c>
      <c r="B14" s="200" t="s">
        <v>72</v>
      </c>
      <c r="C14" s="15">
        <v>20.37048</v>
      </c>
      <c r="D14" s="15">
        <v>20.37048</v>
      </c>
      <c r="E14" s="15">
        <v>20.37048</v>
      </c>
      <c r="F14" s="15"/>
      <c r="G14" s="15"/>
    </row>
    <row r="15" ht="18" customHeight="1" spans="1:7">
      <c r="A15" s="157" t="s">
        <v>73</v>
      </c>
      <c r="B15" s="157" t="s">
        <v>74</v>
      </c>
      <c r="C15" s="15">
        <v>0.769154</v>
      </c>
      <c r="D15" s="15">
        <v>0.769154</v>
      </c>
      <c r="E15" s="15">
        <v>0.769154</v>
      </c>
      <c r="F15" s="15"/>
      <c r="G15" s="15"/>
    </row>
    <row r="16" ht="18" customHeight="1" spans="1:7">
      <c r="A16" s="200" t="s">
        <v>75</v>
      </c>
      <c r="B16" s="200" t="s">
        <v>74</v>
      </c>
      <c r="C16" s="15">
        <v>0.769154</v>
      </c>
      <c r="D16" s="15">
        <v>0.769154</v>
      </c>
      <c r="E16" s="15">
        <v>0.769154</v>
      </c>
      <c r="F16" s="15"/>
      <c r="G16" s="15"/>
    </row>
    <row r="17" ht="18" customHeight="1" spans="1:7">
      <c r="A17" s="13" t="s">
        <v>76</v>
      </c>
      <c r="B17" s="13" t="s">
        <v>77</v>
      </c>
      <c r="C17" s="15">
        <v>8.283703</v>
      </c>
      <c r="D17" s="15">
        <v>8.283703</v>
      </c>
      <c r="E17" s="15">
        <v>8.283703</v>
      </c>
      <c r="F17" s="15"/>
      <c r="G17" s="15"/>
    </row>
    <row r="18" ht="18" customHeight="1" spans="1:7">
      <c r="A18" s="157" t="s">
        <v>78</v>
      </c>
      <c r="B18" s="157" t="s">
        <v>79</v>
      </c>
      <c r="C18" s="15">
        <v>8.283703</v>
      </c>
      <c r="D18" s="15">
        <v>8.283703</v>
      </c>
      <c r="E18" s="15">
        <v>8.283703</v>
      </c>
      <c r="F18" s="15"/>
      <c r="G18" s="15"/>
    </row>
    <row r="19" ht="18" customHeight="1" spans="1:7">
      <c r="A19" s="200" t="s">
        <v>80</v>
      </c>
      <c r="B19" s="200" t="s">
        <v>81</v>
      </c>
      <c r="C19" s="15">
        <v>7.471786</v>
      </c>
      <c r="D19" s="15">
        <v>7.471786</v>
      </c>
      <c r="E19" s="15">
        <v>7.471786</v>
      </c>
      <c r="F19" s="15"/>
      <c r="G19" s="15"/>
    </row>
    <row r="20" ht="18" customHeight="1" spans="1:7">
      <c r="A20" s="200" t="s">
        <v>82</v>
      </c>
      <c r="B20" s="200" t="s">
        <v>83</v>
      </c>
      <c r="C20" s="15">
        <v>0.811917</v>
      </c>
      <c r="D20" s="15">
        <v>0.811917</v>
      </c>
      <c r="E20" s="15">
        <v>0.811917</v>
      </c>
      <c r="F20" s="15"/>
      <c r="G20" s="15"/>
    </row>
    <row r="21" ht="18" customHeight="1" spans="1:7">
      <c r="A21" s="13" t="s">
        <v>84</v>
      </c>
      <c r="B21" s="13" t="s">
        <v>85</v>
      </c>
      <c r="C21" s="15">
        <v>16.31466</v>
      </c>
      <c r="D21" s="15">
        <v>16.31466</v>
      </c>
      <c r="E21" s="15">
        <v>16.31466</v>
      </c>
      <c r="F21" s="15"/>
      <c r="G21" s="15"/>
    </row>
    <row r="22" ht="18" customHeight="1" spans="1:7">
      <c r="A22" s="157" t="s">
        <v>86</v>
      </c>
      <c r="B22" s="157" t="s">
        <v>87</v>
      </c>
      <c r="C22" s="15">
        <v>16.31466</v>
      </c>
      <c r="D22" s="15">
        <v>16.31466</v>
      </c>
      <c r="E22" s="15">
        <v>16.31466</v>
      </c>
      <c r="F22" s="15"/>
      <c r="G22" s="15"/>
    </row>
    <row r="23" ht="18" customHeight="1" spans="1:7">
      <c r="A23" s="200" t="s">
        <v>88</v>
      </c>
      <c r="B23" s="200" t="s">
        <v>89</v>
      </c>
      <c r="C23" s="15">
        <v>16.31466</v>
      </c>
      <c r="D23" s="15">
        <v>16.31466</v>
      </c>
      <c r="E23" s="15">
        <v>16.31466</v>
      </c>
      <c r="F23" s="15"/>
      <c r="G23" s="15"/>
    </row>
    <row r="24" ht="18" customHeight="1" spans="1:7">
      <c r="A24" s="201" t="s">
        <v>90</v>
      </c>
      <c r="B24" s="202" t="s">
        <v>90</v>
      </c>
      <c r="C24" s="15">
        <v>204.614727</v>
      </c>
      <c r="D24" s="15">
        <v>198.614727</v>
      </c>
      <c r="E24" s="15">
        <v>183.015045</v>
      </c>
      <c r="F24" s="15">
        <v>15.599682</v>
      </c>
      <c r="G24" s="15">
        <v>6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4"/>
  <sheetViews>
    <sheetView showGridLines="0" workbookViewId="0">
      <selection activeCell="AE13" sqref="AE13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21" customWidth="1"/>
    <col min="4" max="7" width="7.75" customWidth="1"/>
    <col min="8" max="13" width="9.625" customWidth="1"/>
    <col min="14" max="14" width="7.575" customWidth="1"/>
    <col min="15" max="15" width="6.28333333333333" customWidth="1"/>
    <col min="16" max="16" width="29" customWidth="1"/>
    <col min="17" max="20" width="10.375" customWidth="1"/>
    <col min="21" max="26" width="8.25" customWidth="1"/>
  </cols>
  <sheetData>
    <row r="1" ht="12" customHeight="1" spans="1:26">
      <c r="A1" s="171"/>
      <c r="D1" s="55"/>
      <c r="K1" s="55"/>
      <c r="L1" s="55"/>
      <c r="M1" s="55"/>
      <c r="Q1" s="55"/>
      <c r="W1" s="54"/>
      <c r="X1" s="54"/>
      <c r="Y1" s="54"/>
      <c r="Z1" s="53" t="s">
        <v>113</v>
      </c>
    </row>
    <row r="2" ht="39" customHeight="1" spans="1:26">
      <c r="A2" s="172" t="s">
        <v>114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91"/>
    </row>
    <row r="3" ht="19.5" customHeight="1" spans="1:26">
      <c r="A3" s="21" t="str">
        <f>"单位名称："&amp;"曲靖市美术馆"</f>
        <v>单位名称：曲靖市美术馆</v>
      </c>
      <c r="D3" s="55"/>
      <c r="K3" s="55"/>
      <c r="L3" s="55"/>
      <c r="M3" s="55"/>
      <c r="Q3" s="55"/>
      <c r="W3" s="103"/>
      <c r="X3" s="103"/>
      <c r="Y3" s="103"/>
      <c r="Z3" s="103" t="s">
        <v>2</v>
      </c>
    </row>
    <row r="4" ht="19.5" customHeight="1" spans="1:26">
      <c r="A4" s="174" t="s">
        <v>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 t="s">
        <v>4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 ht="21.75" customHeight="1" spans="1:26">
      <c r="A5" s="175" t="s">
        <v>115</v>
      </c>
      <c r="B5" s="176"/>
      <c r="C5" s="175"/>
      <c r="D5" s="174" t="s">
        <v>29</v>
      </c>
      <c r="E5" s="174" t="s">
        <v>32</v>
      </c>
      <c r="F5" s="174"/>
      <c r="G5" s="174"/>
      <c r="H5" s="174" t="s">
        <v>33</v>
      </c>
      <c r="I5" s="174"/>
      <c r="J5" s="174"/>
      <c r="K5" s="174" t="s">
        <v>34</v>
      </c>
      <c r="L5" s="174"/>
      <c r="M5" s="174"/>
      <c r="N5" s="175" t="s">
        <v>116</v>
      </c>
      <c r="O5" s="176"/>
      <c r="P5" s="175"/>
      <c r="Q5" s="174" t="s">
        <v>29</v>
      </c>
      <c r="R5" s="188" t="s">
        <v>32</v>
      </c>
      <c r="S5" s="189"/>
      <c r="T5" s="190"/>
      <c r="U5" s="188" t="s">
        <v>33</v>
      </c>
      <c r="V5" s="189"/>
      <c r="W5" s="174"/>
      <c r="X5" s="174" t="s">
        <v>34</v>
      </c>
      <c r="Y5" s="174"/>
      <c r="Z5" s="190"/>
    </row>
    <row r="6" ht="17.25" customHeight="1" spans="1:26">
      <c r="A6" s="177" t="s">
        <v>117</v>
      </c>
      <c r="B6" s="177" t="s">
        <v>118</v>
      </c>
      <c r="C6" s="177" t="s">
        <v>47</v>
      </c>
      <c r="D6" s="174"/>
      <c r="E6" s="174" t="s">
        <v>31</v>
      </c>
      <c r="F6" s="174" t="s">
        <v>48</v>
      </c>
      <c r="G6" s="174" t="s">
        <v>49</v>
      </c>
      <c r="H6" s="174" t="s">
        <v>31</v>
      </c>
      <c r="I6" s="174" t="s">
        <v>48</v>
      </c>
      <c r="J6" s="174" t="s">
        <v>49</v>
      </c>
      <c r="K6" s="174" t="s">
        <v>31</v>
      </c>
      <c r="L6" s="174" t="s">
        <v>48</v>
      </c>
      <c r="M6" s="174" t="s">
        <v>49</v>
      </c>
      <c r="N6" s="177" t="s">
        <v>117</v>
      </c>
      <c r="O6" s="177" t="s">
        <v>118</v>
      </c>
      <c r="P6" s="177" t="s">
        <v>47</v>
      </c>
      <c r="Q6" s="174"/>
      <c r="R6" s="174" t="s">
        <v>31</v>
      </c>
      <c r="S6" s="174" t="s">
        <v>48</v>
      </c>
      <c r="T6" s="174" t="s">
        <v>49</v>
      </c>
      <c r="U6" s="174" t="s">
        <v>31</v>
      </c>
      <c r="V6" s="174" t="s">
        <v>48</v>
      </c>
      <c r="W6" s="174" t="s">
        <v>49</v>
      </c>
      <c r="X6" s="174" t="s">
        <v>31</v>
      </c>
      <c r="Y6" s="174" t="s">
        <v>48</v>
      </c>
      <c r="Z6" s="192" t="s">
        <v>49</v>
      </c>
    </row>
    <row r="7" customHeight="1" spans="1:26">
      <c r="A7" s="178" t="s">
        <v>107</v>
      </c>
      <c r="B7" s="178" t="s">
        <v>108</v>
      </c>
      <c r="C7" s="178" t="s">
        <v>109</v>
      </c>
      <c r="D7" s="178" t="s">
        <v>110</v>
      </c>
      <c r="E7" s="179" t="s">
        <v>111</v>
      </c>
      <c r="F7" s="179" t="s">
        <v>112</v>
      </c>
      <c r="G7" s="179" t="s">
        <v>119</v>
      </c>
      <c r="H7" s="179" t="s">
        <v>120</v>
      </c>
      <c r="I7" s="179" t="s">
        <v>121</v>
      </c>
      <c r="J7" s="179" t="s">
        <v>122</v>
      </c>
      <c r="K7" s="179" t="s">
        <v>123</v>
      </c>
      <c r="L7" s="179" t="s">
        <v>124</v>
      </c>
      <c r="M7" s="179" t="s">
        <v>125</v>
      </c>
      <c r="N7" s="179" t="s">
        <v>126</v>
      </c>
      <c r="O7" s="179" t="s">
        <v>127</v>
      </c>
      <c r="P7" s="179" t="s">
        <v>128</v>
      </c>
      <c r="Q7" s="179" t="s">
        <v>129</v>
      </c>
      <c r="R7" s="179" t="s">
        <v>130</v>
      </c>
      <c r="S7" s="179" t="s">
        <v>131</v>
      </c>
      <c r="T7" s="179" t="s">
        <v>132</v>
      </c>
      <c r="U7" s="179" t="s">
        <v>133</v>
      </c>
      <c r="V7" s="179" t="s">
        <v>134</v>
      </c>
      <c r="W7" s="179" t="s">
        <v>135</v>
      </c>
      <c r="X7" s="179" t="s">
        <v>136</v>
      </c>
      <c r="Y7" s="193">
        <v>25</v>
      </c>
      <c r="Z7" s="194">
        <v>26</v>
      </c>
    </row>
    <row r="8" ht="17.25" customHeight="1" spans="1:26">
      <c r="A8" s="180" t="s">
        <v>137</v>
      </c>
      <c r="B8" s="180"/>
      <c r="C8" s="180" t="s">
        <v>138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139</v>
      </c>
      <c r="O8" s="13"/>
      <c r="P8" s="185" t="s">
        <v>140</v>
      </c>
      <c r="Q8" s="15">
        <v>183.015045</v>
      </c>
      <c r="R8" s="15">
        <v>183.015045</v>
      </c>
      <c r="S8" s="15">
        <v>183.015045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1"/>
      <c r="B9" s="181" t="s">
        <v>141</v>
      </c>
      <c r="C9" s="181" t="s">
        <v>142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7"/>
      <c r="O9" s="157" t="s">
        <v>141</v>
      </c>
      <c r="P9" s="186" t="s">
        <v>143</v>
      </c>
      <c r="Q9" s="15">
        <v>53.7156</v>
      </c>
      <c r="R9" s="15">
        <v>53.7156</v>
      </c>
      <c r="S9" s="15">
        <v>53.7156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0" t="s">
        <v>144</v>
      </c>
      <c r="B10" s="180"/>
      <c r="C10" s="180" t="s">
        <v>145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7"/>
      <c r="O10" s="157" t="s">
        <v>146</v>
      </c>
      <c r="P10" s="186" t="s">
        <v>147</v>
      </c>
      <c r="Q10" s="15">
        <v>5.461548</v>
      </c>
      <c r="R10" s="15">
        <v>5.461548</v>
      </c>
      <c r="S10" s="15">
        <v>5.461548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1"/>
      <c r="B11" s="181" t="s">
        <v>141</v>
      </c>
      <c r="C11" s="181" t="s">
        <v>148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7"/>
      <c r="O11" s="157" t="s">
        <v>149</v>
      </c>
      <c r="P11" s="186" t="s">
        <v>150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1"/>
      <c r="B12" s="181" t="s">
        <v>146</v>
      </c>
      <c r="C12" s="181" t="s">
        <v>151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7"/>
      <c r="O12" s="157" t="s">
        <v>152</v>
      </c>
      <c r="P12" s="186" t="s">
        <v>153</v>
      </c>
      <c r="Q12" s="15">
        <v>78.0999</v>
      </c>
      <c r="R12" s="15">
        <v>78.0999</v>
      </c>
      <c r="S12" s="15">
        <v>78.0999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1"/>
      <c r="B13" s="181" t="s">
        <v>149</v>
      </c>
      <c r="C13" s="181" t="s">
        <v>154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7"/>
      <c r="O13" s="157" t="s">
        <v>155</v>
      </c>
      <c r="P13" s="186" t="s">
        <v>156</v>
      </c>
      <c r="Q13" s="15">
        <v>20.37048</v>
      </c>
      <c r="R13" s="15">
        <v>20.37048</v>
      </c>
      <c r="S13" s="15">
        <v>20.37048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0" t="s">
        <v>157</v>
      </c>
      <c r="B14" s="180"/>
      <c r="C14" s="180" t="s">
        <v>158</v>
      </c>
      <c r="D14" s="15">
        <v>204.614727</v>
      </c>
      <c r="E14" s="15">
        <v>204.614727</v>
      </c>
      <c r="F14" s="15">
        <v>198.614727</v>
      </c>
      <c r="G14" s="15">
        <v>6</v>
      </c>
      <c r="H14" s="15"/>
      <c r="I14" s="15"/>
      <c r="J14" s="15"/>
      <c r="K14" s="15"/>
      <c r="L14" s="15"/>
      <c r="M14" s="15"/>
      <c r="N14" s="157"/>
      <c r="O14" s="157" t="s">
        <v>159</v>
      </c>
      <c r="P14" s="186" t="s">
        <v>160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1"/>
      <c r="B15" s="181" t="s">
        <v>141</v>
      </c>
      <c r="C15" s="181" t="s">
        <v>140</v>
      </c>
      <c r="D15" s="15">
        <v>183.015045</v>
      </c>
      <c r="E15" s="15">
        <v>183.015045</v>
      </c>
      <c r="F15" s="15">
        <v>183.015045</v>
      </c>
      <c r="G15" s="15"/>
      <c r="H15" s="15"/>
      <c r="I15" s="15"/>
      <c r="J15" s="15"/>
      <c r="K15" s="15"/>
      <c r="L15" s="15"/>
      <c r="M15" s="15"/>
      <c r="N15" s="157"/>
      <c r="O15" s="157" t="s">
        <v>122</v>
      </c>
      <c r="P15" s="186" t="s">
        <v>161</v>
      </c>
      <c r="Q15" s="15">
        <v>7.471786</v>
      </c>
      <c r="R15" s="15">
        <v>7.471786</v>
      </c>
      <c r="S15" s="15">
        <v>7.471786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1"/>
      <c r="B16" s="181" t="s">
        <v>146</v>
      </c>
      <c r="C16" s="181" t="s">
        <v>162</v>
      </c>
      <c r="D16" s="15">
        <v>21.599682</v>
      </c>
      <c r="E16" s="15">
        <v>21.599682</v>
      </c>
      <c r="F16" s="15">
        <v>15.599682</v>
      </c>
      <c r="G16" s="15">
        <v>6</v>
      </c>
      <c r="H16" s="15"/>
      <c r="I16" s="15"/>
      <c r="J16" s="15"/>
      <c r="K16" s="15"/>
      <c r="L16" s="15"/>
      <c r="M16" s="15"/>
      <c r="N16" s="157"/>
      <c r="O16" s="157" t="s">
        <v>123</v>
      </c>
      <c r="P16" s="186" t="s">
        <v>163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0" t="s">
        <v>164</v>
      </c>
      <c r="B17" s="180"/>
      <c r="C17" s="180" t="s">
        <v>165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7"/>
      <c r="O17" s="157" t="s">
        <v>124</v>
      </c>
      <c r="P17" s="186" t="s">
        <v>166</v>
      </c>
      <c r="Q17" s="15">
        <v>1.581071</v>
      </c>
      <c r="R17" s="15">
        <v>1.581071</v>
      </c>
      <c r="S17" s="15">
        <v>1.581071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1"/>
      <c r="B18" s="181" t="s">
        <v>141</v>
      </c>
      <c r="C18" s="181" t="s">
        <v>167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7"/>
      <c r="O18" s="157" t="s">
        <v>125</v>
      </c>
      <c r="P18" s="186" t="s">
        <v>89</v>
      </c>
      <c r="Q18" s="15">
        <v>16.31466</v>
      </c>
      <c r="R18" s="15">
        <v>16.31466</v>
      </c>
      <c r="S18" s="15">
        <v>16.31466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1"/>
      <c r="B19" s="181" t="s">
        <v>168</v>
      </c>
      <c r="C19" s="181" t="s">
        <v>169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170</v>
      </c>
      <c r="O19" s="13"/>
      <c r="P19" s="185" t="s">
        <v>162</v>
      </c>
      <c r="Q19" s="15">
        <v>21.599682</v>
      </c>
      <c r="R19" s="15">
        <v>21.599682</v>
      </c>
      <c r="S19" s="15">
        <v>15.599682</v>
      </c>
      <c r="T19" s="15">
        <v>6</v>
      </c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7"/>
      <c r="O20" s="157" t="s">
        <v>141</v>
      </c>
      <c r="P20" s="186" t="s">
        <v>171</v>
      </c>
      <c r="Q20" s="15">
        <v>3.092597</v>
      </c>
      <c r="R20" s="15">
        <v>3.092597</v>
      </c>
      <c r="S20" s="15">
        <v>3.092597</v>
      </c>
      <c r="T20" s="15"/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7"/>
      <c r="O21" s="157" t="s">
        <v>127</v>
      </c>
      <c r="P21" s="186" t="s">
        <v>151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7"/>
      <c r="O22" s="157" t="s">
        <v>128</v>
      </c>
      <c r="P22" s="186" t="s">
        <v>154</v>
      </c>
      <c r="Q22" s="15">
        <v>0.867834</v>
      </c>
      <c r="R22" s="15">
        <v>0.867834</v>
      </c>
      <c r="S22" s="15">
        <v>0.867834</v>
      </c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7"/>
      <c r="O23" s="157" t="s">
        <v>172</v>
      </c>
      <c r="P23" s="186" t="s">
        <v>173</v>
      </c>
      <c r="Q23" s="15">
        <v>3</v>
      </c>
      <c r="R23" s="15">
        <v>3</v>
      </c>
      <c r="S23" s="15"/>
      <c r="T23" s="15">
        <v>3</v>
      </c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7"/>
      <c r="O24" s="157" t="s">
        <v>174</v>
      </c>
      <c r="P24" s="186" t="s">
        <v>175</v>
      </c>
      <c r="Q24" s="15">
        <v>6.25965</v>
      </c>
      <c r="R24" s="15">
        <v>6.25965</v>
      </c>
      <c r="S24" s="15">
        <v>3.25965</v>
      </c>
      <c r="T24" s="15">
        <v>3</v>
      </c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7"/>
      <c r="O25" s="157" t="s">
        <v>176</v>
      </c>
      <c r="P25" s="186" t="s">
        <v>177</v>
      </c>
      <c r="Q25" s="15">
        <v>2.556445</v>
      </c>
      <c r="R25" s="15">
        <v>2.556445</v>
      </c>
      <c r="S25" s="15">
        <v>2.556445</v>
      </c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7"/>
      <c r="O26" s="157" t="s">
        <v>178</v>
      </c>
      <c r="P26" s="186" t="s">
        <v>179</v>
      </c>
      <c r="Q26" s="15">
        <v>2.823156</v>
      </c>
      <c r="R26" s="15">
        <v>2.823156</v>
      </c>
      <c r="S26" s="15">
        <v>2.823156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7"/>
      <c r="O27" s="157" t="s">
        <v>180</v>
      </c>
      <c r="P27" s="186" t="s">
        <v>181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7"/>
      <c r="O28" s="157" t="s">
        <v>182</v>
      </c>
      <c r="P28" s="186" t="s">
        <v>183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7"/>
      <c r="O29" s="157" t="s">
        <v>184</v>
      </c>
      <c r="P29" s="186" t="s">
        <v>185</v>
      </c>
      <c r="Q29" s="15">
        <v>3</v>
      </c>
      <c r="R29" s="15">
        <v>3</v>
      </c>
      <c r="S29" s="15">
        <v>3</v>
      </c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 t="s">
        <v>186</v>
      </c>
      <c r="O30" s="13"/>
      <c r="P30" s="185" t="s">
        <v>165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57"/>
      <c r="O31" s="157" t="s">
        <v>146</v>
      </c>
      <c r="P31" s="186" t="s">
        <v>187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57"/>
      <c r="O32" s="157" t="s">
        <v>168</v>
      </c>
      <c r="P32" s="186" t="s">
        <v>188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57"/>
      <c r="O33" s="157" t="s">
        <v>152</v>
      </c>
      <c r="P33" s="186" t="s">
        <v>189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0.25" customHeight="1" spans="1:26">
      <c r="A34" s="182" t="s">
        <v>23</v>
      </c>
      <c r="B34" s="183"/>
      <c r="C34" s="184"/>
      <c r="D34" s="15">
        <v>204.614727</v>
      </c>
      <c r="E34" s="15">
        <v>204.614727</v>
      </c>
      <c r="F34" s="15">
        <v>198.614727</v>
      </c>
      <c r="G34" s="15">
        <v>6</v>
      </c>
      <c r="H34" s="15"/>
      <c r="I34" s="15"/>
      <c r="J34" s="15"/>
      <c r="K34" s="15"/>
      <c r="L34" s="15"/>
      <c r="M34" s="15"/>
      <c r="N34" s="187" t="s">
        <v>23</v>
      </c>
      <c r="O34" s="187"/>
      <c r="P34" s="187"/>
      <c r="Q34" s="15">
        <v>204.614727</v>
      </c>
      <c r="R34" s="15">
        <v>204.614727</v>
      </c>
      <c r="S34" s="15">
        <v>198.614727</v>
      </c>
      <c r="T34" s="15">
        <v>6</v>
      </c>
      <c r="U34" s="15"/>
      <c r="V34" s="15"/>
      <c r="W34" s="15"/>
      <c r="X34" s="15"/>
      <c r="Y34" s="15"/>
      <c r="Z34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4:C34"/>
    <mergeCell ref="N34:P34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A8" sqref="A8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166666666667" customWidth="1"/>
  </cols>
  <sheetData>
    <row r="1" customHeight="1" spans="1:6">
      <c r="A1" s="166"/>
      <c r="B1" s="166"/>
      <c r="C1" s="69"/>
      <c r="F1" s="167" t="s">
        <v>190</v>
      </c>
    </row>
    <row r="2" ht="25.5" customHeight="1" spans="1:6">
      <c r="A2" s="168" t="s">
        <v>191</v>
      </c>
      <c r="B2" s="168"/>
      <c r="C2" s="168"/>
      <c r="D2" s="168"/>
      <c r="E2" s="168"/>
      <c r="F2" s="168"/>
    </row>
    <row r="3" ht="15.75" customHeight="1" spans="1:6">
      <c r="A3" s="4" t="str">
        <f>"单位名称："&amp;"曲靖市美术馆"</f>
        <v>单位名称：曲靖市美术馆</v>
      </c>
      <c r="B3" s="166"/>
      <c r="C3" s="69"/>
      <c r="F3" s="269" t="s">
        <v>2</v>
      </c>
    </row>
    <row r="4" ht="19.5" customHeight="1" spans="1:6">
      <c r="A4" s="9" t="s">
        <v>192</v>
      </c>
      <c r="B4" s="10" t="s">
        <v>193</v>
      </c>
      <c r="C4" s="10" t="s">
        <v>194</v>
      </c>
      <c r="D4" s="10"/>
      <c r="E4" s="10"/>
      <c r="F4" s="10" t="s">
        <v>195</v>
      </c>
    </row>
    <row r="5" ht="19.5" customHeight="1" spans="1:6">
      <c r="A5" s="9"/>
      <c r="B5" s="10"/>
      <c r="C5" s="63" t="s">
        <v>31</v>
      </c>
      <c r="D5" s="63" t="s">
        <v>196</v>
      </c>
      <c r="E5" s="63" t="s">
        <v>197</v>
      </c>
      <c r="F5" s="10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198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1"/>
  <sheetViews>
    <sheetView workbookViewId="0">
      <selection activeCell="C12" sqref="C12"/>
    </sheetView>
  </sheetViews>
  <sheetFormatPr defaultColWidth="9.14166666666667" defaultRowHeight="14.25" customHeight="1"/>
  <cols>
    <col min="1" max="1" width="32.85" customWidth="1"/>
    <col min="2" max="2" width="20.7166666666667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" customWidth="1"/>
    <col min="25" max="26" width="11.1416666666667" customWidth="1"/>
  </cols>
  <sheetData>
    <row r="1" ht="16.5" customHeight="1" spans="2:26">
      <c r="B1" s="146"/>
      <c r="D1" s="147"/>
      <c r="E1" s="147"/>
      <c r="F1" s="147"/>
      <c r="G1" s="147"/>
      <c r="H1" s="148"/>
      <c r="I1" s="148"/>
      <c r="K1" s="148"/>
      <c r="L1" s="148"/>
      <c r="M1" s="148"/>
      <c r="P1" s="148"/>
      <c r="T1" s="148"/>
      <c r="X1" s="146"/>
      <c r="Z1" s="53" t="s">
        <v>199</v>
      </c>
    </row>
    <row r="2" ht="26.25" customHeight="1" spans="1:26">
      <c r="A2" s="50" t="s">
        <v>200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"单位名称："&amp;"曲靖市美术馆"</f>
        <v>单位名称：曲靖市美术馆</v>
      </c>
      <c r="B3" s="149"/>
      <c r="C3" s="149"/>
      <c r="D3" s="149"/>
      <c r="E3" s="149"/>
      <c r="F3" s="149"/>
      <c r="G3" s="149"/>
      <c r="H3" s="150"/>
      <c r="I3" s="150"/>
      <c r="J3" s="6"/>
      <c r="K3" s="150"/>
      <c r="L3" s="150"/>
      <c r="M3" s="150"/>
      <c r="N3" s="6"/>
      <c r="O3" s="6"/>
      <c r="P3" s="150"/>
      <c r="Q3" s="6"/>
      <c r="R3" s="6"/>
      <c r="S3" s="6"/>
      <c r="T3" s="150"/>
      <c r="X3" s="146"/>
      <c r="Z3" s="270" t="s">
        <v>2</v>
      </c>
    </row>
    <row r="4" ht="18" customHeight="1" spans="1:26">
      <c r="A4" s="151" t="s">
        <v>201</v>
      </c>
      <c r="B4" s="151" t="s">
        <v>202</v>
      </c>
      <c r="C4" s="151" t="s">
        <v>203</v>
      </c>
      <c r="D4" s="151" t="s">
        <v>204</v>
      </c>
      <c r="E4" s="151" t="s">
        <v>205</v>
      </c>
      <c r="F4" s="151" t="s">
        <v>206</v>
      </c>
      <c r="G4" s="151" t="s">
        <v>207</v>
      </c>
      <c r="H4" s="64" t="s">
        <v>208</v>
      </c>
      <c r="I4" s="64" t="s">
        <v>208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4" t="s">
        <v>35</v>
      </c>
      <c r="U4" s="64" t="s">
        <v>36</v>
      </c>
      <c r="V4" s="64"/>
      <c r="W4" s="64"/>
      <c r="X4" s="64"/>
      <c r="Y4" s="64"/>
      <c r="Z4" s="64"/>
    </row>
    <row r="5" ht="18" customHeight="1" spans="1:26">
      <c r="A5" s="152"/>
      <c r="B5" s="153"/>
      <c r="C5" s="152"/>
      <c r="D5" s="152"/>
      <c r="E5" s="152"/>
      <c r="F5" s="152"/>
      <c r="G5" s="152"/>
      <c r="H5" s="64" t="s">
        <v>209</v>
      </c>
      <c r="I5" s="64" t="s">
        <v>32</v>
      </c>
      <c r="J5" s="10"/>
      <c r="K5" s="64"/>
      <c r="L5" s="64"/>
      <c r="M5" s="64"/>
      <c r="N5" s="10"/>
      <c r="O5" s="10"/>
      <c r="P5" s="64"/>
      <c r="Q5" s="10" t="s">
        <v>210</v>
      </c>
      <c r="R5" s="10"/>
      <c r="S5" s="10"/>
      <c r="T5" s="151" t="s">
        <v>35</v>
      </c>
      <c r="U5" s="64" t="s">
        <v>36</v>
      </c>
      <c r="V5" s="164" t="s">
        <v>37</v>
      </c>
      <c r="W5" s="64" t="s">
        <v>36</v>
      </c>
      <c r="X5" s="164" t="s">
        <v>39</v>
      </c>
      <c r="Y5" s="164" t="s">
        <v>40</v>
      </c>
      <c r="Z5" s="162" t="s">
        <v>41</v>
      </c>
    </row>
    <row r="6" customHeight="1" spans="1:26">
      <c r="A6" s="154"/>
      <c r="B6" s="154"/>
      <c r="C6" s="154"/>
      <c r="D6" s="154"/>
      <c r="E6" s="154"/>
      <c r="F6" s="154"/>
      <c r="G6" s="154"/>
      <c r="H6" s="154"/>
      <c r="I6" s="161" t="s">
        <v>211</v>
      </c>
      <c r="J6" s="162" t="s">
        <v>212</v>
      </c>
      <c r="K6" s="151" t="s">
        <v>213</v>
      </c>
      <c r="L6" s="151" t="s">
        <v>214</v>
      </c>
      <c r="M6" s="151" t="s">
        <v>215</v>
      </c>
      <c r="N6" s="151" t="s">
        <v>216</v>
      </c>
      <c r="O6" s="151" t="s">
        <v>33</v>
      </c>
      <c r="P6" s="151" t="s">
        <v>34</v>
      </c>
      <c r="Q6" s="151" t="s">
        <v>32</v>
      </c>
      <c r="R6" s="151" t="s">
        <v>33</v>
      </c>
      <c r="S6" s="151" t="s">
        <v>34</v>
      </c>
      <c r="T6" s="154"/>
      <c r="U6" s="151" t="s">
        <v>31</v>
      </c>
      <c r="V6" s="151" t="s">
        <v>37</v>
      </c>
      <c r="W6" s="151" t="s">
        <v>217</v>
      </c>
      <c r="X6" s="151" t="s">
        <v>39</v>
      </c>
      <c r="Y6" s="151" t="s">
        <v>40</v>
      </c>
      <c r="Z6" s="151" t="s">
        <v>41</v>
      </c>
    </row>
    <row r="7" ht="37.5" customHeight="1" spans="1:26">
      <c r="A7" s="155"/>
      <c r="B7" s="155"/>
      <c r="C7" s="155"/>
      <c r="D7" s="155"/>
      <c r="E7" s="155"/>
      <c r="F7" s="155"/>
      <c r="G7" s="155"/>
      <c r="H7" s="155"/>
      <c r="I7" s="52" t="s">
        <v>31</v>
      </c>
      <c r="J7" s="52" t="s">
        <v>218</v>
      </c>
      <c r="K7" s="163" t="s">
        <v>212</v>
      </c>
      <c r="L7" s="163" t="s">
        <v>214</v>
      </c>
      <c r="M7" s="163" t="s">
        <v>215</v>
      </c>
      <c r="N7" s="163" t="s">
        <v>216</v>
      </c>
      <c r="O7" s="163" t="s">
        <v>216</v>
      </c>
      <c r="P7" s="163" t="s">
        <v>216</v>
      </c>
      <c r="Q7" s="163" t="s">
        <v>214</v>
      </c>
      <c r="R7" s="163" t="s">
        <v>215</v>
      </c>
      <c r="S7" s="163" t="s">
        <v>216</v>
      </c>
      <c r="T7" s="163" t="s">
        <v>35</v>
      </c>
      <c r="U7" s="163" t="s">
        <v>31</v>
      </c>
      <c r="V7" s="163" t="s">
        <v>37</v>
      </c>
      <c r="W7" s="163" t="s">
        <v>217</v>
      </c>
      <c r="X7" s="163" t="s">
        <v>39</v>
      </c>
      <c r="Y7" s="163" t="s">
        <v>40</v>
      </c>
      <c r="Z7" s="163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5">
        <v>26</v>
      </c>
    </row>
    <row r="9" ht="21" customHeight="1" spans="1:26">
      <c r="A9" s="13" t="s">
        <v>43</v>
      </c>
      <c r="B9" s="156"/>
      <c r="C9" s="156"/>
      <c r="D9" s="156"/>
      <c r="E9" s="156"/>
      <c r="F9" s="156"/>
      <c r="G9" s="156"/>
      <c r="H9" s="15">
        <v>198.614727</v>
      </c>
      <c r="I9" s="15">
        <v>198.614727</v>
      </c>
      <c r="J9" s="15"/>
      <c r="K9" s="15"/>
      <c r="L9" s="15"/>
      <c r="M9" s="15">
        <v>198.614727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57" t="s">
        <v>43</v>
      </c>
      <c r="B10" s="13" t="s">
        <v>219</v>
      </c>
      <c r="C10" s="13" t="s">
        <v>220</v>
      </c>
      <c r="D10" s="13" t="s">
        <v>61</v>
      </c>
      <c r="E10" s="13" t="s">
        <v>62</v>
      </c>
      <c r="F10" s="13" t="s">
        <v>221</v>
      </c>
      <c r="G10" s="13" t="s">
        <v>143</v>
      </c>
      <c r="H10" s="15">
        <v>53.7156</v>
      </c>
      <c r="I10" s="15">
        <v>53.7156</v>
      </c>
      <c r="J10" s="15"/>
      <c r="K10" s="15"/>
      <c r="L10" s="15"/>
      <c r="M10" s="15">
        <v>53.7156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7" t="s">
        <v>43</v>
      </c>
      <c r="B11" s="13" t="s">
        <v>219</v>
      </c>
      <c r="C11" s="13" t="s">
        <v>220</v>
      </c>
      <c r="D11" s="13" t="s">
        <v>61</v>
      </c>
      <c r="E11" s="13" t="s">
        <v>62</v>
      </c>
      <c r="F11" s="13" t="s">
        <v>222</v>
      </c>
      <c r="G11" s="13" t="s">
        <v>147</v>
      </c>
      <c r="H11" s="15">
        <v>5.461548</v>
      </c>
      <c r="I11" s="15">
        <v>5.461548</v>
      </c>
      <c r="J11" s="15"/>
      <c r="K11" s="15"/>
      <c r="L11" s="15"/>
      <c r="M11" s="15">
        <v>5.461548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7" t="s">
        <v>43</v>
      </c>
      <c r="B12" s="13" t="s">
        <v>219</v>
      </c>
      <c r="C12" s="13" t="s">
        <v>220</v>
      </c>
      <c r="D12" s="13" t="s">
        <v>61</v>
      </c>
      <c r="E12" s="13" t="s">
        <v>62</v>
      </c>
      <c r="F12" s="13" t="s">
        <v>223</v>
      </c>
      <c r="G12" s="13" t="s">
        <v>153</v>
      </c>
      <c r="H12" s="15">
        <v>4.4763</v>
      </c>
      <c r="I12" s="15">
        <v>4.4763</v>
      </c>
      <c r="J12" s="15"/>
      <c r="K12" s="15"/>
      <c r="L12" s="15"/>
      <c r="M12" s="15">
        <v>4.4763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7" t="s">
        <v>43</v>
      </c>
      <c r="B13" s="13" t="s">
        <v>219</v>
      </c>
      <c r="C13" s="13" t="s">
        <v>220</v>
      </c>
      <c r="D13" s="13" t="s">
        <v>61</v>
      </c>
      <c r="E13" s="13" t="s">
        <v>62</v>
      </c>
      <c r="F13" s="13" t="s">
        <v>223</v>
      </c>
      <c r="G13" s="13" t="s">
        <v>153</v>
      </c>
      <c r="H13" s="15">
        <v>40.3596</v>
      </c>
      <c r="I13" s="15">
        <v>40.3596</v>
      </c>
      <c r="J13" s="15"/>
      <c r="K13" s="15"/>
      <c r="L13" s="15"/>
      <c r="M13" s="15">
        <v>40.3596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7" t="s">
        <v>43</v>
      </c>
      <c r="B14" s="13" t="s">
        <v>219</v>
      </c>
      <c r="C14" s="13" t="s">
        <v>220</v>
      </c>
      <c r="D14" s="13" t="s">
        <v>61</v>
      </c>
      <c r="E14" s="13" t="s">
        <v>62</v>
      </c>
      <c r="F14" s="13" t="s">
        <v>223</v>
      </c>
      <c r="G14" s="13" t="s">
        <v>153</v>
      </c>
      <c r="H14" s="15">
        <v>11.664</v>
      </c>
      <c r="I14" s="15">
        <v>11.664</v>
      </c>
      <c r="J14" s="15"/>
      <c r="K14" s="15"/>
      <c r="L14" s="15"/>
      <c r="M14" s="15">
        <v>11.664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7" t="s">
        <v>43</v>
      </c>
      <c r="B15" s="13" t="s">
        <v>224</v>
      </c>
      <c r="C15" s="13" t="s">
        <v>225</v>
      </c>
      <c r="D15" s="13" t="s">
        <v>61</v>
      </c>
      <c r="E15" s="13" t="s">
        <v>62</v>
      </c>
      <c r="F15" s="13" t="s">
        <v>223</v>
      </c>
      <c r="G15" s="13" t="s">
        <v>153</v>
      </c>
      <c r="H15" s="15">
        <v>21.6</v>
      </c>
      <c r="I15" s="15">
        <v>21.6</v>
      </c>
      <c r="J15" s="15"/>
      <c r="K15" s="15"/>
      <c r="L15" s="15"/>
      <c r="M15" s="15">
        <v>21.6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7" t="s">
        <v>43</v>
      </c>
      <c r="B16" s="13" t="s">
        <v>226</v>
      </c>
      <c r="C16" s="13" t="s">
        <v>227</v>
      </c>
      <c r="D16" s="13" t="s">
        <v>71</v>
      </c>
      <c r="E16" s="13" t="s">
        <v>72</v>
      </c>
      <c r="F16" s="13" t="s">
        <v>228</v>
      </c>
      <c r="G16" s="13" t="s">
        <v>156</v>
      </c>
      <c r="H16" s="15">
        <v>20.37048</v>
      </c>
      <c r="I16" s="15">
        <v>20.37048</v>
      </c>
      <c r="J16" s="15"/>
      <c r="K16" s="15"/>
      <c r="L16" s="15"/>
      <c r="M16" s="15">
        <v>20.37048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7" t="s">
        <v>43</v>
      </c>
      <c r="B17" s="13" t="s">
        <v>229</v>
      </c>
      <c r="C17" s="13" t="s">
        <v>230</v>
      </c>
      <c r="D17" s="13" t="s">
        <v>80</v>
      </c>
      <c r="E17" s="13" t="s">
        <v>81</v>
      </c>
      <c r="F17" s="13" t="s">
        <v>231</v>
      </c>
      <c r="G17" s="13" t="s">
        <v>161</v>
      </c>
      <c r="H17" s="15">
        <v>7.471786</v>
      </c>
      <c r="I17" s="15">
        <v>7.471786</v>
      </c>
      <c r="J17" s="15"/>
      <c r="K17" s="15"/>
      <c r="L17" s="15"/>
      <c r="M17" s="15">
        <v>7.471786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7" t="s">
        <v>43</v>
      </c>
      <c r="B18" s="13" t="s">
        <v>232</v>
      </c>
      <c r="C18" s="13" t="s">
        <v>233</v>
      </c>
      <c r="D18" s="13" t="s">
        <v>82</v>
      </c>
      <c r="E18" s="13" t="s">
        <v>83</v>
      </c>
      <c r="F18" s="13" t="s">
        <v>234</v>
      </c>
      <c r="G18" s="13" t="s">
        <v>166</v>
      </c>
      <c r="H18" s="15">
        <v>0.439517</v>
      </c>
      <c r="I18" s="15">
        <v>0.439517</v>
      </c>
      <c r="J18" s="15"/>
      <c r="K18" s="15"/>
      <c r="L18" s="15"/>
      <c r="M18" s="15">
        <v>0.439517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7" t="s">
        <v>43</v>
      </c>
      <c r="B19" s="13" t="s">
        <v>235</v>
      </c>
      <c r="C19" s="13" t="s">
        <v>236</v>
      </c>
      <c r="D19" s="13" t="s">
        <v>75</v>
      </c>
      <c r="E19" s="13" t="s">
        <v>74</v>
      </c>
      <c r="F19" s="13" t="s">
        <v>234</v>
      </c>
      <c r="G19" s="13" t="s">
        <v>166</v>
      </c>
      <c r="H19" s="15">
        <v>0.769154</v>
      </c>
      <c r="I19" s="15">
        <v>0.769154</v>
      </c>
      <c r="J19" s="15"/>
      <c r="K19" s="15"/>
      <c r="L19" s="15"/>
      <c r="M19" s="15">
        <v>0.769154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7" t="s">
        <v>43</v>
      </c>
      <c r="B20" s="13" t="s">
        <v>237</v>
      </c>
      <c r="C20" s="13" t="s">
        <v>238</v>
      </c>
      <c r="D20" s="13" t="s">
        <v>82</v>
      </c>
      <c r="E20" s="13" t="s">
        <v>83</v>
      </c>
      <c r="F20" s="13" t="s">
        <v>234</v>
      </c>
      <c r="G20" s="13" t="s">
        <v>166</v>
      </c>
      <c r="H20" s="15">
        <v>0.3724</v>
      </c>
      <c r="I20" s="15">
        <v>0.3724</v>
      </c>
      <c r="J20" s="15"/>
      <c r="K20" s="15"/>
      <c r="L20" s="15"/>
      <c r="M20" s="15">
        <v>0.3724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7" t="s">
        <v>43</v>
      </c>
      <c r="B21" s="13" t="s">
        <v>239</v>
      </c>
      <c r="C21" s="13" t="s">
        <v>240</v>
      </c>
      <c r="D21" s="13" t="s">
        <v>88</v>
      </c>
      <c r="E21" s="13" t="s">
        <v>89</v>
      </c>
      <c r="F21" s="13" t="s">
        <v>241</v>
      </c>
      <c r="G21" s="13" t="s">
        <v>89</v>
      </c>
      <c r="H21" s="15">
        <v>16.31466</v>
      </c>
      <c r="I21" s="15">
        <v>16.31466</v>
      </c>
      <c r="J21" s="15"/>
      <c r="K21" s="15"/>
      <c r="L21" s="15"/>
      <c r="M21" s="15">
        <v>16.31466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7" t="s">
        <v>43</v>
      </c>
      <c r="B22" s="13" t="s">
        <v>242</v>
      </c>
      <c r="C22" s="13" t="s">
        <v>243</v>
      </c>
      <c r="D22" s="13" t="s">
        <v>61</v>
      </c>
      <c r="E22" s="13" t="s">
        <v>62</v>
      </c>
      <c r="F22" s="13" t="s">
        <v>244</v>
      </c>
      <c r="G22" s="13" t="s">
        <v>171</v>
      </c>
      <c r="H22" s="15">
        <v>3</v>
      </c>
      <c r="I22" s="15">
        <v>3</v>
      </c>
      <c r="J22" s="15"/>
      <c r="K22" s="15"/>
      <c r="L22" s="15"/>
      <c r="M22" s="15">
        <v>3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7" t="s">
        <v>43</v>
      </c>
      <c r="B23" s="13" t="s">
        <v>242</v>
      </c>
      <c r="C23" s="13" t="s">
        <v>243</v>
      </c>
      <c r="D23" s="13" t="s">
        <v>61</v>
      </c>
      <c r="E23" s="13" t="s">
        <v>62</v>
      </c>
      <c r="F23" s="13" t="s">
        <v>245</v>
      </c>
      <c r="G23" s="13" t="s">
        <v>185</v>
      </c>
      <c r="H23" s="15">
        <v>3</v>
      </c>
      <c r="I23" s="15">
        <v>3</v>
      </c>
      <c r="J23" s="15"/>
      <c r="K23" s="15"/>
      <c r="L23" s="15"/>
      <c r="M23" s="15">
        <v>3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7" t="s">
        <v>43</v>
      </c>
      <c r="B24" s="13" t="s">
        <v>242</v>
      </c>
      <c r="C24" s="13" t="s">
        <v>243</v>
      </c>
      <c r="D24" s="13" t="s">
        <v>61</v>
      </c>
      <c r="E24" s="13" t="s">
        <v>62</v>
      </c>
      <c r="F24" s="13" t="s">
        <v>246</v>
      </c>
      <c r="G24" s="13" t="s">
        <v>175</v>
      </c>
      <c r="H24" s="15">
        <v>3.25965</v>
      </c>
      <c r="I24" s="15">
        <v>3.25965</v>
      </c>
      <c r="J24" s="15"/>
      <c r="K24" s="15"/>
      <c r="L24" s="15"/>
      <c r="M24" s="15">
        <v>3.25965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7" t="s">
        <v>43</v>
      </c>
      <c r="B25" s="13" t="s">
        <v>247</v>
      </c>
      <c r="C25" s="13" t="s">
        <v>248</v>
      </c>
      <c r="D25" s="13" t="s">
        <v>69</v>
      </c>
      <c r="E25" s="13" t="s">
        <v>70</v>
      </c>
      <c r="F25" s="13" t="s">
        <v>244</v>
      </c>
      <c r="G25" s="13" t="s">
        <v>171</v>
      </c>
      <c r="H25" s="15">
        <v>0.092597</v>
      </c>
      <c r="I25" s="15">
        <v>0.092597</v>
      </c>
      <c r="J25" s="15"/>
      <c r="K25" s="15"/>
      <c r="L25" s="15"/>
      <c r="M25" s="15">
        <v>0.092597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57" t="s">
        <v>43</v>
      </c>
      <c r="B26" s="13" t="s">
        <v>249</v>
      </c>
      <c r="C26" s="13" t="s">
        <v>154</v>
      </c>
      <c r="D26" s="13" t="s">
        <v>61</v>
      </c>
      <c r="E26" s="13" t="s">
        <v>62</v>
      </c>
      <c r="F26" s="13" t="s">
        <v>250</v>
      </c>
      <c r="G26" s="13" t="s">
        <v>154</v>
      </c>
      <c r="H26" s="15">
        <v>0.867834</v>
      </c>
      <c r="I26" s="15">
        <v>0.867834</v>
      </c>
      <c r="J26" s="15"/>
      <c r="K26" s="15"/>
      <c r="L26" s="15"/>
      <c r="M26" s="15">
        <v>0.867834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57" t="s">
        <v>43</v>
      </c>
      <c r="B27" s="13" t="s">
        <v>251</v>
      </c>
      <c r="C27" s="13" t="s">
        <v>177</v>
      </c>
      <c r="D27" s="13" t="s">
        <v>61</v>
      </c>
      <c r="E27" s="13" t="s">
        <v>62</v>
      </c>
      <c r="F27" s="13" t="s">
        <v>252</v>
      </c>
      <c r="G27" s="13" t="s">
        <v>177</v>
      </c>
      <c r="H27" s="15">
        <v>2.224015</v>
      </c>
      <c r="I27" s="15">
        <v>2.224015</v>
      </c>
      <c r="J27" s="15"/>
      <c r="K27" s="15"/>
      <c r="L27" s="15"/>
      <c r="M27" s="15">
        <v>2.224015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57" t="s">
        <v>43</v>
      </c>
      <c r="B28" s="13" t="s">
        <v>251</v>
      </c>
      <c r="C28" s="13" t="s">
        <v>177</v>
      </c>
      <c r="D28" s="13" t="s">
        <v>69</v>
      </c>
      <c r="E28" s="13" t="s">
        <v>70</v>
      </c>
      <c r="F28" s="13" t="s">
        <v>252</v>
      </c>
      <c r="G28" s="13" t="s">
        <v>177</v>
      </c>
      <c r="H28" s="15">
        <v>0.33243</v>
      </c>
      <c r="I28" s="15">
        <v>0.33243</v>
      </c>
      <c r="J28" s="15"/>
      <c r="K28" s="15"/>
      <c r="L28" s="15"/>
      <c r="M28" s="15">
        <v>0.33243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57" t="s">
        <v>43</v>
      </c>
      <c r="B29" s="13" t="s">
        <v>253</v>
      </c>
      <c r="C29" s="13" t="s">
        <v>179</v>
      </c>
      <c r="D29" s="13" t="s">
        <v>61</v>
      </c>
      <c r="E29" s="13" t="s">
        <v>62</v>
      </c>
      <c r="F29" s="13" t="s">
        <v>254</v>
      </c>
      <c r="G29" s="13" t="s">
        <v>179</v>
      </c>
      <c r="H29" s="15">
        <v>2.460819</v>
      </c>
      <c r="I29" s="15">
        <v>2.460819</v>
      </c>
      <c r="J29" s="15"/>
      <c r="K29" s="15"/>
      <c r="L29" s="15"/>
      <c r="M29" s="15">
        <v>2.460819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57" t="s">
        <v>43</v>
      </c>
      <c r="B30" s="13" t="s">
        <v>253</v>
      </c>
      <c r="C30" s="13" t="s">
        <v>179</v>
      </c>
      <c r="D30" s="13" t="s">
        <v>69</v>
      </c>
      <c r="E30" s="13" t="s">
        <v>70</v>
      </c>
      <c r="F30" s="13" t="s">
        <v>254</v>
      </c>
      <c r="G30" s="13" t="s">
        <v>179</v>
      </c>
      <c r="H30" s="15">
        <v>0.362337</v>
      </c>
      <c r="I30" s="15">
        <v>0.362337</v>
      </c>
      <c r="J30" s="15"/>
      <c r="K30" s="15"/>
      <c r="L30" s="15"/>
      <c r="M30" s="15">
        <v>0.362337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58" t="s">
        <v>90</v>
      </c>
      <c r="B31" s="159"/>
      <c r="C31" s="159"/>
      <c r="D31" s="159"/>
      <c r="E31" s="159"/>
      <c r="F31" s="159"/>
      <c r="G31" s="160"/>
      <c r="H31" s="15">
        <v>198.614727</v>
      </c>
      <c r="I31" s="15">
        <v>198.614727</v>
      </c>
      <c r="J31" s="15"/>
      <c r="K31" s="15"/>
      <c r="L31" s="15"/>
      <c r="M31" s="15">
        <v>198.614727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0" width="10.7" customWidth="1"/>
    <col min="11" max="11" width="11" customWidth="1"/>
    <col min="12" max="14" width="12.2833333333333" customWidth="1"/>
    <col min="15" max="15" width="12.7" customWidth="1"/>
    <col min="16" max="17" width="11.1416666666667" customWidth="1"/>
    <col min="19" max="19" width="10.2833333333333" customWidth="1"/>
    <col min="20" max="21" width="11.85" customWidth="1"/>
    <col min="22" max="22" width="11.7" customWidth="1"/>
    <col min="23" max="23" width="10.2833333333333" customWidth="1"/>
  </cols>
  <sheetData>
    <row r="1" ht="13.5" customHeight="1" spans="2:23">
      <c r="B1" s="138"/>
      <c r="E1" s="1"/>
      <c r="F1" s="1"/>
      <c r="G1" s="1"/>
      <c r="H1" s="1"/>
      <c r="U1" s="138"/>
      <c r="W1" s="145" t="s">
        <v>255</v>
      </c>
    </row>
    <row r="2" ht="27.75" customHeight="1" spans="1:23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"单位名称："&amp;"曲靖市美术馆"</f>
        <v>单位名称：曲靖市美术馆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268" t="s">
        <v>2</v>
      </c>
    </row>
    <row r="4" ht="21.75" customHeight="1" spans="1:23">
      <c r="A4" s="8" t="s">
        <v>257</v>
      </c>
      <c r="B4" s="9" t="s">
        <v>202</v>
      </c>
      <c r="C4" s="8" t="s">
        <v>203</v>
      </c>
      <c r="D4" s="8" t="s">
        <v>201</v>
      </c>
      <c r="E4" s="9" t="s">
        <v>204</v>
      </c>
      <c r="F4" s="9" t="s">
        <v>205</v>
      </c>
      <c r="G4" s="9" t="s">
        <v>258</v>
      </c>
      <c r="H4" s="9" t="s">
        <v>259</v>
      </c>
      <c r="I4" s="10" t="s">
        <v>29</v>
      </c>
      <c r="J4" s="10" t="s">
        <v>260</v>
      </c>
      <c r="K4" s="10"/>
      <c r="L4" s="10"/>
      <c r="M4" s="10"/>
      <c r="N4" s="10" t="s">
        <v>210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9"/>
      <c r="F5" s="139"/>
      <c r="G5" s="139"/>
      <c r="H5" s="139"/>
      <c r="I5" s="10"/>
      <c r="J5" s="143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39"/>
      <c r="R5" s="9" t="s">
        <v>31</v>
      </c>
      <c r="S5" s="9" t="s">
        <v>37</v>
      </c>
      <c r="T5" s="9" t="s">
        <v>217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4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261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262</v>
      </c>
      <c r="D9" s="14"/>
      <c r="E9" s="14"/>
      <c r="F9" s="14"/>
      <c r="G9" s="14"/>
      <c r="H9" s="14"/>
      <c r="I9" s="15">
        <v>3</v>
      </c>
      <c r="J9" s="15">
        <v>3</v>
      </c>
      <c r="K9" s="15">
        <v>3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263</v>
      </c>
      <c r="B10" s="13" t="s">
        <v>264</v>
      </c>
      <c r="C10" s="13" t="s">
        <v>262</v>
      </c>
      <c r="D10" s="13" t="s">
        <v>43</v>
      </c>
      <c r="E10" s="13" t="s">
        <v>63</v>
      </c>
      <c r="F10" s="13" t="s">
        <v>64</v>
      </c>
      <c r="G10" s="13" t="s">
        <v>265</v>
      </c>
      <c r="H10" s="13" t="s">
        <v>173</v>
      </c>
      <c r="I10" s="15">
        <v>3</v>
      </c>
      <c r="J10" s="15">
        <v>3</v>
      </c>
      <c r="K10" s="15">
        <v>3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266</v>
      </c>
      <c r="D11" s="13"/>
      <c r="E11" s="13"/>
      <c r="F11" s="13"/>
      <c r="G11" s="13"/>
      <c r="H11" s="13"/>
      <c r="I11" s="15">
        <v>3</v>
      </c>
      <c r="J11" s="15">
        <v>3</v>
      </c>
      <c r="K11" s="15">
        <v>3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267</v>
      </c>
      <c r="B12" s="13" t="s">
        <v>268</v>
      </c>
      <c r="C12" s="13" t="s">
        <v>266</v>
      </c>
      <c r="D12" s="13" t="s">
        <v>43</v>
      </c>
      <c r="E12" s="13" t="s">
        <v>61</v>
      </c>
      <c r="F12" s="13" t="s">
        <v>62</v>
      </c>
      <c r="G12" s="13" t="s">
        <v>246</v>
      </c>
      <c r="H12" s="13" t="s">
        <v>175</v>
      </c>
      <c r="I12" s="15">
        <v>3</v>
      </c>
      <c r="J12" s="15">
        <v>3</v>
      </c>
      <c r="K12" s="15">
        <v>3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18.75" customHeight="1" spans="1:23">
      <c r="A13" s="140" t="s">
        <v>90</v>
      </c>
      <c r="B13" s="141"/>
      <c r="C13" s="141"/>
      <c r="D13" s="141"/>
      <c r="E13" s="141"/>
      <c r="F13" s="141"/>
      <c r="G13" s="141"/>
      <c r="H13" s="142"/>
      <c r="I13" s="15">
        <v>6</v>
      </c>
      <c r="J13" s="15">
        <v>6</v>
      </c>
      <c r="K13" s="15">
        <v>6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2"/>
  <sheetViews>
    <sheetView workbookViewId="0">
      <selection activeCell="C15" sqref="C15:C22"/>
    </sheetView>
  </sheetViews>
  <sheetFormatPr defaultColWidth="9.14166666666667" defaultRowHeight="12" customHeight="1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" customWidth="1"/>
  </cols>
  <sheetData>
    <row r="1" customHeight="1" spans="11:11">
      <c r="K1" s="53" t="s">
        <v>269</v>
      </c>
    </row>
    <row r="2" ht="28.5" customHeight="1" spans="2:11">
      <c r="B2" s="49" t="s">
        <v>270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"单位名称："&amp;"曲靖市美术馆"</f>
        <v>单位名称：曲靖市美术馆</v>
      </c>
      <c r="B3" s="4"/>
    </row>
    <row r="4" ht="44.25" customHeight="1" spans="1:11">
      <c r="A4" s="133" t="s">
        <v>202</v>
      </c>
      <c r="B4" s="46" t="s">
        <v>271</v>
      </c>
      <c r="C4" s="46" t="s">
        <v>272</v>
      </c>
      <c r="D4" s="46" t="s">
        <v>273</v>
      </c>
      <c r="E4" s="46" t="s">
        <v>274</v>
      </c>
      <c r="F4" s="46" t="s">
        <v>275</v>
      </c>
      <c r="G4" s="51" t="s">
        <v>276</v>
      </c>
      <c r="H4" s="46" t="s">
        <v>277</v>
      </c>
      <c r="I4" s="51" t="s">
        <v>278</v>
      </c>
      <c r="J4" s="51" t="s">
        <v>279</v>
      </c>
      <c r="K4" s="46" t="s">
        <v>280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 t="s">
        <v>268</v>
      </c>
      <c r="B7" s="13" t="s">
        <v>266</v>
      </c>
      <c r="C7" s="13" t="s">
        <v>281</v>
      </c>
      <c r="D7" s="13" t="s">
        <v>282</v>
      </c>
      <c r="E7" s="13" t="s">
        <v>283</v>
      </c>
      <c r="F7" s="13" t="s">
        <v>284</v>
      </c>
      <c r="G7" s="13" t="s">
        <v>285</v>
      </c>
      <c r="H7" s="13" t="s">
        <v>286</v>
      </c>
      <c r="I7" s="13" t="s">
        <v>287</v>
      </c>
      <c r="J7" s="13" t="s">
        <v>288</v>
      </c>
      <c r="K7" s="13" t="s">
        <v>289</v>
      </c>
    </row>
    <row r="8" ht="19.5" customHeight="1" spans="1:11">
      <c r="A8" s="137" t="s">
        <v>268</v>
      </c>
      <c r="B8" s="13" t="s">
        <v>266</v>
      </c>
      <c r="C8" s="13" t="s">
        <v>290</v>
      </c>
      <c r="D8" s="13" t="s">
        <v>282</v>
      </c>
      <c r="E8" s="13" t="s">
        <v>283</v>
      </c>
      <c r="F8" s="13" t="s">
        <v>291</v>
      </c>
      <c r="G8" s="13" t="s">
        <v>285</v>
      </c>
      <c r="H8" s="13" t="s">
        <v>292</v>
      </c>
      <c r="I8" s="13" t="s">
        <v>287</v>
      </c>
      <c r="J8" s="13" t="s">
        <v>288</v>
      </c>
      <c r="K8" s="13" t="s">
        <v>293</v>
      </c>
    </row>
    <row r="9" ht="19.5" customHeight="1" spans="1:11">
      <c r="A9" s="137" t="s">
        <v>268</v>
      </c>
      <c r="B9" s="13" t="s">
        <v>266</v>
      </c>
      <c r="C9" s="13" t="s">
        <v>290</v>
      </c>
      <c r="D9" s="13" t="s">
        <v>282</v>
      </c>
      <c r="E9" s="13" t="s">
        <v>283</v>
      </c>
      <c r="F9" s="13" t="s">
        <v>294</v>
      </c>
      <c r="G9" s="13" t="s">
        <v>285</v>
      </c>
      <c r="H9" s="13" t="s">
        <v>295</v>
      </c>
      <c r="I9" s="13" t="s">
        <v>296</v>
      </c>
      <c r="J9" s="13" t="s">
        <v>288</v>
      </c>
      <c r="K9" s="13" t="s">
        <v>297</v>
      </c>
    </row>
    <row r="10" ht="19.5" customHeight="1" spans="1:11">
      <c r="A10" s="137" t="s">
        <v>268</v>
      </c>
      <c r="B10" s="13" t="s">
        <v>266</v>
      </c>
      <c r="C10" s="13" t="s">
        <v>290</v>
      </c>
      <c r="D10" s="13" t="s">
        <v>282</v>
      </c>
      <c r="E10" s="13" t="s">
        <v>298</v>
      </c>
      <c r="F10" s="13" t="s">
        <v>299</v>
      </c>
      <c r="G10" s="13" t="s">
        <v>300</v>
      </c>
      <c r="H10" s="13" t="s">
        <v>107</v>
      </c>
      <c r="I10" s="13" t="s">
        <v>301</v>
      </c>
      <c r="J10" s="13" t="s">
        <v>302</v>
      </c>
      <c r="K10" s="13" t="s">
        <v>303</v>
      </c>
    </row>
    <row r="11" ht="19.5" customHeight="1" spans="1:11">
      <c r="A11" s="137" t="s">
        <v>268</v>
      </c>
      <c r="B11" s="13" t="s">
        <v>266</v>
      </c>
      <c r="C11" s="13" t="s">
        <v>290</v>
      </c>
      <c r="D11" s="13" t="s">
        <v>304</v>
      </c>
      <c r="E11" s="13" t="s">
        <v>305</v>
      </c>
      <c r="F11" s="13" t="s">
        <v>306</v>
      </c>
      <c r="G11" s="13" t="s">
        <v>300</v>
      </c>
      <c r="H11" s="13" t="s">
        <v>107</v>
      </c>
      <c r="I11" s="13" t="s">
        <v>301</v>
      </c>
      <c r="J11" s="13" t="s">
        <v>302</v>
      </c>
      <c r="K11" s="13" t="s">
        <v>306</v>
      </c>
    </row>
    <row r="12" ht="19.5" customHeight="1" spans="1:11">
      <c r="A12" s="137" t="s">
        <v>268</v>
      </c>
      <c r="B12" s="13" t="s">
        <v>266</v>
      </c>
      <c r="C12" s="13" t="s">
        <v>290</v>
      </c>
      <c r="D12" s="13" t="s">
        <v>304</v>
      </c>
      <c r="E12" s="13" t="s">
        <v>305</v>
      </c>
      <c r="F12" s="13" t="s">
        <v>307</v>
      </c>
      <c r="G12" s="13" t="s">
        <v>300</v>
      </c>
      <c r="H12" s="13" t="s">
        <v>107</v>
      </c>
      <c r="I12" s="13" t="s">
        <v>301</v>
      </c>
      <c r="J12" s="13" t="s">
        <v>302</v>
      </c>
      <c r="K12" s="13" t="s">
        <v>307</v>
      </c>
    </row>
    <row r="13" ht="19.5" customHeight="1" spans="1:11">
      <c r="A13" s="137" t="s">
        <v>268</v>
      </c>
      <c r="B13" s="13" t="s">
        <v>266</v>
      </c>
      <c r="C13" s="13" t="s">
        <v>290</v>
      </c>
      <c r="D13" s="13" t="s">
        <v>304</v>
      </c>
      <c r="E13" s="13" t="s">
        <v>308</v>
      </c>
      <c r="F13" s="13" t="s">
        <v>309</v>
      </c>
      <c r="G13" s="13" t="s">
        <v>300</v>
      </c>
      <c r="H13" s="13" t="s">
        <v>107</v>
      </c>
      <c r="I13" s="13" t="s">
        <v>301</v>
      </c>
      <c r="J13" s="13" t="s">
        <v>302</v>
      </c>
      <c r="K13" s="13" t="s">
        <v>310</v>
      </c>
    </row>
    <row r="14" ht="19.5" customHeight="1" spans="1:11">
      <c r="A14" s="137" t="s">
        <v>268</v>
      </c>
      <c r="B14" s="13" t="s">
        <v>266</v>
      </c>
      <c r="C14" s="13" t="s">
        <v>290</v>
      </c>
      <c r="D14" s="13" t="s">
        <v>311</v>
      </c>
      <c r="E14" s="13" t="s">
        <v>312</v>
      </c>
      <c r="F14" s="13" t="s">
        <v>313</v>
      </c>
      <c r="G14" s="13" t="s">
        <v>285</v>
      </c>
      <c r="H14" s="13" t="s">
        <v>314</v>
      </c>
      <c r="I14" s="13" t="s">
        <v>315</v>
      </c>
      <c r="J14" s="13" t="s">
        <v>288</v>
      </c>
      <c r="K14" s="13" t="s">
        <v>316</v>
      </c>
    </row>
    <row r="15" ht="19.5" customHeight="1" spans="1:11">
      <c r="A15" s="137" t="s">
        <v>264</v>
      </c>
      <c r="B15" s="13" t="s">
        <v>262</v>
      </c>
      <c r="C15" s="13" t="s">
        <v>317</v>
      </c>
      <c r="D15" s="13" t="s">
        <v>282</v>
      </c>
      <c r="E15" s="13" t="s">
        <v>283</v>
      </c>
      <c r="F15" s="13" t="s">
        <v>318</v>
      </c>
      <c r="G15" s="13" t="s">
        <v>285</v>
      </c>
      <c r="H15" s="13" t="s">
        <v>110</v>
      </c>
      <c r="I15" s="13" t="s">
        <v>319</v>
      </c>
      <c r="J15" s="13" t="s">
        <v>288</v>
      </c>
      <c r="K15" s="13" t="s">
        <v>320</v>
      </c>
    </row>
    <row r="16" ht="19.5" customHeight="1" spans="1:11">
      <c r="A16" s="137" t="s">
        <v>264</v>
      </c>
      <c r="B16" s="13" t="s">
        <v>262</v>
      </c>
      <c r="C16" s="13" t="s">
        <v>317</v>
      </c>
      <c r="D16" s="13" t="s">
        <v>282</v>
      </c>
      <c r="E16" s="13" t="s">
        <v>283</v>
      </c>
      <c r="F16" s="13" t="s">
        <v>294</v>
      </c>
      <c r="G16" s="13" t="s">
        <v>285</v>
      </c>
      <c r="H16" s="13" t="s">
        <v>295</v>
      </c>
      <c r="I16" s="13" t="s">
        <v>321</v>
      </c>
      <c r="J16" s="13" t="s">
        <v>288</v>
      </c>
      <c r="K16" s="13" t="s">
        <v>322</v>
      </c>
    </row>
    <row r="17" ht="19.5" customHeight="1" spans="1:11">
      <c r="A17" s="137" t="s">
        <v>264</v>
      </c>
      <c r="B17" s="13" t="s">
        <v>262</v>
      </c>
      <c r="C17" s="13" t="s">
        <v>317</v>
      </c>
      <c r="D17" s="13" t="s">
        <v>282</v>
      </c>
      <c r="E17" s="13" t="s">
        <v>283</v>
      </c>
      <c r="F17" s="13" t="s">
        <v>323</v>
      </c>
      <c r="G17" s="13" t="s">
        <v>285</v>
      </c>
      <c r="H17" s="13" t="s">
        <v>111</v>
      </c>
      <c r="I17" s="13" t="s">
        <v>287</v>
      </c>
      <c r="J17" s="13" t="s">
        <v>288</v>
      </c>
      <c r="K17" s="13" t="s">
        <v>324</v>
      </c>
    </row>
    <row r="18" ht="19.5" customHeight="1" spans="1:11">
      <c r="A18" s="137" t="s">
        <v>264</v>
      </c>
      <c r="B18" s="13" t="s">
        <v>262</v>
      </c>
      <c r="C18" s="13" t="s">
        <v>317</v>
      </c>
      <c r="D18" s="13" t="s">
        <v>282</v>
      </c>
      <c r="E18" s="13" t="s">
        <v>298</v>
      </c>
      <c r="F18" s="13" t="s">
        <v>299</v>
      </c>
      <c r="G18" s="13" t="s">
        <v>300</v>
      </c>
      <c r="H18" s="13" t="s">
        <v>107</v>
      </c>
      <c r="I18" s="13" t="s">
        <v>301</v>
      </c>
      <c r="J18" s="13" t="s">
        <v>302</v>
      </c>
      <c r="K18" s="13" t="s">
        <v>303</v>
      </c>
    </row>
    <row r="19" ht="19.5" customHeight="1" spans="1:11">
      <c r="A19" s="137" t="s">
        <v>264</v>
      </c>
      <c r="B19" s="13" t="s">
        <v>262</v>
      </c>
      <c r="C19" s="13" t="s">
        <v>317</v>
      </c>
      <c r="D19" s="13" t="s">
        <v>304</v>
      </c>
      <c r="E19" s="13" t="s">
        <v>305</v>
      </c>
      <c r="F19" s="13" t="s">
        <v>325</v>
      </c>
      <c r="G19" s="13" t="s">
        <v>285</v>
      </c>
      <c r="H19" s="13" t="s">
        <v>109</v>
      </c>
      <c r="I19" s="13" t="s">
        <v>326</v>
      </c>
      <c r="J19" s="13" t="s">
        <v>288</v>
      </c>
      <c r="K19" s="13" t="s">
        <v>327</v>
      </c>
    </row>
    <row r="20" ht="19.5" customHeight="1" spans="1:11">
      <c r="A20" s="137" t="s">
        <v>264</v>
      </c>
      <c r="B20" s="13" t="s">
        <v>262</v>
      </c>
      <c r="C20" s="13" t="s">
        <v>317</v>
      </c>
      <c r="D20" s="13" t="s">
        <v>304</v>
      </c>
      <c r="E20" s="13" t="s">
        <v>305</v>
      </c>
      <c r="F20" s="13" t="s">
        <v>328</v>
      </c>
      <c r="G20" s="13" t="s">
        <v>300</v>
      </c>
      <c r="H20" s="13" t="s">
        <v>107</v>
      </c>
      <c r="I20" s="13" t="s">
        <v>301</v>
      </c>
      <c r="J20" s="13" t="s">
        <v>302</v>
      </c>
      <c r="K20" s="13" t="s">
        <v>329</v>
      </c>
    </row>
    <row r="21" ht="19.5" customHeight="1" spans="1:11">
      <c r="A21" s="137" t="s">
        <v>264</v>
      </c>
      <c r="B21" s="13" t="s">
        <v>262</v>
      </c>
      <c r="C21" s="13" t="s">
        <v>317</v>
      </c>
      <c r="D21" s="13" t="s">
        <v>304</v>
      </c>
      <c r="E21" s="13" t="s">
        <v>308</v>
      </c>
      <c r="F21" s="13" t="s">
        <v>330</v>
      </c>
      <c r="G21" s="13" t="s">
        <v>300</v>
      </c>
      <c r="H21" s="13" t="s">
        <v>107</v>
      </c>
      <c r="I21" s="13" t="s">
        <v>301</v>
      </c>
      <c r="J21" s="13" t="s">
        <v>302</v>
      </c>
      <c r="K21" s="13" t="s">
        <v>331</v>
      </c>
    </row>
    <row r="22" ht="19.5" customHeight="1" spans="1:11">
      <c r="A22" s="137" t="s">
        <v>264</v>
      </c>
      <c r="B22" s="13" t="s">
        <v>262</v>
      </c>
      <c r="C22" s="13" t="s">
        <v>317</v>
      </c>
      <c r="D22" s="13" t="s">
        <v>311</v>
      </c>
      <c r="E22" s="13" t="s">
        <v>312</v>
      </c>
      <c r="F22" s="13" t="s">
        <v>332</v>
      </c>
      <c r="G22" s="13" t="s">
        <v>285</v>
      </c>
      <c r="H22" s="13" t="s">
        <v>314</v>
      </c>
      <c r="I22" s="13" t="s">
        <v>315</v>
      </c>
      <c r="J22" s="13" t="s">
        <v>288</v>
      </c>
      <c r="K22" s="13" t="s">
        <v>333</v>
      </c>
    </row>
  </sheetData>
  <mergeCells count="7">
    <mergeCell ref="B2:K2"/>
    <mergeCell ref="A7:A14"/>
    <mergeCell ref="A15:A22"/>
    <mergeCell ref="B7:B14"/>
    <mergeCell ref="B15:B22"/>
    <mergeCell ref="C7:C14"/>
    <mergeCell ref="C15:C2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D13" sqref="D13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6" t="s">
        <v>334</v>
      </c>
    </row>
    <row r="2" ht="28.5" customHeight="1" spans="2:11">
      <c r="B2" s="123" t="s">
        <v>335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">
        <v>336</v>
      </c>
      <c r="B3" s="124"/>
    </row>
    <row r="4" ht="44.25" customHeight="1" spans="1:11">
      <c r="A4" s="125" t="s">
        <v>202</v>
      </c>
      <c r="B4" s="46" t="s">
        <v>271</v>
      </c>
      <c r="C4" s="46" t="s">
        <v>272</v>
      </c>
      <c r="D4" s="46" t="s">
        <v>273</v>
      </c>
      <c r="E4" s="46" t="s">
        <v>274</v>
      </c>
      <c r="F4" s="46" t="s">
        <v>275</v>
      </c>
      <c r="G4" s="51" t="s">
        <v>276</v>
      </c>
      <c r="H4" s="46" t="s">
        <v>277</v>
      </c>
      <c r="I4" s="51" t="s">
        <v>278</v>
      </c>
      <c r="J4" s="51" t="s">
        <v>279</v>
      </c>
      <c r="K4" s="46" t="s">
        <v>280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337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338</v>
      </c>
    </row>
    <row r="2" ht="26.25" customHeight="1" spans="1:6">
      <c r="A2" s="105" t="s">
        <v>339</v>
      </c>
      <c r="B2" s="105" t="s">
        <v>339</v>
      </c>
      <c r="C2" s="106"/>
      <c r="D2" s="118"/>
      <c r="E2" s="118"/>
      <c r="F2" s="118"/>
    </row>
    <row r="3" ht="13.5" customHeight="1" spans="1:6">
      <c r="A3" s="4" t="str">
        <f>"单位名称："&amp;"曲靖市美术馆"</f>
        <v>单位名称：曲靖市美术馆</v>
      </c>
      <c r="B3" s="4" t="s">
        <v>340</v>
      </c>
      <c r="C3" s="101"/>
      <c r="D3" s="117"/>
      <c r="E3" s="117"/>
      <c r="F3" s="268" t="s">
        <v>2</v>
      </c>
    </row>
    <row r="4" ht="19.5" customHeight="1" spans="1:6">
      <c r="A4" s="64" t="s">
        <v>341</v>
      </c>
      <c r="B4" s="119" t="s">
        <v>46</v>
      </c>
      <c r="C4" s="64" t="s">
        <v>47</v>
      </c>
      <c r="D4" s="10" t="s">
        <v>342</v>
      </c>
      <c r="E4" s="10"/>
      <c r="F4" s="10"/>
    </row>
    <row r="5" ht="18.75" customHeight="1" spans="1:6">
      <c r="A5" s="64"/>
      <c r="B5" s="120"/>
      <c r="C5" s="64"/>
      <c r="D5" s="10" t="s">
        <v>29</v>
      </c>
      <c r="E5" s="10" t="s">
        <v>48</v>
      </c>
      <c r="F5" s="10" t="s">
        <v>49</v>
      </c>
    </row>
    <row r="6" ht="23.25" customHeight="1" spans="1:6">
      <c r="A6" s="51">
        <v>1</v>
      </c>
      <c r="B6" s="113" t="s">
        <v>108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90</v>
      </c>
      <c r="B9" s="121" t="s">
        <v>90</v>
      </c>
      <c r="C9" s="122" t="s">
        <v>90</v>
      </c>
      <c r="D9" s="15"/>
      <c r="E9" s="15"/>
      <c r="F9" s="15"/>
    </row>
    <row r="10" customHeight="1" spans="1:1">
      <c r="A10" t="s">
        <v>343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C20" sqref="C2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338</v>
      </c>
    </row>
    <row r="2" ht="26.25" customHeight="1" spans="1:6">
      <c r="A2" s="105" t="s">
        <v>344</v>
      </c>
      <c r="B2" s="105" t="s">
        <v>339</v>
      </c>
      <c r="C2" s="106"/>
      <c r="D2" s="107"/>
      <c r="E2" s="107"/>
      <c r="F2" s="107"/>
    </row>
    <row r="3" ht="13.5" customHeight="1" spans="1:6">
      <c r="A3" s="4" t="str">
        <f>"单位名称："&amp;"曲靖市美术馆"</f>
        <v>单位名称：曲靖市美术馆</v>
      </c>
      <c r="B3" s="108" t="s">
        <v>340</v>
      </c>
      <c r="C3" s="101"/>
      <c r="D3" s="103"/>
      <c r="E3" s="103"/>
      <c r="F3" s="268" t="s">
        <v>2</v>
      </c>
    </row>
    <row r="4" ht="19.5" customHeight="1" spans="1:6">
      <c r="A4" s="109" t="s">
        <v>341</v>
      </c>
      <c r="B4" s="110" t="s">
        <v>46</v>
      </c>
      <c r="C4" s="109" t="s">
        <v>47</v>
      </c>
      <c r="D4" s="37" t="s">
        <v>345</v>
      </c>
      <c r="E4" s="38"/>
      <c r="F4" s="39"/>
    </row>
    <row r="5" ht="18.75" customHeight="1" spans="1:6">
      <c r="A5" s="111"/>
      <c r="B5" s="112"/>
      <c r="C5" s="111"/>
      <c r="D5" s="25" t="s">
        <v>29</v>
      </c>
      <c r="E5" s="37" t="s">
        <v>48</v>
      </c>
      <c r="F5" s="25" t="s">
        <v>49</v>
      </c>
    </row>
    <row r="6" ht="18.75" customHeight="1" spans="1:6">
      <c r="A6" s="51">
        <v>1</v>
      </c>
      <c r="B6" s="113" t="s">
        <v>108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90</v>
      </c>
      <c r="B9" s="115" t="s">
        <v>90</v>
      </c>
      <c r="C9" s="116" t="s">
        <v>90</v>
      </c>
      <c r="D9" s="15"/>
      <c r="E9" s="15"/>
      <c r="F9" s="15"/>
    </row>
    <row r="10" customHeight="1" spans="1:1">
      <c r="A10" t="s">
        <v>346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workbookViewId="0">
      <selection activeCell="F20" sqref="F20"/>
    </sheetView>
  </sheetViews>
  <sheetFormatPr defaultColWidth="9.14166666666667" defaultRowHeight="14.25" customHeight="1"/>
  <cols>
    <col min="1" max="17" width="20.5" customWidth="1"/>
  </cols>
  <sheetData>
    <row r="1" ht="13.5" customHeight="1" spans="15:17">
      <c r="O1" s="66"/>
      <c r="P1" s="66"/>
      <c r="Q1" s="40" t="s">
        <v>347</v>
      </c>
    </row>
    <row r="2" ht="27.75" customHeight="1" spans="1:17">
      <c r="A2" s="41" t="s">
        <v>348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"单位名称："&amp;"曲靖市美术馆"</f>
        <v>单位名称：曲靖市美术馆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68" t="s">
        <v>2</v>
      </c>
    </row>
    <row r="4" ht="15.75" customHeight="1" spans="1:17">
      <c r="A4" s="24" t="s">
        <v>349</v>
      </c>
      <c r="B4" s="74" t="s">
        <v>350</v>
      </c>
      <c r="C4" s="74" t="s">
        <v>351</v>
      </c>
      <c r="D4" s="74" t="s">
        <v>352</v>
      </c>
      <c r="E4" s="74" t="s">
        <v>353</v>
      </c>
      <c r="F4" s="74" t="s">
        <v>354</v>
      </c>
      <c r="G4" s="44" t="s">
        <v>208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29</v>
      </c>
      <c r="H5" s="76" t="s">
        <v>32</v>
      </c>
      <c r="I5" s="76" t="s">
        <v>355</v>
      </c>
      <c r="J5" s="76" t="s">
        <v>356</v>
      </c>
      <c r="K5" s="77" t="s">
        <v>357</v>
      </c>
      <c r="L5" s="90" t="s">
        <v>36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31</v>
      </c>
      <c r="I6" s="78"/>
      <c r="J6" s="78"/>
      <c r="K6" s="79"/>
      <c r="L6" s="78" t="s">
        <v>31</v>
      </c>
      <c r="M6" s="78" t="s">
        <v>37</v>
      </c>
      <c r="N6" s="78" t="s">
        <v>217</v>
      </c>
      <c r="O6" s="52" t="s">
        <v>39</v>
      </c>
      <c r="P6" s="79" t="s">
        <v>40</v>
      </c>
      <c r="Q6" s="78" t="s">
        <v>41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/>
      <c r="B8" s="80"/>
      <c r="C8" s="80"/>
      <c r="D8" s="80"/>
      <c r="E8" s="9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2" t="s">
        <v>90</v>
      </c>
      <c r="B10" s="83"/>
      <c r="C10" s="83"/>
      <c r="D10" s="83"/>
      <c r="E10" s="9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358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D14" sqref="D14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359</v>
      </c>
    </row>
    <row r="2" ht="27.75" customHeight="1" spans="1:18">
      <c r="A2" s="41" t="s">
        <v>360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"单位名称："&amp;"曲靖市美术馆"</f>
        <v>单位名称：曲靖市美术馆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71" t="s">
        <v>2</v>
      </c>
    </row>
    <row r="4" ht="15.75" customHeight="1" spans="1:18">
      <c r="A4" s="24" t="s">
        <v>349</v>
      </c>
      <c r="B4" s="74" t="s">
        <v>361</v>
      </c>
      <c r="C4" s="74" t="s">
        <v>362</v>
      </c>
      <c r="D4" s="75" t="s">
        <v>363</v>
      </c>
      <c r="E4" s="75" t="s">
        <v>364</v>
      </c>
      <c r="F4" s="75" t="s">
        <v>365</v>
      </c>
      <c r="G4" s="75" t="s">
        <v>366</v>
      </c>
      <c r="H4" s="44" t="s">
        <v>208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29</v>
      </c>
      <c r="I5" s="76" t="s">
        <v>32</v>
      </c>
      <c r="J5" s="76" t="s">
        <v>355</v>
      </c>
      <c r="K5" s="76" t="s">
        <v>356</v>
      </c>
      <c r="L5" s="77" t="s">
        <v>357</v>
      </c>
      <c r="M5" s="90" t="s">
        <v>367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31</v>
      </c>
      <c r="J6" s="78"/>
      <c r="K6" s="78"/>
      <c r="L6" s="79"/>
      <c r="M6" s="78" t="s">
        <v>31</v>
      </c>
      <c r="N6" s="78" t="s">
        <v>37</v>
      </c>
      <c r="O6" s="78" t="s">
        <v>217</v>
      </c>
      <c r="P6" s="52" t="s">
        <v>39</v>
      </c>
      <c r="Q6" s="79" t="s">
        <v>40</v>
      </c>
      <c r="R6" s="78" t="s">
        <v>41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368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369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4"/>
      <c r="F1" s="55"/>
      <c r="N1" s="66" t="s">
        <v>370</v>
      </c>
    </row>
    <row r="2" ht="35.25" customHeight="1" spans="1:14">
      <c r="A2" s="56" t="s">
        <v>371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"单位名称："&amp;"曲靖市美术馆"</f>
        <v>单位名称：曲靖市美术馆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72" t="s">
        <v>2</v>
      </c>
    </row>
    <row r="4" ht="19.5" customHeight="1" spans="1:14">
      <c r="A4" s="10" t="s">
        <v>372</v>
      </c>
      <c r="B4" s="10" t="s">
        <v>208</v>
      </c>
      <c r="C4" s="10"/>
      <c r="D4" s="10"/>
      <c r="E4" s="10" t="s">
        <v>373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2" t="s">
        <v>374</v>
      </c>
      <c r="E5" s="51" t="s">
        <v>375</v>
      </c>
      <c r="F5" s="51" t="s">
        <v>376</v>
      </c>
      <c r="G5" s="51" t="s">
        <v>377</v>
      </c>
      <c r="H5" s="51" t="s">
        <v>378</v>
      </c>
      <c r="I5" s="51" t="s">
        <v>379</v>
      </c>
      <c r="J5" s="51" t="s">
        <v>380</v>
      </c>
      <c r="K5" s="51" t="s">
        <v>381</v>
      </c>
      <c r="L5" s="51" t="s">
        <v>382</v>
      </c>
      <c r="M5" s="51" t="s">
        <v>383</v>
      </c>
      <c r="N5" s="51" t="s">
        <v>384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385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A8" sqref="A8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3" t="s">
        <v>386</v>
      </c>
    </row>
    <row r="2" ht="28.5" customHeight="1" spans="1:10">
      <c r="A2" s="49" t="s">
        <v>387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"单位名称："&amp;"曲靖市美术馆"</f>
        <v>单位名称：曲靖市美术馆</v>
      </c>
    </row>
    <row r="4" ht="44.25" customHeight="1" spans="1:10">
      <c r="A4" s="46" t="s">
        <v>271</v>
      </c>
      <c r="B4" s="46" t="s">
        <v>272</v>
      </c>
      <c r="C4" s="46" t="s">
        <v>273</v>
      </c>
      <c r="D4" s="46" t="s">
        <v>274</v>
      </c>
      <c r="E4" s="46" t="s">
        <v>275</v>
      </c>
      <c r="F4" s="51" t="s">
        <v>276</v>
      </c>
      <c r="G4" s="46" t="s">
        <v>277</v>
      </c>
      <c r="H4" s="51" t="s">
        <v>278</v>
      </c>
      <c r="I4" s="51" t="s">
        <v>279</v>
      </c>
      <c r="J4" s="46" t="s">
        <v>280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388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A9" sqref="A9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389</v>
      </c>
    </row>
    <row r="2" ht="28.5" customHeight="1" spans="1:8">
      <c r="A2" s="41" t="s">
        <v>390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"单位名称："&amp;"曲靖市美术馆"</f>
        <v>单位名称：曲靖市美术馆</v>
      </c>
      <c r="B3" s="21"/>
    </row>
    <row r="4" ht="18" customHeight="1" spans="1:8">
      <c r="A4" s="24" t="s">
        <v>341</v>
      </c>
      <c r="B4" s="24" t="s">
        <v>391</v>
      </c>
      <c r="C4" s="24" t="s">
        <v>392</v>
      </c>
      <c r="D4" s="24" t="s">
        <v>393</v>
      </c>
      <c r="E4" s="24" t="s">
        <v>394</v>
      </c>
      <c r="F4" s="43" t="s">
        <v>395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353</v>
      </c>
      <c r="G5" s="46" t="s">
        <v>396</v>
      </c>
      <c r="H5" s="46" t="s">
        <v>397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398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C17" sqref="C17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399</v>
      </c>
    </row>
    <row r="2" ht="27.75" customHeight="1" spans="1:11">
      <c r="A2" s="20" t="s">
        <v>400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"单位名称："&amp;"曲靖市美术馆"</f>
        <v>单位名称：曲靖市美术馆</v>
      </c>
      <c r="B3" s="21"/>
      <c r="C3" s="21"/>
      <c r="D3" s="21"/>
      <c r="E3" s="21"/>
      <c r="F3" s="21"/>
      <c r="G3" s="21"/>
      <c r="H3" s="22"/>
      <c r="I3" s="22"/>
      <c r="J3" s="22"/>
      <c r="K3" s="273" t="s">
        <v>2</v>
      </c>
    </row>
    <row r="4" ht="21.75" customHeight="1" spans="1:11">
      <c r="A4" s="23" t="s">
        <v>257</v>
      </c>
      <c r="B4" s="23" t="s">
        <v>203</v>
      </c>
      <c r="C4" s="23" t="s">
        <v>201</v>
      </c>
      <c r="D4" s="24" t="s">
        <v>204</v>
      </c>
      <c r="E4" s="24" t="s">
        <v>205</v>
      </c>
      <c r="F4" s="24" t="s">
        <v>258</v>
      </c>
      <c r="G4" s="24" t="s">
        <v>259</v>
      </c>
      <c r="H4" s="25" t="s">
        <v>29</v>
      </c>
      <c r="I4" s="37" t="s">
        <v>401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90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402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tabSelected="1" workbookViewId="0">
      <selection activeCell="G8" sqref="G8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403</v>
      </c>
    </row>
    <row r="2" ht="27.75" customHeight="1" spans="1:7">
      <c r="A2" s="3" t="s">
        <v>404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"单位名称："&amp;"曲靖市美术馆"</f>
        <v>单位名称：曲靖市美术馆</v>
      </c>
      <c r="B3" s="5"/>
      <c r="C3" s="5"/>
      <c r="D3" s="5"/>
      <c r="E3" s="6"/>
      <c r="F3" s="6"/>
      <c r="G3" s="273" t="s">
        <v>2</v>
      </c>
    </row>
    <row r="4" ht="21.75" customHeight="1" spans="1:7">
      <c r="A4" s="8" t="s">
        <v>201</v>
      </c>
      <c r="B4" s="8" t="s">
        <v>257</v>
      </c>
      <c r="C4" s="8" t="s">
        <v>203</v>
      </c>
      <c r="D4" s="9" t="s">
        <v>405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406</v>
      </c>
      <c r="F5" s="9" t="s">
        <v>407</v>
      </c>
      <c r="G5" s="9" t="s">
        <v>408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6</v>
      </c>
      <c r="F8" s="15"/>
      <c r="G8" s="15"/>
    </row>
    <row r="9" ht="24.75" customHeight="1" spans="1:7">
      <c r="A9" s="14"/>
      <c r="B9" s="13" t="s">
        <v>409</v>
      </c>
      <c r="C9" s="13" t="s">
        <v>262</v>
      </c>
      <c r="D9" s="13" t="s">
        <v>410</v>
      </c>
      <c r="E9" s="15">
        <v>3</v>
      </c>
      <c r="F9" s="15"/>
      <c r="G9" s="15"/>
    </row>
    <row r="10" ht="24.75" customHeight="1" spans="1:7">
      <c r="A10" s="13"/>
      <c r="B10" s="13" t="s">
        <v>411</v>
      </c>
      <c r="C10" s="13" t="s">
        <v>266</v>
      </c>
      <c r="D10" s="13" t="s">
        <v>410</v>
      </c>
      <c r="E10" s="15">
        <v>3</v>
      </c>
      <c r="F10" s="15"/>
      <c r="G10" s="15"/>
    </row>
    <row r="11" ht="18.75" customHeight="1" spans="1:7">
      <c r="A11" s="16" t="s">
        <v>29</v>
      </c>
      <c r="B11" s="17" t="s">
        <v>412</v>
      </c>
      <c r="C11" s="17"/>
      <c r="D11" s="18"/>
      <c r="E11" s="15">
        <v>6</v>
      </c>
      <c r="F11" s="15"/>
      <c r="G11" s="15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2024-01-29T03:20:00Z</dcterms:created>
  <dcterms:modified xsi:type="dcterms:W3CDTF">2024-07-19T01:17:56Z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B68E67601BE142A2B1A535B9C93A3B89_12</vt:lpwstr>
  </property>
</Properties>
</file>