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2188" windowHeight="9060" tabRatio="858" firstSheet="13" activeTab="13"/>
  </bookViews>
  <sheets>
    <sheet name="财务收支预算总表01-1" sheetId="1" r:id="rId1"/>
    <sheet name="部门收入预算表01-2" sheetId="2" r:id="rId2"/>
    <sheet name="部门支出预算表01-03" sheetId="3" r:id="rId3"/>
    <sheet name="财政拨款收支预算总表02-1" sheetId="4" r:id="rId4"/>
    <sheet name="一般公共预算支出预算表（按功能科目分类）02-2" sheetId="5" r:id="rId5"/>
    <sheet name="一般公共预算支出预算表（按经济科目分类）02-3" sheetId="6" r:id="rId6"/>
    <sheet name="一般公共预算“三公”经费支出预算表03" sheetId="7" r:id="rId7"/>
    <sheet name="基本支出预算表（人员类.运转类公用经费项目）04" sheetId="8" r:id="rId8"/>
    <sheet name="项目支出预算表（其他运转类.特定目标类项目）05-1" sheetId="9" r:id="rId9"/>
    <sheet name="项目支出绩效目标表（本次下达）05-2" sheetId="10" r:id="rId10"/>
    <sheet name="项目支出绩效目标表（另文下达）05-3" sheetId="11" r:id="rId11"/>
    <sheet name="政府性基金预算支出预算表06" sheetId="12" r:id="rId12"/>
    <sheet name="国有资本经营预算支出表07" sheetId="13" r:id="rId13"/>
    <sheet name="部门政府采购预算表08" sheetId="14" r:id="rId14"/>
    <sheet name="政府购买服务预算表09" sheetId="15" r:id="rId15"/>
    <sheet name="市对下转移支付预算表10-1" sheetId="16" r:id="rId16"/>
    <sheet name="市对下转移支付绩效目标表10-2" sheetId="17" r:id="rId17"/>
    <sheet name="新增资产配置表11" sheetId="18" r:id="rId18"/>
    <sheet name="上级补助项目支出预算表12" sheetId="19" r:id="rId19"/>
    <sheet name="部门项目中期规划预算表13" sheetId="20" r:id="rId20"/>
  </sheets>
  <definedNames>
    <definedName name="_xlnm.Print_Titles" localSheetId="1">'部门收入预算表01-2'!$A:$A,'部门收入预算表01-2'!$1:$1</definedName>
    <definedName name="_xlnm.Print_Titles" localSheetId="19">部门项目中期规划预算表13!$A:$A,部门项目中期规划预算表13!$1:$1</definedName>
    <definedName name="_xlnm.Print_Titles" localSheetId="13">部门政府采购预算表08!$A:$A,部门政府采购预算表08!$1:$1</definedName>
    <definedName name="_xlnm.Print_Titles" localSheetId="2">'部门支出预算表01-03'!$A:$A,'部门支出预算表01-03'!$1:$1</definedName>
    <definedName name="_xlnm.Print_Titles" localSheetId="0">'财务收支预算总表01-1'!$A:$A,'财务收支预算总表01-1'!$1:$1</definedName>
    <definedName name="_xlnm.Print_Titles" localSheetId="3">'财政拨款收支预算总表02-1'!$A:$A,'财政拨款收支预算总表02-1'!$1:$1</definedName>
    <definedName name="_xlnm.Print_Titles" localSheetId="12">国有资本经营预算支出表07!$A:$A,国有资本经营预算支出表07!$1:$1</definedName>
    <definedName name="_xlnm.Print_Titles" localSheetId="7">'基本支出预算表（人员类.运转类公用经费项目）04'!$A:$A,'基本支出预算表（人员类.运转类公用经费项目）04'!$1:$1</definedName>
    <definedName name="_xlnm.Print_Titles" localSheetId="18">上级补助项目支出预算表12!$A:$A,上级补助项目支出预算表12!$1:$1</definedName>
    <definedName name="_xlnm.Print_Titles" localSheetId="16">'市对下转移支付绩效目标表10-2'!$A:$A,'市对下转移支付绩效目标表10-2'!$1:$1</definedName>
    <definedName name="_xlnm.Print_Titles" localSheetId="15">'市对下转移支付预算表10-1'!$A:$A,'市对下转移支付预算表10-1'!$1:$1</definedName>
    <definedName name="_xlnm.Print_Titles" localSheetId="9">'项目支出绩效目标表（本次下达）05-2'!$A:$A,'项目支出绩效目标表（本次下达）05-2'!$1:$1</definedName>
    <definedName name="_xlnm.Print_Titles" localSheetId="10">'项目支出绩效目标表（另文下达）05-3'!$A:$A,'项目支出绩效目标表（另文下达）05-3'!$1:$1</definedName>
    <definedName name="_xlnm.Print_Titles" localSheetId="8">'项目支出预算表（其他运转类.特定目标类项目）05-1'!$A:$A,'项目支出预算表（其他运转类.特定目标类项目）05-1'!$1:$1</definedName>
    <definedName name="_xlnm.Print_Titles" localSheetId="17">新增资产配置表11!$A:$A,新增资产配置表11!$1:$1</definedName>
    <definedName name="_xlnm.Print_Titles" localSheetId="6">一般公共预算“三公”经费支出预算表03!$A:$A,一般公共预算“三公”经费支出预算表03!$1:$1</definedName>
    <definedName name="_xlnm.Print_Titles" localSheetId="4">'一般公共预算支出预算表（按功能科目分类）02-2'!$A:$A,'一般公共预算支出预算表（按功能科目分类）02-2'!$1:$1</definedName>
    <definedName name="_xlnm.Print_Titles" localSheetId="5">'一般公共预算支出预算表（按经济科目分类）02-3'!$A:$A,'一般公共预算支出预算表（按经济科目分类）02-3'!$1:$1</definedName>
    <definedName name="_xlnm.Print_Titles" localSheetId="14">政府购买服务预算表09!$A:$A,政府购买服务预算表09!$1:$1</definedName>
    <definedName name="_xlnm.Print_Titles" localSheetId="11">政府性基金预算支出预算表06!$A:$A,政府性基金预算支出预算表06!$1:$1</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0"/>
  <c r="A3" i="19"/>
  <c r="H11" i="18"/>
  <c r="G11"/>
  <c r="F11"/>
  <c r="A3"/>
  <c r="A3" i="17"/>
  <c r="A3" i="16"/>
  <c r="A3" i="15"/>
  <c r="A3" i="14"/>
  <c r="A3" i="13"/>
  <c r="A3" i="12"/>
  <c r="A3" i="10"/>
  <c r="A3" i="9"/>
  <c r="A3" i="8"/>
  <c r="A3" i="7"/>
  <c r="A3" i="6"/>
  <c r="A3" i="5"/>
  <c r="A3" i="4"/>
  <c r="A3" i="3"/>
  <c r="A3" i="2"/>
  <c r="C35" i="1"/>
  <c r="C34"/>
  <c r="C33"/>
  <c r="C32"/>
  <c r="C31"/>
  <c r="C30"/>
  <c r="C29"/>
  <c r="C28"/>
  <c r="C27"/>
  <c r="C26"/>
  <c r="C25"/>
  <c r="C24"/>
  <c r="C23"/>
  <c r="C22"/>
  <c r="C21"/>
  <c r="C20"/>
  <c r="C19"/>
  <c r="C18"/>
  <c r="C17"/>
  <c r="C16"/>
  <c r="C15"/>
  <c r="C14"/>
  <c r="C13"/>
  <c r="C12"/>
  <c r="C11"/>
  <c r="C10"/>
  <c r="C9"/>
  <c r="C8"/>
  <c r="C7"/>
  <c r="A3"/>
</calcChain>
</file>

<file path=xl/sharedStrings.xml><?xml version="1.0" encoding="utf-8"?>
<sst xmlns="http://schemas.openxmlformats.org/spreadsheetml/2006/main" count="2225" uniqueCount="642">
  <si>
    <t>预算01-1表</t>
  </si>
  <si>
    <t>财务收支预算总表</t>
  </si>
  <si>
    <t>单位：万元</t>
  </si>
  <si>
    <t>收        入</t>
  </si>
  <si>
    <t>支        出</t>
  </si>
  <si>
    <t>项      目</t>
  </si>
  <si>
    <t>2024年预算数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</si>
  <si>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</si>
  <si>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</si>
  <si>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</si>
  <si>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</si>
  <si>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</si>
  <si>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</si>
  <si>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</si>
  <si>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</si>
  <si>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</si>
  <si>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</si>
  <si>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</si>
  <si>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</si>
  <si>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</si>
  <si>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</si>
  <si>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</si>
  <si>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</si>
  <si>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</si>
  <si>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</si>
  <si>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</si>
  <si>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</si>
  <si>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</si>
  <si>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</si>
  <si>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</si>
  <si>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</si>
  <si>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</si>
  <si>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</si>
  <si>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</si>
  <si>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</si>
  <si>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</si>
  <si>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</si>
  <si>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</si>
  <si>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</si>
  <si>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</si>
  <si>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</si>
  <si>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</si>
  <si>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301</t>
  </si>
  <si>
    <t>中国共产党曲靖市委员会办公室</t>
  </si>
  <si>
    <t>301001</t>
  </si>
  <si>
    <t>预算01-3表</t>
  </si>
  <si>
    <t>部门支出预算表</t>
  </si>
  <si>
    <t>科目编码</t>
  </si>
  <si>
    <t>科目名称</t>
  </si>
  <si>
    <t>基本支出</t>
  </si>
  <si>
    <t>项目支出</t>
  </si>
  <si>
    <t>财政专户管理的支出</t>
  </si>
  <si>
    <t>其中：财政拨款</t>
  </si>
  <si>
    <t>事业支出</t>
  </si>
  <si>
    <t>事业单位
经营支出</t>
  </si>
  <si>
    <t>上级补助支出</t>
  </si>
  <si>
    <t>附属单位补助支出</t>
  </si>
  <si>
    <t>其他支出</t>
  </si>
  <si>
    <t>201</t>
  </si>
  <si>
    <t>一般公共服务支出</t>
  </si>
  <si>
    <t>20126</t>
  </si>
  <si>
    <t>档案事务</t>
  </si>
  <si>
    <t>2012602</t>
  </si>
  <si>
    <t>一般行政管理事务</t>
  </si>
  <si>
    <t>2012604</t>
  </si>
  <si>
    <t>档案馆</t>
  </si>
  <si>
    <t>20131</t>
  </si>
  <si>
    <t>党委办公厅（室）及相关机构事务</t>
  </si>
  <si>
    <t>2013101</t>
  </si>
  <si>
    <t>行政运行</t>
  </si>
  <si>
    <t>2013102</t>
  </si>
  <si>
    <t>2013150</t>
  </si>
  <si>
    <t>事业运行</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</si>
  <si>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</si>
  <si>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</si>
  <si>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</si>
  <si>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</si>
  <si>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</si>
  <si>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</si>
  <si>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</si>
  <si>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</si>
  <si>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</si>
  <si>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</si>
  <si>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</si>
  <si>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</si>
  <si>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</si>
  <si>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</si>
  <si>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</si>
  <si>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</si>
  <si>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</si>
  <si>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</si>
  <si>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</si>
  <si>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</si>
  <si>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</si>
  <si>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</si>
  <si>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</si>
  <si>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</si>
  <si>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</si>
  <si>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</si>
  <si>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</si>
  <si>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</si>
  <si>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</si>
  <si>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</si>
  <si>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</si>
  <si>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</si>
  <si>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</si>
  <si>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</si>
  <si>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</si>
  <si>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</si>
  <si>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</si>
  <si>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</si>
  <si>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</si>
  <si>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</si>
  <si>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</si>
  <si>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</si>
  <si>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</si>
  <si>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</si>
  <si>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</si>
  <si>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</si>
  <si>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</si>
  <si>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</si>
  <si>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</si>
  <si>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</si>
  <si>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</si>
  <si>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</si>
  <si>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</si>
  <si>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</si>
  <si>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</si>
  <si>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</si>
  <si>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</si>
  <si>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</si>
  <si>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</si>
  <si>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</si>
  <si>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</si>
  <si>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</si>
  <si>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</si>
  <si>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</si>
  <si>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</si>
  <si>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</si>
  <si>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</si>
  <si>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</si>
  <si>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</si>
  <si>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部门预算支出功能分类科目</t>
  </si>
  <si>
    <t>人员经费</t>
  </si>
  <si>
    <t>公用经费</t>
  </si>
  <si>
    <t>1</t>
  </si>
  <si>
    <t>2</t>
  </si>
  <si>
    <t>3</t>
  </si>
  <si>
    <t>4</t>
  </si>
  <si>
    <t>5</t>
  </si>
  <si>
    <t>6</t>
  </si>
  <si>
    <t>预算02-3表</t>
  </si>
  <si>
    <t>政府预算支出经济分类科目</t>
  </si>
  <si>
    <t>社会保险基金预算</t>
  </si>
  <si>
    <t>部门预算支出经济分类科目</t>
  </si>
  <si>
    <t>类</t>
  </si>
  <si>
    <t>款</t>
  </si>
  <si>
    <t>7</t>
  </si>
  <si>
    <t>8</t>
  </si>
  <si>
    <t>9</t>
  </si>
  <si>
    <t>10</t>
  </si>
  <si>
    <t>11</t>
  </si>
  <si>
    <t>12</t>
  </si>
  <si>
    <t>13</t>
  </si>
  <si>
    <t>17</t>
  </si>
  <si>
    <t>18</t>
  </si>
  <si>
    <t>19</t>
  </si>
  <si>
    <t>20</t>
  </si>
  <si>
    <t>21</t>
  </si>
  <si>
    <t>22</t>
  </si>
  <si>
    <t>23</t>
  </si>
  <si>
    <t>24</t>
  </si>
  <si>
    <t>25</t>
  </si>
  <si>
    <t>26</t>
  </si>
  <si>
    <t>27</t>
  </si>
  <si>
    <t>501</t>
  </si>
  <si>
    <t>机关工资福利支出</t>
  </si>
  <si>
    <t>工资福利支出</t>
  </si>
  <si>
    <t>01</t>
  </si>
  <si>
    <t>工资奖金津补贴</t>
  </si>
  <si>
    <t>基本工资</t>
  </si>
  <si>
    <t>02</t>
  </si>
  <si>
    <t>社会保障缴费</t>
  </si>
  <si>
    <t>津贴补贴</t>
  </si>
  <si>
    <t>03</t>
  </si>
  <si>
    <t>奖金</t>
  </si>
  <si>
    <t>99</t>
  </si>
  <si>
    <t>其他工资福利支出</t>
  </si>
  <si>
    <t>07</t>
  </si>
  <si>
    <t>绩效工资</t>
  </si>
  <si>
    <t>502</t>
  </si>
  <si>
    <t>机关商品和服务支出</t>
  </si>
  <si>
    <t>08</t>
  </si>
  <si>
    <t>机关事业单位基本养老保险缴费</t>
  </si>
  <si>
    <t>办公经费</t>
  </si>
  <si>
    <t>09</t>
  </si>
  <si>
    <t>职业年金缴费</t>
  </si>
  <si>
    <t>会议费</t>
  </si>
  <si>
    <t>职工基本医疗保险缴费</t>
  </si>
  <si>
    <t>培训费</t>
  </si>
  <si>
    <t>公务员医疗补助缴费</t>
  </si>
  <si>
    <t>05</t>
  </si>
  <si>
    <t>委托业务费</t>
  </si>
  <si>
    <t>其他社会保障缴费</t>
  </si>
  <si>
    <t>06</t>
  </si>
  <si>
    <t>公务接待费</t>
  </si>
  <si>
    <t>公务用车运行维护费</t>
  </si>
  <si>
    <t>维修（护）费</t>
  </si>
  <si>
    <t>302</t>
  </si>
  <si>
    <t>商品和服务支出</t>
  </si>
  <si>
    <t>其他商品和服务支出</t>
  </si>
  <si>
    <t>办公费</t>
  </si>
  <si>
    <t>503</t>
  </si>
  <si>
    <t>机关资本性支出（一）</t>
  </si>
  <si>
    <t>印刷费</t>
  </si>
  <si>
    <t>设备购置</t>
  </si>
  <si>
    <t>水费</t>
  </si>
  <si>
    <t>505</t>
  </si>
  <si>
    <t>对事业单位经常性补助</t>
  </si>
  <si>
    <t>电费</t>
  </si>
  <si>
    <t>邮电费</t>
  </si>
  <si>
    <t>物业管理费</t>
  </si>
  <si>
    <t>509</t>
  </si>
  <si>
    <t>对个人和家庭的补助</t>
  </si>
  <si>
    <t>差旅费</t>
  </si>
  <si>
    <t>社会福利和救助</t>
  </si>
  <si>
    <t>离退休费</t>
  </si>
  <si>
    <t>14</t>
  </si>
  <si>
    <t>租赁费</t>
  </si>
  <si>
    <t>513</t>
  </si>
  <si>
    <t>转移性支出</t>
  </si>
  <si>
    <t>15</t>
  </si>
  <si>
    <t>上下级政府间转移性支出</t>
  </si>
  <si>
    <t>16</t>
  </si>
  <si>
    <t>劳务费</t>
  </si>
  <si>
    <t>28</t>
  </si>
  <si>
    <t>工会经费</t>
  </si>
  <si>
    <t>29</t>
  </si>
  <si>
    <t>福利费</t>
  </si>
  <si>
    <t>31</t>
  </si>
  <si>
    <t>39</t>
  </si>
  <si>
    <t>其他交通费用</t>
  </si>
  <si>
    <t>303</t>
  </si>
  <si>
    <t>离休费</t>
  </si>
  <si>
    <t>退休费</t>
  </si>
  <si>
    <t>生活补助</t>
  </si>
  <si>
    <t>医疗费补助</t>
  </si>
  <si>
    <t>310</t>
  </si>
  <si>
    <t>资本性支出</t>
  </si>
  <si>
    <t>办公设备购置</t>
  </si>
  <si>
    <t>专用设备购置</t>
  </si>
  <si>
    <t>信息网络及软件购置更新</t>
  </si>
  <si>
    <t>399</t>
  </si>
  <si>
    <t>预算03表</t>
  </si>
  <si>
    <t>一般公共预算“三公”经费支出预算表</t>
  </si>
  <si>
    <t>“三公”经费合计</t>
  </si>
  <si>
    <t>因公出国（境）费</t>
  </si>
  <si>
    <t>公务用车购置及运行费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</si>
  <si>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</si>
  <si>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</si>
  <si>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</si>
  <si>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</si>
  <si>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</si>
  <si>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</si>
  <si>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</si>
  <si>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</si>
  <si>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</si>
  <si>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</si>
  <si>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</si>
  <si>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</si>
  <si>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</si>
  <si>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</si>
  <si>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</si>
  <si>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</si>
  <si>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</si>
  <si>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</si>
  <si>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</si>
  <si>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</si>
  <si>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</si>
  <si>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</si>
  <si>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530300210000000021790</t>
  </si>
  <si>
    <t>行政人员支出工资</t>
  </si>
  <si>
    <t>30101</t>
  </si>
  <si>
    <t>530300210000000021791</t>
  </si>
  <si>
    <t>事业人员支出工资</t>
  </si>
  <si>
    <t>30102</t>
  </si>
  <si>
    <t>530300231100001524081</t>
  </si>
  <si>
    <t>公务员基础绩效奖</t>
  </si>
  <si>
    <t>30103</t>
  </si>
  <si>
    <t>530300231100001524082</t>
  </si>
  <si>
    <t>事业人员参照公务员规范后绩效奖</t>
  </si>
  <si>
    <t>30107</t>
  </si>
  <si>
    <t>530300210000000021801</t>
  </si>
  <si>
    <t>社会保障缴费（养老保险）</t>
  </si>
  <si>
    <t>30108</t>
  </si>
  <si>
    <t>530300210000000021798</t>
  </si>
  <si>
    <t>社会保障缴费（基本医疗保险）</t>
  </si>
  <si>
    <t>30110</t>
  </si>
  <si>
    <t>530300210000000021797</t>
  </si>
  <si>
    <t>社会保障缴费（工伤保险）</t>
  </si>
  <si>
    <t>30112</t>
  </si>
  <si>
    <t>530300210000000021799</t>
  </si>
  <si>
    <t>社会保障缴费（生育保险）</t>
  </si>
  <si>
    <t>530300210000000021800</t>
  </si>
  <si>
    <t>社会保障缴费（失业保险）</t>
  </si>
  <si>
    <t>530300210000000021796</t>
  </si>
  <si>
    <t>社会保障缴费（附加商业险）</t>
  </si>
  <si>
    <t>530300210000000021804</t>
  </si>
  <si>
    <t>社会保障缴费（住房公积金）</t>
  </si>
  <si>
    <t>30113</t>
  </si>
  <si>
    <t>530300241100002469455</t>
  </si>
  <si>
    <t>挂职援滇干部艰边津贴</t>
  </si>
  <si>
    <t>530300231100001181695</t>
  </si>
  <si>
    <t>其他人员支出</t>
  </si>
  <si>
    <t>30199</t>
  </si>
  <si>
    <t>530300210000000021819</t>
  </si>
  <si>
    <t>一般公用经费</t>
  </si>
  <si>
    <t>30201</t>
  </si>
  <si>
    <t>30211</t>
  </si>
  <si>
    <t>530300210000000021808</t>
  </si>
  <si>
    <t>30231</t>
  </si>
  <si>
    <t>530300210000000021809</t>
  </si>
  <si>
    <t>30217</t>
  </si>
  <si>
    <t>530300210000000021816</t>
  </si>
  <si>
    <t>离休公用经费</t>
  </si>
  <si>
    <t>530300210000000021818</t>
  </si>
  <si>
    <t>退休公用经费</t>
  </si>
  <si>
    <t>530300210000000021815</t>
  </si>
  <si>
    <t>30215</t>
  </si>
  <si>
    <t>530300210000000021817</t>
  </si>
  <si>
    <t>30216</t>
  </si>
  <si>
    <t>530300210000000021812</t>
  </si>
  <si>
    <t>30228</t>
  </si>
  <si>
    <t>530300210000000021813</t>
  </si>
  <si>
    <t>30229</t>
  </si>
  <si>
    <t>530300210000000021814</t>
  </si>
  <si>
    <t>公务出行租车经费</t>
  </si>
  <si>
    <t>30239</t>
  </si>
  <si>
    <t>530300210000000021810</t>
  </si>
  <si>
    <t>行政人员公务交通补贴</t>
  </si>
  <si>
    <t>530300210000000021805</t>
  </si>
  <si>
    <t>30301</t>
  </si>
  <si>
    <t>30305</t>
  </si>
  <si>
    <t>530300241100002469457</t>
  </si>
  <si>
    <t>遗属生活补助资金</t>
  </si>
  <si>
    <t>530300210000000021792</t>
  </si>
  <si>
    <t>公务员医疗费</t>
  </si>
  <si>
    <t>30111</t>
  </si>
  <si>
    <t>530300210000000021794</t>
  </si>
  <si>
    <t>离休人员医疗统筹费(行政)</t>
  </si>
  <si>
    <t>30307</t>
  </si>
  <si>
    <t>530300210000000021803</t>
  </si>
  <si>
    <t>退休公务员医疗费</t>
  </si>
  <si>
    <t>预算05-1表</t>
  </si>
  <si>
    <t>项目支出预算表（其他运转类.特定目标类项目）</t>
  </si>
  <si>
    <t>项目分类</t>
  </si>
  <si>
    <t>经济科目编码</t>
  </si>
  <si>
    <t>经济科目名称</t>
  </si>
  <si>
    <t>本年拨款</t>
  </si>
  <si>
    <t>其中：本次下达</t>
  </si>
  <si>
    <t>《曲靖通讯》及市委文件汇编经费</t>
  </si>
  <si>
    <t>专项业务类</t>
  </si>
  <si>
    <t>530300200000000001259</t>
  </si>
  <si>
    <t>30202</t>
  </si>
  <si>
    <t>30207</t>
  </si>
  <si>
    <t>30226</t>
  </si>
  <si>
    <t>办公室租用专项经费</t>
  </si>
  <si>
    <t>530300210000000017559</t>
  </si>
  <si>
    <t>30206</t>
  </si>
  <si>
    <t>30214</t>
  </si>
  <si>
    <t>办公自动化网络维护及传真经费</t>
  </si>
  <si>
    <t>530300200000000001547</t>
  </si>
  <si>
    <t>31002</t>
  </si>
  <si>
    <t>党办系统干部教育培训专项经费</t>
  </si>
  <si>
    <t>530300210000000018016</t>
  </si>
  <si>
    <t>30227</t>
  </si>
  <si>
    <t>党委系统信息业务及文件打印经费</t>
  </si>
  <si>
    <t>530300200000000001395</t>
  </si>
  <si>
    <t>督办业务及综合目标考核业务经费</t>
  </si>
  <si>
    <t>530300200000000000908</t>
  </si>
  <si>
    <t>30209</t>
  </si>
  <si>
    <t>30299</t>
  </si>
  <si>
    <t>曲靖现场办公会及狠抓落实年经费</t>
  </si>
  <si>
    <t>530300200000000001455</t>
  </si>
  <si>
    <t>30205</t>
  </si>
  <si>
    <t>30213</t>
  </si>
  <si>
    <t>全市档案业务工作法规宣传培训及调研工作经费</t>
  </si>
  <si>
    <t>530300210000000017633</t>
  </si>
  <si>
    <t>市级电子公文归档管理与移交进馆系统建设项目经费</t>
  </si>
  <si>
    <t>530300241100002320147</t>
  </si>
  <si>
    <t>31007</t>
  </si>
  <si>
    <t>档案保管开发利用及数字化工作经费</t>
  </si>
  <si>
    <t>530300200000000000220</t>
  </si>
  <si>
    <t>档案馆库（含临时库房）运行维护经费</t>
  </si>
  <si>
    <t>530300200000000001605</t>
  </si>
  <si>
    <t>租用马龙库房经费</t>
  </si>
  <si>
    <t>事业发展类</t>
  </si>
  <si>
    <t>530300200000000000342</t>
  </si>
  <si>
    <t>39999</t>
  </si>
  <si>
    <t>说明：中国共产党曲靖市委员会办公室其余项目为涉密项目，不作公开。</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</si>
  <si>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</si>
  <si>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</si>
  <si>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</si>
  <si>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</si>
  <si>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</si>
  <si>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</si>
  <si>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</si>
  <si>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</si>
  <si>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</si>
  <si>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</si>
  <si>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</si>
  <si>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</si>
  <si>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深入学习贯彻习近平总书记关于党委办公室系统“五个坚持”的指示精神，切实加强党委办公室系统干部队伍建设，提升干部队伍整体素质，切实提升“三服务”工作的质量和水平，为党委各项工作高效有序运转提供坚强有力保障。</t>
  </si>
  <si>
    <t>产出指标</t>
  </si>
  <si>
    <t>质量指标</t>
  </si>
  <si>
    <t>培训合格率</t>
  </si>
  <si>
    <t>&gt;=</t>
  </si>
  <si>
    <t>90</t>
  </si>
  <si>
    <t>%</t>
  </si>
  <si>
    <t>定性指标</t>
  </si>
  <si>
    <t>培训合格程度</t>
  </si>
  <si>
    <t>时效指标</t>
  </si>
  <si>
    <t>培训计划按期完成率</t>
  </si>
  <si>
    <t>=</t>
  </si>
  <si>
    <t>100</t>
  </si>
  <si>
    <t>培训计划按期完成</t>
  </si>
  <si>
    <t>效益指标</t>
  </si>
  <si>
    <t>社会效益指标</t>
  </si>
  <si>
    <t>受培训干部业务能力提升率</t>
  </si>
  <si>
    <t>服务党委中心工作</t>
  </si>
  <si>
    <t>满意度指标</t>
  </si>
  <si>
    <t>服务对象满意度指标</t>
  </si>
  <si>
    <t>培训干部满意率</t>
  </si>
  <si>
    <t>&gt;</t>
  </si>
  <si>
    <t>95%</t>
  </si>
  <si>
    <t>定量指标</t>
  </si>
  <si>
    <t>接受培训干部满意程度</t>
  </si>
  <si>
    <t>切实做好市委文件、电报、信函的传递和保密工作及其日常文书处理；做好文件、内部刊物及相关文稿的印制、校核、分发、清退、归档等工作。确保市委文件，材料的及时印制，保证各项工作的高效有序开展。按照《曲靖市党委系统信息工作量化目标管理考核办法（试行）》，切实做好信息收集、采编、报送等工作，确保全市各级党委办公室信息报送职责和任务落到实处，切实为各级党委做好信息服务。</t>
  </si>
  <si>
    <t>数量指标</t>
  </si>
  <si>
    <t>文件印制完成率</t>
  </si>
  <si>
    <t>完成市委文件，文稿材料的印制，未完成一份扣0.5分。</t>
  </si>
  <si>
    <t>向省委报送信息</t>
  </si>
  <si>
    <t>180</t>
  </si>
  <si>
    <t>条</t>
  </si>
  <si>
    <t>完成报送得满分，每少一条扣0.5分。</t>
  </si>
  <si>
    <t>文件印制准确率</t>
  </si>
  <si>
    <t>完成市委文件，文稿材料的印制</t>
  </si>
  <si>
    <t>服务市委中心工作</t>
  </si>
  <si>
    <t>较好</t>
  </si>
  <si>
    <t>各级各部门满意率</t>
  </si>
  <si>
    <t>各级各部门满意情况</t>
  </si>
  <si>
    <t>加强设备更新力度，注重做好互联网线路维护、终端维护和网络管理等，切实保障好机关办公需要，提升办公自动化水平。围绕市委中心工作，严格电报传递办理程序，确保各种明传电报、密传电报按时上传下达，高标准、高质量完成各种电报传递工作，保证市委工作的正常开展，为市委和全市经济社会发展提供优质的服务。</t>
  </si>
  <si>
    <t>及时更新维护</t>
  </si>
  <si>
    <t>及时</t>
  </si>
  <si>
    <t>服务中心工作</t>
  </si>
  <si>
    <t>干部职工满意率</t>
  </si>
  <si>
    <t>90%</t>
  </si>
  <si>
    <t>干部职工满意情况</t>
  </si>
  <si>
    <t>完成全市档案的收集、整理、文化产品开发，做好日常档案保管工作。</t>
  </si>
  <si>
    <t>完成声像档案</t>
  </si>
  <si>
    <t>3000</t>
  </si>
  <si>
    <t>举办档案培训次数</t>
  </si>
  <si>
    <t>次</t>
  </si>
  <si>
    <t>生态效益指标</t>
  </si>
  <si>
    <t>提供使用率</t>
  </si>
  <si>
    <t>95</t>
  </si>
  <si>
    <t>剪辑对象满意度</t>
  </si>
  <si>
    <t>发放2023年度编外人员工资。</t>
  </si>
  <si>
    <t>发放编外人员工资准时率</t>
  </si>
  <si>
    <t>工资发放准时率</t>
  </si>
  <si>
    <t>经济效益指标</t>
  </si>
  <si>
    <t>解决未就业人员</t>
  </si>
  <si>
    <t>人</t>
  </si>
  <si>
    <t>编外人员满意度</t>
  </si>
  <si>
    <t>保证档案馆正常运行，进行档案馆日常维护，保护馆藏档案安全、完整。</t>
  </si>
  <si>
    <t>档案馆运行</t>
  </si>
  <si>
    <t>正常</t>
  </si>
  <si>
    <t>年</t>
  </si>
  <si>
    <t>馆藏档案保管</t>
  </si>
  <si>
    <t>安全</t>
  </si>
  <si>
    <t>提供查询查阅</t>
  </si>
  <si>
    <t>查阅档案人员及企事业、社会团体满意度</t>
  </si>
  <si>
    <t>切实做好党的路线、方针、政策以及中央和省、市委的决策、决定、规定、工作部署贯彻落实的督促检查，调查研究、收集反馈信息，综合重要情况和协调工作。努力提高督查工作质量和水平，较好地推动各项工作任务和领导批示件落到实处。通过整合考核资源，年初统一下达指标，日常跟踪督查问效，年终集中考核奖惩，有效避免了多头重复考核，减轻基层负担，转变作风，提高干部工作积极性，促进经济社会又好又快发展。</t>
  </si>
  <si>
    <t>专项查办件完成率</t>
  </si>
  <si>
    <t>做好督促检查</t>
  </si>
  <si>
    <t>　 督办件完成率</t>
  </si>
  <si>
    <t>按时按质完成考核工作</t>
  </si>
  <si>
    <t>服务经济社会发展</t>
  </si>
  <si>
    <t>　 服务对象满意率</t>
  </si>
  <si>
    <t>1、由市委办办文科拟定订购方案，明确所订刊物种类及赠阅人员范围，然后组织实施 。确保《中办通讯》在各级党组织和党员中的发行量，提高刊物的覆盖面和影响力。
2、组织有关科室把市委文件进行整理汇编成册。
3、创办《曲靖通讯》，开设“卷首语、本刊特稿、重要决策、本刊关注、党建经纬、新曲靖建设、新农村建设、工作研究、经验交流、调查研究、学习园地、办公室工作、魅力曲靖、阅读鉴赏、他山之石、信息传递、经济动态、大事记、干部任免”等19个栏目。编发全市各地、各部门、各单位及广大干部群众在贯彻落实党的路线、方针、政策。</t>
  </si>
  <si>
    <t>按上级要求完成订购数</t>
  </si>
  <si>
    <t>《曲靖通讯》发放率</t>
  </si>
  <si>
    <t>根据年初计划制定</t>
  </si>
  <si>
    <t>按要求完成市委文件汇编</t>
  </si>
  <si>
    <t>满意率</t>
  </si>
  <si>
    <t>100%</t>
  </si>
  <si>
    <t>服务对象满意情况</t>
  </si>
  <si>
    <t>深入贯彻落实省委省政府曲靖现场办公会精神，紧紧围绕现场办公会确定的各项重点工作任务，准确把握将曲靖打造成先进制造基地、高端食品基地、城乡融合发展示范区和建设云南副中心城市的“四个定位”目标要求。全面贯彻落实中央和省的决策部署，认真贯彻有关会议精神，紧紧围绕市第五次党代会提出的总体要求、目标任务和工作重点，紧扣“狠抓落实、全面完成今年目标任务”活动主题，统一思想，转变作风，以推动各项决策部署落实为目标，明确责任主体，开出责任清单，健全和落实承诺、报告、包保、督查、通报、考核奖惩和问责等各项机制，提振全市各级干部的“精气神”，解决好各级领导班子和干部在狠抓落实中存在的问题，确保年度各项目标任务全面完成。</t>
  </si>
  <si>
    <t>督查完成情况</t>
  </si>
  <si>
    <t>反映督查工作完成情况</t>
  </si>
  <si>
    <t>督查覆盖率</t>
  </si>
  <si>
    <t>反映督查工作覆盖情况</t>
  </si>
  <si>
    <t>督查工作完成及时率</t>
  </si>
  <si>
    <t>反映督查工作完成及时情况</t>
  </si>
  <si>
    <t>社会公众满意度</t>
  </si>
  <si>
    <t>干部群众满意情况</t>
  </si>
  <si>
    <t>530300200000000000662</t>
  </si>
  <si>
    <t>专项业务经费</t>
  </si>
  <si>
    <t>做好中央、省委领导到曲靖调研、检查工作的相关服务保障；负责市委领导参加的重要活动的组织安排、协调联络工作；负责市委各种大型活动的组织协调、资料收集整理等相关工作。</t>
  </si>
  <si>
    <t>服务保障率</t>
  </si>
  <si>
    <t>切实做好服务保障</t>
  </si>
  <si>
    <t>依托全市电子政务平台（网络），对接曲靖市协同办公系统，在市级机关范围内采用嵌入或独立模式建设并试运行曲靖市电子文件归档移交系统。
进行电子文件的收集、检测、整理、归档，电子档案的管理、存储、移交、利用等功能的试运行和验证。</t>
  </si>
  <si>
    <t>系统故障率</t>
  </si>
  <si>
    <t>&lt;</t>
  </si>
  <si>
    <t>天</t>
  </si>
  <si>
    <t>反映系统平台建设的质量状况。</t>
  </si>
  <si>
    <t>档案利用人群增长率</t>
  </si>
  <si>
    <t>80</t>
  </si>
  <si>
    <t xml:space="preserve">反映项目实施后市级立档单位档案利用人群范围扩大的比例。
</t>
  </si>
  <si>
    <t>服务对象满意度</t>
  </si>
  <si>
    <t>电子公文归档系统服务对象满意程度</t>
  </si>
  <si>
    <t>依法统筹规划和管理全市档案工作，监督指导全市档案工作规范化建设，全面推行机关档案“三合一制度”，完成领导交办的其它任务。</t>
  </si>
  <si>
    <t>依法统筹规划和管理全市档案工作，监督指导全市档案工作规范化建设，全面推行机关档案“三合一制度”，完成全市档案初级、中级职称评审工作。</t>
  </si>
  <si>
    <t>档案工作规范率提高</t>
  </si>
  <si>
    <t>全市单位满意度</t>
  </si>
  <si>
    <t>工作需要租用后勤服务中心房屋办公，确保工作正常运转。</t>
  </si>
  <si>
    <t>确保工作正常运转</t>
  </si>
  <si>
    <t>服务对象满意率</t>
  </si>
  <si>
    <t xml:space="preserve">说明：中国共产党曲靖市委员会办公室其他涉密项目，未作公开。
</t>
  </si>
  <si>
    <t>预算05-3表</t>
  </si>
  <si>
    <t>项目支出绩效目标表（另文下达）</t>
  </si>
  <si>
    <t>单位名称：中国共产党曲靖市委员会办公室</t>
  </si>
  <si>
    <t>说明：中国共产党曲靖市委员会办公室2024年无项目支出绩效目标（另文下达），故此表为空。</t>
  </si>
  <si>
    <t>预算06表</t>
  </si>
  <si>
    <t>政府性基金预算支出预算表</t>
  </si>
  <si>
    <t>单位名称：预算科</t>
  </si>
  <si>
    <t>单位名称</t>
  </si>
  <si>
    <t>本年政府性基金预算支出</t>
  </si>
  <si>
    <t>说明：中国共产党曲靖市委员会办公室2024年无政府性基金预算支出，故此表为空。</t>
  </si>
  <si>
    <t>国有资本经营预算支出预算表</t>
  </si>
  <si>
    <t>本年国有资本经营预算支出</t>
  </si>
  <si>
    <t>说明：中国共产党曲靖市委员会办公室2024年无国有资本经营预算支出，故此表为空。</t>
  </si>
  <si>
    <t>预算08表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</si>
  <si>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</si>
  <si>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</si>
  <si>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</si>
  <si>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</si>
  <si>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</si>
  <si>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</si>
  <si>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</si>
  <si>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</si>
  <si>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</si>
  <si>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</si>
  <si>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80400002</t>
  </si>
  <si>
    <t>档案馆设备采购费</t>
  </si>
  <si>
    <t>A 货物类</t>
  </si>
  <si>
    <t>批</t>
  </si>
  <si>
    <t>复印纸采购</t>
  </si>
  <si>
    <t>C 服务</t>
  </si>
  <si>
    <t>办公用品采购（复印纸）</t>
  </si>
  <si>
    <t>档案馆物业费</t>
  </si>
  <si>
    <t>C21040001 物业管理服务</t>
  </si>
  <si>
    <t>公务用车运行维护费 (保险费)</t>
  </si>
  <si>
    <t>C1804010201 机动车保险服务</t>
  </si>
  <si>
    <t xml:space="preserve">公务用车运行维护费 (保险费) </t>
  </si>
  <si>
    <t>公务用车运行维护费 (维修费）</t>
  </si>
  <si>
    <t>C23120301 车辆维修和保养服务</t>
  </si>
  <si>
    <t>公务用车运行维护费（ 燃油费）</t>
  </si>
  <si>
    <t>C23120302 车辆加油、添加燃料服务</t>
  </si>
  <si>
    <t>预算09表</t>
  </si>
  <si>
    <t>政府购买服务预算表</t>
  </si>
  <si>
    <t>政府购买服务项目</t>
  </si>
  <si>
    <t>政府购买服务指导性目录代码</t>
  </si>
  <si>
    <t>基本支出/项目支出</t>
  </si>
  <si>
    <t>所属服务类别</t>
  </si>
  <si>
    <t>所属服务领域</t>
  </si>
  <si>
    <t>购买内容简述</t>
  </si>
  <si>
    <t>单位自筹</t>
  </si>
  <si>
    <t>合    计</t>
  </si>
  <si>
    <t>说明：中国共产党曲靖市委员会办公室2024年无政府购买服务项目，故此表为空。</t>
  </si>
  <si>
    <t>预算10-1表</t>
  </si>
  <si>
    <t>市对下转移支付预算表</t>
  </si>
  <si>
    <t>单位名称（项目）</t>
  </si>
  <si>
    <t>地区</t>
  </si>
  <si>
    <t>政府性基金</t>
  </si>
  <si>
    <t>开发区</t>
  </si>
  <si>
    <t>麒麟区</t>
  </si>
  <si>
    <t>沾益区</t>
  </si>
  <si>
    <t>马龙区</t>
  </si>
  <si>
    <t>宣威市</t>
  </si>
  <si>
    <t>富源县</t>
  </si>
  <si>
    <t>罗平县</t>
  </si>
  <si>
    <t>师宗县</t>
  </si>
  <si>
    <t>陆良县</t>
  </si>
  <si>
    <t>会泽县</t>
  </si>
  <si>
    <t>预算10-2表</t>
  </si>
  <si>
    <t>市对下转移支付绩效目标表</t>
  </si>
  <si>
    <t>保管好档案馆暂时存放的的档案。</t>
  </si>
  <si>
    <t>安全完整</t>
  </si>
  <si>
    <t>保管新增入库的档案</t>
  </si>
  <si>
    <t>人次</t>
  </si>
  <si>
    <t>民生档案异地查询</t>
  </si>
  <si>
    <t>400</t>
  </si>
  <si>
    <t>提供查阅</t>
  </si>
  <si>
    <t>查阅档案主体满意度</t>
  </si>
  <si>
    <t>预算11表</t>
  </si>
  <si>
    <t>新增资产配置表</t>
  </si>
  <si>
    <t>资产类别</t>
  </si>
  <si>
    <t>资产分类代码.名称</t>
  </si>
  <si>
    <t>资产名称</t>
  </si>
  <si>
    <t>计量单位</t>
  </si>
  <si>
    <t>财政部门批复数（万元）</t>
  </si>
  <si>
    <t>单价</t>
  </si>
  <si>
    <t>金额</t>
  </si>
  <si>
    <t>家具和用具</t>
  </si>
  <si>
    <t>0705家具和用具</t>
  </si>
  <si>
    <t>会议桌</t>
  </si>
  <si>
    <t>张</t>
  </si>
  <si>
    <t>设备</t>
  </si>
  <si>
    <t>0702设备</t>
  </si>
  <si>
    <t>彩色打印机</t>
  </si>
  <si>
    <t>台</t>
  </si>
  <si>
    <t>电脑</t>
  </si>
  <si>
    <t>空调</t>
  </si>
  <si>
    <t>预算12表</t>
  </si>
  <si>
    <t>上级补助项目支出预算表</t>
  </si>
  <si>
    <t>上级补助</t>
  </si>
  <si>
    <t>说明：中国共产党曲靖市委员会办公室2024年无上级补助项目支出预算，故此表为空。</t>
  </si>
  <si>
    <t>预算13表</t>
  </si>
  <si>
    <t>部门项目中期规划预算表</t>
  </si>
  <si>
    <t>项目级次</t>
  </si>
  <si>
    <t>2024年</t>
  </si>
  <si>
    <t>2025年</t>
  </si>
  <si>
    <t>2026年</t>
  </si>
  <si>
    <t>311 专项业务类</t>
  </si>
  <si>
    <t>本级</t>
  </si>
  <si>
    <t>323 事业发展类</t>
  </si>
  <si>
    <t>对下</t>
  </si>
  <si>
    <t/>
  </si>
  <si>
    <t>说明：中国共产党曲靖市委员会办公室其它项目为涉密项目，未作公开。</t>
  </si>
  <si>
    <t>一般公共预算支出预算表（按功能科目分类）</t>
    <phoneticPr fontId="33" type="noConversion"/>
  </si>
  <si>
    <t>一般公共预算支出明细表（按经济科目分类）</t>
    <phoneticPr fontId="33" type="noConversion"/>
  </si>
</sst>
</file>

<file path=xl/styles.xml><?xml version="1.0" encoding="utf-8"?>
<styleSheet xmlns="http://schemas.openxmlformats.org/spreadsheetml/2006/main">
  <numFmts count="6">
    <numFmt numFmtId="178" formatCode="yyyy\-mm\-dd"/>
    <numFmt numFmtId="179" formatCode="yyyy\-mm\-dd\ hh:mm:ss"/>
    <numFmt numFmtId="180" formatCode="#,##0;\-#,##0;;@"/>
    <numFmt numFmtId="181" formatCode="#,##0.00;\-#,##0.00;;@"/>
    <numFmt numFmtId="182" formatCode="hh:mm:ss"/>
    <numFmt numFmtId="183" formatCode="0.00_ "/>
  </numFmts>
  <fonts count="37">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b/>
      <sz val="22"/>
      <color rgb="FF000000"/>
      <name val="宋体"/>
      <charset val="134"/>
    </font>
    <font>
      <sz val="10"/>
      <color rgb="FF000000"/>
      <name val="Arial"/>
      <family val="2"/>
    </font>
    <font>
      <sz val="32"/>
      <color rgb="FF000000"/>
      <name val="宋体"/>
      <charset val="134"/>
    </font>
    <font>
      <sz val="10"/>
      <color rgb="FFFFFFFF"/>
      <name val="宋体"/>
      <charset val="134"/>
    </font>
    <font>
      <b/>
      <sz val="21"/>
      <color rgb="FF000000"/>
      <name val="宋体"/>
      <charset val="134"/>
    </font>
    <font>
      <sz val="11"/>
      <color theme="1"/>
      <name val="Calibri"/>
      <family val="2"/>
    </font>
    <font>
      <sz val="11"/>
      <color rgb="FF000000"/>
      <name val="宋体"/>
      <charset val="134"/>
      <scheme val="minor"/>
    </font>
    <font>
      <sz val="9"/>
      <color rgb="FF000000"/>
      <name val="宋体"/>
      <charset val="134"/>
      <scheme val="minor"/>
    </font>
    <font>
      <sz val="9"/>
      <color rgb="FF000000"/>
      <name val="SimSun"/>
      <charset val="134"/>
    </font>
    <font>
      <sz val="9.75"/>
      <color rgb="FF000000"/>
      <name val="宋体"/>
      <charset val="134"/>
      <scheme val="minor"/>
    </font>
    <font>
      <sz val="9.75"/>
      <color rgb="FF000000"/>
      <name val="SimSun"/>
      <charset val="134"/>
    </font>
    <font>
      <sz val="18"/>
      <color rgb="FF000000"/>
      <name val="Microsoft Sans Serif"/>
      <family val="2"/>
    </font>
    <font>
      <sz val="12"/>
      <color rgb="FF000000"/>
      <name val="宋体"/>
      <charset val="134"/>
    </font>
    <font>
      <b/>
      <sz val="9"/>
      <color theme="1"/>
      <name val="宋体"/>
      <charset val="134"/>
    </font>
    <font>
      <sz val="20"/>
      <color rgb="FF000000"/>
      <name val="Microsoft Sans Serif"/>
      <family val="2"/>
    </font>
    <font>
      <sz val="10.5"/>
      <color rgb="FF000000"/>
      <name val="normal"/>
      <family val="1"/>
    </font>
    <font>
      <sz val="10.5"/>
      <color rgb="FF000000"/>
      <name val="SimSun"/>
      <charset val="134"/>
    </font>
    <font>
      <sz val="10.5"/>
      <color rgb="FF000000"/>
      <name val="宋体"/>
      <family val="3"/>
      <charset val="134"/>
      <scheme val="minor"/>
    </font>
    <font>
      <sz val="10.5"/>
      <color rgb="FF000000"/>
      <name val="宋体"/>
      <family val="3"/>
      <charset val="134"/>
    </font>
    <font>
      <b/>
      <sz val="20"/>
      <color rgb="FF000000"/>
      <name val="宋体"/>
      <family val="3"/>
      <charset val="134"/>
    </font>
    <font>
      <b/>
      <sz val="11"/>
      <color rgb="FF000000"/>
      <name val="宋体"/>
      <family val="3"/>
      <charset val="134"/>
    </font>
    <font>
      <sz val="10.5"/>
      <color theme="1"/>
      <name val="normal"/>
      <family val="1"/>
    </font>
    <font>
      <b/>
      <sz val="9"/>
      <color rgb="FF000000"/>
      <name val="宋体"/>
      <family val="3"/>
      <charset val="134"/>
    </font>
    <font>
      <sz val="10"/>
      <name val="宋体"/>
      <family val="3"/>
      <charset val="134"/>
    </font>
    <font>
      <sz val="9"/>
      <color rgb="FF000000"/>
      <name val="Microsoft YaHei UI"/>
      <family val="2"/>
      <charset val="134"/>
    </font>
    <font>
      <sz val="9"/>
      <name val="宋体"/>
      <family val="3"/>
      <charset val="134"/>
    </font>
    <font>
      <b/>
      <sz val="10"/>
      <color rgb="FF000000"/>
      <name val="宋体"/>
      <family val="3"/>
      <charset val="134"/>
    </font>
    <font>
      <sz val="9"/>
      <name val="宋体"/>
      <family val="3"/>
      <charset val="134"/>
      <scheme val="minor"/>
    </font>
    <font>
      <b/>
      <sz val="21"/>
      <color rgb="FF000000"/>
      <name val="宋体"/>
      <family val="3"/>
      <charset val="134"/>
    </font>
    <font>
      <sz val="20"/>
      <color rgb="FF000000"/>
      <name val="宋体"/>
      <family val="3"/>
      <charset val="134"/>
    </font>
    <font>
      <sz val="9"/>
      <color theme="1"/>
      <name val="宋体"/>
      <family val="3"/>
      <charset val="134"/>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s>
  <cellStyleXfs count="232">
    <xf numFmtId="0" fontId="0" fillId="0" borderId="0"/>
    <xf numFmtId="0" fontId="1" fillId="0" borderId="0"/>
    <xf numFmtId="0" fontId="28" fillId="0" borderId="5">
      <alignment horizontal="center" vertical="center"/>
    </xf>
    <xf numFmtId="0" fontId="28" fillId="0" borderId="5">
      <alignment horizontal="center" vertical="center"/>
      <protection locked="0"/>
    </xf>
    <xf numFmtId="0" fontId="2" fillId="0" borderId="0">
      <alignment horizontal="center" vertical="top"/>
    </xf>
    <xf numFmtId="0" fontId="26" fillId="0" borderId="0">
      <alignment horizontal="center" vertical="center"/>
    </xf>
    <xf numFmtId="0" fontId="4" fillId="0" borderId="8">
      <alignment horizontal="center" vertical="center"/>
    </xf>
    <xf numFmtId="4" fontId="3" fillId="0" borderId="1">
      <alignment horizontal="right" vertical="center"/>
    </xf>
    <xf numFmtId="4" fontId="3" fillId="0" borderId="1">
      <alignment horizontal="right" vertical="center"/>
      <protection locked="0"/>
    </xf>
    <xf numFmtId="4" fontId="3" fillId="0" borderId="14">
      <alignment horizontal="right" vertical="center"/>
      <protection locked="0"/>
    </xf>
    <xf numFmtId="4" fontId="28" fillId="0" borderId="14">
      <alignment horizontal="right" vertical="center"/>
    </xf>
    <xf numFmtId="4" fontId="3" fillId="0" borderId="14">
      <alignment horizontal="right" vertical="center"/>
    </xf>
    <xf numFmtId="0" fontId="6" fillId="0" borderId="0">
      <alignment horizontal="center" vertical="center"/>
    </xf>
    <xf numFmtId="0" fontId="28" fillId="0" borderId="1">
      <alignment horizontal="center" vertical="center"/>
    </xf>
    <xf numFmtId="0" fontId="3" fillId="0" borderId="0">
      <alignment horizontal="right"/>
    </xf>
    <xf numFmtId="4" fontId="28" fillId="0" borderId="1">
      <alignment horizontal="right" vertical="center"/>
    </xf>
    <xf numFmtId="0" fontId="3" fillId="0" borderId="1">
      <alignment horizontal="right" vertical="center"/>
    </xf>
    <xf numFmtId="4" fontId="28" fillId="0" borderId="1">
      <alignment horizontal="right" vertical="center"/>
      <protection locked="0"/>
    </xf>
    <xf numFmtId="0" fontId="30" fillId="0" borderId="0">
      <alignment vertical="top"/>
      <protection locked="0"/>
    </xf>
    <xf numFmtId="0" fontId="1" fillId="0" borderId="7">
      <alignment horizontal="center" vertical="center"/>
      <protection locked="0"/>
    </xf>
    <xf numFmtId="0" fontId="1" fillId="0" borderId="15">
      <alignment horizontal="center" vertical="center"/>
      <protection locked="0"/>
    </xf>
    <xf numFmtId="0" fontId="1" fillId="0" borderId="1">
      <alignment horizontal="center" vertical="center"/>
      <protection locked="0"/>
    </xf>
    <xf numFmtId="0" fontId="3" fillId="0" borderId="0">
      <alignment vertical="top"/>
      <protection locked="0"/>
    </xf>
    <xf numFmtId="0" fontId="3" fillId="0" borderId="0">
      <alignment horizontal="left" vertical="center"/>
    </xf>
    <xf numFmtId="0" fontId="1" fillId="0" borderId="15">
      <alignment horizontal="center" vertical="center" wrapText="1"/>
    </xf>
    <xf numFmtId="0" fontId="1" fillId="0" borderId="13">
      <alignment horizontal="center" vertical="center" wrapText="1"/>
      <protection locked="0"/>
    </xf>
    <xf numFmtId="0" fontId="1" fillId="0" borderId="8">
      <alignment horizontal="center" vertical="center" wrapText="1"/>
    </xf>
    <xf numFmtId="0" fontId="1" fillId="0" borderId="13">
      <alignment horizontal="center" vertical="center" wrapText="1"/>
    </xf>
    <xf numFmtId="0" fontId="1" fillId="0" borderId="12">
      <alignment horizontal="center" vertical="center" wrapText="1"/>
      <protection locked="0"/>
    </xf>
    <xf numFmtId="0" fontId="1" fillId="0" borderId="13">
      <alignment horizontal="center" vertical="center"/>
      <protection locked="0"/>
    </xf>
    <xf numFmtId="0" fontId="1" fillId="0" borderId="5">
      <alignment horizontal="center" vertical="center"/>
      <protection locked="0"/>
    </xf>
    <xf numFmtId="3" fontId="1" fillId="0" borderId="5">
      <alignment horizontal="center" vertical="center"/>
    </xf>
    <xf numFmtId="4" fontId="3" fillId="0" borderId="5">
      <alignment horizontal="right" vertical="center"/>
      <protection locked="0"/>
    </xf>
    <xf numFmtId="3" fontId="1" fillId="0" borderId="13">
      <alignment horizontal="center" vertical="center"/>
    </xf>
    <xf numFmtId="0" fontId="4" fillId="0" borderId="6">
      <alignment horizontal="center" vertical="center"/>
    </xf>
    <xf numFmtId="4" fontId="3" fillId="0" borderId="13">
      <alignment horizontal="right" vertical="center"/>
      <protection locked="0"/>
    </xf>
    <xf numFmtId="0" fontId="3" fillId="0" borderId="13">
      <alignment horizontal="right" vertical="center"/>
      <protection locked="0"/>
    </xf>
    <xf numFmtId="0" fontId="3" fillId="0" borderId="0">
      <alignment horizontal="right" wrapText="1"/>
      <protection locked="0"/>
    </xf>
    <xf numFmtId="0" fontId="1" fillId="0" borderId="11">
      <alignment horizontal="center" vertical="center" wrapText="1"/>
    </xf>
    <xf numFmtId="0" fontId="3" fillId="0" borderId="13">
      <alignment horizontal="right" vertical="center"/>
    </xf>
    <xf numFmtId="0" fontId="1" fillId="0" borderId="1"/>
    <xf numFmtId="0" fontId="1" fillId="0" borderId="0">
      <alignment horizontal="right" vertical="center"/>
      <protection locked="0"/>
    </xf>
    <xf numFmtId="0" fontId="1" fillId="0" borderId="0">
      <alignment horizontal="right"/>
      <protection locked="0"/>
    </xf>
    <xf numFmtId="0" fontId="1" fillId="0" borderId="8">
      <alignment horizontal="center" vertical="center" wrapText="1"/>
      <protection locked="0"/>
    </xf>
    <xf numFmtId="0" fontId="30" fillId="0" borderId="0">
      <alignment vertical="top"/>
      <protection locked="0"/>
    </xf>
    <xf numFmtId="0" fontId="4" fillId="0" borderId="3">
      <alignment horizontal="center" vertical="center"/>
    </xf>
    <xf numFmtId="0" fontId="4" fillId="0" borderId="5">
      <alignment horizontal="center" vertical="center"/>
    </xf>
    <xf numFmtId="0" fontId="3" fillId="0" borderId="1">
      <alignment horizontal="left" vertical="center"/>
    </xf>
    <xf numFmtId="0" fontId="3" fillId="0" borderId="5">
      <alignment horizontal="left" vertical="center"/>
    </xf>
    <xf numFmtId="0" fontId="1" fillId="0" borderId="1"/>
    <xf numFmtId="178" fontId="31" fillId="0" borderId="1">
      <alignment horizontal="right" vertical="center"/>
    </xf>
    <xf numFmtId="179" fontId="31" fillId="0" borderId="1">
      <alignment horizontal="right" vertical="center"/>
    </xf>
    <xf numFmtId="180" fontId="31" fillId="0" borderId="1">
      <alignment horizontal="right" vertical="center"/>
    </xf>
    <xf numFmtId="181" fontId="31" fillId="0" borderId="1">
      <alignment horizontal="right" vertical="center"/>
    </xf>
    <xf numFmtId="0" fontId="31" fillId="0" borderId="0">
      <alignment vertical="top"/>
      <protection locked="0"/>
    </xf>
    <xf numFmtId="181" fontId="31" fillId="0" borderId="1">
      <alignment horizontal="right" vertical="center"/>
    </xf>
    <xf numFmtId="10" fontId="31" fillId="0" borderId="1">
      <alignment horizontal="right" vertical="center"/>
    </xf>
    <xf numFmtId="49" fontId="31" fillId="0" borderId="1">
      <alignment horizontal="left" vertical="center" wrapText="1"/>
    </xf>
    <xf numFmtId="182" fontId="31" fillId="0" borderId="1">
      <alignment horizontal="right" vertical="center"/>
    </xf>
    <xf numFmtId="0" fontId="1" fillId="0" borderId="0"/>
    <xf numFmtId="0" fontId="1" fillId="0" borderId="11">
      <alignment horizontal="center" vertical="center" wrapText="1"/>
      <protection locked="0"/>
    </xf>
    <xf numFmtId="0" fontId="1" fillId="0" borderId="12">
      <alignment horizontal="center" vertical="center" wrapText="1"/>
    </xf>
    <xf numFmtId="0" fontId="1" fillId="0" borderId="13">
      <alignment horizontal="center" vertical="center"/>
    </xf>
    <xf numFmtId="0" fontId="3" fillId="0" borderId="8">
      <alignment horizontal="right" vertical="center"/>
      <protection locked="0"/>
    </xf>
    <xf numFmtId="0" fontId="1" fillId="0" borderId="7">
      <alignment horizontal="center" vertical="center" wrapText="1"/>
      <protection locked="0"/>
    </xf>
    <xf numFmtId="0" fontId="6" fillId="0" borderId="0">
      <alignment horizontal="center" vertical="center"/>
      <protection locked="0"/>
    </xf>
    <xf numFmtId="0" fontId="1" fillId="0" borderId="7">
      <alignment horizontal="center" vertical="center" wrapText="1"/>
    </xf>
    <xf numFmtId="3" fontId="1" fillId="0" borderId="6">
      <alignment horizontal="center" vertical="center"/>
    </xf>
    <xf numFmtId="3" fontId="1" fillId="0" borderId="1">
      <alignment horizontal="center" vertical="center"/>
    </xf>
    <xf numFmtId="0" fontId="1" fillId="0" borderId="3">
      <alignment horizontal="center" vertical="center" wrapText="1"/>
      <protection locked="0"/>
    </xf>
    <xf numFmtId="0" fontId="1" fillId="0" borderId="4">
      <alignment horizontal="center" vertical="center" wrapText="1"/>
    </xf>
    <xf numFmtId="0" fontId="1" fillId="0" borderId="5">
      <alignment horizontal="center" vertical="center"/>
    </xf>
    <xf numFmtId="0" fontId="3" fillId="0" borderId="6">
      <alignment horizontal="center" vertical="center"/>
      <protection locked="0"/>
    </xf>
    <xf numFmtId="0" fontId="1" fillId="0" borderId="0"/>
    <xf numFmtId="0" fontId="3" fillId="0" borderId="6">
      <alignment horizontal="center" vertical="center" wrapText="1"/>
      <protection locked="0"/>
    </xf>
    <xf numFmtId="0" fontId="4" fillId="0" borderId="0">
      <alignment horizontal="left" vertical="center"/>
    </xf>
    <xf numFmtId="0" fontId="3" fillId="0" borderId="7">
      <alignment horizontal="left" vertical="center" wrapText="1"/>
      <protection locked="0"/>
    </xf>
    <xf numFmtId="49" fontId="1" fillId="0" borderId="0"/>
    <xf numFmtId="0" fontId="4" fillId="0" borderId="3">
      <alignment horizontal="center" vertical="center" wrapText="1"/>
    </xf>
    <xf numFmtId="0" fontId="4" fillId="0" borderId="4">
      <alignment horizontal="center" vertical="center" wrapText="1"/>
    </xf>
    <xf numFmtId="0" fontId="4" fillId="0" borderId="5">
      <alignment horizontal="center" vertical="center" wrapText="1"/>
    </xf>
    <xf numFmtId="0" fontId="3" fillId="0" borderId="8">
      <alignment horizontal="left" vertical="center" wrapText="1"/>
      <protection locked="0"/>
    </xf>
    <xf numFmtId="0" fontId="4" fillId="0" borderId="0"/>
    <xf numFmtId="0" fontId="2" fillId="0" borderId="0">
      <alignment horizontal="center" vertical="center"/>
    </xf>
    <xf numFmtId="0" fontId="4" fillId="0" borderId="6">
      <alignment horizontal="center" vertical="center"/>
    </xf>
    <xf numFmtId="0" fontId="4" fillId="0" borderId="3">
      <alignment horizontal="center" vertical="center"/>
    </xf>
    <xf numFmtId="0" fontId="4" fillId="0" borderId="5">
      <alignment horizontal="center" vertical="center"/>
    </xf>
    <xf numFmtId="0" fontId="4" fillId="0" borderId="7">
      <alignment horizontal="center" vertical="center"/>
    </xf>
    <xf numFmtId="0" fontId="1" fillId="0" borderId="0">
      <alignment horizontal="right" vertical="center"/>
      <protection locked="0"/>
    </xf>
    <xf numFmtId="0" fontId="1" fillId="0" borderId="0">
      <alignment horizontal="right"/>
      <protection locked="0"/>
    </xf>
    <xf numFmtId="0" fontId="4" fillId="0" borderId="8">
      <alignment horizontal="center" vertical="center"/>
    </xf>
    <xf numFmtId="0" fontId="1" fillId="0" borderId="1">
      <alignment horizontal="center" vertical="center"/>
      <protection locked="0"/>
    </xf>
    <xf numFmtId="0" fontId="3" fillId="0" borderId="0">
      <alignment horizontal="left" vertical="center"/>
      <protection locked="0"/>
    </xf>
    <xf numFmtId="0" fontId="4" fillId="0" borderId="3">
      <alignment horizontal="center" vertical="center" wrapText="1"/>
      <protection locked="0"/>
    </xf>
    <xf numFmtId="0" fontId="4" fillId="0" borderId="4">
      <alignment horizontal="center" vertical="center" wrapText="1"/>
      <protection locked="0"/>
    </xf>
    <xf numFmtId="0" fontId="4" fillId="0" borderId="5">
      <alignment horizontal="center" vertical="center" wrapText="1"/>
      <protection locked="0"/>
    </xf>
    <xf numFmtId="0" fontId="1" fillId="0" borderId="1">
      <alignment horizontal="center" vertical="center"/>
    </xf>
    <xf numFmtId="0" fontId="3" fillId="0" borderId="1">
      <alignment horizontal="left" vertical="center" wrapText="1"/>
      <protection locked="0"/>
    </xf>
    <xf numFmtId="0" fontId="1" fillId="0" borderId="0"/>
    <xf numFmtId="0" fontId="4" fillId="0" borderId="13">
      <alignment horizontal="center" vertical="center"/>
    </xf>
    <xf numFmtId="0" fontId="4" fillId="0" borderId="13">
      <alignment horizontal="center" vertical="center"/>
      <protection locked="0"/>
    </xf>
    <xf numFmtId="0" fontId="3" fillId="0" borderId="0">
      <alignment horizontal="right"/>
    </xf>
    <xf numFmtId="0" fontId="1" fillId="0" borderId="0"/>
    <xf numFmtId="0" fontId="1" fillId="0" borderId="13">
      <alignment horizontal="center" vertical="center" wrapText="1"/>
    </xf>
    <xf numFmtId="3" fontId="4" fillId="0" borderId="13">
      <alignment horizontal="center" vertical="center"/>
      <protection locked="0"/>
    </xf>
    <xf numFmtId="3" fontId="4" fillId="0" borderId="13">
      <alignment horizontal="center" vertical="center"/>
    </xf>
    <xf numFmtId="0" fontId="1" fillId="0" borderId="11">
      <alignment horizontal="center" vertical="center"/>
    </xf>
    <xf numFmtId="0" fontId="1" fillId="0" borderId="11">
      <alignment horizontal="center" vertical="center" wrapText="1"/>
    </xf>
    <xf numFmtId="3" fontId="4" fillId="0" borderId="13">
      <alignment horizontal="center" vertical="top"/>
      <protection locked="0"/>
    </xf>
    <xf numFmtId="0" fontId="1" fillId="0" borderId="13">
      <alignment horizontal="center" vertical="top"/>
    </xf>
    <xf numFmtId="0" fontId="3" fillId="0" borderId="0">
      <alignment horizontal="left" vertical="center" wrapText="1"/>
      <protection locked="0"/>
    </xf>
    <xf numFmtId="0" fontId="1" fillId="0" borderId="14">
      <alignment horizontal="center" vertical="center" wrapText="1"/>
      <protection locked="0"/>
    </xf>
    <xf numFmtId="0" fontId="1" fillId="0" borderId="0">
      <alignment vertical="center"/>
    </xf>
    <xf numFmtId="0" fontId="25" fillId="0" borderId="0">
      <alignment horizontal="center" vertical="center"/>
    </xf>
    <xf numFmtId="0" fontId="26" fillId="0" borderId="0">
      <alignment horizontal="center" vertical="center"/>
    </xf>
    <xf numFmtId="0" fontId="9" fillId="0" borderId="0">
      <alignment horizontal="right"/>
      <protection locked="0"/>
    </xf>
    <xf numFmtId="49" fontId="9" fillId="0" borderId="0">
      <protection locked="0"/>
    </xf>
    <xf numFmtId="49" fontId="4" fillId="0" borderId="3">
      <alignment horizontal="center" vertical="center" wrapText="1"/>
      <protection locked="0"/>
    </xf>
    <xf numFmtId="49" fontId="4" fillId="0" borderId="4">
      <alignment horizontal="center" vertical="center" wrapText="1"/>
      <protection locked="0"/>
    </xf>
    <xf numFmtId="49" fontId="4" fillId="0" borderId="1">
      <alignment horizontal="center" vertical="center"/>
      <protection locked="0"/>
    </xf>
    <xf numFmtId="0" fontId="10" fillId="0" borderId="0">
      <alignment horizontal="center" vertical="center"/>
      <protection locked="0"/>
    </xf>
    <xf numFmtId="0" fontId="1" fillId="0" borderId="8">
      <alignment horizontal="center" vertical="center"/>
      <protection locked="0"/>
    </xf>
    <xf numFmtId="0" fontId="1" fillId="0" borderId="0">
      <alignment horizontal="right"/>
    </xf>
    <xf numFmtId="0" fontId="10" fillId="0" borderId="0">
      <alignment horizontal="center" vertical="center"/>
    </xf>
    <xf numFmtId="0" fontId="10" fillId="0" borderId="0">
      <alignment horizontal="center" vertical="center" wrapText="1"/>
      <protection locked="0"/>
    </xf>
    <xf numFmtId="0" fontId="4" fillId="0" borderId="3">
      <alignment horizontal="center" vertical="center"/>
      <protection locked="0"/>
    </xf>
    <xf numFmtId="0" fontId="4" fillId="0" borderId="4">
      <alignment horizontal="center" vertical="center"/>
      <protection locked="0"/>
    </xf>
    <xf numFmtId="0" fontId="1" fillId="0" borderId="7">
      <alignment horizontal="center" vertical="center"/>
      <protection locked="0"/>
    </xf>
    <xf numFmtId="0" fontId="1" fillId="0" borderId="0"/>
    <xf numFmtId="0" fontId="1" fillId="0" borderId="0">
      <alignment vertical="top"/>
      <protection locked="0"/>
    </xf>
    <xf numFmtId="0" fontId="4" fillId="0" borderId="0">
      <alignment horizontal="left" vertical="center"/>
      <protection locked="0"/>
    </xf>
    <xf numFmtId="0" fontId="3" fillId="0" borderId="7">
      <alignment horizontal="left" vertical="center"/>
      <protection locked="0"/>
    </xf>
    <xf numFmtId="49" fontId="1" fillId="0" borderId="0">
      <protection locked="0"/>
    </xf>
    <xf numFmtId="0" fontId="3" fillId="0" borderId="8">
      <alignment horizontal="left" vertical="center"/>
      <protection locked="0"/>
    </xf>
    <xf numFmtId="0" fontId="4" fillId="0" borderId="6">
      <alignment horizontal="center" vertical="center" wrapText="1"/>
      <protection locked="0"/>
    </xf>
    <xf numFmtId="0" fontId="4" fillId="0" borderId="8">
      <alignment horizontal="center" vertical="center" wrapText="1"/>
      <protection locked="0"/>
    </xf>
    <xf numFmtId="0" fontId="4" fillId="0" borderId="8">
      <alignment horizontal="center" vertical="center"/>
      <protection locked="0"/>
    </xf>
    <xf numFmtId="0" fontId="1" fillId="0" borderId="8">
      <alignment horizontal="center"/>
    </xf>
    <xf numFmtId="0" fontId="4" fillId="0" borderId="5">
      <alignment horizontal="center" vertical="center"/>
      <protection locked="0"/>
    </xf>
    <xf numFmtId="0" fontId="3" fillId="0" borderId="1">
      <alignment horizontal="left" vertical="center"/>
    </xf>
    <xf numFmtId="0" fontId="1" fillId="0" borderId="0"/>
    <xf numFmtId="0" fontId="1" fillId="0" borderId="6">
      <alignment horizontal="center" vertical="center" wrapText="1"/>
      <protection locked="0"/>
    </xf>
    <xf numFmtId="0" fontId="3" fillId="0" borderId="7">
      <alignment horizontal="left" vertical="center"/>
    </xf>
    <xf numFmtId="0" fontId="3" fillId="0" borderId="8">
      <alignment horizontal="left" vertical="center"/>
    </xf>
    <xf numFmtId="0" fontId="4" fillId="0" borderId="4">
      <alignment horizontal="center" vertical="center"/>
    </xf>
    <xf numFmtId="0" fontId="3" fillId="0" borderId="1">
      <alignment horizontal="left" vertical="center" wrapText="1"/>
    </xf>
    <xf numFmtId="0" fontId="1" fillId="0" borderId="0">
      <alignment vertical="center"/>
    </xf>
    <xf numFmtId="0" fontId="4" fillId="0" borderId="1">
      <alignment horizontal="center" vertical="center"/>
      <protection locked="0"/>
    </xf>
    <xf numFmtId="0" fontId="4" fillId="0" borderId="1">
      <alignment horizontal="center" vertical="center" wrapText="1"/>
      <protection locked="0"/>
    </xf>
    <xf numFmtId="0" fontId="3" fillId="0" borderId="1">
      <alignment horizontal="center" vertical="center" wrapText="1"/>
    </xf>
    <xf numFmtId="0" fontId="2" fillId="0" borderId="0">
      <alignment horizontal="center" vertical="center"/>
      <protection locked="0"/>
    </xf>
    <xf numFmtId="0" fontId="3" fillId="0" borderId="1">
      <alignment horizontal="center" vertical="center"/>
      <protection locked="0"/>
    </xf>
    <xf numFmtId="0" fontId="3" fillId="0" borderId="0">
      <alignment horizontal="right" vertical="center"/>
      <protection locked="0"/>
    </xf>
    <xf numFmtId="0" fontId="6" fillId="0" borderId="0">
      <alignment horizontal="center" vertical="center"/>
    </xf>
    <xf numFmtId="0" fontId="1" fillId="0" borderId="0"/>
    <xf numFmtId="0" fontId="1" fillId="0" borderId="0">
      <alignment horizontal="right" vertical="center"/>
    </xf>
    <xf numFmtId="0" fontId="4" fillId="0" borderId="0">
      <alignment horizontal="right" wrapText="1"/>
    </xf>
    <xf numFmtId="0" fontId="4" fillId="0" borderId="16">
      <alignment horizontal="center" vertical="center" wrapText="1"/>
    </xf>
    <xf numFmtId="0" fontId="8" fillId="0" borderId="0">
      <alignment horizontal="center" vertical="center" wrapText="1"/>
    </xf>
    <xf numFmtId="0" fontId="7" fillId="0" borderId="0">
      <alignment vertical="top"/>
    </xf>
    <xf numFmtId="0" fontId="4" fillId="0" borderId="0">
      <protection locked="0"/>
    </xf>
    <xf numFmtId="0" fontId="4" fillId="0" borderId="6">
      <alignment horizontal="center" vertical="center"/>
      <protection locked="0"/>
    </xf>
    <xf numFmtId="0" fontId="4" fillId="0" borderId="0">
      <alignment horizontal="right" vertical="center"/>
      <protection locked="0"/>
    </xf>
    <xf numFmtId="0" fontId="4" fillId="0" borderId="0">
      <alignment horizontal="left" vertical="center" wrapText="1"/>
    </xf>
    <xf numFmtId="0" fontId="1" fillId="0" borderId="1">
      <alignment horizontal="center"/>
    </xf>
    <xf numFmtId="0" fontId="4" fillId="0" borderId="1">
      <alignment horizontal="center" vertical="center"/>
    </xf>
    <xf numFmtId="0" fontId="4" fillId="0" borderId="1">
      <alignment vertical="center" wrapText="1"/>
    </xf>
    <xf numFmtId="0" fontId="8" fillId="0" borderId="0">
      <alignment horizontal="center" vertical="center"/>
    </xf>
    <xf numFmtId="0" fontId="4" fillId="0" borderId="0">
      <alignment wrapText="1"/>
    </xf>
    <xf numFmtId="0" fontId="1" fillId="0" borderId="0">
      <alignment vertical="center"/>
    </xf>
    <xf numFmtId="0" fontId="1" fillId="0" borderId="0">
      <alignment vertical="center"/>
    </xf>
    <xf numFmtId="0" fontId="1" fillId="0" borderId="0"/>
    <xf numFmtId="0" fontId="1" fillId="0" borderId="0">
      <alignment vertical="top"/>
    </xf>
    <xf numFmtId="0" fontId="4" fillId="0" borderId="16">
      <alignment horizontal="center" vertical="center"/>
    </xf>
    <xf numFmtId="0" fontId="4" fillId="0" borderId="14">
      <alignment horizontal="center" vertical="center" wrapText="1"/>
      <protection locked="0"/>
    </xf>
    <xf numFmtId="0" fontId="4" fillId="0" borderId="11">
      <alignment horizontal="center" vertical="center"/>
    </xf>
    <xf numFmtId="0" fontId="1" fillId="0" borderId="0">
      <alignment vertical="center"/>
    </xf>
    <xf numFmtId="0" fontId="4" fillId="0" borderId="6">
      <alignment horizontal="center" vertical="center" wrapText="1"/>
    </xf>
    <xf numFmtId="0" fontId="4" fillId="0" borderId="7">
      <alignment horizontal="center" vertical="center" wrapText="1"/>
    </xf>
    <xf numFmtId="0" fontId="3" fillId="0" borderId="0">
      <alignment horizontal="right" vertical="center"/>
    </xf>
    <xf numFmtId="0" fontId="4" fillId="0" borderId="8">
      <alignment horizontal="center" vertical="center" wrapText="1"/>
    </xf>
    <xf numFmtId="0" fontId="6" fillId="0" borderId="0">
      <alignment horizontal="center" vertical="center" wrapText="1"/>
    </xf>
    <xf numFmtId="0" fontId="3" fillId="0" borderId="0">
      <alignment horizontal="left" vertical="center"/>
    </xf>
    <xf numFmtId="0" fontId="4" fillId="0" borderId="1">
      <alignment horizontal="center" vertical="center" wrapText="1"/>
    </xf>
    <xf numFmtId="0" fontId="3" fillId="0" borderId="1">
      <alignment vertical="center" wrapText="1"/>
    </xf>
    <xf numFmtId="0" fontId="3" fillId="0" borderId="1">
      <alignment horizontal="center" vertical="center" wrapText="1"/>
      <protection locked="0"/>
    </xf>
    <xf numFmtId="0" fontId="1" fillId="0" borderId="0">
      <alignment horizontal="center" wrapText="1"/>
    </xf>
    <xf numFmtId="0" fontId="18" fillId="0" borderId="6">
      <alignment horizontal="center" vertical="center" wrapText="1"/>
    </xf>
    <xf numFmtId="0" fontId="17" fillId="0" borderId="0">
      <alignment horizontal="center" vertical="center" wrapText="1"/>
    </xf>
    <xf numFmtId="0" fontId="18" fillId="0" borderId="1">
      <alignment horizontal="center" vertical="center" wrapText="1"/>
    </xf>
    <xf numFmtId="49" fontId="1" fillId="0" borderId="0"/>
    <xf numFmtId="0" fontId="1" fillId="0" borderId="6">
      <alignment horizontal="center" vertical="center"/>
    </xf>
    <xf numFmtId="49" fontId="1" fillId="0" borderId="0"/>
    <xf numFmtId="49" fontId="4" fillId="0" borderId="7">
      <alignment horizontal="center" vertical="center" wrapText="1"/>
    </xf>
    <xf numFmtId="0" fontId="32" fillId="0" borderId="7">
      <alignment horizontal="center" vertical="center"/>
    </xf>
    <xf numFmtId="49" fontId="4" fillId="0" borderId="8">
      <alignment horizontal="center" vertical="center" wrapText="1"/>
    </xf>
    <xf numFmtId="0" fontId="32" fillId="0" borderId="8">
      <alignment horizontal="center" vertical="center"/>
    </xf>
    <xf numFmtId="0" fontId="20" fillId="0" borderId="0">
      <alignment horizontal="center" vertical="center"/>
    </xf>
    <xf numFmtId="0" fontId="7" fillId="0" borderId="1">
      <alignment horizontal="center" vertical="center"/>
    </xf>
    <xf numFmtId="0" fontId="1" fillId="0" borderId="8">
      <alignment horizontal="center" vertical="center"/>
    </xf>
    <xf numFmtId="49" fontId="4" fillId="0" borderId="6">
      <alignment horizontal="center" vertical="center" wrapText="1"/>
    </xf>
    <xf numFmtId="49" fontId="4" fillId="0" borderId="1">
      <alignment horizontal="center" vertical="center"/>
    </xf>
    <xf numFmtId="0" fontId="32" fillId="0" borderId="6">
      <alignment horizontal="center" vertical="center"/>
    </xf>
    <xf numFmtId="0" fontId="1" fillId="0" borderId="0">
      <alignment wrapText="1"/>
    </xf>
    <xf numFmtId="0" fontId="2" fillId="0" borderId="0">
      <alignment horizontal="center" vertical="center" wrapText="1"/>
    </xf>
    <xf numFmtId="0" fontId="4" fillId="0" borderId="11">
      <alignment horizontal="center" vertical="center" wrapText="1"/>
    </xf>
    <xf numFmtId="0" fontId="4" fillId="0" borderId="12">
      <alignment horizontal="center" vertical="center" wrapText="1"/>
    </xf>
    <xf numFmtId="0" fontId="4" fillId="0" borderId="13">
      <alignment horizontal="center" vertical="center" wrapText="1"/>
    </xf>
    <xf numFmtId="0" fontId="3" fillId="0" borderId="13">
      <alignment horizontal="left" vertical="center" wrapText="1"/>
    </xf>
    <xf numFmtId="0" fontId="3" fillId="0" borderId="15">
      <alignment horizontal="left" vertical="center"/>
    </xf>
    <xf numFmtId="0" fontId="3" fillId="0" borderId="13">
      <alignment horizontal="left" vertical="center"/>
    </xf>
    <xf numFmtId="0" fontId="1" fillId="0" borderId="0">
      <protection locked="0"/>
    </xf>
    <xf numFmtId="0" fontId="4" fillId="0" borderId="11">
      <alignment horizontal="center" vertical="center" wrapText="1"/>
      <protection locked="0"/>
    </xf>
    <xf numFmtId="0" fontId="4" fillId="0" borderId="12">
      <alignment horizontal="center" vertical="center" wrapText="1"/>
      <protection locked="0"/>
    </xf>
    <xf numFmtId="0" fontId="4" fillId="0" borderId="13">
      <alignment horizontal="center" vertical="center" wrapText="1"/>
      <protection locked="0"/>
    </xf>
    <xf numFmtId="0" fontId="3" fillId="0" borderId="13">
      <alignment horizontal="right" vertical="center"/>
      <protection locked="0"/>
    </xf>
    <xf numFmtId="0" fontId="3" fillId="0" borderId="13">
      <alignment horizontal="right" vertical="center"/>
    </xf>
    <xf numFmtId="0" fontId="3" fillId="0" borderId="0">
      <alignment vertical="top" wrapText="1"/>
      <protection locked="0"/>
    </xf>
    <xf numFmtId="0" fontId="3" fillId="0" borderId="0">
      <alignment horizontal="left" vertical="center" wrapText="1"/>
    </xf>
    <xf numFmtId="0" fontId="2" fillId="0" borderId="0">
      <alignment horizontal="center" vertical="center" wrapText="1"/>
      <protection locked="0"/>
    </xf>
    <xf numFmtId="0" fontId="4" fillId="0" borderId="7">
      <alignment horizontal="center" vertical="center" wrapText="1"/>
      <protection locked="0"/>
    </xf>
    <xf numFmtId="0" fontId="4" fillId="0" borderId="15">
      <alignment horizontal="center" vertical="center" wrapText="1"/>
    </xf>
    <xf numFmtId="0" fontId="3" fillId="0" borderId="0">
      <alignment horizontal="right"/>
      <protection locked="0"/>
    </xf>
    <xf numFmtId="0" fontId="4" fillId="0" borderId="7">
      <alignment horizontal="center" vertical="center"/>
      <protection locked="0"/>
    </xf>
    <xf numFmtId="0" fontId="4" fillId="0" borderId="15">
      <alignment horizontal="center" vertical="center"/>
      <protection locked="0"/>
    </xf>
    <xf numFmtId="0" fontId="3" fillId="0" borderId="0">
      <alignment horizontal="right" vertical="center" wrapText="1"/>
      <protection locked="0"/>
    </xf>
    <xf numFmtId="0" fontId="3" fillId="0" borderId="0">
      <alignment horizontal="right" wrapText="1"/>
      <protection locked="0"/>
    </xf>
    <xf numFmtId="0" fontId="4" fillId="0" borderId="15">
      <alignment horizontal="center" vertical="center" wrapText="1"/>
      <protection locked="0"/>
    </xf>
    <xf numFmtId="0" fontId="3" fillId="0" borderId="0">
      <alignment horizontal="right" vertical="center" wrapText="1"/>
    </xf>
    <xf numFmtId="0" fontId="3" fillId="0" borderId="0">
      <alignment horizontal="right" wrapText="1"/>
    </xf>
    <xf numFmtId="0" fontId="3" fillId="0" borderId="14">
      <alignment horizontal="center" vertical="center"/>
    </xf>
    <xf numFmtId="0" fontId="9" fillId="0" borderId="0">
      <alignment horizontal="right"/>
      <protection locked="0"/>
    </xf>
  </cellStyleXfs>
  <cellXfs count="339">
    <xf numFmtId="0" fontId="0" fillId="0" borderId="0" xfId="0" applyFont="1" applyBorder="1"/>
    <xf numFmtId="49" fontId="1" fillId="0" borderId="0" xfId="0" applyNumberFormat="1" applyFont="1" applyBorder="1"/>
    <xf numFmtId="0" fontId="1" fillId="0" borderId="0" xfId="0" applyFont="1" applyBorder="1" applyAlignment="1" applyProtection="1">
      <alignment horizontal="right" vertical="center"/>
      <protection locked="0"/>
    </xf>
    <xf numFmtId="0" fontId="3" fillId="0" borderId="0" xfId="0" applyFont="1" applyBorder="1" applyAlignment="1" applyProtection="1">
      <alignment horizontal="left" vertical="center"/>
      <protection locked="0"/>
    </xf>
    <xf numFmtId="0" fontId="4" fillId="0" borderId="0" xfId="0" applyFont="1" applyBorder="1"/>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1" xfId="96" applyFont="1" applyBorder="1">
      <alignment horizontal="center" vertical="center"/>
    </xf>
    <xf numFmtId="0" fontId="1" fillId="0" borderId="1" xfId="91" applyFont="1" applyBorder="1">
      <alignment horizontal="center" vertical="center"/>
      <protection locked="0"/>
    </xf>
    <xf numFmtId="49" fontId="5" fillId="0" borderId="1" xfId="57" applyNumberFormat="1" applyFont="1" applyBorder="1">
      <alignment horizontal="left" vertical="center" wrapText="1"/>
    </xf>
    <xf numFmtId="0" fontId="0" fillId="0" borderId="1" xfId="0" applyFont="1" applyBorder="1"/>
    <xf numFmtId="181" fontId="5" fillId="0" borderId="1" xfId="0" applyNumberFormat="1" applyFont="1" applyBorder="1" applyAlignment="1">
      <alignment horizontal="right" vertical="center"/>
    </xf>
    <xf numFmtId="49" fontId="1" fillId="0" borderId="0" xfId="77" applyNumberFormat="1" applyFont="1" applyBorder="1"/>
    <xf numFmtId="0" fontId="4" fillId="0" borderId="0" xfId="82" applyFont="1" applyBorder="1"/>
    <xf numFmtId="0" fontId="4" fillId="0" borderId="3" xfId="85" applyFont="1" applyBorder="1">
      <alignment horizontal="center" vertical="center"/>
    </xf>
    <xf numFmtId="0" fontId="4" fillId="0" borderId="5" xfId="80" applyFont="1" applyBorder="1">
      <alignment horizontal="center" vertical="center" wrapText="1"/>
    </xf>
    <xf numFmtId="0" fontId="4" fillId="0" borderId="5" xfId="86" applyFont="1" applyBorder="1">
      <alignment horizontal="center" vertical="center"/>
    </xf>
    <xf numFmtId="0" fontId="3" fillId="0" borderId="1" xfId="145" applyFont="1" applyBorder="1">
      <alignment horizontal="left" vertical="center" wrapText="1"/>
    </xf>
    <xf numFmtId="0" fontId="1" fillId="0" borderId="0" xfId="88" applyFont="1" applyBorder="1">
      <alignment horizontal="right" vertical="center"/>
      <protection locked="0"/>
    </xf>
    <xf numFmtId="0" fontId="4" fillId="0" borderId="6" xfId="84" applyFont="1" applyBorder="1">
      <alignment horizontal="center" vertical="center"/>
    </xf>
    <xf numFmtId="0" fontId="3" fillId="0" borderId="0" xfId="179" applyFont="1" applyBorder="1">
      <alignment horizontal="right" vertical="center"/>
    </xf>
    <xf numFmtId="0" fontId="4" fillId="0" borderId="3" xfId="183" applyFont="1" applyBorder="1">
      <alignment horizontal="center" vertical="center" wrapText="1"/>
    </xf>
    <xf numFmtId="0" fontId="4" fillId="0" borderId="6" xfId="183" applyFont="1" applyBorder="1">
      <alignment horizontal="center" vertical="center" wrapText="1"/>
    </xf>
    <xf numFmtId="0" fontId="4" fillId="0" borderId="9" xfId="183" applyFont="1" applyBorder="1">
      <alignment horizontal="center" vertical="center" wrapText="1"/>
    </xf>
    <xf numFmtId="0" fontId="4" fillId="0" borderId="9" xfId="183" applyFont="1" applyFill="1" applyBorder="1">
      <alignment horizontal="center" vertical="center" wrapText="1"/>
    </xf>
    <xf numFmtId="183" fontId="4" fillId="0" borderId="9" xfId="183" applyNumberFormat="1" applyFont="1" applyFill="1" applyBorder="1">
      <alignment horizontal="center" vertical="center" wrapText="1"/>
    </xf>
    <xf numFmtId="0" fontId="4" fillId="0" borderId="10" xfId="183" applyFont="1" applyBorder="1">
      <alignment horizontal="center" vertical="center" wrapText="1"/>
    </xf>
    <xf numFmtId="0" fontId="4" fillId="0" borderId="10" xfId="183" applyFont="1" applyFill="1" applyBorder="1">
      <alignment horizontal="center" vertical="center" wrapText="1"/>
    </xf>
    <xf numFmtId="183" fontId="4" fillId="0" borderId="10" xfId="183" applyNumberFormat="1" applyFont="1" applyFill="1" applyBorder="1">
      <alignment horizontal="center" vertical="center" wrapText="1"/>
    </xf>
    <xf numFmtId="0" fontId="3" fillId="0" borderId="9" xfId="185" applyFont="1" applyBorder="1">
      <alignment horizontal="center" vertical="center" wrapText="1"/>
      <protection locked="0"/>
    </xf>
    <xf numFmtId="0" fontId="0" fillId="0" borderId="9" xfId="0" applyFont="1" applyBorder="1"/>
    <xf numFmtId="0" fontId="0" fillId="0" borderId="9" xfId="0" applyFont="1" applyFill="1" applyBorder="1"/>
    <xf numFmtId="183" fontId="0" fillId="0" borderId="9" xfId="0" applyNumberFormat="1" applyFont="1" applyFill="1" applyBorder="1" applyAlignment="1">
      <alignment horizontal="center"/>
    </xf>
    <xf numFmtId="0" fontId="4" fillId="0" borderId="1" xfId="183" applyFont="1" applyBorder="1">
      <alignment horizontal="center" vertical="center" wrapText="1"/>
    </xf>
    <xf numFmtId="0" fontId="4" fillId="0" borderId="1" xfId="147" applyFont="1" applyBorder="1">
      <alignment horizontal="center" vertical="center"/>
      <protection locked="0"/>
    </xf>
    <xf numFmtId="0" fontId="4" fillId="0" borderId="1" xfId="148" applyFont="1" applyBorder="1">
      <alignment horizontal="center" vertical="center" wrapText="1"/>
      <protection locked="0"/>
    </xf>
    <xf numFmtId="49" fontId="5" fillId="0" borderId="1" xfId="57" applyNumberFormat="1" applyFont="1" applyBorder="1" applyAlignment="1">
      <alignment horizontal="left" vertical="center" wrapText="1" indent="1"/>
    </xf>
    <xf numFmtId="0" fontId="3" fillId="0" borderId="0" xfId="0" applyFont="1" applyBorder="1" applyAlignment="1" applyProtection="1">
      <alignment horizontal="right" vertical="center"/>
      <protection locked="0"/>
    </xf>
    <xf numFmtId="0" fontId="1" fillId="0" borderId="0" xfId="155" applyFont="1" applyBorder="1">
      <alignment horizontal="right" vertical="center"/>
    </xf>
    <xf numFmtId="0" fontId="7" fillId="0" borderId="0" xfId="159" applyFont="1" applyBorder="1">
      <alignment vertical="top"/>
    </xf>
    <xf numFmtId="0" fontId="4" fillId="0" borderId="0" xfId="168" applyFont="1" applyBorder="1">
      <alignment wrapText="1"/>
    </xf>
    <xf numFmtId="0" fontId="4" fillId="0" borderId="0" xfId="160" applyFont="1" applyBorder="1">
      <protection locked="0"/>
    </xf>
    <xf numFmtId="0" fontId="4" fillId="0" borderId="1" xfId="157" applyFont="1" applyBorder="1">
      <alignment horizontal="center" vertical="center" wrapText="1"/>
    </xf>
    <xf numFmtId="0" fontId="4" fillId="0" borderId="1" xfId="165" applyFont="1" applyBorder="1">
      <alignment horizontal="center" vertical="center"/>
    </xf>
    <xf numFmtId="0" fontId="4" fillId="0" borderId="1" xfId="0" applyFont="1" applyBorder="1" applyAlignment="1" applyProtection="1">
      <alignment horizontal="center" vertical="center"/>
      <protection locked="0"/>
    </xf>
    <xf numFmtId="0" fontId="4" fillId="0" borderId="1" xfId="166" applyFont="1" applyBorder="1">
      <alignment vertical="center" wrapText="1"/>
    </xf>
    <xf numFmtId="0" fontId="4" fillId="0" borderId="1" xfId="0" applyFont="1" applyBorder="1" applyAlignment="1">
      <alignment horizontal="left" vertical="center" wrapText="1" indent="1"/>
    </xf>
    <xf numFmtId="0" fontId="3" fillId="0" borderId="0" xfId="152" applyFont="1" applyBorder="1">
      <alignment horizontal="right" vertical="center"/>
      <protection locked="0"/>
    </xf>
    <xf numFmtId="0" fontId="1" fillId="0" borderId="1" xfId="164" applyFont="1" applyBorder="1">
      <alignment horizontal="center"/>
    </xf>
    <xf numFmtId="0" fontId="1" fillId="0" borderId="0" xfId="203" applyFont="1" applyBorder="1">
      <alignment wrapText="1"/>
    </xf>
    <xf numFmtId="0" fontId="1" fillId="0" borderId="0" xfId="211" applyFont="1" applyBorder="1">
      <protection locked="0"/>
    </xf>
    <xf numFmtId="0" fontId="4" fillId="0" borderId="13" xfId="207" applyFont="1" applyBorder="1">
      <alignment horizontal="center" vertical="center" wrapText="1"/>
    </xf>
    <xf numFmtId="0" fontId="4" fillId="0" borderId="13" xfId="214" applyFont="1" applyBorder="1">
      <alignment horizontal="center" vertical="center" wrapText="1"/>
      <protection locked="0"/>
    </xf>
    <xf numFmtId="0" fontId="3" fillId="0" borderId="13" xfId="208" applyFont="1" applyBorder="1">
      <alignment horizontal="left" vertical="center" wrapText="1"/>
    </xf>
    <xf numFmtId="0" fontId="3" fillId="0" borderId="13" xfId="215" applyFont="1" applyBorder="1">
      <alignment horizontal="right" vertical="center"/>
      <protection locked="0"/>
    </xf>
    <xf numFmtId="0" fontId="3" fillId="0" borderId="0" xfId="217" applyFont="1" applyBorder="1">
      <alignment vertical="top" wrapText="1"/>
      <protection locked="0"/>
    </xf>
    <xf numFmtId="0" fontId="3" fillId="0" borderId="0" xfId="222" applyFont="1" applyBorder="1">
      <alignment horizontal="right"/>
      <protection locked="0"/>
    </xf>
    <xf numFmtId="0" fontId="3" fillId="0" borderId="0" xfId="225" applyFont="1" applyBorder="1">
      <alignment horizontal="right" vertical="center" wrapText="1"/>
      <protection locked="0"/>
    </xf>
    <xf numFmtId="0" fontId="3" fillId="0" borderId="0" xfId="228" applyFont="1" applyBorder="1">
      <alignment horizontal="right" vertical="center" wrapText="1"/>
    </xf>
    <xf numFmtId="0" fontId="3" fillId="0" borderId="0" xfId="226" applyFont="1" applyBorder="1">
      <alignment horizontal="right" wrapText="1"/>
      <protection locked="0"/>
    </xf>
    <xf numFmtId="0" fontId="4" fillId="0" borderId="13" xfId="99" applyFont="1" applyBorder="1">
      <alignment horizontal="center" vertical="center"/>
    </xf>
    <xf numFmtId="0" fontId="4" fillId="0" borderId="13" xfId="100" applyFont="1" applyBorder="1">
      <alignment horizontal="center" vertical="center"/>
      <protection locked="0"/>
    </xf>
    <xf numFmtId="0" fontId="3" fillId="0" borderId="13" xfId="216" applyFont="1" applyBorder="1">
      <alignment horizontal="right" vertical="center"/>
    </xf>
    <xf numFmtId="0" fontId="3" fillId="0" borderId="0" xfId="0" applyFont="1" applyBorder="1" applyAlignment="1">
      <alignment horizontal="right"/>
    </xf>
    <xf numFmtId="0" fontId="9" fillId="0" borderId="0" xfId="115" applyFont="1" applyBorder="1">
      <alignment horizontal="right"/>
      <protection locked="0"/>
    </xf>
    <xf numFmtId="49" fontId="9" fillId="0" borderId="0" xfId="116" applyNumberFormat="1" applyFont="1" applyBorder="1">
      <protection locked="0"/>
    </xf>
    <xf numFmtId="0" fontId="1" fillId="0" borderId="0" xfId="122" applyFont="1" applyBorder="1">
      <alignment horizontal="right"/>
    </xf>
    <xf numFmtId="0" fontId="3" fillId="0" borderId="0" xfId="101" applyFont="1" applyBorder="1">
      <alignment horizontal="right"/>
    </xf>
    <xf numFmtId="49" fontId="4" fillId="0" borderId="1" xfId="119" applyNumberFormat="1" applyFont="1" applyBorder="1">
      <alignment horizontal="center" vertical="center"/>
      <protection locked="0"/>
    </xf>
    <xf numFmtId="0" fontId="3" fillId="0" borderId="1" xfId="97" applyFont="1" applyBorder="1">
      <alignment horizontal="left" vertical="center" wrapText="1"/>
      <protection locked="0"/>
    </xf>
    <xf numFmtId="0" fontId="1" fillId="0" borderId="0" xfId="0" applyFont="1" applyBorder="1" applyAlignment="1">
      <alignment horizontal="right"/>
    </xf>
    <xf numFmtId="0" fontId="11" fillId="0" borderId="0" xfId="0" applyFont="1" applyBorder="1"/>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3" fillId="0" borderId="1" xfId="184" applyFont="1" applyBorder="1">
      <alignment vertical="center" wrapText="1"/>
    </xf>
    <xf numFmtId="0" fontId="3" fillId="0" borderId="1" xfId="149" applyFont="1" applyBorder="1">
      <alignment horizontal="center" vertical="center" wrapText="1"/>
    </xf>
    <xf numFmtId="0" fontId="3" fillId="0" borderId="1" xfId="151" applyFont="1" applyBorder="1">
      <alignment horizontal="center" vertical="center"/>
      <protection locked="0"/>
    </xf>
    <xf numFmtId="0" fontId="12" fillId="0" borderId="1" xfId="0" applyFont="1" applyBorder="1" applyAlignment="1">
      <alignment horizontal="center"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protection locked="0"/>
    </xf>
    <xf numFmtId="0" fontId="0" fillId="0" borderId="1" xfId="0" applyFont="1" applyBorder="1" applyAlignment="1">
      <alignment horizontal="center" vertical="center"/>
    </xf>
    <xf numFmtId="0" fontId="0" fillId="0" borderId="0" xfId="0" applyFont="1" applyBorder="1" applyAlignment="1">
      <alignment wrapText="1"/>
    </xf>
    <xf numFmtId="0" fontId="1" fillId="0" borderId="0" xfId="0" applyFont="1" applyBorder="1" applyAlignment="1">
      <alignment vertical="top"/>
    </xf>
    <xf numFmtId="0" fontId="3" fillId="0" borderId="0" xfId="0" applyFont="1" applyBorder="1" applyAlignment="1">
      <alignment horizontal="right" vertical="center"/>
    </xf>
    <xf numFmtId="0" fontId="1" fillId="0" borderId="0" xfId="129" applyFont="1" applyBorder="1">
      <alignment vertical="top"/>
      <protection locked="0"/>
    </xf>
    <xf numFmtId="49" fontId="1" fillId="0" borderId="0" xfId="132" applyNumberFormat="1" applyFont="1" applyBorder="1">
      <protection locked="0"/>
    </xf>
    <xf numFmtId="0" fontId="1" fillId="0" borderId="0" xfId="0" applyFont="1" applyBorder="1" applyProtection="1">
      <protection locked="0"/>
    </xf>
    <xf numFmtId="0" fontId="4" fillId="0" borderId="0" xfId="0" applyFont="1" applyBorder="1" applyProtection="1">
      <protection locked="0"/>
    </xf>
    <xf numFmtId="0" fontId="3" fillId="0" borderId="1" xfId="139" applyFont="1" applyBorder="1">
      <alignment horizontal="left" vertical="center"/>
    </xf>
    <xf numFmtId="49" fontId="5" fillId="0" borderId="1" xfId="57" applyNumberFormat="1" applyFont="1" applyBorder="1" applyAlignment="1">
      <alignment horizontal="left" vertical="center" wrapText="1" indent="2"/>
    </xf>
    <xf numFmtId="0" fontId="1" fillId="0" borderId="1" xfId="137" applyFont="1" applyBorder="1">
      <alignment horizontal="center"/>
    </xf>
    <xf numFmtId="0" fontId="1" fillId="0" borderId="0" xfId="186" applyFont="1" applyBorder="1">
      <alignment horizontal="center" wrapText="1"/>
    </xf>
    <xf numFmtId="0" fontId="3" fillId="0" borderId="0" xfId="229" applyFont="1" applyBorder="1">
      <alignment horizontal="right" wrapText="1"/>
    </xf>
    <xf numFmtId="0" fontId="18" fillId="0" borderId="1" xfId="189" applyFont="1" applyBorder="1">
      <alignment horizontal="center" vertical="center" wrapText="1"/>
    </xf>
    <xf numFmtId="0" fontId="18" fillId="0" borderId="1" xfId="187" applyFont="1" applyBorder="1">
      <alignment horizontal="center" vertical="center" wrapText="1"/>
    </xf>
    <xf numFmtId="0" fontId="0" fillId="0" borderId="0" xfId="0" applyFont="1" applyBorder="1" applyAlignment="1">
      <alignment horizontal="left"/>
    </xf>
    <xf numFmtId="181" fontId="19" fillId="0" borderId="0" xfId="0" applyNumberFormat="1" applyFont="1" applyBorder="1" applyAlignment="1">
      <alignment horizontal="right"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49" fontId="22" fillId="0" borderId="1" xfId="0" applyNumberFormat="1" applyFont="1" applyBorder="1" applyAlignment="1">
      <alignment horizontal="center" vertical="center"/>
    </xf>
    <xf numFmtId="49" fontId="22" fillId="0" borderId="1" xfId="0" applyNumberFormat="1" applyFont="1" applyBorder="1" applyAlignment="1" applyProtection="1">
      <alignment horizontal="center" vertical="center"/>
      <protection locked="0"/>
    </xf>
    <xf numFmtId="0" fontId="21" fillId="0" borderId="1" xfId="0" applyFont="1" applyBorder="1"/>
    <xf numFmtId="0" fontId="21" fillId="0" borderId="1" xfId="0" applyFont="1" applyBorder="1" applyAlignment="1">
      <alignment horizontal="left" indent="1"/>
    </xf>
    <xf numFmtId="0" fontId="23" fillId="0" borderId="1" xfId="0" applyFont="1" applyBorder="1" applyAlignment="1">
      <alignment horizontal="center" vertical="center"/>
    </xf>
    <xf numFmtId="0" fontId="23" fillId="0" borderId="1" xfId="0" applyFont="1" applyBorder="1" applyAlignment="1">
      <alignment horizontal="center"/>
    </xf>
    <xf numFmtId="49" fontId="21" fillId="0" borderId="1" xfId="0" applyNumberFormat="1" applyFont="1" applyBorder="1" applyAlignment="1">
      <alignment horizontal="left" vertical="center"/>
    </xf>
    <xf numFmtId="49" fontId="22" fillId="0" borderId="1" xfId="0" applyNumberFormat="1" applyFont="1" applyBorder="1" applyAlignment="1" applyProtection="1">
      <alignment horizontal="left" vertical="center"/>
      <protection locked="0"/>
    </xf>
    <xf numFmtId="181" fontId="24" fillId="0" borderId="1" xfId="0" applyNumberFormat="1" applyFont="1" applyBorder="1" applyAlignment="1">
      <alignment horizontal="left" vertical="center"/>
    </xf>
    <xf numFmtId="181" fontId="24" fillId="0" borderId="1" xfId="0" applyNumberFormat="1" applyFont="1" applyBorder="1" applyAlignment="1">
      <alignment horizontal="left" vertical="center" indent="1"/>
    </xf>
    <xf numFmtId="0" fontId="21" fillId="0" borderId="1" xfId="147" applyFont="1" applyBorder="1">
      <alignment horizontal="center" vertical="center"/>
      <protection locked="0"/>
    </xf>
    <xf numFmtId="0" fontId="22" fillId="0" borderId="1" xfId="198" applyFont="1" applyBorder="1">
      <alignment horizontal="center" vertical="center"/>
    </xf>
    <xf numFmtId="0" fontId="22" fillId="0" borderId="1" xfId="0" applyFont="1" applyBorder="1" applyAlignment="1">
      <alignment horizontal="center" vertical="center"/>
    </xf>
    <xf numFmtId="0" fontId="1" fillId="0" borderId="0" xfId="172" applyFont="1" applyBorder="1">
      <alignment vertical="top"/>
    </xf>
    <xf numFmtId="49" fontId="4" fillId="0" borderId="1" xfId="201" applyNumberFormat="1" applyFont="1" applyBorder="1">
      <alignment horizontal="center" vertical="center"/>
    </xf>
    <xf numFmtId="0" fontId="0" fillId="0" borderId="0" xfId="0" applyFont="1" applyBorder="1" applyAlignment="1">
      <alignment horizontal="center" vertical="center"/>
    </xf>
    <xf numFmtId="49" fontId="5" fillId="0" borderId="0" xfId="57" applyNumberFormat="1" applyFont="1" applyBorder="1">
      <alignment horizontal="left" vertical="center" wrapText="1"/>
    </xf>
    <xf numFmtId="49" fontId="5" fillId="0" borderId="1" xfId="57" applyNumberFormat="1" applyFont="1" applyBorder="1" applyAlignment="1">
      <alignment horizontal="center" vertical="center" wrapText="1"/>
    </xf>
    <xf numFmtId="0" fontId="3" fillId="0" borderId="1" xfId="54" applyFont="1" applyFill="1" applyBorder="1" applyAlignment="1" applyProtection="1">
      <alignment vertical="center"/>
    </xf>
    <xf numFmtId="0" fontId="3" fillId="0" borderId="1" xfId="54" applyFont="1" applyFill="1" applyBorder="1" applyAlignment="1" applyProtection="1">
      <alignment horizontal="left" vertical="center"/>
      <protection locked="0"/>
    </xf>
    <xf numFmtId="0" fontId="3" fillId="0" borderId="1" xfId="54" applyFont="1" applyFill="1" applyBorder="1" applyAlignment="1" applyProtection="1">
      <alignment vertical="center"/>
      <protection locked="0"/>
    </xf>
    <xf numFmtId="4" fontId="3" fillId="0" borderId="1" xfId="54" applyNumberFormat="1" applyFont="1" applyFill="1" applyBorder="1" applyAlignment="1" applyProtection="1">
      <alignment horizontal="right" vertical="center"/>
    </xf>
    <xf numFmtId="4" fontId="3" fillId="0" borderId="1" xfId="54" applyNumberFormat="1" applyFont="1" applyFill="1" applyBorder="1" applyAlignment="1" applyProtection="1">
      <alignment horizontal="right" vertical="center"/>
      <protection locked="0"/>
    </xf>
    <xf numFmtId="0" fontId="3" fillId="0" borderId="1" xfId="54" applyFont="1" applyFill="1" applyBorder="1" applyAlignment="1" applyProtection="1">
      <alignment horizontal="left" vertical="center"/>
    </xf>
    <xf numFmtId="0" fontId="28" fillId="0" borderId="1" xfId="54" applyFont="1" applyFill="1" applyBorder="1" applyAlignment="1" applyProtection="1">
      <alignment horizontal="right" vertical="center"/>
    </xf>
    <xf numFmtId="0" fontId="29" fillId="0" borderId="1" xfId="54" applyFont="1" applyFill="1" applyBorder="1" applyAlignment="1" applyProtection="1">
      <alignment vertical="center"/>
    </xf>
    <xf numFmtId="0" fontId="28" fillId="0" borderId="1" xfId="54" applyFont="1" applyFill="1" applyBorder="1" applyAlignment="1" applyProtection="1">
      <alignment horizontal="center" vertical="center"/>
    </xf>
    <xf numFmtId="0" fontId="28" fillId="0" borderId="1" xfId="54" applyFont="1" applyFill="1" applyBorder="1" applyAlignment="1" applyProtection="1">
      <alignment horizontal="center" vertical="center"/>
      <protection locked="0"/>
    </xf>
    <xf numFmtId="0" fontId="4" fillId="0" borderId="1" xfId="99" applyFont="1" applyBorder="1">
      <alignment horizontal="center" vertical="center"/>
    </xf>
    <xf numFmtId="0" fontId="4" fillId="0" borderId="1" xfId="100" applyFont="1" applyBorder="1">
      <alignment horizontal="center" vertical="center"/>
      <protection locked="0"/>
    </xf>
    <xf numFmtId="3" fontId="4" fillId="0" borderId="1" xfId="104" applyNumberFormat="1" applyFont="1" applyBorder="1">
      <alignment horizontal="center" vertical="center"/>
      <protection locked="0"/>
    </xf>
    <xf numFmtId="3" fontId="4" fillId="0" borderId="1" xfId="105" applyNumberFormat="1" applyFont="1" applyBorder="1">
      <alignment horizontal="center" vertical="center"/>
    </xf>
    <xf numFmtId="0" fontId="4" fillId="0" borderId="1" xfId="214" applyFont="1" applyBorder="1">
      <alignment horizontal="center" vertical="center" wrapText="1"/>
      <protection locked="0"/>
    </xf>
    <xf numFmtId="3" fontId="4" fillId="0" borderId="1" xfId="108" applyNumberFormat="1" applyFont="1" applyBorder="1">
      <alignment horizontal="center" vertical="top"/>
      <protection locked="0"/>
    </xf>
    <xf numFmtId="0" fontId="1" fillId="0" borderId="1" xfId="109" applyFont="1" applyBorder="1">
      <alignment horizontal="center" vertical="top"/>
    </xf>
    <xf numFmtId="0" fontId="1" fillId="0" borderId="1" xfId="191" applyFont="1" applyBorder="1">
      <alignment horizontal="center" vertical="center"/>
    </xf>
    <xf numFmtId="3" fontId="1" fillId="0" borderId="1" xfId="67" applyNumberFormat="1" applyFont="1" applyBorder="1">
      <alignment horizontal="center" vertical="center"/>
    </xf>
    <xf numFmtId="3" fontId="1" fillId="0" borderId="1" xfId="68" applyNumberFormat="1" applyFont="1" applyBorder="1">
      <alignment horizontal="center" vertical="center"/>
    </xf>
    <xf numFmtId="0" fontId="1" fillId="0" borderId="1" xfId="25" applyFont="1" applyBorder="1">
      <alignment horizontal="center" vertical="center" wrapText="1"/>
      <protection locked="0"/>
    </xf>
    <xf numFmtId="3" fontId="1" fillId="0" borderId="1" xfId="31" applyNumberFormat="1" applyFont="1" applyBorder="1">
      <alignment horizontal="center" vertical="center"/>
    </xf>
    <xf numFmtId="3" fontId="1" fillId="0" borderId="1" xfId="33" applyNumberFormat="1" applyFont="1" applyBorder="1">
      <alignment horizontal="center" vertical="center"/>
    </xf>
    <xf numFmtId="0" fontId="26" fillId="0" borderId="0" xfId="114" applyFont="1" applyBorder="1">
      <alignment horizontal="center" vertical="center"/>
    </xf>
    <xf numFmtId="0" fontId="5" fillId="0" borderId="1" xfId="0" applyFont="1" applyBorder="1" applyAlignment="1">
      <alignment horizontal="left" vertical="center" wrapText="1"/>
    </xf>
    <xf numFmtId="0" fontId="3" fillId="0" borderId="0" xfId="101" quotePrefix="1" applyFont="1" applyBorder="1">
      <alignment horizontal="right"/>
    </xf>
    <xf numFmtId="0" fontId="3" fillId="0" borderId="0" xfId="179" quotePrefix="1" applyFont="1" applyBorder="1">
      <alignment horizontal="right" vertical="center"/>
    </xf>
    <xf numFmtId="0" fontId="3" fillId="0" borderId="0" xfId="0" quotePrefix="1" applyFont="1" applyBorder="1" applyAlignment="1">
      <alignment horizontal="right"/>
    </xf>
    <xf numFmtId="0" fontId="3" fillId="0" borderId="0" xfId="229" quotePrefix="1" applyFont="1" applyBorder="1">
      <alignment horizontal="right" wrapText="1"/>
    </xf>
    <xf numFmtId="0" fontId="3" fillId="0" borderId="0" xfId="222" quotePrefix="1" applyFont="1" applyBorder="1">
      <alignment horizontal="right"/>
      <protection locked="0"/>
    </xf>
    <xf numFmtId="0" fontId="3" fillId="0" borderId="0" xfId="0" quotePrefix="1" applyFont="1" applyBorder="1" applyAlignment="1">
      <alignment horizontal="right" wrapText="1"/>
    </xf>
    <xf numFmtId="0" fontId="1" fillId="0" borderId="0" xfId="0" quotePrefix="1" applyFont="1" applyBorder="1" applyAlignment="1" applyProtection="1">
      <alignment horizontal="right"/>
      <protection locked="0"/>
    </xf>
    <xf numFmtId="0" fontId="6" fillId="0" borderId="0" xfId="153" applyFont="1" applyBorder="1">
      <alignment horizontal="center" vertical="center"/>
    </xf>
    <xf numFmtId="0" fontId="2" fillId="0" borderId="0" xfId="4" applyFont="1" applyBorder="1">
      <alignment horizontal="center" vertical="top"/>
    </xf>
    <xf numFmtId="0" fontId="3" fillId="0" borderId="0" xfId="182" applyFont="1" applyBorder="1">
      <alignment horizontal="left" vertical="center"/>
    </xf>
    <xf numFmtId="0" fontId="26" fillId="0" borderId="0" xfId="114" applyFont="1" applyBorder="1">
      <alignment horizontal="center" vertical="center"/>
    </xf>
    <xf numFmtId="0" fontId="4" fillId="0" borderId="1" xfId="84" applyFont="1" applyBorder="1">
      <alignment horizontal="center" vertical="center"/>
    </xf>
    <xf numFmtId="0" fontId="4" fillId="0" borderId="1" xfId="90" applyFont="1" applyBorder="1">
      <alignment horizontal="center" vertical="center"/>
    </xf>
    <xf numFmtId="0" fontId="4" fillId="0" borderId="1" xfId="85" applyFont="1" applyBorder="1">
      <alignment horizontal="center" vertical="center"/>
    </xf>
    <xf numFmtId="0" fontId="4" fillId="0" borderId="1" xfId="86" applyFont="1" applyBorder="1">
      <alignment horizontal="center" vertical="center"/>
    </xf>
    <xf numFmtId="0" fontId="3" fillId="0" borderId="0" xfId="226" applyFont="1" applyBorder="1">
      <alignment horizontal="right" wrapText="1"/>
      <protection locked="0"/>
    </xf>
    <xf numFmtId="0" fontId="1" fillId="0" borderId="0" xfId="88" applyFont="1" applyBorder="1">
      <alignment horizontal="right" vertical="center"/>
      <protection locked="0"/>
    </xf>
    <xf numFmtId="0" fontId="6" fillId="0" borderId="0" xfId="65" applyFont="1" applyBorder="1">
      <alignment horizontal="center" vertical="center"/>
      <protection locked="0"/>
    </xf>
    <xf numFmtId="0" fontId="2" fillId="0" borderId="0" xfId="83" applyFont="1" applyBorder="1">
      <alignment horizontal="center" vertical="center"/>
    </xf>
    <xf numFmtId="0" fontId="2" fillId="0" borderId="0" xfId="150" applyFont="1" applyBorder="1">
      <alignment horizontal="center" vertical="center"/>
      <protection locked="0"/>
    </xf>
    <xf numFmtId="0" fontId="3" fillId="0" borderId="0" xfId="0" applyFont="1" applyBorder="1" applyAlignment="1">
      <alignment horizontal="left" vertical="center"/>
    </xf>
    <xf numFmtId="0" fontId="4" fillId="0" borderId="0" xfId="82" applyFont="1" applyBorder="1"/>
    <xf numFmtId="0" fontId="3" fillId="0" borderId="0" xfId="226" quotePrefix="1" applyFont="1" applyBorder="1">
      <alignment horizontal="right" wrapText="1"/>
      <protection locked="0"/>
    </xf>
    <xf numFmtId="0" fontId="1" fillId="0" borderId="0" xfId="89" applyFont="1" applyBorder="1">
      <alignment horizontal="right"/>
      <protection locked="0"/>
    </xf>
    <xf numFmtId="0" fontId="1" fillId="0" borderId="1" xfId="64" applyFont="1" applyBorder="1">
      <alignment horizontal="center" vertical="center" wrapText="1"/>
      <protection locked="0"/>
    </xf>
    <xf numFmtId="0" fontId="1" fillId="0" borderId="1" xfId="66" applyFont="1" applyBorder="1">
      <alignment horizontal="center" vertical="center" wrapText="1"/>
    </xf>
    <xf numFmtId="0" fontId="1" fillId="0" borderId="1" xfId="127" applyFont="1" applyBorder="1">
      <alignment horizontal="center" vertical="center"/>
      <protection locked="0"/>
    </xf>
    <xf numFmtId="0" fontId="1" fillId="0" borderId="1" xfId="26" applyFont="1" applyBorder="1">
      <alignment horizontal="center" vertical="center" wrapText="1"/>
    </xf>
    <xf numFmtId="0" fontId="1" fillId="0" borderId="1" xfId="43" applyFont="1" applyBorder="1">
      <alignment horizontal="center" vertical="center" wrapText="1"/>
      <protection locked="0"/>
    </xf>
    <xf numFmtId="0" fontId="1" fillId="0" borderId="1" xfId="20" applyFont="1" applyBorder="1">
      <alignment horizontal="center" vertical="center"/>
      <protection locked="0"/>
    </xf>
    <xf numFmtId="0" fontId="1" fillId="0" borderId="1" xfId="24" applyFont="1" applyBorder="1">
      <alignment horizontal="center" vertical="center" wrapText="1"/>
    </xf>
    <xf numFmtId="0" fontId="1" fillId="0" borderId="1" xfId="103" applyFont="1" applyBorder="1">
      <alignment horizontal="center" vertical="center" wrapText="1"/>
    </xf>
    <xf numFmtId="0" fontId="3" fillId="0" borderId="1" xfId="72" applyFont="1" applyBorder="1">
      <alignment horizontal="center" vertical="center"/>
      <protection locked="0"/>
    </xf>
    <xf numFmtId="0" fontId="3" fillId="0" borderId="1" xfId="63" applyFont="1" applyBorder="1">
      <alignment horizontal="right" vertical="center"/>
      <protection locked="0"/>
    </xf>
    <xf numFmtId="0" fontId="1" fillId="0" borderId="1" xfId="69" applyFont="1" applyBorder="1">
      <alignment horizontal="center" vertical="center" wrapText="1"/>
      <protection locked="0"/>
    </xf>
    <xf numFmtId="0" fontId="1" fillId="0" borderId="1" xfId="70" applyFont="1" applyBorder="1">
      <alignment horizontal="center" vertical="center" wrapText="1"/>
    </xf>
    <xf numFmtId="0" fontId="1" fillId="0" borderId="1" xfId="71" applyFont="1" applyBorder="1">
      <alignment horizontal="center" vertical="center"/>
    </xf>
    <xf numFmtId="0" fontId="1" fillId="0" borderId="1" xfId="60" applyFont="1" applyBorder="1">
      <alignment horizontal="center" vertical="center" wrapText="1"/>
      <protection locked="0"/>
    </xf>
    <xf numFmtId="0" fontId="1" fillId="0" borderId="1" xfId="61" applyFont="1" applyBorder="1">
      <alignment horizontal="center" vertical="center" wrapText="1"/>
    </xf>
    <xf numFmtId="0" fontId="1" fillId="0" borderId="1" xfId="62" applyFont="1" applyBorder="1">
      <alignment horizontal="center" vertical="center"/>
    </xf>
    <xf numFmtId="0" fontId="1" fillId="0" borderId="1" xfId="28" applyFont="1" applyBorder="1">
      <alignment horizontal="center" vertical="center" wrapText="1"/>
      <protection locked="0"/>
    </xf>
    <xf numFmtId="0" fontId="1" fillId="0" borderId="1" xfId="29" applyFont="1" applyBorder="1">
      <alignment horizontal="center" vertical="center"/>
      <protection locked="0"/>
    </xf>
    <xf numFmtId="0" fontId="1" fillId="0" borderId="1" xfId="30" applyFont="1" applyBorder="1">
      <alignment horizontal="center" vertical="center"/>
      <protection locked="0"/>
    </xf>
    <xf numFmtId="0" fontId="1" fillId="0" borderId="1" xfId="107" applyFont="1" applyBorder="1">
      <alignment horizontal="center" vertical="center" wrapText="1"/>
    </xf>
    <xf numFmtId="0" fontId="2" fillId="0" borderId="0" xfId="0" applyFont="1" applyBorder="1" applyAlignment="1">
      <alignment horizontal="center" vertical="center"/>
    </xf>
    <xf numFmtId="0" fontId="3" fillId="0" borderId="0" xfId="110" applyFont="1" applyBorder="1">
      <alignment horizontal="left" vertical="center" wrapText="1"/>
      <protection locked="0"/>
    </xf>
    <xf numFmtId="0" fontId="4" fillId="0" borderId="0" xfId="163" applyFont="1" applyBorder="1">
      <alignment horizontal="left" vertical="center" wrapText="1"/>
    </xf>
    <xf numFmtId="0" fontId="4" fillId="0" borderId="0" xfId="168" applyFont="1" applyBorder="1">
      <alignment wrapText="1"/>
    </xf>
    <xf numFmtId="0" fontId="4" fillId="0" borderId="0" xfId="0" applyFont="1" applyBorder="1"/>
    <xf numFmtId="0" fontId="4" fillId="0" borderId="1" xfId="87" applyFont="1" applyBorder="1">
      <alignment horizontal="center" vertical="center"/>
    </xf>
    <xf numFmtId="0" fontId="4" fillId="0" borderId="1" xfId="0" applyFont="1" applyBorder="1" applyAlignment="1">
      <alignment horizontal="center" vertical="center"/>
    </xf>
    <xf numFmtId="0" fontId="4" fillId="0" borderId="1" xfId="178" applyFont="1" applyBorder="1">
      <alignment horizontal="center" vertical="center" wrapText="1"/>
    </xf>
    <xf numFmtId="0" fontId="4" fillId="0" borderId="1" xfId="180" applyFont="1" applyBorder="1">
      <alignment horizontal="center" vertical="center" wrapText="1"/>
    </xf>
    <xf numFmtId="0" fontId="1" fillId="0" borderId="1" xfId="111" applyFont="1" applyBorder="1">
      <alignment horizontal="center" vertical="center" wrapText="1"/>
      <protection locked="0"/>
    </xf>
    <xf numFmtId="0" fontId="1" fillId="0" borderId="1" xfId="0" applyFont="1" applyBorder="1" applyAlignment="1">
      <alignment horizontal="center" vertical="center" wrapText="1"/>
    </xf>
    <xf numFmtId="0" fontId="4" fillId="0" borderId="1" xfId="78" applyFont="1" applyBorder="1">
      <alignment horizontal="center" vertical="center" wrapText="1"/>
    </xf>
    <xf numFmtId="0" fontId="4" fillId="0" borderId="1" xfId="205" applyFont="1" applyBorder="1">
      <alignment horizontal="center" vertical="center" wrapText="1"/>
    </xf>
    <xf numFmtId="0" fontId="4" fillId="0" borderId="1" xfId="99" applyFont="1" applyBorder="1">
      <alignment horizontal="center" vertical="center"/>
    </xf>
    <xf numFmtId="0" fontId="4" fillId="0" borderId="1" xfId="175" applyFont="1" applyBorder="1">
      <alignment horizontal="center" vertical="center"/>
    </xf>
    <xf numFmtId="0" fontId="1" fillId="0" borderId="1" xfId="106" applyFont="1" applyBorder="1">
      <alignment horizontal="center" vertical="center"/>
    </xf>
    <xf numFmtId="0" fontId="4" fillId="0" borderId="1" xfId="212" applyFont="1" applyBorder="1">
      <alignment horizontal="center" vertical="center" wrapText="1"/>
      <protection locked="0"/>
    </xf>
    <xf numFmtId="0" fontId="4" fillId="0" borderId="1" xfId="100" applyFont="1" applyBorder="1">
      <alignment horizontal="center" vertical="center"/>
      <protection locked="0"/>
    </xf>
    <xf numFmtId="0" fontId="6" fillId="0" borderId="0" xfId="0" applyFont="1" applyBorder="1" applyAlignment="1">
      <alignment horizontal="center" vertical="center"/>
    </xf>
    <xf numFmtId="0" fontId="25" fillId="0" borderId="0" xfId="113" applyFont="1" applyBorder="1">
      <alignment horizontal="center" vertical="center"/>
    </xf>
    <xf numFmtId="49" fontId="5" fillId="0" borderId="0" xfId="57" applyNumberFormat="1" applyFont="1" applyBorder="1">
      <alignment horizontal="left" vertical="center" wrapText="1"/>
    </xf>
    <xf numFmtId="0" fontId="3" fillId="0" borderId="0" xfId="92" applyFont="1" applyBorder="1">
      <alignment horizontal="left" vertical="center"/>
      <protection locked="0"/>
    </xf>
    <xf numFmtId="0" fontId="26" fillId="0" borderId="0" xfId="0" applyFont="1" applyBorder="1" applyAlignment="1">
      <alignment horizontal="center" vertical="center"/>
    </xf>
    <xf numFmtId="49" fontId="27" fillId="0" borderId="1" xfId="57" applyNumberFormat="1" applyFont="1" applyBorder="1" applyAlignment="1">
      <alignment horizontal="center" vertical="center" wrapText="1"/>
    </xf>
    <xf numFmtId="0" fontId="21" fillId="0" borderId="1" xfId="0" applyFont="1" applyBorder="1" applyAlignment="1">
      <alignment horizontal="center" vertical="center"/>
    </xf>
    <xf numFmtId="0" fontId="4" fillId="0" borderId="1" xfId="125" applyFont="1" applyBorder="1">
      <alignment horizontal="center" vertical="center"/>
      <protection locked="0"/>
    </xf>
    <xf numFmtId="0" fontId="4" fillId="0" borderId="1" xfId="80" applyFont="1" applyBorder="1">
      <alignment horizontal="center" vertical="center" wrapText="1"/>
    </xf>
    <xf numFmtId="49" fontId="5" fillId="0" borderId="1" xfId="57" applyNumberFormat="1" applyFont="1" applyBorder="1" applyAlignment="1">
      <alignment horizontal="center" vertical="center" wrapText="1"/>
    </xf>
    <xf numFmtId="0" fontId="10" fillId="0" borderId="0" xfId="123" applyFont="1" applyBorder="1">
      <alignment horizontal="center" vertical="center"/>
    </xf>
    <xf numFmtId="0" fontId="3" fillId="0" borderId="0" xfId="0" applyFont="1" applyBorder="1" applyAlignment="1" applyProtection="1">
      <alignment horizontal="left" vertical="center"/>
      <protection locked="0"/>
    </xf>
    <xf numFmtId="0" fontId="0" fillId="0" borderId="0" xfId="0" applyFont="1" applyBorder="1"/>
    <xf numFmtId="49" fontId="4" fillId="0" borderId="1" xfId="200" applyNumberFormat="1" applyFont="1" applyBorder="1">
      <alignment horizontal="center" vertical="center" wrapText="1"/>
    </xf>
    <xf numFmtId="49" fontId="4" fillId="0" borderId="1" xfId="195" applyNumberFormat="1" applyFont="1" applyBorder="1">
      <alignment horizontal="center" vertical="center" wrapText="1"/>
    </xf>
    <xf numFmtId="0" fontId="4" fillId="0" borderId="1" xfId="161" applyFont="1" applyBorder="1">
      <alignment horizontal="center" vertical="center"/>
      <protection locked="0"/>
    </xf>
    <xf numFmtId="0" fontId="1" fillId="0" borderId="1" xfId="0" applyFont="1" applyBorder="1" applyAlignment="1">
      <alignment horizontal="center" vertical="center"/>
    </xf>
    <xf numFmtId="0" fontId="1" fillId="0" borderId="1" xfId="199" applyFont="1" applyBorder="1">
      <alignment horizontal="center" vertical="center"/>
    </xf>
    <xf numFmtId="0" fontId="4" fillId="0" borderId="1" xfId="0" applyFont="1" applyBorder="1" applyAlignment="1" applyProtection="1">
      <alignment horizontal="center" vertical="center"/>
      <protection locked="0"/>
    </xf>
    <xf numFmtId="0" fontId="20" fillId="0" borderId="0" xfId="197" applyFont="1" applyBorder="1">
      <alignment horizontal="center" vertical="center"/>
    </xf>
    <xf numFmtId="0" fontId="20" fillId="0" borderId="0" xfId="197" applyFont="1" applyBorder="1" applyAlignment="1">
      <alignment horizontal="left" vertical="center"/>
    </xf>
    <xf numFmtId="0" fontId="4" fillId="0" borderId="0" xfId="75" applyFont="1" applyBorder="1">
      <alignment horizontal="left" vertical="center"/>
    </xf>
    <xf numFmtId="0" fontId="23" fillId="0" borderId="1" xfId="0" applyFont="1" applyBorder="1" applyAlignment="1">
      <alignment horizontal="center" vertical="center"/>
    </xf>
    <xf numFmtId="0" fontId="21" fillId="0" borderId="1" xfId="0" applyFont="1" applyBorder="1" applyAlignment="1">
      <alignment horizontal="left" vertical="center"/>
    </xf>
    <xf numFmtId="49" fontId="21" fillId="0" borderId="1" xfId="0" applyNumberFormat="1" applyFont="1" applyBorder="1" applyAlignment="1">
      <alignment horizontal="center" vertical="center" wrapText="1"/>
    </xf>
    <xf numFmtId="49" fontId="21" fillId="0" borderId="1" xfId="193" applyNumberFormat="1" applyFont="1" applyBorder="1">
      <alignment horizontal="center" vertical="center" wrapText="1"/>
    </xf>
    <xf numFmtId="49" fontId="21" fillId="0" borderId="1" xfId="0" applyNumberFormat="1" applyFont="1" applyBorder="1" applyAlignment="1">
      <alignment horizontal="left" vertical="center" wrapText="1"/>
    </xf>
    <xf numFmtId="0" fontId="21" fillId="0" borderId="1" xfId="0" applyFont="1" applyBorder="1" applyAlignment="1" applyProtection="1">
      <alignment horizontal="center" vertical="center"/>
      <protection locked="0"/>
    </xf>
    <xf numFmtId="0" fontId="21" fillId="0" borderId="1" xfId="223" applyFont="1" applyBorder="1">
      <alignment horizontal="center" vertical="center"/>
      <protection locked="0"/>
    </xf>
    <xf numFmtId="0" fontId="21" fillId="0" borderId="1" xfId="136" applyFont="1" applyBorder="1">
      <alignment horizontal="center" vertical="center"/>
      <protection locked="0"/>
    </xf>
    <xf numFmtId="0" fontId="21" fillId="0" borderId="1" xfId="202" applyFont="1" applyBorder="1">
      <alignment horizontal="center" vertical="center"/>
    </xf>
    <xf numFmtId="0" fontId="21" fillId="0" borderId="1" xfId="194" applyFont="1" applyBorder="1">
      <alignment horizontal="center" vertical="center"/>
    </xf>
    <xf numFmtId="0" fontId="21" fillId="0" borderId="1" xfId="196" applyFont="1" applyBorder="1">
      <alignment horizontal="center" vertical="center"/>
    </xf>
    <xf numFmtId="181" fontId="24" fillId="0" borderId="1" xfId="0" applyNumberFormat="1" applyFont="1" applyBorder="1" applyAlignment="1">
      <alignment horizontal="center" vertical="center"/>
    </xf>
    <xf numFmtId="181" fontId="24" fillId="0" borderId="1" xfId="0" applyNumberFormat="1" applyFont="1" applyBorder="1" applyAlignment="1">
      <alignment horizontal="left" vertical="center"/>
    </xf>
    <xf numFmtId="0" fontId="17" fillId="0" borderId="0" xfId="188" applyFont="1" applyBorder="1">
      <alignment horizontal="center" vertical="center" wrapText="1"/>
    </xf>
    <xf numFmtId="0" fontId="1" fillId="0" borderId="0" xfId="186" applyFont="1" applyBorder="1">
      <alignment horizontal="center" wrapText="1"/>
    </xf>
    <xf numFmtId="0" fontId="1" fillId="0" borderId="0" xfId="203" applyFont="1" applyBorder="1">
      <alignment wrapText="1"/>
    </xf>
    <xf numFmtId="0" fontId="4" fillId="0" borderId="1" xfId="0" applyFont="1" applyBorder="1" applyAlignment="1">
      <alignment horizontal="center" vertical="center" wrapText="1"/>
    </xf>
    <xf numFmtId="0" fontId="2" fillId="0" borderId="0" xfId="0" applyFont="1" applyBorder="1" applyAlignment="1" applyProtection="1">
      <alignment horizontal="center" vertical="center"/>
      <protection locked="0"/>
    </xf>
    <xf numFmtId="0" fontId="4" fillId="0" borderId="0" xfId="130" applyFont="1" applyBorder="1">
      <alignment horizontal="left" vertical="center"/>
      <protection locked="0"/>
    </xf>
    <xf numFmtId="0" fontId="4" fillId="0" borderId="1" xfId="220" applyFont="1" applyBorder="1">
      <alignment horizontal="center" vertical="center" wrapText="1"/>
      <protection locked="0"/>
    </xf>
    <xf numFmtId="0" fontId="4" fillId="0" borderId="1" xfId="135" applyFont="1" applyBorder="1">
      <alignment horizontal="center" vertical="center" wrapText="1"/>
      <protection locked="0"/>
    </xf>
    <xf numFmtId="0" fontId="4" fillId="0" borderId="1" xfId="134" applyFont="1" applyBorder="1">
      <alignment horizontal="center" vertical="center" wrapText="1"/>
      <protection locked="0"/>
    </xf>
    <xf numFmtId="0" fontId="1" fillId="0" borderId="1" xfId="141" applyFont="1" applyBorder="1">
      <alignment horizontal="center" vertical="center" wrapText="1"/>
      <protection locked="0"/>
    </xf>
    <xf numFmtId="0" fontId="3" fillId="0" borderId="1" xfId="131" applyFont="1" applyBorder="1">
      <alignment horizontal="left" vertical="center"/>
      <protection locked="0"/>
    </xf>
    <xf numFmtId="0" fontId="3" fillId="0" borderId="1" xfId="133" applyFont="1" applyBorder="1">
      <alignment horizontal="left" vertical="center"/>
      <protection locked="0"/>
    </xf>
    <xf numFmtId="0" fontId="4" fillId="0" borderId="1" xfId="93" applyFont="1" applyBorder="1">
      <alignment horizontal="center" vertical="center" wrapText="1"/>
      <protection locked="0"/>
    </xf>
    <xf numFmtId="0" fontId="4" fillId="0" borderId="1" xfId="94" applyFont="1" applyBorder="1">
      <alignment horizontal="center" vertical="center" wrapText="1"/>
      <protection locked="0"/>
    </xf>
    <xf numFmtId="0" fontId="4" fillId="0" borderId="1" xfId="144" applyFont="1" applyBorder="1">
      <alignment horizontal="center" vertical="center"/>
    </xf>
    <xf numFmtId="0" fontId="4" fillId="0" borderId="1" xfId="138" applyFont="1" applyBorder="1">
      <alignment horizontal="center" vertical="center"/>
      <protection locked="0"/>
    </xf>
    <xf numFmtId="0" fontId="4" fillId="0" borderId="1" xfId="126" applyFont="1" applyBorder="1">
      <alignment horizontal="center" vertical="center"/>
      <protection locked="0"/>
    </xf>
    <xf numFmtId="0" fontId="4" fillId="0" borderId="1" xfId="95" applyFont="1" applyBorder="1">
      <alignment horizontal="center" vertical="center" wrapText="1"/>
      <protection locked="0"/>
    </xf>
    <xf numFmtId="0" fontId="4" fillId="0" borderId="0" xfId="0" applyFont="1" applyBorder="1" applyAlignment="1">
      <alignment horizontal="left" vertical="center"/>
    </xf>
    <xf numFmtId="0" fontId="1" fillId="0" borderId="1" xfId="0" applyFont="1" applyBorder="1" applyAlignment="1" applyProtection="1">
      <alignment horizontal="center" vertical="center" wrapText="1"/>
      <protection locked="0"/>
    </xf>
    <xf numFmtId="0" fontId="3" fillId="0" borderId="1" xfId="142" applyFont="1" applyBorder="1">
      <alignment horizontal="left" vertical="center"/>
    </xf>
    <xf numFmtId="0" fontId="3" fillId="0" borderId="1" xfId="143" applyFont="1" applyBorder="1">
      <alignment horizontal="left" vertical="center"/>
    </xf>
    <xf numFmtId="0" fontId="4" fillId="0" borderId="1" xfId="0" applyFont="1" applyBorder="1" applyAlignment="1" applyProtection="1">
      <alignment horizontal="center" vertical="center" wrapText="1"/>
      <protection locked="0"/>
    </xf>
    <xf numFmtId="0" fontId="4" fillId="0" borderId="1" xfId="79" applyFont="1" applyBorder="1">
      <alignment horizontal="center" vertical="center" wrapText="1"/>
    </xf>
    <xf numFmtId="0" fontId="4" fillId="0" borderId="1" xfId="173" applyFont="1" applyBorder="1">
      <alignment horizontal="center" vertical="center"/>
    </xf>
    <xf numFmtId="0" fontId="4" fillId="0" borderId="1" xfId="174" applyFont="1" applyBorder="1">
      <alignment horizontal="center" vertical="center" wrapText="1"/>
      <protection locked="0"/>
    </xf>
    <xf numFmtId="0" fontId="0" fillId="0" borderId="1" xfId="0" applyFont="1" applyBorder="1" applyAlignment="1">
      <alignment horizontal="center" vertical="center"/>
    </xf>
    <xf numFmtId="49" fontId="5" fillId="0" borderId="1" xfId="57" applyNumberFormat="1" applyFont="1" applyBorder="1">
      <alignment horizontal="left" vertical="center" wrapText="1"/>
    </xf>
    <xf numFmtId="0" fontId="10" fillId="0" borderId="0" xfId="124" applyFont="1" applyBorder="1">
      <alignment horizontal="center" vertical="center" wrapText="1"/>
      <protection locked="0"/>
    </xf>
    <xf numFmtId="0" fontId="10" fillId="0" borderId="0" xfId="120" applyFont="1" applyBorder="1">
      <alignment horizontal="center" vertical="center"/>
      <protection locked="0"/>
    </xf>
    <xf numFmtId="0" fontId="10" fillId="0" borderId="0" xfId="0" applyFont="1" applyBorder="1" applyAlignment="1">
      <alignment horizontal="center" vertical="center"/>
    </xf>
    <xf numFmtId="0" fontId="9" fillId="0" borderId="0" xfId="115" applyFont="1" applyBorder="1">
      <alignment horizontal="right"/>
      <protection locked="0"/>
    </xf>
    <xf numFmtId="0" fontId="1" fillId="0" borderId="1" xfId="0" applyFont="1" applyBorder="1" applyAlignment="1" applyProtection="1">
      <alignment horizontal="center" vertical="center"/>
      <protection locked="0"/>
    </xf>
    <xf numFmtId="0" fontId="1" fillId="0" borderId="1" xfId="121" applyFont="1" applyBorder="1">
      <alignment horizontal="center" vertical="center"/>
      <protection locked="0"/>
    </xf>
    <xf numFmtId="49" fontId="4" fillId="0" borderId="1" xfId="117" applyNumberFormat="1" applyFont="1" applyBorder="1">
      <alignment horizontal="center" vertical="center" wrapText="1"/>
      <protection locked="0"/>
    </xf>
    <xf numFmtId="49" fontId="4" fillId="0" borderId="1" xfId="118" applyNumberFormat="1" applyFont="1" applyBorder="1">
      <alignment horizontal="center" vertical="center" wrapText="1"/>
      <protection locked="0"/>
    </xf>
    <xf numFmtId="0" fontId="4" fillId="0" borderId="6" xfId="84" applyFont="1" applyBorder="1">
      <alignment horizontal="center" vertical="center"/>
    </xf>
    <xf numFmtId="0" fontId="4" fillId="0" borderId="7" xfId="87" applyFont="1" applyBorder="1">
      <alignment horizontal="center" vertical="center"/>
    </xf>
    <xf numFmtId="0" fontId="4" fillId="0" borderId="8" xfId="90" applyFont="1" applyBorder="1">
      <alignment horizontal="center" vertical="center"/>
    </xf>
    <xf numFmtId="0" fontId="1" fillId="0" borderId="7" xfId="127" applyFont="1" applyBorder="1">
      <alignment horizontal="center" vertical="center"/>
      <protection locked="0"/>
    </xf>
    <xf numFmtId="0" fontId="1" fillId="0" borderId="8" xfId="121" applyFont="1" applyBorder="1">
      <alignment horizontal="center" vertical="center"/>
      <protection locked="0"/>
    </xf>
    <xf numFmtId="0" fontId="4" fillId="0" borderId="3" xfId="125" applyFont="1" applyBorder="1">
      <alignment horizontal="center" vertical="center"/>
      <protection locked="0"/>
    </xf>
    <xf numFmtId="0" fontId="4" fillId="0" borderId="4" xfId="126" applyFont="1" applyBorder="1">
      <alignment horizontal="center" vertical="center"/>
      <protection locked="0"/>
    </xf>
    <xf numFmtId="49" fontId="4" fillId="0" borderId="3" xfId="117" applyNumberFormat="1" applyFont="1" applyBorder="1">
      <alignment horizontal="center" vertical="center" wrapText="1"/>
      <protection locked="0"/>
    </xf>
    <xf numFmtId="49" fontId="4" fillId="0" borderId="4" xfId="118" applyNumberFormat="1" applyFont="1" applyBorder="1">
      <alignment horizontal="center" vertical="center" wrapText="1"/>
      <protection locked="0"/>
    </xf>
    <xf numFmtId="0" fontId="6" fillId="0" borderId="0" xfId="181" applyFont="1" applyBorder="1">
      <alignment horizontal="center" vertical="center" wrapText="1"/>
    </xf>
    <xf numFmtId="0" fontId="4" fillId="0" borderId="7" xfId="178" applyFont="1" applyBorder="1">
      <alignment horizontal="center" vertical="center" wrapText="1"/>
    </xf>
    <xf numFmtId="0" fontId="4" fillId="0" borderId="7" xfId="220" applyFont="1" applyBorder="1">
      <alignment horizontal="center" vertical="center" wrapText="1"/>
      <protection locked="0"/>
    </xf>
    <xf numFmtId="0" fontId="4" fillId="0" borderId="7" xfId="223" applyFont="1" applyBorder="1">
      <alignment horizontal="center" vertical="center"/>
      <protection locked="0"/>
    </xf>
    <xf numFmtId="0" fontId="4" fillId="0" borderId="8" xfId="180" applyFont="1" applyBorder="1">
      <alignment horizontal="center" vertical="center" wrapText="1"/>
    </xf>
    <xf numFmtId="0" fontId="4" fillId="0" borderId="15" xfId="221" applyFont="1" applyBorder="1">
      <alignment horizontal="center" vertical="center" wrapText="1"/>
    </xf>
    <xf numFmtId="0" fontId="4" fillId="0" borderId="15" xfId="224" applyFont="1" applyBorder="1">
      <alignment horizontal="center" vertical="center"/>
      <protection locked="0"/>
    </xf>
    <xf numFmtId="0" fontId="4" fillId="0" borderId="15" xfId="227" applyFont="1" applyBorder="1">
      <alignment horizontal="center" vertical="center" wrapText="1"/>
      <protection locked="0"/>
    </xf>
    <xf numFmtId="0" fontId="4" fillId="0" borderId="13" xfId="207" applyFont="1" applyBorder="1">
      <alignment horizontal="center" vertical="center" wrapText="1"/>
    </xf>
    <xf numFmtId="0" fontId="3" fillId="0" borderId="14" xfId="230" applyFont="1" applyBorder="1">
      <alignment horizontal="center" vertical="center"/>
    </xf>
    <xf numFmtId="0" fontId="3" fillId="0" borderId="15" xfId="209" applyFont="1" applyBorder="1">
      <alignment horizontal="left" vertical="center"/>
    </xf>
    <xf numFmtId="0" fontId="3" fillId="0" borderId="13" xfId="216" applyFont="1" applyBorder="1">
      <alignment horizontal="right" vertical="center"/>
    </xf>
    <xf numFmtId="0" fontId="4" fillId="0" borderId="3" xfId="78" applyFont="1" applyBorder="1">
      <alignment horizontal="center" vertical="center" wrapText="1"/>
    </xf>
    <xf numFmtId="0" fontId="4" fillId="0" borderId="4" xfId="79" applyFont="1" applyBorder="1">
      <alignment horizontal="center" vertical="center" wrapText="1"/>
    </xf>
    <xf numFmtId="0" fontId="4" fillId="0" borderId="5" xfId="80" applyFont="1" applyBorder="1">
      <alignment horizontal="center" vertical="center" wrapText="1"/>
    </xf>
    <xf numFmtId="0" fontId="4" fillId="0" borderId="11" xfId="205" applyFont="1" applyBorder="1">
      <alignment horizontal="center" vertical="center" wrapText="1"/>
    </xf>
    <xf numFmtId="0" fontId="4" fillId="0" borderId="12" xfId="206" applyFont="1" applyBorder="1">
      <alignment horizontal="center" vertical="center" wrapText="1"/>
    </xf>
    <xf numFmtId="0" fontId="4" fillId="0" borderId="12" xfId="213" applyFont="1" applyBorder="1">
      <alignment horizontal="center" vertical="center" wrapText="1"/>
      <protection locked="0"/>
    </xf>
    <xf numFmtId="0" fontId="4" fillId="0" borderId="13" xfId="214" applyFont="1" applyBorder="1">
      <alignment horizontal="center" vertical="center" wrapText="1"/>
      <protection locked="0"/>
    </xf>
    <xf numFmtId="0" fontId="2" fillId="0" borderId="0" xfId="204" applyFont="1" applyBorder="1">
      <alignment horizontal="center" vertical="center" wrapText="1"/>
    </xf>
    <xf numFmtId="0" fontId="2" fillId="0" borderId="0" xfId="219" applyFont="1" applyBorder="1">
      <alignment horizontal="center" vertical="center" wrapText="1"/>
      <protection locked="0"/>
    </xf>
    <xf numFmtId="0" fontId="3" fillId="0" borderId="0" xfId="218" applyFont="1" applyBorder="1">
      <alignment horizontal="left" vertical="center" wrapText="1"/>
    </xf>
    <xf numFmtId="0" fontId="3" fillId="0" borderId="13" xfId="210" applyFont="1" applyBorder="1">
      <alignment horizontal="left" vertical="center"/>
    </xf>
    <xf numFmtId="0" fontId="4" fillId="0" borderId="11" xfId="212" applyFont="1" applyBorder="1">
      <alignment horizontal="center" vertical="center" wrapText="1"/>
      <protection locked="0"/>
    </xf>
    <xf numFmtId="0" fontId="8" fillId="0" borderId="0" xfId="158" applyFont="1" applyBorder="1">
      <alignment horizontal="center" vertical="center" wrapText="1"/>
    </xf>
    <xf numFmtId="0" fontId="8" fillId="0" borderId="0" xfId="167" applyFont="1" applyBorder="1">
      <alignment horizontal="center" vertical="center"/>
    </xf>
    <xf numFmtId="0" fontId="4" fillId="0" borderId="0" xfId="0" applyFont="1" applyBorder="1" applyAlignment="1">
      <alignment horizontal="left" vertical="center" wrapText="1"/>
    </xf>
    <xf numFmtId="0" fontId="4" fillId="0" borderId="0" xfId="156" applyFont="1" applyBorder="1">
      <alignment horizontal="right" wrapText="1"/>
    </xf>
    <xf numFmtId="0" fontId="4" fillId="0" borderId="0" xfId="160" applyFont="1" applyBorder="1">
      <protection locked="0"/>
    </xf>
    <xf numFmtId="0" fontId="4" fillId="0" borderId="0" xfId="162" quotePrefix="1" applyFont="1" applyBorder="1">
      <alignment horizontal="right" vertical="center"/>
      <protection locked="0"/>
    </xf>
    <xf numFmtId="0" fontId="4" fillId="0" borderId="6" xfId="177" applyFont="1" applyBorder="1">
      <alignment horizontal="center" vertical="center" wrapText="1"/>
    </xf>
    <xf numFmtId="0" fontId="4" fillId="0" borderId="5" xfId="78" applyFont="1" applyBorder="1">
      <alignment horizontal="center" vertical="center" wrapText="1"/>
    </xf>
    <xf numFmtId="0" fontId="4" fillId="0" borderId="4" xfId="80" applyFont="1" applyBorder="1">
      <alignment horizontal="center" vertical="center" wrapText="1"/>
    </xf>
    <xf numFmtId="0" fontId="1" fillId="0" borderId="6" xfId="141" applyFont="1" applyBorder="1">
      <alignment horizontal="center" vertical="center" wrapText="1"/>
      <protection locked="0"/>
    </xf>
    <xf numFmtId="0" fontId="3" fillId="0" borderId="7" xfId="142" applyFont="1" applyBorder="1">
      <alignment horizontal="left" vertical="center"/>
    </xf>
    <xf numFmtId="0" fontId="3" fillId="0" borderId="8" xfId="143" applyFont="1" applyBorder="1">
      <alignment horizontal="left" vertical="center"/>
    </xf>
    <xf numFmtId="0" fontId="4" fillId="0" borderId="3" xfId="93" applyFont="1" applyBorder="1">
      <alignment horizontal="center" vertical="center" wrapText="1"/>
      <protection locked="0"/>
    </xf>
    <xf numFmtId="0" fontId="4" fillId="0" borderId="4" xfId="94" applyFont="1" applyBorder="1">
      <alignment horizontal="center" vertical="center" wrapText="1"/>
      <protection locked="0"/>
    </xf>
    <xf numFmtId="0" fontId="4" fillId="0" borderId="5" xfId="95" applyFont="1" applyBorder="1">
      <alignment horizontal="center" vertical="center" wrapText="1"/>
      <protection locked="0"/>
    </xf>
    <xf numFmtId="0" fontId="4" fillId="0" borderId="3" xfId="85" applyFont="1" applyBorder="1">
      <alignment horizontal="center" vertical="center"/>
    </xf>
    <xf numFmtId="0" fontId="4" fillId="0" borderId="4" xfId="144" applyFont="1" applyBorder="1">
      <alignment horizontal="center" vertical="center"/>
    </xf>
    <xf numFmtId="0" fontId="4" fillId="0" borderId="5" xfId="86" applyFont="1" applyBorder="1">
      <alignment horizontal="center" vertical="center"/>
    </xf>
    <xf numFmtId="0" fontId="3" fillId="0" borderId="1" xfId="74" applyFont="1" applyBorder="1">
      <alignment horizontal="center" vertical="center" wrapText="1"/>
      <protection locked="0"/>
    </xf>
    <xf numFmtId="0" fontId="3" fillId="0" borderId="1" xfId="76" applyFont="1" applyBorder="1">
      <alignment horizontal="left" vertical="center" wrapText="1"/>
      <protection locked="0"/>
    </xf>
    <xf numFmtId="0" fontId="3" fillId="0" borderId="1" xfId="81" applyFont="1" applyBorder="1">
      <alignment horizontal="left" vertical="center" wrapText="1"/>
      <protection locked="0"/>
    </xf>
    <xf numFmtId="49" fontId="5" fillId="0" borderId="2" xfId="57"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34" fillId="0" borderId="0" xfId="123" applyFont="1" applyBorder="1">
      <alignment horizontal="center" vertical="center"/>
    </xf>
    <xf numFmtId="0" fontId="35" fillId="0" borderId="0" xfId="197" applyFont="1" applyBorder="1">
      <alignment horizontal="center" vertical="center"/>
    </xf>
    <xf numFmtId="0" fontId="36" fillId="0" borderId="1" xfId="57" applyNumberFormat="1" applyFont="1" applyBorder="1" applyAlignment="1">
      <alignment horizontal="right" vertical="center" wrapText="1"/>
    </xf>
  </cellXfs>
  <cellStyles count="232">
    <cellStyle name="__b-1-0" xfId="1"/>
    <cellStyle name="__b-10-0" xfId="2"/>
    <cellStyle name="__b-11-0" xfId="3"/>
    <cellStyle name="__b-12-0" xfId="4"/>
    <cellStyle name="__b-13-0" xfId="5"/>
    <cellStyle name="__b-14-0" xfId="6"/>
    <cellStyle name="__b-15-0" xfId="7"/>
    <cellStyle name="__b-16-0" xfId="8"/>
    <cellStyle name="__b-17-0" xfId="9"/>
    <cellStyle name="__b-18-0" xfId="10"/>
    <cellStyle name="__b-19-0" xfId="11"/>
    <cellStyle name="__b-2-0" xfId="12"/>
    <cellStyle name="__b-20-0" xfId="13"/>
    <cellStyle name="__b-21-0" xfId="14"/>
    <cellStyle name="__b-22-0" xfId="15"/>
    <cellStyle name="__b-23-0" xfId="16"/>
    <cellStyle name="__b-24-0" xfId="17"/>
    <cellStyle name="__b-25-0" xfId="18"/>
    <cellStyle name="__b-26-0" xfId="19"/>
    <cellStyle name="__b-27-0" xfId="20"/>
    <cellStyle name="__b-28-0" xfId="21"/>
    <cellStyle name="__b-29-0" xfId="22"/>
    <cellStyle name="__b-3-0" xfId="23"/>
    <cellStyle name="__b-30-0" xfId="24"/>
    <cellStyle name="__b-31-0" xfId="25"/>
    <cellStyle name="__b-32-0" xfId="26"/>
    <cellStyle name="__b-33-0" xfId="27"/>
    <cellStyle name="__b-34-0" xfId="28"/>
    <cellStyle name="__b-35-0" xfId="29"/>
    <cellStyle name="__b-36-0" xfId="30"/>
    <cellStyle name="__b-37-0" xfId="31"/>
    <cellStyle name="__b-38-0" xfId="32"/>
    <cellStyle name="__b-39-0" xfId="33"/>
    <cellStyle name="__b-4-0" xfId="34"/>
    <cellStyle name="__b-40-0" xfId="35"/>
    <cellStyle name="__b-41-0" xfId="36"/>
    <cellStyle name="__b-42-0" xfId="37"/>
    <cellStyle name="__b-43-0" xfId="38"/>
    <cellStyle name="__b-44-0" xfId="39"/>
    <cellStyle name="__b-45-0" xfId="40"/>
    <cellStyle name="__b-46-0" xfId="41"/>
    <cellStyle name="__b-47-0" xfId="42"/>
    <cellStyle name="__b-48-0" xfId="43"/>
    <cellStyle name="__b-49-0" xfId="44"/>
    <cellStyle name="__b-5-0" xfId="45"/>
    <cellStyle name="__b-6-0" xfId="46"/>
    <cellStyle name="__b-7-0" xfId="47"/>
    <cellStyle name="__b-8-0" xfId="48"/>
    <cellStyle name="__b-9-0" xfId="49"/>
    <cellStyle name="DateStyle" xfId="50"/>
    <cellStyle name="DateTimeStyle" xfId="51"/>
    <cellStyle name="IntegralNumberStyle" xfId="52"/>
    <cellStyle name="MoneyStyle" xfId="53"/>
    <cellStyle name="Normal" xfId="54"/>
    <cellStyle name="NumberStyle" xfId="55"/>
    <cellStyle name="PercentStyle" xfId="56"/>
    <cellStyle name="TextStyle" xfId="57"/>
    <cellStyle name="TimeStyle" xfId="58"/>
    <cellStyle name="部门收入预算表01-2 __b-1-0" xfId="59"/>
    <cellStyle name="部门收入预算表01-2 __b-12-0" xfId="60"/>
    <cellStyle name="部门收入预算表01-2 __b-13-0" xfId="61"/>
    <cellStyle name="部门收入预算表01-2 __b-14-0" xfId="62"/>
    <cellStyle name="部门收入预算表01-2 __b-16-0" xfId="63"/>
    <cellStyle name="部门收入预算表01-2 __b-19-0" xfId="64"/>
    <cellStyle name="部门收入预算表01-2 __b-2-0" xfId="65"/>
    <cellStyle name="部门收入预算表01-2 __b-20-0" xfId="66"/>
    <cellStyle name="部门收入预算表01-2 __b-21-0" xfId="67"/>
    <cellStyle name="部门收入预算表01-2 __b-22-0" xfId="68"/>
    <cellStyle name="部门收入预算表01-2 __b-4-0" xfId="69"/>
    <cellStyle name="部门收入预算表01-2 __b-5-0" xfId="70"/>
    <cellStyle name="部门收入预算表01-2 __b-6-0" xfId="71"/>
    <cellStyle name="部门收入预算表01-2 __b-9-0" xfId="72"/>
    <cellStyle name="部门项目中期规划预算表13 __b-1-0" xfId="73"/>
    <cellStyle name="部门项目中期规划预算表13 __b-10-0" xfId="74"/>
    <cellStyle name="部门项目中期规划预算表13 __b-11-0" xfId="75"/>
    <cellStyle name="部门项目中期规划预算表13 __b-13-0" xfId="76"/>
    <cellStyle name="部门项目中期规划预算表13 __b-14-0" xfId="77"/>
    <cellStyle name="部门项目中期规划预算表13 __b-15-0" xfId="78"/>
    <cellStyle name="部门项目中期规划预算表13 __b-16-0" xfId="79"/>
    <cellStyle name="部门项目中期规划预算表13 __b-17-0" xfId="80"/>
    <cellStyle name="部门项目中期规划预算表13 __b-18-0" xfId="81"/>
    <cellStyle name="部门项目中期规划预算表13 __b-19-0" xfId="82"/>
    <cellStyle name="部门项目中期规划预算表13 __b-2-0" xfId="83"/>
    <cellStyle name="部门项目中期规划预算表13 __b-20-0" xfId="84"/>
    <cellStyle name="部门项目中期规划预算表13 __b-21-0" xfId="85"/>
    <cellStyle name="部门项目中期规划预算表13 __b-22-0" xfId="86"/>
    <cellStyle name="部门项目中期规划预算表13 __b-24-0" xfId="87"/>
    <cellStyle name="部门项目中期规划预算表13 __b-25-0" xfId="88"/>
    <cellStyle name="部门项目中期规划预算表13 __b-26-0" xfId="89"/>
    <cellStyle name="部门项目中期规划预算表13 __b-27-0" xfId="90"/>
    <cellStyle name="部门项目中期规划预算表13 __b-28-0" xfId="91"/>
    <cellStyle name="部门项目中期规划预算表13 __b-3-0" xfId="92"/>
    <cellStyle name="部门项目中期规划预算表13 __b-4-0" xfId="93"/>
    <cellStyle name="部门项目中期规划预算表13 __b-5-0" xfId="94"/>
    <cellStyle name="部门项目中期规划预算表13 __b-6-0" xfId="95"/>
    <cellStyle name="部门项目中期规划预算表13 __b-7-0" xfId="96"/>
    <cellStyle name="部门项目中期规划预算表13 __b-8-0" xfId="97"/>
    <cellStyle name="部门政府采购预算表08 __b-1-0" xfId="98"/>
    <cellStyle name="部门政府采购预算表08 __b-15-0" xfId="99"/>
    <cellStyle name="部门政府采购预算表08 __b-21-0" xfId="100"/>
    <cellStyle name="部门政府采购预算表08 __b-36-0" xfId="101"/>
    <cellStyle name="部门支出预算表01-03 __b-1-0" xfId="102"/>
    <cellStyle name="部门支出预算表01-03 __b-12-0" xfId="103"/>
    <cellStyle name="部门支出预算表01-03 __b-19-0" xfId="104"/>
    <cellStyle name="部门支出预算表01-03 __b-20-0" xfId="105"/>
    <cellStyle name="部门支出预算表01-03 __b-23-0" xfId="106"/>
    <cellStyle name="部门支出预算表01-03 __b-24-0" xfId="107"/>
    <cellStyle name="部门支出预算表01-03 __b-28-0" xfId="108"/>
    <cellStyle name="部门支出预算表01-03 __b-29-0" xfId="109"/>
    <cellStyle name="部门支出预算表01-03 __b-3-0" xfId="110"/>
    <cellStyle name="部门支出预算表01-03 __b-7-0" xfId="111"/>
    <cellStyle name="财政拨款收支预算总表02-1 __b-1-0" xfId="112"/>
    <cellStyle name="财政拨款收支预算总表02-1 __b-12-0" xfId="113"/>
    <cellStyle name="财政拨款收支预算总表02-1 __b-13-0" xfId="114"/>
    <cellStyle name="常规" xfId="0" builtinId="0"/>
    <cellStyle name="国有资本经营预算支出表07 __b-1-0" xfId="115"/>
    <cellStyle name="国有资本经营预算支出表07 __b-10-0" xfId="116"/>
    <cellStyle name="国有资本经营预算支出表07 __b-11-0" xfId="117"/>
    <cellStyle name="国有资本经营预算支出表07 __b-12-0" xfId="118"/>
    <cellStyle name="国有资本经营预算支出表07 __b-13-0" xfId="119"/>
    <cellStyle name="国有资本经营预算支出表07 __b-15-0" xfId="120"/>
    <cellStyle name="国有资本经营预算支出表07 __b-16-0" xfId="121"/>
    <cellStyle name="国有资本经营预算支出表07 __b-17-0" xfId="122"/>
    <cellStyle name="国有资本经营预算支出表07 __b-18-0" xfId="123"/>
    <cellStyle name="国有资本经营预算支出表07 __b-2-0" xfId="124"/>
    <cellStyle name="国有资本经营预算支出表07 __b-4-0" xfId="125"/>
    <cellStyle name="国有资本经营预算支出表07 __b-5-0" xfId="126"/>
    <cellStyle name="国有资本经营预算支出表07 __b-8-0" xfId="127"/>
    <cellStyle name="基本支出预算表（人员类.运转类公用经费项目）04 __b-1-0" xfId="128"/>
    <cellStyle name="基本支出预算表（人员类.运转类公用经费项目）04 __b-12-0" xfId="129"/>
    <cellStyle name="基本支出预算表（人员类.运转类公用经费项目）04 __b-13-0" xfId="130"/>
    <cellStyle name="基本支出预算表（人员类.运转类公用经费项目）04 __b-15-0" xfId="131"/>
    <cellStyle name="基本支出预算表（人员类.运转类公用经费项目）04 __b-16-0" xfId="132"/>
    <cellStyle name="基本支出预算表（人员类.运转类公用经费项目）04 __b-17-0" xfId="133"/>
    <cellStyle name="基本支出预算表（人员类.运转类公用经费项目）04 __b-24-0" xfId="134"/>
    <cellStyle name="基本支出预算表（人员类.运转类公用经费项目）04 __b-29-0" xfId="135"/>
    <cellStyle name="基本支出预算表（人员类.运转类公用经费项目）04 __b-33-0" xfId="136"/>
    <cellStyle name="基本支出预算表（人员类.运转类公用经费项目）04 __b-40-0" xfId="137"/>
    <cellStyle name="基本支出预算表（人员类.运转类公用经费项目）04 __b-7-0" xfId="138"/>
    <cellStyle name="基本支出预算表（人员类.运转类公用经费项目）04 __b-9-0" xfId="139"/>
    <cellStyle name="上级补助项目支出预算表12 __b-1-0" xfId="140"/>
    <cellStyle name="上级补助项目支出预算表12 __b-10-0" xfId="141"/>
    <cellStyle name="上级补助项目支出预算表12 __b-12-0" xfId="142"/>
    <cellStyle name="上级补助项目支出预算表12 __b-17-0" xfId="143"/>
    <cellStyle name="上级补助项目支出预算表12 __b-20-0" xfId="144"/>
    <cellStyle name="上级补助项目支出预算表12 __b-8-0" xfId="145"/>
    <cellStyle name="市对下转移支付绩效目标表10-2 __b-1-0" xfId="146"/>
    <cellStyle name="市对下转移支付绩效目标表10-2 __b-10-0" xfId="147"/>
    <cellStyle name="市对下转移支付绩效目标表10-2 __b-13-0" xfId="148"/>
    <cellStyle name="市对下转移支付绩效目标表10-2 __b-14-0" xfId="149"/>
    <cellStyle name="市对下转移支付绩效目标表10-2 __b-16-0" xfId="150"/>
    <cellStyle name="市对下转移支付绩效目标表10-2 __b-17-0" xfId="151"/>
    <cellStyle name="市对下转移支付绩效目标表10-2 __b-18-0" xfId="152"/>
    <cellStyle name="市对下转移支付绩效目标表10-2 __b-2-0" xfId="153"/>
    <cellStyle name="市对下转移支付预算表10-1 __b-1-0" xfId="154"/>
    <cellStyle name="市对下转移支付预算表10-1 __b-16-0" xfId="155"/>
    <cellStyle name="市对下转移支付预算表10-1 __b-17-0" xfId="156"/>
    <cellStyle name="市对下转移支付预算表10-1 __b-18-0" xfId="157"/>
    <cellStyle name="市对下转移支付预算表10-1 __b-2-0" xfId="158"/>
    <cellStyle name="市对下转移支付预算表10-1 __b-22-0" xfId="159"/>
    <cellStyle name="市对下转移支付预算表10-1 __b-23-0" xfId="160"/>
    <cellStyle name="市对下转移支付预算表10-1 __b-25-0" xfId="161"/>
    <cellStyle name="市对下转移支付预算表10-1 __b-27-0" xfId="162"/>
    <cellStyle name="市对下转移支付预算表10-1 __b-3-0" xfId="163"/>
    <cellStyle name="市对下转移支付预算表10-1 __b-30-0" xfId="164"/>
    <cellStyle name="市对下转移支付预算表10-1 __b-6-0" xfId="165"/>
    <cellStyle name="市对下转移支付预算表10-1 __b-7-0" xfId="166"/>
    <cellStyle name="市对下转移支付预算表10-1 __b-8-0" xfId="167"/>
    <cellStyle name="市对下转移支付预算表10-1 __b-9-0" xfId="168"/>
    <cellStyle name="项目支出绩效目标表（本级下达）05-2 __b-1-0" xfId="169"/>
    <cellStyle name="项目支出绩效目标表（另文下达）05-3 __b-1-0" xfId="170"/>
    <cellStyle name="项目支出预算表（其他运转类.特定目标类项目）05-1 __b-1-0" xfId="171"/>
    <cellStyle name="项目支出预算表（其他运转类.特定目标类项目）05-1 __b-13-0" xfId="172"/>
    <cellStyle name="项目支出预算表（其他运转类.特定目标类项目）05-1 __b-29-0" xfId="173"/>
    <cellStyle name="项目支出预算表（其他运转类.特定目标类项目）05-1 __b-30-0" xfId="174"/>
    <cellStyle name="项目支出预算表（其他运转类.特定目标类项目）05-1 __b-33-0" xfId="175"/>
    <cellStyle name="新增资产配置表11 __b-1-0" xfId="176"/>
    <cellStyle name="新增资产配置表11 __b-12-0" xfId="177"/>
    <cellStyle name="新增资产配置表11 __b-15-0" xfId="178"/>
    <cellStyle name="新增资产配置表11 __b-18-0" xfId="179"/>
    <cellStyle name="新增资产配置表11 __b-19-0" xfId="180"/>
    <cellStyle name="新增资产配置表11 __b-2-0" xfId="181"/>
    <cellStyle name="新增资产配置表11 __b-3-0" xfId="182"/>
    <cellStyle name="新增资产配置表11 __b-6-0" xfId="183"/>
    <cellStyle name="新增资产配置表11 __b-7-0" xfId="184"/>
    <cellStyle name="新增资产配置表11 __b-8-0" xfId="185"/>
    <cellStyle name="一般公共预算“三公”经费支出预算表03 __b-1-0" xfId="186"/>
    <cellStyle name="一般公共预算“三公”经费支出预算表03 __b-14-0" xfId="187"/>
    <cellStyle name="一般公共预算“三公”经费支出预算表03 __b-2-0" xfId="188"/>
    <cellStyle name="一般公共预算“三公”经费支出预算表03 __b-6-0" xfId="189"/>
    <cellStyle name="一般公共预算支出预算表（按功能科目分类）02-2 __b-1-0" xfId="190"/>
    <cellStyle name="一般公共预算支出预算表（按功能科目分类）02-2 __b-7-0" xfId="191"/>
    <cellStyle name="一般公共预算支出预算表（按经济科目分类）02-3 __b-1-0" xfId="192"/>
    <cellStyle name="一般公共预算支出预算表（按经济科目分类）02-3 __b-12-0" xfId="193"/>
    <cellStyle name="一般公共预算支出预算表（按经济科目分类）02-3 __b-14-0" xfId="194"/>
    <cellStyle name="一般公共预算支出预算表（按经济科目分类）02-3 __b-15-0" xfId="195"/>
    <cellStyle name="一般公共预算支出预算表（按经济科目分类）02-3 __b-16-0" xfId="196"/>
    <cellStyle name="一般公共预算支出预算表（按经济科目分类）02-3 __b-2-0" xfId="197"/>
    <cellStyle name="一般公共预算支出预算表（按经济科目分类）02-3 __b-33-0" xfId="198"/>
    <cellStyle name="一般公共预算支出预算表（按经济科目分类）02-3 __b-36-0" xfId="199"/>
    <cellStyle name="一般公共预算支出预算表（按经济科目分类）02-3 __b-5-0" xfId="200"/>
    <cellStyle name="一般公共预算支出预算表（按经济科目分类）02-3 __b-6-0" xfId="201"/>
    <cellStyle name="一般公共预算支出预算表（按经济科目分类）02-3 __b-9-0" xfId="202"/>
    <cellStyle name="政府购买服务预算表09 __b-1-0" xfId="203"/>
    <cellStyle name="政府购买服务预算表09 __b-10-0" xfId="204"/>
    <cellStyle name="政府购买服务预算表09 __b-12-0" xfId="205"/>
    <cellStyle name="政府购买服务预算表09 __b-13-0" xfId="206"/>
    <cellStyle name="政府购买服务预算表09 __b-14-0" xfId="207"/>
    <cellStyle name="政府购买服务预算表09 __b-15-0" xfId="208"/>
    <cellStyle name="政府购买服务预算表09 __b-16-0" xfId="209"/>
    <cellStyle name="政府购买服务预算表09 __b-17-0" xfId="210"/>
    <cellStyle name="政府购买服务预算表09 __b-18-0" xfId="211"/>
    <cellStyle name="政府购买服务预算表09 __b-21-0" xfId="212"/>
    <cellStyle name="政府购买服务预算表09 __b-22-0" xfId="213"/>
    <cellStyle name="政府购买服务预算表09 __b-23-0" xfId="214"/>
    <cellStyle name="政府购买服务预算表09 __b-24-0" xfId="215"/>
    <cellStyle name="政府购买服务预算表09 __b-28-0" xfId="216"/>
    <cellStyle name="政府购买服务预算表09 __b-29-0" xfId="217"/>
    <cellStyle name="政府购买服务预算表09 __b-3-0" xfId="218"/>
    <cellStyle name="政府购买服务预算表09 __b-30-0" xfId="219"/>
    <cellStyle name="政府购买服务预算表09 __b-31-0" xfId="220"/>
    <cellStyle name="政府购买服务预算表09 __b-32-0" xfId="221"/>
    <cellStyle name="政府购买服务预算表09 __b-34-0" xfId="222"/>
    <cellStyle name="政府购买服务预算表09 __b-35-0" xfId="223"/>
    <cellStyle name="政府购买服务预算表09 __b-36-0" xfId="224"/>
    <cellStyle name="政府购买服务预算表09 __b-39-0" xfId="225"/>
    <cellStyle name="政府购买服务预算表09 __b-40-0" xfId="226"/>
    <cellStyle name="政府购买服务预算表09 __b-41-0" xfId="227"/>
    <cellStyle name="政府购买服务预算表09 __b-42-0" xfId="228"/>
    <cellStyle name="政府购买服务预算表09 __b-43-0" xfId="229"/>
    <cellStyle name="政府购买服务预算表09 __b-8-0" xfId="230"/>
    <cellStyle name="政府性基金预算支出预算表06 __b-1-0" xfId="2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Them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38"/>
  <sheetViews>
    <sheetView topLeftCell="A21" workbookViewId="0"/>
  </sheetViews>
  <sheetFormatPr defaultColWidth="8" defaultRowHeight="14.25" customHeight="1"/>
  <cols>
    <col min="1" max="1" width="39.5546875" customWidth="1"/>
    <col min="2" max="2" width="43.109375" customWidth="1"/>
    <col min="3" max="3" width="39.6640625" customWidth="1"/>
    <col min="4" max="4" width="42.6640625" customWidth="1"/>
  </cols>
  <sheetData>
    <row r="1" spans="1:4" ht="13.5" customHeight="1">
      <c r="D1" s="67" t="s">
        <v>0</v>
      </c>
    </row>
    <row r="2" spans="1:4" ht="36" customHeight="1">
      <c r="A2" s="153" t="s">
        <v>1</v>
      </c>
      <c r="B2" s="154"/>
      <c r="C2" s="154"/>
      <c r="D2" s="154"/>
    </row>
    <row r="3" spans="1:4" ht="21" customHeight="1">
      <c r="A3" s="155" t="str">
        <f>"单位名称："&amp;"中国共产党曲靖市委员会办公室"</f>
        <v>单位名称：中国共产党曲靖市委员会办公室</v>
      </c>
      <c r="B3" s="156"/>
      <c r="C3" s="144"/>
      <c r="D3" s="146" t="s">
        <v>2</v>
      </c>
    </row>
    <row r="4" spans="1:4" ht="19.5" customHeight="1">
      <c r="A4" s="157" t="s">
        <v>3</v>
      </c>
      <c r="B4" s="158"/>
      <c r="C4" s="157" t="s">
        <v>4</v>
      </c>
      <c r="D4" s="158"/>
    </row>
    <row r="5" spans="1:4" ht="19.5" customHeight="1">
      <c r="A5" s="159" t="s">
        <v>5</v>
      </c>
      <c r="B5" s="159" t="s">
        <v>6</v>
      </c>
      <c r="C5" s="159" t="s">
        <v>7</v>
      </c>
      <c r="D5" s="159" t="s">
        <v>6</v>
      </c>
    </row>
    <row r="6" spans="1:4" ht="19.5" customHeight="1">
      <c r="A6" s="160"/>
      <c r="B6" s="160"/>
      <c r="C6" s="160"/>
      <c r="D6" s="160"/>
    </row>
    <row r="7" spans="1:4" ht="20.25" customHeight="1">
      <c r="A7" s="9" t="s">
        <v>8</v>
      </c>
      <c r="B7" s="11">
        <v>2931.9396299999999</v>
      </c>
      <c r="C7" s="145" t="str">
        <f>"一"&amp;"、"&amp;"一般公共服务支出"</f>
        <v>一、一般公共服务支出</v>
      </c>
      <c r="D7" s="11">
        <v>2408.1115920000002</v>
      </c>
    </row>
    <row r="8" spans="1:4" ht="20.25" customHeight="1">
      <c r="A8" s="9" t="s">
        <v>9</v>
      </c>
      <c r="B8" s="11"/>
      <c r="C8" s="145" t="str">
        <f>"二"&amp;"、"&amp;"外交支出"</f>
        <v>二、外交支出</v>
      </c>
      <c r="D8" s="11"/>
    </row>
    <row r="9" spans="1:4" ht="20.25" customHeight="1">
      <c r="A9" s="9" t="s">
        <v>10</v>
      </c>
      <c r="B9" s="11"/>
      <c r="C9" s="145" t="str">
        <f>"三"&amp;"、"&amp;"国防支出"</f>
        <v>三、国防支出</v>
      </c>
      <c r="D9" s="11"/>
    </row>
    <row r="10" spans="1:4" ht="20.25" customHeight="1">
      <c r="A10" s="9" t="s">
        <v>11</v>
      </c>
      <c r="B10" s="11"/>
      <c r="C10" s="145" t="str">
        <f>"四"&amp;"、"&amp;"公共安全支出"</f>
        <v>四、公共安全支出</v>
      </c>
      <c r="D10" s="11"/>
    </row>
    <row r="11" spans="1:4" ht="20.25" customHeight="1">
      <c r="A11" s="9" t="s">
        <v>12</v>
      </c>
      <c r="B11" s="11"/>
      <c r="C11" s="145" t="str">
        <f>"五"&amp;"、"&amp;"教育支出"</f>
        <v>五、教育支出</v>
      </c>
      <c r="D11" s="11"/>
    </row>
    <row r="12" spans="1:4" ht="20.25" customHeight="1">
      <c r="A12" s="9" t="s">
        <v>13</v>
      </c>
      <c r="B12" s="11"/>
      <c r="C12" s="145" t="str">
        <f>"六"&amp;"、"&amp;"科学技术支出"</f>
        <v>六、科学技术支出</v>
      </c>
      <c r="D12" s="11"/>
    </row>
    <row r="13" spans="1:4" ht="20.25" customHeight="1">
      <c r="A13" s="9" t="s">
        <v>14</v>
      </c>
      <c r="B13" s="11"/>
      <c r="C13" s="145" t="str">
        <f>"七"&amp;"、"&amp;"文化旅游体育与传媒支出"</f>
        <v>七、文化旅游体育与传媒支出</v>
      </c>
      <c r="D13" s="11"/>
    </row>
    <row r="14" spans="1:4" ht="20.25" customHeight="1">
      <c r="A14" s="9" t="s">
        <v>15</v>
      </c>
      <c r="B14" s="11"/>
      <c r="C14" s="145" t="str">
        <f>"八"&amp;"、"&amp;"社会保障和就业支出"</f>
        <v>八、社会保障和就业支出</v>
      </c>
      <c r="D14" s="11">
        <v>236.29345799999999</v>
      </c>
    </row>
    <row r="15" spans="1:4" ht="20.25" customHeight="1">
      <c r="A15" s="9" t="s">
        <v>16</v>
      </c>
      <c r="B15" s="11"/>
      <c r="C15" s="145" t="str">
        <f>"九"&amp;"、"&amp;"社会保险基金支出"</f>
        <v>九、社会保险基金支出</v>
      </c>
      <c r="D15" s="11"/>
    </row>
    <row r="16" spans="1:4" ht="20.25" customHeight="1">
      <c r="A16" s="9" t="s">
        <v>17</v>
      </c>
      <c r="B16" s="11"/>
      <c r="C16" s="145" t="str">
        <f>"十"&amp;"、"&amp;"卫生健康支出"</f>
        <v>十、卫生健康支出</v>
      </c>
      <c r="D16" s="11">
        <v>138.46148400000001</v>
      </c>
    </row>
    <row r="17" spans="1:4" ht="20.25" customHeight="1">
      <c r="A17" s="9"/>
      <c r="B17" s="11"/>
      <c r="C17" s="145" t="str">
        <f>"十一"&amp;"、"&amp;"节能环保支出"</f>
        <v>十一、节能环保支出</v>
      </c>
      <c r="D17" s="11"/>
    </row>
    <row r="18" spans="1:4" ht="20.25" customHeight="1">
      <c r="A18" s="9"/>
      <c r="B18" s="9"/>
      <c r="C18" s="145" t="str">
        <f>"十二"&amp;"、"&amp;"城乡社区支出"</f>
        <v>十二、城乡社区支出</v>
      </c>
      <c r="D18" s="11"/>
    </row>
    <row r="19" spans="1:4" ht="20.25" customHeight="1">
      <c r="A19" s="9"/>
      <c r="B19" s="9"/>
      <c r="C19" s="145" t="str">
        <f>"十三"&amp;"、"&amp;"农林水支出"</f>
        <v>十三、农林水支出</v>
      </c>
      <c r="D19" s="11"/>
    </row>
    <row r="20" spans="1:4" ht="20.25" customHeight="1">
      <c r="A20" s="9"/>
      <c r="B20" s="9"/>
      <c r="C20" s="145" t="str">
        <f>"十四"&amp;"、"&amp;"交通运输支出"</f>
        <v>十四、交通运输支出</v>
      </c>
      <c r="D20" s="11"/>
    </row>
    <row r="21" spans="1:4" ht="20.25" customHeight="1">
      <c r="A21" s="9"/>
      <c r="B21" s="9"/>
      <c r="C21" s="145" t="str">
        <f>"十五"&amp;"、"&amp;"资源勘探工业信息等支出"</f>
        <v>十五、资源勘探工业信息等支出</v>
      </c>
      <c r="D21" s="11"/>
    </row>
    <row r="22" spans="1:4" ht="20.25" customHeight="1">
      <c r="A22" s="9"/>
      <c r="B22" s="9"/>
      <c r="C22" s="145" t="str">
        <f>"十六"&amp;"、"&amp;"商业服务业等支出"</f>
        <v>十六、商业服务业等支出</v>
      </c>
      <c r="D22" s="11"/>
    </row>
    <row r="23" spans="1:4" ht="20.25" customHeight="1">
      <c r="A23" s="9"/>
      <c r="B23" s="9"/>
      <c r="C23" s="145" t="str">
        <f>"十七"&amp;"、"&amp;"金融支出"</f>
        <v>十七、金融支出</v>
      </c>
      <c r="D23" s="11"/>
    </row>
    <row r="24" spans="1:4" ht="20.25" customHeight="1">
      <c r="A24" s="9"/>
      <c r="B24" s="9"/>
      <c r="C24" s="145" t="str">
        <f>"十八"&amp;"、"&amp;"援助其他地区支出"</f>
        <v>十八、援助其他地区支出</v>
      </c>
      <c r="D24" s="11"/>
    </row>
    <row r="25" spans="1:4" ht="20.25" customHeight="1">
      <c r="A25" s="9"/>
      <c r="B25" s="9"/>
      <c r="C25" s="145" t="str">
        <f>"十九"&amp;"、"&amp;"自然资源海洋气象等支出"</f>
        <v>十九、自然资源海洋气象等支出</v>
      </c>
      <c r="D25" s="11"/>
    </row>
    <row r="26" spans="1:4" ht="20.25" customHeight="1">
      <c r="A26" s="9"/>
      <c r="B26" s="9"/>
      <c r="C26" s="145" t="str">
        <f>"二十"&amp;"、"&amp;"住房保障支出"</f>
        <v>二十、住房保障支出</v>
      </c>
      <c r="D26" s="11">
        <v>149.07309599999999</v>
      </c>
    </row>
    <row r="27" spans="1:4" ht="20.25" customHeight="1">
      <c r="A27" s="9"/>
      <c r="B27" s="9"/>
      <c r="C27" s="145" t="str">
        <f>"二十一"&amp;"、"&amp;"粮油物资储备支出"</f>
        <v>二十一、粮油物资储备支出</v>
      </c>
      <c r="D27" s="11"/>
    </row>
    <row r="28" spans="1:4" ht="20.25" customHeight="1">
      <c r="A28" s="9"/>
      <c r="B28" s="9"/>
      <c r="C28" s="145" t="str">
        <f>"二十二"&amp;"、"&amp;"灾害防治及应急管理支出"</f>
        <v>二十二、灾害防治及应急管理支出</v>
      </c>
      <c r="D28" s="11"/>
    </row>
    <row r="29" spans="1:4" ht="20.25" customHeight="1">
      <c r="A29" s="9"/>
      <c r="B29" s="9"/>
      <c r="C29" s="145" t="str">
        <f>"二十三"&amp;"、"&amp;"预备费"</f>
        <v>二十三、预备费</v>
      </c>
      <c r="D29" s="11"/>
    </row>
    <row r="30" spans="1:4" ht="20.25" customHeight="1">
      <c r="A30" s="9"/>
      <c r="B30" s="9"/>
      <c r="C30" s="145" t="str">
        <f>"二十四"&amp;"、"&amp;"其他支出"</f>
        <v>二十四、其他支出</v>
      </c>
      <c r="D30" s="11"/>
    </row>
    <row r="31" spans="1:4" ht="20.25" customHeight="1">
      <c r="A31" s="9"/>
      <c r="B31" s="9"/>
      <c r="C31" s="145" t="str">
        <f>"二十五"&amp;"、"&amp;"转移性支出"</f>
        <v>二十五、转移性支出</v>
      </c>
      <c r="D31" s="11"/>
    </row>
    <row r="32" spans="1:4" ht="20.25" customHeight="1">
      <c r="A32" s="9"/>
      <c r="B32" s="9"/>
      <c r="C32" s="145" t="str">
        <f>"二十六"&amp;"、"&amp;"债务还本支出"</f>
        <v>二十六、债务还本支出</v>
      </c>
      <c r="D32" s="11"/>
    </row>
    <row r="33" spans="1:4" ht="20.25" customHeight="1">
      <c r="A33" s="9"/>
      <c r="B33" s="9"/>
      <c r="C33" s="145" t="str">
        <f>"二十七"&amp;"、"&amp;"债务付息支出"</f>
        <v>二十七、债务付息支出</v>
      </c>
      <c r="D33" s="11"/>
    </row>
    <row r="34" spans="1:4" ht="20.25" customHeight="1">
      <c r="A34" s="9"/>
      <c r="B34" s="9"/>
      <c r="C34" s="145" t="str">
        <f>"二十八"&amp;"、"&amp;"债务发行费用支出"</f>
        <v>二十八、债务发行费用支出</v>
      </c>
      <c r="D34" s="11"/>
    </row>
    <row r="35" spans="1:4" ht="20.25" customHeight="1">
      <c r="A35" s="9"/>
      <c r="B35" s="9"/>
      <c r="C35" s="145" t="str">
        <f>"二十九"&amp;"、"&amp;"抗疫特别国债安排的支出"</f>
        <v>二十九、抗疫特别国债安排的支出</v>
      </c>
      <c r="D35" s="11"/>
    </row>
    <row r="36" spans="1:4" ht="20.25" customHeight="1">
      <c r="A36" s="120" t="s">
        <v>18</v>
      </c>
      <c r="B36" s="11">
        <v>2931.9396299999999</v>
      </c>
      <c r="C36" s="120" t="s">
        <v>19</v>
      </c>
      <c r="D36" s="11">
        <v>2931.9396299999999</v>
      </c>
    </row>
    <row r="37" spans="1:4" ht="20.25" customHeight="1">
      <c r="A37" s="9" t="s">
        <v>20</v>
      </c>
      <c r="B37" s="11"/>
      <c r="C37" s="9" t="s">
        <v>21</v>
      </c>
      <c r="D37" s="11"/>
    </row>
    <row r="38" spans="1:4" ht="20.25" customHeight="1">
      <c r="A38" s="120" t="s">
        <v>22</v>
      </c>
      <c r="B38" s="11">
        <v>2931.9396299999999</v>
      </c>
      <c r="C38" s="120" t="s">
        <v>23</v>
      </c>
      <c r="D38" s="11">
        <v>2931.9396299999999</v>
      </c>
    </row>
  </sheetData>
  <mergeCells count="8">
    <mergeCell ref="A2:D2"/>
    <mergeCell ref="A3:B3"/>
    <mergeCell ref="A4:B4"/>
    <mergeCell ref="C4:D4"/>
    <mergeCell ref="A5:A6"/>
    <mergeCell ref="B5:B6"/>
    <mergeCell ref="C5:C6"/>
    <mergeCell ref="D5:D6"/>
  </mergeCells>
  <phoneticPr fontId="33" type="noConversion"/>
  <pageMargins left="0.75" right="0.75" top="1" bottom="1" header="0.5" footer="0.5"/>
  <pageSetup paperSize="9" fitToWidth="0" fitToHeight="0" orientation="portrait"/>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K58"/>
  <sheetViews>
    <sheetView topLeftCell="B4" workbookViewId="0">
      <selection activeCell="F16" sqref="F16"/>
    </sheetView>
  </sheetViews>
  <sheetFormatPr defaultColWidth="9.109375" defaultRowHeight="12" customHeight="1"/>
  <cols>
    <col min="1" max="1" width="30" customWidth="1"/>
    <col min="2" max="2" width="29" customWidth="1"/>
    <col min="3" max="3" width="23.88671875" customWidth="1"/>
    <col min="4" max="4" width="20.5546875" customWidth="1"/>
    <col min="5" max="5" width="20.109375" customWidth="1"/>
    <col min="6" max="6" width="19.88671875" customWidth="1"/>
    <col min="7" max="7" width="9.88671875" customWidth="1"/>
    <col min="8" max="8" width="19" customWidth="1"/>
    <col min="9" max="9" width="12.5546875" customWidth="1"/>
    <col min="10" max="10" width="12.33203125" customWidth="1"/>
    <col min="11" max="11" width="15.6640625" customWidth="1"/>
  </cols>
  <sheetData>
    <row r="1" spans="1:11" ht="12" customHeight="1">
      <c r="K1" s="37" t="s">
        <v>400</v>
      </c>
    </row>
    <row r="2" spans="1:11" ht="28.5" customHeight="1">
      <c r="B2" s="208" t="s">
        <v>401</v>
      </c>
      <c r="C2" s="190"/>
      <c r="D2" s="190"/>
      <c r="E2" s="190"/>
      <c r="F2" s="190"/>
      <c r="G2" s="247"/>
      <c r="H2" s="190"/>
      <c r="I2" s="247"/>
      <c r="J2" s="247"/>
      <c r="K2" s="190"/>
    </row>
    <row r="3" spans="1:11" ht="17.25" customHeight="1">
      <c r="A3" t="str">
        <f>"单位名称："&amp;"中国共产党曲靖市委员会办公室"</f>
        <v>单位名称：中国共产党曲靖市委员会办公室</v>
      </c>
      <c r="B3" s="3"/>
    </row>
    <row r="4" spans="1:11" ht="44.25" customHeight="1">
      <c r="A4" s="80" t="s">
        <v>263</v>
      </c>
      <c r="B4" s="33" t="s">
        <v>402</v>
      </c>
      <c r="C4" s="33" t="s">
        <v>403</v>
      </c>
      <c r="D4" s="33" t="s">
        <v>404</v>
      </c>
      <c r="E4" s="33" t="s">
        <v>405</v>
      </c>
      <c r="F4" s="33" t="s">
        <v>406</v>
      </c>
      <c r="G4" s="34" t="s">
        <v>407</v>
      </c>
      <c r="H4" s="33" t="s">
        <v>408</v>
      </c>
      <c r="I4" s="34" t="s">
        <v>409</v>
      </c>
      <c r="J4" s="34" t="s">
        <v>410</v>
      </c>
      <c r="K4" s="33" t="s">
        <v>411</v>
      </c>
    </row>
    <row r="5" spans="1:11" ht="18.75" customHeight="1">
      <c r="A5" s="81">
        <v>1</v>
      </c>
      <c r="B5" s="82">
        <v>2</v>
      </c>
      <c r="C5" s="82">
        <v>3</v>
      </c>
      <c r="D5" s="82">
        <v>4</v>
      </c>
      <c r="E5" s="82">
        <v>5</v>
      </c>
      <c r="F5" s="82">
        <v>6</v>
      </c>
      <c r="G5" s="83">
        <v>7</v>
      </c>
      <c r="H5" s="82">
        <v>8</v>
      </c>
      <c r="I5" s="83">
        <v>9</v>
      </c>
      <c r="J5" s="83">
        <v>10</v>
      </c>
      <c r="K5" s="82">
        <v>11</v>
      </c>
    </row>
    <row r="6" spans="1:11" ht="21.75" customHeight="1">
      <c r="A6" s="10"/>
      <c r="B6" s="9" t="s">
        <v>43</v>
      </c>
      <c r="C6" s="10"/>
      <c r="D6" s="10"/>
      <c r="E6" s="10"/>
      <c r="F6" s="10"/>
      <c r="G6" s="10"/>
      <c r="H6" s="10"/>
      <c r="I6" s="10"/>
      <c r="J6" s="10"/>
      <c r="K6" s="10"/>
    </row>
    <row r="7" spans="1:11" ht="19.5" customHeight="1">
      <c r="A7" s="84"/>
      <c r="B7" s="36" t="s">
        <v>43</v>
      </c>
      <c r="C7" s="9"/>
      <c r="D7" s="9"/>
      <c r="E7" s="9"/>
      <c r="F7" s="9"/>
      <c r="G7" s="9"/>
      <c r="H7" s="9"/>
      <c r="I7" s="9"/>
      <c r="J7" s="9"/>
      <c r="K7" s="9"/>
    </row>
    <row r="8" spans="1:11" ht="19.5" customHeight="1">
      <c r="A8" s="269" t="s">
        <v>374</v>
      </c>
      <c r="B8" s="270" t="s">
        <v>373</v>
      </c>
      <c r="C8" s="270" t="s">
        <v>412</v>
      </c>
      <c r="D8" s="9" t="s">
        <v>413</v>
      </c>
      <c r="E8" s="9" t="s">
        <v>414</v>
      </c>
      <c r="F8" s="9" t="s">
        <v>415</v>
      </c>
      <c r="G8" s="9" t="s">
        <v>416</v>
      </c>
      <c r="H8" s="9" t="s">
        <v>417</v>
      </c>
      <c r="I8" s="9" t="s">
        <v>418</v>
      </c>
      <c r="J8" s="9" t="s">
        <v>419</v>
      </c>
      <c r="K8" s="9" t="s">
        <v>420</v>
      </c>
    </row>
    <row r="9" spans="1:11" ht="19.5" customHeight="1">
      <c r="A9" s="269" t="s">
        <v>374</v>
      </c>
      <c r="B9" s="270" t="s">
        <v>373</v>
      </c>
      <c r="C9" s="270" t="s">
        <v>412</v>
      </c>
      <c r="D9" s="9" t="s">
        <v>413</v>
      </c>
      <c r="E9" s="9" t="s">
        <v>421</v>
      </c>
      <c r="F9" s="9" t="s">
        <v>422</v>
      </c>
      <c r="G9" s="9" t="s">
        <v>423</v>
      </c>
      <c r="H9" s="9" t="s">
        <v>424</v>
      </c>
      <c r="I9" s="9" t="s">
        <v>418</v>
      </c>
      <c r="J9" s="9" t="s">
        <v>419</v>
      </c>
      <c r="K9" s="9" t="s">
        <v>425</v>
      </c>
    </row>
    <row r="10" spans="1:11" ht="19.5" customHeight="1">
      <c r="A10" s="269" t="s">
        <v>374</v>
      </c>
      <c r="B10" s="270" t="s">
        <v>373</v>
      </c>
      <c r="C10" s="270" t="s">
        <v>412</v>
      </c>
      <c r="D10" s="9" t="s">
        <v>426</v>
      </c>
      <c r="E10" s="9" t="s">
        <v>427</v>
      </c>
      <c r="F10" s="9" t="s">
        <v>428</v>
      </c>
      <c r="G10" s="9" t="s">
        <v>416</v>
      </c>
      <c r="H10" s="9" t="s">
        <v>417</v>
      </c>
      <c r="I10" s="9" t="s">
        <v>418</v>
      </c>
      <c r="J10" s="9" t="s">
        <v>419</v>
      </c>
      <c r="K10" s="9" t="s">
        <v>429</v>
      </c>
    </row>
    <row r="11" spans="1:11" ht="19.5" customHeight="1">
      <c r="A11" s="269" t="s">
        <v>374</v>
      </c>
      <c r="B11" s="270" t="s">
        <v>373</v>
      </c>
      <c r="C11" s="270" t="s">
        <v>412</v>
      </c>
      <c r="D11" s="9" t="s">
        <v>430</v>
      </c>
      <c r="E11" s="9" t="s">
        <v>431</v>
      </c>
      <c r="F11" s="9" t="s">
        <v>432</v>
      </c>
      <c r="G11" s="9" t="s">
        <v>433</v>
      </c>
      <c r="H11" s="9" t="s">
        <v>434</v>
      </c>
      <c r="I11" s="9" t="s">
        <v>418</v>
      </c>
      <c r="J11" s="9" t="s">
        <v>435</v>
      </c>
      <c r="K11" s="9" t="s">
        <v>436</v>
      </c>
    </row>
    <row r="12" spans="1:11" ht="19.5" customHeight="1">
      <c r="A12" s="269" t="s">
        <v>377</v>
      </c>
      <c r="B12" s="270" t="s">
        <v>376</v>
      </c>
      <c r="C12" s="270" t="s">
        <v>437</v>
      </c>
      <c r="D12" s="9" t="s">
        <v>413</v>
      </c>
      <c r="E12" s="9" t="s">
        <v>438</v>
      </c>
      <c r="F12" s="9" t="s">
        <v>439</v>
      </c>
      <c r="G12" s="9" t="s">
        <v>423</v>
      </c>
      <c r="H12" s="9" t="s">
        <v>424</v>
      </c>
      <c r="I12" s="9" t="s">
        <v>418</v>
      </c>
      <c r="J12" s="9" t="s">
        <v>419</v>
      </c>
      <c r="K12" s="9" t="s">
        <v>440</v>
      </c>
    </row>
    <row r="13" spans="1:11" ht="19.5" customHeight="1">
      <c r="A13" s="269" t="s">
        <v>377</v>
      </c>
      <c r="B13" s="270" t="s">
        <v>376</v>
      </c>
      <c r="C13" s="270" t="s">
        <v>437</v>
      </c>
      <c r="D13" s="9" t="s">
        <v>413</v>
      </c>
      <c r="E13" s="9" t="s">
        <v>438</v>
      </c>
      <c r="F13" s="9" t="s">
        <v>441</v>
      </c>
      <c r="G13" s="9" t="s">
        <v>423</v>
      </c>
      <c r="H13" s="9" t="s">
        <v>442</v>
      </c>
      <c r="I13" s="9" t="s">
        <v>443</v>
      </c>
      <c r="J13" s="9" t="s">
        <v>419</v>
      </c>
      <c r="K13" s="9" t="s">
        <v>444</v>
      </c>
    </row>
    <row r="14" spans="1:11" ht="19.5" customHeight="1">
      <c r="A14" s="269" t="s">
        <v>377</v>
      </c>
      <c r="B14" s="270" t="s">
        <v>376</v>
      </c>
      <c r="C14" s="270" t="s">
        <v>437</v>
      </c>
      <c r="D14" s="9" t="s">
        <v>413</v>
      </c>
      <c r="E14" s="9" t="s">
        <v>414</v>
      </c>
      <c r="F14" s="9" t="s">
        <v>445</v>
      </c>
      <c r="G14" s="9" t="s">
        <v>423</v>
      </c>
      <c r="H14" s="9" t="s">
        <v>424</v>
      </c>
      <c r="I14" s="9" t="s">
        <v>418</v>
      </c>
      <c r="J14" s="9" t="s">
        <v>419</v>
      </c>
      <c r="K14" s="9" t="s">
        <v>446</v>
      </c>
    </row>
    <row r="15" spans="1:11" ht="19.5" customHeight="1">
      <c r="A15" s="269" t="s">
        <v>377</v>
      </c>
      <c r="B15" s="270" t="s">
        <v>376</v>
      </c>
      <c r="C15" s="270" t="s">
        <v>437</v>
      </c>
      <c r="D15" s="9" t="s">
        <v>426</v>
      </c>
      <c r="E15" s="9" t="s">
        <v>427</v>
      </c>
      <c r="F15" s="9" t="s">
        <v>447</v>
      </c>
      <c r="G15" s="9" t="s">
        <v>423</v>
      </c>
      <c r="H15" s="9" t="s">
        <v>448</v>
      </c>
      <c r="I15" s="9" t="s">
        <v>418</v>
      </c>
      <c r="J15" s="9" t="s">
        <v>419</v>
      </c>
      <c r="K15" s="9" t="s">
        <v>447</v>
      </c>
    </row>
    <row r="16" spans="1:11" ht="19.5" customHeight="1">
      <c r="A16" s="269" t="s">
        <v>377</v>
      </c>
      <c r="B16" s="270" t="s">
        <v>376</v>
      </c>
      <c r="C16" s="270" t="s">
        <v>437</v>
      </c>
      <c r="D16" s="9" t="s">
        <v>430</v>
      </c>
      <c r="E16" s="9" t="s">
        <v>431</v>
      </c>
      <c r="F16" s="9" t="s">
        <v>449</v>
      </c>
      <c r="G16" s="9" t="s">
        <v>433</v>
      </c>
      <c r="H16" s="9" t="s">
        <v>434</v>
      </c>
      <c r="I16" s="9" t="s">
        <v>418</v>
      </c>
      <c r="J16" s="9" t="s">
        <v>419</v>
      </c>
      <c r="K16" s="9" t="s">
        <v>450</v>
      </c>
    </row>
    <row r="17" spans="1:11" ht="19.5" customHeight="1">
      <c r="A17" s="269" t="s">
        <v>371</v>
      </c>
      <c r="B17" s="270" t="s">
        <v>370</v>
      </c>
      <c r="C17" s="270" t="s">
        <v>451</v>
      </c>
      <c r="D17" s="9" t="s">
        <v>413</v>
      </c>
      <c r="E17" s="9" t="s">
        <v>421</v>
      </c>
      <c r="F17" s="9" t="s">
        <v>452</v>
      </c>
      <c r="G17" s="9" t="s">
        <v>433</v>
      </c>
      <c r="H17" s="9" t="s">
        <v>453</v>
      </c>
      <c r="I17" s="9" t="s">
        <v>418</v>
      </c>
      <c r="J17" s="9" t="s">
        <v>419</v>
      </c>
      <c r="K17" s="9" t="s">
        <v>452</v>
      </c>
    </row>
    <row r="18" spans="1:11" ht="19.5" customHeight="1">
      <c r="A18" s="269" t="s">
        <v>371</v>
      </c>
      <c r="B18" s="270" t="s">
        <v>370</v>
      </c>
      <c r="C18" s="270" t="s">
        <v>451</v>
      </c>
      <c r="D18" s="9" t="s">
        <v>426</v>
      </c>
      <c r="E18" s="9" t="s">
        <v>427</v>
      </c>
      <c r="F18" s="9" t="s">
        <v>454</v>
      </c>
      <c r="G18" s="9" t="s">
        <v>423</v>
      </c>
      <c r="H18" s="9" t="s">
        <v>448</v>
      </c>
      <c r="I18" s="9" t="s">
        <v>418</v>
      </c>
      <c r="J18" s="9" t="s">
        <v>419</v>
      </c>
      <c r="K18" s="9" t="s">
        <v>454</v>
      </c>
    </row>
    <row r="19" spans="1:11" ht="19.5" customHeight="1">
      <c r="A19" s="269" t="s">
        <v>371</v>
      </c>
      <c r="B19" s="270" t="s">
        <v>370</v>
      </c>
      <c r="C19" s="270" t="s">
        <v>451</v>
      </c>
      <c r="D19" s="9" t="s">
        <v>430</v>
      </c>
      <c r="E19" s="9" t="s">
        <v>431</v>
      </c>
      <c r="F19" s="9" t="s">
        <v>455</v>
      </c>
      <c r="G19" s="9" t="s">
        <v>433</v>
      </c>
      <c r="H19" s="9" t="s">
        <v>456</v>
      </c>
      <c r="I19" s="9" t="s">
        <v>418</v>
      </c>
      <c r="J19" s="9" t="s">
        <v>419</v>
      </c>
      <c r="K19" s="9" t="s">
        <v>457</v>
      </c>
    </row>
    <row r="20" spans="1:11" ht="19.5" customHeight="1">
      <c r="A20" s="269" t="s">
        <v>392</v>
      </c>
      <c r="B20" s="270" t="s">
        <v>391</v>
      </c>
      <c r="C20" s="270" t="s">
        <v>458</v>
      </c>
      <c r="D20" s="9" t="s">
        <v>413</v>
      </c>
      <c r="E20" s="9" t="s">
        <v>438</v>
      </c>
      <c r="F20" s="9" t="s">
        <v>459</v>
      </c>
      <c r="G20" s="9" t="s">
        <v>416</v>
      </c>
      <c r="H20" s="9" t="s">
        <v>460</v>
      </c>
      <c r="I20" s="9" t="s">
        <v>443</v>
      </c>
      <c r="J20" s="9" t="s">
        <v>435</v>
      </c>
      <c r="K20" s="9" t="s">
        <v>459</v>
      </c>
    </row>
    <row r="21" spans="1:11" ht="19.5" customHeight="1">
      <c r="A21" s="269" t="s">
        <v>392</v>
      </c>
      <c r="B21" s="270" t="s">
        <v>391</v>
      </c>
      <c r="C21" s="270" t="s">
        <v>458</v>
      </c>
      <c r="D21" s="9" t="s">
        <v>413</v>
      </c>
      <c r="E21" s="9" t="s">
        <v>438</v>
      </c>
      <c r="F21" s="9" t="s">
        <v>461</v>
      </c>
      <c r="G21" s="9" t="s">
        <v>423</v>
      </c>
      <c r="H21" s="9" t="s">
        <v>145</v>
      </c>
      <c r="I21" s="9" t="s">
        <v>462</v>
      </c>
      <c r="J21" s="9" t="s">
        <v>435</v>
      </c>
      <c r="K21" s="9" t="s">
        <v>461</v>
      </c>
    </row>
    <row r="22" spans="1:11" ht="19.5" customHeight="1">
      <c r="A22" s="269" t="s">
        <v>392</v>
      </c>
      <c r="B22" s="270" t="s">
        <v>391</v>
      </c>
      <c r="C22" s="270" t="s">
        <v>458</v>
      </c>
      <c r="D22" s="9" t="s">
        <v>426</v>
      </c>
      <c r="E22" s="9" t="s">
        <v>463</v>
      </c>
      <c r="F22" s="9" t="s">
        <v>464</v>
      </c>
      <c r="G22" s="9" t="s">
        <v>416</v>
      </c>
      <c r="H22" s="9" t="s">
        <v>465</v>
      </c>
      <c r="I22" s="9" t="s">
        <v>418</v>
      </c>
      <c r="J22" s="9" t="s">
        <v>419</v>
      </c>
      <c r="K22" s="9" t="s">
        <v>464</v>
      </c>
    </row>
    <row r="23" spans="1:11" ht="19.5" customHeight="1">
      <c r="A23" s="269" t="s">
        <v>392</v>
      </c>
      <c r="B23" s="270" t="s">
        <v>391</v>
      </c>
      <c r="C23" s="270" t="s">
        <v>458</v>
      </c>
      <c r="D23" s="9" t="s">
        <v>430</v>
      </c>
      <c r="E23" s="9" t="s">
        <v>431</v>
      </c>
      <c r="F23" s="9" t="s">
        <v>466</v>
      </c>
      <c r="G23" s="9" t="s">
        <v>416</v>
      </c>
      <c r="H23" s="9" t="s">
        <v>465</v>
      </c>
      <c r="I23" s="9" t="s">
        <v>418</v>
      </c>
      <c r="J23" s="9" t="s">
        <v>419</v>
      </c>
      <c r="K23" s="9" t="s">
        <v>466</v>
      </c>
    </row>
    <row r="24" spans="1:11" ht="19.5" customHeight="1">
      <c r="A24" s="269" t="s">
        <v>312</v>
      </c>
      <c r="B24" s="270" t="s">
        <v>313</v>
      </c>
      <c r="C24" s="270" t="s">
        <v>467</v>
      </c>
      <c r="D24" s="9" t="s">
        <v>413</v>
      </c>
      <c r="E24" s="9" t="s">
        <v>421</v>
      </c>
      <c r="F24" s="9" t="s">
        <v>468</v>
      </c>
      <c r="G24" s="9" t="s">
        <v>423</v>
      </c>
      <c r="H24" s="9" t="s">
        <v>424</v>
      </c>
      <c r="I24" s="9" t="s">
        <v>418</v>
      </c>
      <c r="J24" s="9" t="s">
        <v>419</v>
      </c>
      <c r="K24" s="9" t="s">
        <v>469</v>
      </c>
    </row>
    <row r="25" spans="1:11" ht="19.5" customHeight="1">
      <c r="A25" s="269" t="s">
        <v>312</v>
      </c>
      <c r="B25" s="270" t="s">
        <v>313</v>
      </c>
      <c r="C25" s="270" t="s">
        <v>467</v>
      </c>
      <c r="D25" s="9" t="s">
        <v>426</v>
      </c>
      <c r="E25" s="9" t="s">
        <v>470</v>
      </c>
      <c r="F25" s="9" t="s">
        <v>471</v>
      </c>
      <c r="G25" s="9" t="s">
        <v>423</v>
      </c>
      <c r="H25" s="9" t="s">
        <v>170</v>
      </c>
      <c r="I25" s="9" t="s">
        <v>472</v>
      </c>
      <c r="J25" s="9" t="s">
        <v>435</v>
      </c>
      <c r="K25" s="9" t="s">
        <v>471</v>
      </c>
    </row>
    <row r="26" spans="1:11" ht="19.5" customHeight="1">
      <c r="A26" s="269" t="s">
        <v>312</v>
      </c>
      <c r="B26" s="270" t="s">
        <v>313</v>
      </c>
      <c r="C26" s="270" t="s">
        <v>467</v>
      </c>
      <c r="D26" s="9" t="s">
        <v>430</v>
      </c>
      <c r="E26" s="9" t="s">
        <v>431</v>
      </c>
      <c r="F26" s="9" t="s">
        <v>473</v>
      </c>
      <c r="G26" s="9" t="s">
        <v>423</v>
      </c>
      <c r="H26" s="9" t="s">
        <v>417</v>
      </c>
      <c r="I26" s="9" t="s">
        <v>418</v>
      </c>
      <c r="J26" s="9" t="s">
        <v>419</v>
      </c>
      <c r="K26" s="9" t="s">
        <v>473</v>
      </c>
    </row>
    <row r="27" spans="1:11" ht="19.5" customHeight="1">
      <c r="A27" s="269" t="s">
        <v>394</v>
      </c>
      <c r="B27" s="270" t="s">
        <v>393</v>
      </c>
      <c r="C27" s="270" t="s">
        <v>474</v>
      </c>
      <c r="D27" s="9" t="s">
        <v>413</v>
      </c>
      <c r="E27" s="9" t="s">
        <v>414</v>
      </c>
      <c r="F27" s="9" t="s">
        <v>475</v>
      </c>
      <c r="G27" s="9" t="s">
        <v>423</v>
      </c>
      <c r="H27" s="9" t="s">
        <v>476</v>
      </c>
      <c r="I27" s="9" t="s">
        <v>477</v>
      </c>
      <c r="J27" s="9" t="s">
        <v>419</v>
      </c>
      <c r="K27" s="9" t="s">
        <v>475</v>
      </c>
    </row>
    <row r="28" spans="1:11" ht="19.5" customHeight="1">
      <c r="A28" s="269" t="s">
        <v>394</v>
      </c>
      <c r="B28" s="270" t="s">
        <v>393</v>
      </c>
      <c r="C28" s="270" t="s">
        <v>474</v>
      </c>
      <c r="D28" s="9" t="s">
        <v>413</v>
      </c>
      <c r="E28" s="9" t="s">
        <v>414</v>
      </c>
      <c r="F28" s="9" t="s">
        <v>478</v>
      </c>
      <c r="G28" s="9" t="s">
        <v>423</v>
      </c>
      <c r="H28" s="9" t="s">
        <v>479</v>
      </c>
      <c r="I28" s="9" t="s">
        <v>477</v>
      </c>
      <c r="J28" s="9" t="s">
        <v>419</v>
      </c>
      <c r="K28" s="9" t="s">
        <v>478</v>
      </c>
    </row>
    <row r="29" spans="1:11" ht="19.5" customHeight="1">
      <c r="A29" s="269" t="s">
        <v>394</v>
      </c>
      <c r="B29" s="270" t="s">
        <v>393</v>
      </c>
      <c r="C29" s="270" t="s">
        <v>474</v>
      </c>
      <c r="D29" s="9" t="s">
        <v>426</v>
      </c>
      <c r="E29" s="9" t="s">
        <v>463</v>
      </c>
      <c r="F29" s="9" t="s">
        <v>480</v>
      </c>
      <c r="G29" s="9" t="s">
        <v>423</v>
      </c>
      <c r="H29" s="9" t="s">
        <v>465</v>
      </c>
      <c r="I29" s="9" t="s">
        <v>418</v>
      </c>
      <c r="J29" s="9" t="s">
        <v>419</v>
      </c>
      <c r="K29" s="9" t="s">
        <v>480</v>
      </c>
    </row>
    <row r="30" spans="1:11" ht="19.5" customHeight="1">
      <c r="A30" s="269" t="s">
        <v>394</v>
      </c>
      <c r="B30" s="270" t="s">
        <v>393</v>
      </c>
      <c r="C30" s="270" t="s">
        <v>474</v>
      </c>
      <c r="D30" s="9" t="s">
        <v>430</v>
      </c>
      <c r="E30" s="9" t="s">
        <v>431</v>
      </c>
      <c r="F30" s="9" t="s">
        <v>481</v>
      </c>
      <c r="G30" s="9" t="s">
        <v>416</v>
      </c>
      <c r="H30" s="9" t="s">
        <v>465</v>
      </c>
      <c r="I30" s="9" t="s">
        <v>418</v>
      </c>
      <c r="J30" s="9" t="s">
        <v>419</v>
      </c>
      <c r="K30" s="9" t="s">
        <v>481</v>
      </c>
    </row>
    <row r="31" spans="1:11" ht="19.5" customHeight="1">
      <c r="A31" s="269" t="s">
        <v>379</v>
      </c>
      <c r="B31" s="270" t="s">
        <v>378</v>
      </c>
      <c r="C31" s="270" t="s">
        <v>482</v>
      </c>
      <c r="D31" s="9" t="s">
        <v>413</v>
      </c>
      <c r="E31" s="9" t="s">
        <v>414</v>
      </c>
      <c r="F31" s="9" t="s">
        <v>483</v>
      </c>
      <c r="G31" s="9" t="s">
        <v>423</v>
      </c>
      <c r="H31" s="9" t="s">
        <v>424</v>
      </c>
      <c r="I31" s="9" t="s">
        <v>418</v>
      </c>
      <c r="J31" s="9" t="s">
        <v>419</v>
      </c>
      <c r="K31" s="9" t="s">
        <v>484</v>
      </c>
    </row>
    <row r="32" spans="1:11" ht="19.5" customHeight="1">
      <c r="A32" s="269" t="s">
        <v>379</v>
      </c>
      <c r="B32" s="270" t="s">
        <v>378</v>
      </c>
      <c r="C32" s="270" t="s">
        <v>482</v>
      </c>
      <c r="D32" s="9" t="s">
        <v>413</v>
      </c>
      <c r="E32" s="9" t="s">
        <v>414</v>
      </c>
      <c r="F32" s="9" t="s">
        <v>485</v>
      </c>
      <c r="G32" s="9" t="s">
        <v>423</v>
      </c>
      <c r="H32" s="9" t="s">
        <v>424</v>
      </c>
      <c r="I32" s="9" t="s">
        <v>418</v>
      </c>
      <c r="J32" s="9" t="s">
        <v>419</v>
      </c>
      <c r="K32" s="9" t="s">
        <v>484</v>
      </c>
    </row>
    <row r="33" spans="1:11" ht="19.5" customHeight="1">
      <c r="A33" s="269" t="s">
        <v>379</v>
      </c>
      <c r="B33" s="270" t="s">
        <v>378</v>
      </c>
      <c r="C33" s="270" t="s">
        <v>482</v>
      </c>
      <c r="D33" s="9" t="s">
        <v>413</v>
      </c>
      <c r="E33" s="9" t="s">
        <v>414</v>
      </c>
      <c r="F33" s="9" t="s">
        <v>486</v>
      </c>
      <c r="G33" s="9" t="s">
        <v>423</v>
      </c>
      <c r="H33" s="9" t="s">
        <v>424</v>
      </c>
      <c r="I33" s="9" t="s">
        <v>418</v>
      </c>
      <c r="J33" s="9" t="s">
        <v>419</v>
      </c>
      <c r="K33" s="9" t="s">
        <v>486</v>
      </c>
    </row>
    <row r="34" spans="1:11" ht="19.5" customHeight="1">
      <c r="A34" s="269" t="s">
        <v>379</v>
      </c>
      <c r="B34" s="270" t="s">
        <v>378</v>
      </c>
      <c r="C34" s="270" t="s">
        <v>482</v>
      </c>
      <c r="D34" s="9" t="s">
        <v>426</v>
      </c>
      <c r="E34" s="9" t="s">
        <v>427</v>
      </c>
      <c r="F34" s="9" t="s">
        <v>487</v>
      </c>
      <c r="G34" s="9" t="s">
        <v>433</v>
      </c>
      <c r="H34" s="9" t="s">
        <v>448</v>
      </c>
      <c r="I34" s="9" t="s">
        <v>418</v>
      </c>
      <c r="J34" s="9" t="s">
        <v>419</v>
      </c>
      <c r="K34" s="9" t="s">
        <v>484</v>
      </c>
    </row>
    <row r="35" spans="1:11" ht="19.5" customHeight="1">
      <c r="A35" s="269" t="s">
        <v>379</v>
      </c>
      <c r="B35" s="270" t="s">
        <v>378</v>
      </c>
      <c r="C35" s="270" t="s">
        <v>482</v>
      </c>
      <c r="D35" s="9" t="s">
        <v>430</v>
      </c>
      <c r="E35" s="9" t="s">
        <v>431</v>
      </c>
      <c r="F35" s="9" t="s">
        <v>488</v>
      </c>
      <c r="G35" s="9" t="s">
        <v>433</v>
      </c>
      <c r="H35" s="9" t="s">
        <v>417</v>
      </c>
      <c r="I35" s="9" t="s">
        <v>418</v>
      </c>
      <c r="J35" s="9" t="s">
        <v>419</v>
      </c>
      <c r="K35" s="9" t="s">
        <v>484</v>
      </c>
    </row>
    <row r="36" spans="1:11" ht="19.5" customHeight="1">
      <c r="A36" s="269" t="s">
        <v>362</v>
      </c>
      <c r="B36" s="270" t="s">
        <v>360</v>
      </c>
      <c r="C36" s="270" t="s">
        <v>489</v>
      </c>
      <c r="D36" s="9" t="s">
        <v>413</v>
      </c>
      <c r="E36" s="9" t="s">
        <v>438</v>
      </c>
      <c r="F36" s="9" t="s">
        <v>490</v>
      </c>
      <c r="G36" s="9" t="s">
        <v>423</v>
      </c>
      <c r="H36" s="9" t="s">
        <v>424</v>
      </c>
      <c r="I36" s="9" t="s">
        <v>418</v>
      </c>
      <c r="J36" s="9" t="s">
        <v>419</v>
      </c>
      <c r="K36" s="9" t="s">
        <v>490</v>
      </c>
    </row>
    <row r="37" spans="1:11" ht="19.5" customHeight="1">
      <c r="A37" s="269" t="s">
        <v>362</v>
      </c>
      <c r="B37" s="270" t="s">
        <v>360</v>
      </c>
      <c r="C37" s="270" t="s">
        <v>489</v>
      </c>
      <c r="D37" s="9" t="s">
        <v>413</v>
      </c>
      <c r="E37" s="9" t="s">
        <v>438</v>
      </c>
      <c r="F37" s="9" t="s">
        <v>491</v>
      </c>
      <c r="G37" s="9" t="s">
        <v>423</v>
      </c>
      <c r="H37" s="9" t="s">
        <v>424</v>
      </c>
      <c r="I37" s="9" t="s">
        <v>418</v>
      </c>
      <c r="J37" s="9" t="s">
        <v>419</v>
      </c>
      <c r="K37" s="9" t="s">
        <v>492</v>
      </c>
    </row>
    <row r="38" spans="1:11" ht="19.5" customHeight="1">
      <c r="A38" s="269" t="s">
        <v>362</v>
      </c>
      <c r="B38" s="270" t="s">
        <v>360</v>
      </c>
      <c r="C38" s="270" t="s">
        <v>489</v>
      </c>
      <c r="D38" s="9" t="s">
        <v>413</v>
      </c>
      <c r="E38" s="9" t="s">
        <v>414</v>
      </c>
      <c r="F38" s="9" t="s">
        <v>493</v>
      </c>
      <c r="G38" s="9" t="s">
        <v>423</v>
      </c>
      <c r="H38" s="9" t="s">
        <v>424</v>
      </c>
      <c r="I38" s="9" t="s">
        <v>418</v>
      </c>
      <c r="J38" s="9" t="s">
        <v>419</v>
      </c>
      <c r="K38" s="9" t="s">
        <v>493</v>
      </c>
    </row>
    <row r="39" spans="1:11" ht="19.5" customHeight="1">
      <c r="A39" s="269" t="s">
        <v>362</v>
      </c>
      <c r="B39" s="270" t="s">
        <v>360</v>
      </c>
      <c r="C39" s="270" t="s">
        <v>489</v>
      </c>
      <c r="D39" s="9" t="s">
        <v>426</v>
      </c>
      <c r="E39" s="9" t="s">
        <v>427</v>
      </c>
      <c r="F39" s="9" t="s">
        <v>447</v>
      </c>
      <c r="G39" s="9" t="s">
        <v>423</v>
      </c>
      <c r="H39" s="9" t="s">
        <v>448</v>
      </c>
      <c r="I39" s="9" t="s">
        <v>418</v>
      </c>
      <c r="J39" s="9" t="s">
        <v>419</v>
      </c>
      <c r="K39" s="9" t="s">
        <v>447</v>
      </c>
    </row>
    <row r="40" spans="1:11" ht="19.5" customHeight="1">
      <c r="A40" s="269" t="s">
        <v>362</v>
      </c>
      <c r="B40" s="270" t="s">
        <v>360</v>
      </c>
      <c r="C40" s="270" t="s">
        <v>489</v>
      </c>
      <c r="D40" s="9" t="s">
        <v>430</v>
      </c>
      <c r="E40" s="9" t="s">
        <v>431</v>
      </c>
      <c r="F40" s="9" t="s">
        <v>494</v>
      </c>
      <c r="G40" s="9" t="s">
        <v>423</v>
      </c>
      <c r="H40" s="9" t="s">
        <v>495</v>
      </c>
      <c r="I40" s="9" t="s">
        <v>418</v>
      </c>
      <c r="J40" s="9" t="s">
        <v>419</v>
      </c>
      <c r="K40" s="9" t="s">
        <v>496</v>
      </c>
    </row>
    <row r="41" spans="1:11" ht="19.5" customHeight="1">
      <c r="A41" s="269" t="s">
        <v>383</v>
      </c>
      <c r="B41" s="270" t="s">
        <v>382</v>
      </c>
      <c r="C41" s="270" t="s">
        <v>497</v>
      </c>
      <c r="D41" s="9" t="s">
        <v>413</v>
      </c>
      <c r="E41" s="9" t="s">
        <v>438</v>
      </c>
      <c r="F41" s="9" t="s">
        <v>498</v>
      </c>
      <c r="G41" s="9" t="s">
        <v>416</v>
      </c>
      <c r="H41" s="9" t="s">
        <v>465</v>
      </c>
      <c r="I41" s="9" t="s">
        <v>418</v>
      </c>
      <c r="J41" s="9" t="s">
        <v>435</v>
      </c>
      <c r="K41" s="9" t="s">
        <v>499</v>
      </c>
    </row>
    <row r="42" spans="1:11" ht="19.5" customHeight="1">
      <c r="A42" s="269" t="s">
        <v>383</v>
      </c>
      <c r="B42" s="270" t="s">
        <v>382</v>
      </c>
      <c r="C42" s="270" t="s">
        <v>497</v>
      </c>
      <c r="D42" s="9" t="s">
        <v>413</v>
      </c>
      <c r="E42" s="9" t="s">
        <v>414</v>
      </c>
      <c r="F42" s="9" t="s">
        <v>500</v>
      </c>
      <c r="G42" s="9" t="s">
        <v>416</v>
      </c>
      <c r="H42" s="9" t="s">
        <v>417</v>
      </c>
      <c r="I42" s="9" t="s">
        <v>418</v>
      </c>
      <c r="J42" s="9" t="s">
        <v>419</v>
      </c>
      <c r="K42" s="9" t="s">
        <v>501</v>
      </c>
    </row>
    <row r="43" spans="1:11" ht="19.5" customHeight="1">
      <c r="A43" s="269" t="s">
        <v>383</v>
      </c>
      <c r="B43" s="270" t="s">
        <v>382</v>
      </c>
      <c r="C43" s="270" t="s">
        <v>497</v>
      </c>
      <c r="D43" s="9" t="s">
        <v>413</v>
      </c>
      <c r="E43" s="9" t="s">
        <v>421</v>
      </c>
      <c r="F43" s="9" t="s">
        <v>502</v>
      </c>
      <c r="G43" s="9" t="s">
        <v>423</v>
      </c>
      <c r="H43" s="9" t="s">
        <v>424</v>
      </c>
      <c r="I43" s="9" t="s">
        <v>418</v>
      </c>
      <c r="J43" s="9" t="s">
        <v>419</v>
      </c>
      <c r="K43" s="9" t="s">
        <v>503</v>
      </c>
    </row>
    <row r="44" spans="1:11" ht="19.5" customHeight="1">
      <c r="A44" s="269" t="s">
        <v>383</v>
      </c>
      <c r="B44" s="270" t="s">
        <v>382</v>
      </c>
      <c r="C44" s="270" t="s">
        <v>497</v>
      </c>
      <c r="D44" s="9" t="s">
        <v>426</v>
      </c>
      <c r="E44" s="9" t="s">
        <v>427</v>
      </c>
      <c r="F44" s="9" t="s">
        <v>487</v>
      </c>
      <c r="G44" s="9" t="s">
        <v>423</v>
      </c>
      <c r="H44" s="9" t="s">
        <v>448</v>
      </c>
      <c r="I44" s="9" t="s">
        <v>418</v>
      </c>
      <c r="J44" s="9" t="s">
        <v>419</v>
      </c>
      <c r="K44" s="9" t="s">
        <v>487</v>
      </c>
    </row>
    <row r="45" spans="1:11" ht="19.5" customHeight="1">
      <c r="A45" s="269" t="s">
        <v>383</v>
      </c>
      <c r="B45" s="270" t="s">
        <v>382</v>
      </c>
      <c r="C45" s="270" t="s">
        <v>497</v>
      </c>
      <c r="D45" s="9" t="s">
        <v>430</v>
      </c>
      <c r="E45" s="9" t="s">
        <v>431</v>
      </c>
      <c r="F45" s="9" t="s">
        <v>504</v>
      </c>
      <c r="G45" s="9" t="s">
        <v>433</v>
      </c>
      <c r="H45" s="9" t="s">
        <v>456</v>
      </c>
      <c r="I45" s="9" t="s">
        <v>418</v>
      </c>
      <c r="J45" s="9" t="s">
        <v>419</v>
      </c>
      <c r="K45" s="9" t="s">
        <v>505</v>
      </c>
    </row>
    <row r="46" spans="1:11" ht="19.5" customHeight="1">
      <c r="A46" s="269" t="s">
        <v>506</v>
      </c>
      <c r="B46" s="270" t="s">
        <v>507</v>
      </c>
      <c r="C46" s="270" t="s">
        <v>508</v>
      </c>
      <c r="D46" s="9" t="s">
        <v>413</v>
      </c>
      <c r="E46" s="9" t="s">
        <v>414</v>
      </c>
      <c r="F46" s="9" t="s">
        <v>509</v>
      </c>
      <c r="G46" s="9" t="s">
        <v>423</v>
      </c>
      <c r="H46" s="9" t="s">
        <v>424</v>
      </c>
      <c r="I46" s="9" t="s">
        <v>418</v>
      </c>
      <c r="J46" s="9" t="s">
        <v>419</v>
      </c>
      <c r="K46" s="9" t="s">
        <v>510</v>
      </c>
    </row>
    <row r="47" spans="1:11" ht="19.5" customHeight="1">
      <c r="A47" s="269" t="s">
        <v>506</v>
      </c>
      <c r="B47" s="270" t="s">
        <v>507</v>
      </c>
      <c r="C47" s="270" t="s">
        <v>508</v>
      </c>
      <c r="D47" s="9" t="s">
        <v>426</v>
      </c>
      <c r="E47" s="9" t="s">
        <v>427</v>
      </c>
      <c r="F47" s="9" t="s">
        <v>487</v>
      </c>
      <c r="G47" s="9" t="s">
        <v>423</v>
      </c>
      <c r="H47" s="9" t="s">
        <v>448</v>
      </c>
      <c r="I47" s="9" t="s">
        <v>418</v>
      </c>
      <c r="J47" s="9" t="s">
        <v>419</v>
      </c>
      <c r="K47" s="9" t="s">
        <v>510</v>
      </c>
    </row>
    <row r="48" spans="1:11" ht="19.5" customHeight="1">
      <c r="A48" s="269" t="s">
        <v>506</v>
      </c>
      <c r="B48" s="270" t="s">
        <v>507</v>
      </c>
      <c r="C48" s="270" t="s">
        <v>508</v>
      </c>
      <c r="D48" s="9" t="s">
        <v>430</v>
      </c>
      <c r="E48" s="9" t="s">
        <v>431</v>
      </c>
      <c r="F48" s="9" t="s">
        <v>496</v>
      </c>
      <c r="G48" s="9" t="s">
        <v>433</v>
      </c>
      <c r="H48" s="9" t="s">
        <v>417</v>
      </c>
      <c r="I48" s="9" t="s">
        <v>418</v>
      </c>
      <c r="J48" s="9" t="s">
        <v>419</v>
      </c>
      <c r="K48" s="9" t="s">
        <v>510</v>
      </c>
    </row>
    <row r="49" spans="1:11" ht="19.5" customHeight="1">
      <c r="A49" s="269" t="s">
        <v>389</v>
      </c>
      <c r="B49" s="270" t="s">
        <v>388</v>
      </c>
      <c r="C49" s="270" t="s">
        <v>511</v>
      </c>
      <c r="D49" s="9" t="s">
        <v>413</v>
      </c>
      <c r="E49" s="9" t="s">
        <v>414</v>
      </c>
      <c r="F49" s="9" t="s">
        <v>512</v>
      </c>
      <c r="G49" s="9" t="s">
        <v>513</v>
      </c>
      <c r="H49" s="9" t="s">
        <v>514</v>
      </c>
      <c r="I49" s="9" t="s">
        <v>514</v>
      </c>
      <c r="J49" s="9" t="s">
        <v>419</v>
      </c>
      <c r="K49" s="9" t="s">
        <v>515</v>
      </c>
    </row>
    <row r="50" spans="1:11" ht="19.5" customHeight="1">
      <c r="A50" s="269" t="s">
        <v>389</v>
      </c>
      <c r="B50" s="270" t="s">
        <v>388</v>
      </c>
      <c r="C50" s="270" t="s">
        <v>511</v>
      </c>
      <c r="D50" s="9" t="s">
        <v>426</v>
      </c>
      <c r="E50" s="9" t="s">
        <v>427</v>
      </c>
      <c r="F50" s="9" t="s">
        <v>516</v>
      </c>
      <c r="G50" s="9" t="s">
        <v>416</v>
      </c>
      <c r="H50" s="9" t="s">
        <v>517</v>
      </c>
      <c r="I50" s="9" t="s">
        <v>418</v>
      </c>
      <c r="J50" s="9" t="s">
        <v>419</v>
      </c>
      <c r="K50" s="9" t="s">
        <v>518</v>
      </c>
    </row>
    <row r="51" spans="1:11" ht="19.5" customHeight="1">
      <c r="A51" s="269" t="s">
        <v>389</v>
      </c>
      <c r="B51" s="270" t="s">
        <v>388</v>
      </c>
      <c r="C51" s="270" t="s">
        <v>511</v>
      </c>
      <c r="D51" s="9" t="s">
        <v>430</v>
      </c>
      <c r="E51" s="9" t="s">
        <v>431</v>
      </c>
      <c r="F51" s="9" t="s">
        <v>519</v>
      </c>
      <c r="G51" s="9" t="s">
        <v>416</v>
      </c>
      <c r="H51" s="9" t="s">
        <v>465</v>
      </c>
      <c r="I51" s="9" t="s">
        <v>418</v>
      </c>
      <c r="J51" s="9" t="s">
        <v>419</v>
      </c>
      <c r="K51" s="9" t="s">
        <v>520</v>
      </c>
    </row>
    <row r="52" spans="1:11" ht="19.5" customHeight="1">
      <c r="A52" s="269" t="s">
        <v>387</v>
      </c>
      <c r="B52" s="270" t="s">
        <v>386</v>
      </c>
      <c r="C52" s="270" t="s">
        <v>521</v>
      </c>
      <c r="D52" s="9" t="s">
        <v>413</v>
      </c>
      <c r="E52" s="9" t="s">
        <v>414</v>
      </c>
      <c r="F52" s="9" t="s">
        <v>522</v>
      </c>
      <c r="G52" s="9" t="s">
        <v>423</v>
      </c>
      <c r="H52" s="9" t="s">
        <v>434</v>
      </c>
      <c r="I52" s="9" t="s">
        <v>418</v>
      </c>
      <c r="J52" s="9" t="s">
        <v>419</v>
      </c>
      <c r="K52" s="9" t="s">
        <v>522</v>
      </c>
    </row>
    <row r="53" spans="1:11" ht="19.5" customHeight="1">
      <c r="A53" s="269" t="s">
        <v>387</v>
      </c>
      <c r="B53" s="270" t="s">
        <v>386</v>
      </c>
      <c r="C53" s="270" t="s">
        <v>521</v>
      </c>
      <c r="D53" s="9" t="s">
        <v>426</v>
      </c>
      <c r="E53" s="9" t="s">
        <v>427</v>
      </c>
      <c r="F53" s="9" t="s">
        <v>523</v>
      </c>
      <c r="G53" s="9" t="s">
        <v>423</v>
      </c>
      <c r="H53" s="9" t="s">
        <v>434</v>
      </c>
      <c r="I53" s="9" t="s">
        <v>418</v>
      </c>
      <c r="J53" s="9" t="s">
        <v>419</v>
      </c>
      <c r="K53" s="9" t="s">
        <v>523</v>
      </c>
    </row>
    <row r="54" spans="1:11" ht="19.5" customHeight="1">
      <c r="A54" s="269" t="s">
        <v>387</v>
      </c>
      <c r="B54" s="270" t="s">
        <v>386</v>
      </c>
      <c r="C54" s="270" t="s">
        <v>521</v>
      </c>
      <c r="D54" s="9" t="s">
        <v>430</v>
      </c>
      <c r="E54" s="9" t="s">
        <v>431</v>
      </c>
      <c r="F54" s="9" t="s">
        <v>524</v>
      </c>
      <c r="G54" s="9" t="s">
        <v>423</v>
      </c>
      <c r="H54" s="9" t="s">
        <v>434</v>
      </c>
      <c r="I54" s="9" t="s">
        <v>418</v>
      </c>
      <c r="J54" s="9" t="s">
        <v>419</v>
      </c>
      <c r="K54" s="9" t="s">
        <v>524</v>
      </c>
    </row>
    <row r="55" spans="1:11" ht="19.5" customHeight="1">
      <c r="A55" s="269" t="s">
        <v>367</v>
      </c>
      <c r="B55" s="270" t="s">
        <v>366</v>
      </c>
      <c r="C55" s="270" t="s">
        <v>525</v>
      </c>
      <c r="D55" s="9" t="s">
        <v>413</v>
      </c>
      <c r="E55" s="9" t="s">
        <v>414</v>
      </c>
      <c r="F55" s="9" t="s">
        <v>526</v>
      </c>
      <c r="G55" s="9" t="s">
        <v>423</v>
      </c>
      <c r="H55" s="9" t="s">
        <v>495</v>
      </c>
      <c r="I55" s="9" t="s">
        <v>418</v>
      </c>
      <c r="J55" s="9" t="s">
        <v>419</v>
      </c>
      <c r="K55" s="9" t="s">
        <v>526</v>
      </c>
    </row>
    <row r="56" spans="1:11" ht="19.5" customHeight="1">
      <c r="A56" s="269" t="s">
        <v>367</v>
      </c>
      <c r="B56" s="270" t="s">
        <v>366</v>
      </c>
      <c r="C56" s="270" t="s">
        <v>525</v>
      </c>
      <c r="D56" s="9" t="s">
        <v>426</v>
      </c>
      <c r="E56" s="9" t="s">
        <v>427</v>
      </c>
      <c r="F56" s="9" t="s">
        <v>454</v>
      </c>
      <c r="G56" s="9" t="s">
        <v>423</v>
      </c>
      <c r="H56" s="9" t="s">
        <v>448</v>
      </c>
      <c r="I56" s="9" t="s">
        <v>418</v>
      </c>
      <c r="J56" s="9" t="s">
        <v>419</v>
      </c>
      <c r="K56" s="9" t="s">
        <v>454</v>
      </c>
    </row>
    <row r="57" spans="1:11" ht="19.5" customHeight="1">
      <c r="A57" s="269" t="s">
        <v>367</v>
      </c>
      <c r="B57" s="270" t="s">
        <v>366</v>
      </c>
      <c r="C57" s="270" t="s">
        <v>525</v>
      </c>
      <c r="D57" s="9" t="s">
        <v>430</v>
      </c>
      <c r="E57" s="9" t="s">
        <v>431</v>
      </c>
      <c r="F57" s="9" t="s">
        <v>527</v>
      </c>
      <c r="G57" s="9" t="s">
        <v>433</v>
      </c>
      <c r="H57" s="9" t="s">
        <v>456</v>
      </c>
      <c r="I57" s="9" t="s">
        <v>418</v>
      </c>
      <c r="J57" s="9" t="s">
        <v>419</v>
      </c>
      <c r="K57" s="9" t="s">
        <v>496</v>
      </c>
    </row>
    <row r="58" spans="1:11" ht="12" customHeight="1">
      <c r="A58" s="85" t="s">
        <v>528</v>
      </c>
    </row>
  </sheetData>
  <mergeCells count="40">
    <mergeCell ref="B55:B57"/>
    <mergeCell ref="C8:C11"/>
    <mergeCell ref="C12:C16"/>
    <mergeCell ref="C17:C19"/>
    <mergeCell ref="C20:C23"/>
    <mergeCell ref="C24:C26"/>
    <mergeCell ref="C27:C30"/>
    <mergeCell ref="C31:C35"/>
    <mergeCell ref="C36:C40"/>
    <mergeCell ref="C41:C45"/>
    <mergeCell ref="C46:C48"/>
    <mergeCell ref="C49:C51"/>
    <mergeCell ref="C52:C54"/>
    <mergeCell ref="C55:C57"/>
    <mergeCell ref="A46:A48"/>
    <mergeCell ref="A49:A51"/>
    <mergeCell ref="A52:A54"/>
    <mergeCell ref="A55:A57"/>
    <mergeCell ref="B8:B11"/>
    <mergeCell ref="B12:B16"/>
    <mergeCell ref="B17:B19"/>
    <mergeCell ref="B20:B23"/>
    <mergeCell ref="B24:B26"/>
    <mergeCell ref="B27:B30"/>
    <mergeCell ref="B31:B35"/>
    <mergeCell ref="B36:B40"/>
    <mergeCell ref="B41:B45"/>
    <mergeCell ref="B46:B48"/>
    <mergeCell ref="B49:B51"/>
    <mergeCell ref="B52:B54"/>
    <mergeCell ref="A24:A26"/>
    <mergeCell ref="A27:A30"/>
    <mergeCell ref="A31:A35"/>
    <mergeCell ref="A36:A40"/>
    <mergeCell ref="A41:A45"/>
    <mergeCell ref="B2:K2"/>
    <mergeCell ref="A8:A11"/>
    <mergeCell ref="A12:A16"/>
    <mergeCell ref="A17:A19"/>
    <mergeCell ref="A20:A23"/>
  </mergeCells>
  <phoneticPr fontId="33" type="noConversion"/>
  <pageMargins left="0.75" right="0.75" top="1" bottom="1" header="0.5" footer="0.5"/>
  <pageSetup paperSize="9" fitToWidth="0" fitToHeight="0" orientation="portrait"/>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K8"/>
  <sheetViews>
    <sheetView workbookViewId="0">
      <selection activeCell="D14" sqref="D14"/>
    </sheetView>
  </sheetViews>
  <sheetFormatPr defaultColWidth="9.109375" defaultRowHeight="12" customHeight="1"/>
  <cols>
    <col min="1" max="1" width="38" customWidth="1"/>
    <col min="2" max="2" width="22.6640625" customWidth="1"/>
    <col min="3" max="3" width="17.5546875" customWidth="1"/>
    <col min="4" max="7" width="23.5546875" customWidth="1"/>
    <col min="8" max="8" width="21.88671875" customWidth="1"/>
    <col min="9" max="11" width="23.5546875" customWidth="1"/>
  </cols>
  <sheetData>
    <row r="1" spans="1:11" ht="17.25" customHeight="1">
      <c r="K1" s="47" t="s">
        <v>529</v>
      </c>
    </row>
    <row r="2" spans="1:11" ht="28.5" customHeight="1">
      <c r="B2" s="153" t="s">
        <v>530</v>
      </c>
      <c r="C2" s="164"/>
      <c r="D2" s="164"/>
      <c r="E2" s="164"/>
      <c r="F2" s="164"/>
      <c r="G2" s="165"/>
      <c r="H2" s="164"/>
      <c r="I2" s="165"/>
      <c r="J2" s="165"/>
      <c r="K2" s="164"/>
    </row>
    <row r="3" spans="1:11" ht="17.25" customHeight="1">
      <c r="A3" t="s">
        <v>531</v>
      </c>
      <c r="B3" s="71"/>
    </row>
    <row r="4" spans="1:11" ht="44.25" customHeight="1">
      <c r="A4" s="72" t="s">
        <v>263</v>
      </c>
      <c r="B4" s="33" t="s">
        <v>402</v>
      </c>
      <c r="C4" s="33" t="s">
        <v>403</v>
      </c>
      <c r="D4" s="33" t="s">
        <v>404</v>
      </c>
      <c r="E4" s="33" t="s">
        <v>405</v>
      </c>
      <c r="F4" s="33" t="s">
        <v>406</v>
      </c>
      <c r="G4" s="34" t="s">
        <v>407</v>
      </c>
      <c r="H4" s="33" t="s">
        <v>408</v>
      </c>
      <c r="I4" s="34" t="s">
        <v>409</v>
      </c>
      <c r="J4" s="34" t="s">
        <v>410</v>
      </c>
      <c r="K4" s="33" t="s">
        <v>411</v>
      </c>
    </row>
    <row r="5" spans="1:11" ht="14.25" customHeight="1">
      <c r="A5" s="73">
        <v>1</v>
      </c>
      <c r="B5" s="74">
        <v>2</v>
      </c>
      <c r="C5" s="75">
        <v>3</v>
      </c>
      <c r="D5" s="76">
        <v>4</v>
      </c>
      <c r="E5" s="76">
        <v>5</v>
      </c>
      <c r="F5" s="76">
        <v>6</v>
      </c>
      <c r="G5" s="76">
        <v>7</v>
      </c>
      <c r="H5" s="75">
        <v>8</v>
      </c>
      <c r="I5" s="76">
        <v>8</v>
      </c>
      <c r="J5" s="75">
        <v>10</v>
      </c>
      <c r="K5" s="75">
        <v>11</v>
      </c>
    </row>
    <row r="6" spans="1:11" ht="42" customHeight="1">
      <c r="A6" s="10"/>
      <c r="B6" s="9"/>
      <c r="C6" s="77"/>
      <c r="D6" s="77"/>
      <c r="E6" s="77"/>
      <c r="F6" s="78"/>
      <c r="G6" s="79"/>
      <c r="H6" s="78"/>
      <c r="I6" s="79"/>
      <c r="J6" s="79"/>
      <c r="K6" s="78"/>
    </row>
    <row r="7" spans="1:11" ht="51.75" customHeight="1">
      <c r="A7" s="73"/>
      <c r="B7" s="9"/>
      <c r="C7" s="9"/>
      <c r="D7" s="9"/>
      <c r="E7" s="9"/>
      <c r="F7" s="9"/>
      <c r="G7" s="9"/>
      <c r="H7" s="9"/>
      <c r="I7" s="9"/>
      <c r="J7" s="9"/>
      <c r="K7" s="17"/>
    </row>
    <row r="8" spans="1:11" ht="12" customHeight="1">
      <c r="A8" t="s">
        <v>532</v>
      </c>
    </row>
  </sheetData>
  <mergeCells count="1">
    <mergeCell ref="B2:K2"/>
  </mergeCells>
  <phoneticPr fontId="33" type="noConversion"/>
  <pageMargins left="0.75" right="0.75" top="1" bottom="1" header="0.5" footer="0.5"/>
  <pageSetup paperSize="9" fitToWidth="0" fitToHeight="0" orientation="portrait"/>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F10"/>
  <sheetViews>
    <sheetView workbookViewId="0">
      <selection activeCell="A10" sqref="A10"/>
    </sheetView>
  </sheetViews>
  <sheetFormatPr defaultColWidth="9.109375" defaultRowHeight="14.25" customHeight="1"/>
  <cols>
    <col min="1" max="1" width="26.88671875" customWidth="1"/>
    <col min="2" max="2" width="34.33203125" customWidth="1"/>
    <col min="3" max="3" width="30.44140625" customWidth="1"/>
    <col min="4" max="4" width="28.6640625" customWidth="1"/>
    <col min="5" max="6" width="26.88671875" customWidth="1"/>
  </cols>
  <sheetData>
    <row r="1" spans="1:6" ht="12" customHeight="1">
      <c r="A1" s="64">
        <v>1</v>
      </c>
      <c r="B1" s="65">
        <v>0</v>
      </c>
      <c r="C1" s="64">
        <v>1</v>
      </c>
      <c r="D1" s="70"/>
      <c r="E1" s="70"/>
      <c r="F1" s="63" t="s">
        <v>533</v>
      </c>
    </row>
    <row r="2" spans="1:6" ht="26.25" customHeight="1">
      <c r="A2" s="271" t="s">
        <v>534</v>
      </c>
      <c r="B2" s="271" t="s">
        <v>534</v>
      </c>
      <c r="C2" s="272"/>
      <c r="D2" s="273"/>
      <c r="E2" s="273"/>
      <c r="F2" s="273"/>
    </row>
    <row r="3" spans="1:6" ht="13.5" customHeight="1">
      <c r="A3" s="219" t="str">
        <f>"单位名称："&amp;"中国共产党曲靖市委员会办公室"</f>
        <v>单位名称：中国共产党曲靖市委员会办公室</v>
      </c>
      <c r="B3" s="219" t="s">
        <v>535</v>
      </c>
      <c r="C3" s="274"/>
      <c r="D3" s="70"/>
      <c r="E3" s="70"/>
      <c r="F3" s="148" t="s">
        <v>2</v>
      </c>
    </row>
    <row r="4" spans="1:6" ht="19.5" customHeight="1">
      <c r="A4" s="226" t="s">
        <v>536</v>
      </c>
      <c r="B4" s="277" t="s">
        <v>47</v>
      </c>
      <c r="C4" s="226" t="s">
        <v>48</v>
      </c>
      <c r="D4" s="196" t="s">
        <v>537</v>
      </c>
      <c r="E4" s="196"/>
      <c r="F4" s="196"/>
    </row>
    <row r="5" spans="1:6" ht="18.75" customHeight="1">
      <c r="A5" s="226"/>
      <c r="B5" s="278"/>
      <c r="C5" s="226"/>
      <c r="D5" s="6" t="s">
        <v>29</v>
      </c>
      <c r="E5" s="6" t="s">
        <v>49</v>
      </c>
      <c r="F5" s="6" t="s">
        <v>50</v>
      </c>
    </row>
    <row r="6" spans="1:6" ht="23.25" customHeight="1">
      <c r="A6" s="34">
        <v>1</v>
      </c>
      <c r="B6" s="68" t="s">
        <v>146</v>
      </c>
      <c r="C6" s="34">
        <v>3</v>
      </c>
      <c r="D6" s="43">
        <v>4</v>
      </c>
      <c r="E6" s="43">
        <v>5</v>
      </c>
      <c r="F6" s="43">
        <v>6</v>
      </c>
    </row>
    <row r="7" spans="1:6" ht="23.25" customHeight="1">
      <c r="A7" s="9"/>
      <c r="B7" s="10"/>
      <c r="C7" s="10"/>
      <c r="D7" s="11"/>
      <c r="E7" s="11"/>
      <c r="F7" s="11"/>
    </row>
    <row r="8" spans="1:6" ht="24" customHeight="1">
      <c r="A8" s="10"/>
      <c r="B8" s="9"/>
      <c r="C8" s="9"/>
      <c r="D8" s="11"/>
      <c r="E8" s="11"/>
      <c r="F8" s="11"/>
    </row>
    <row r="9" spans="1:6" ht="18.75" customHeight="1">
      <c r="A9" s="275" t="s">
        <v>106</v>
      </c>
      <c r="B9" s="275" t="s">
        <v>106</v>
      </c>
      <c r="C9" s="276" t="s">
        <v>106</v>
      </c>
      <c r="D9" s="11"/>
      <c r="E9" s="11"/>
      <c r="F9" s="11"/>
    </row>
    <row r="10" spans="1:6" ht="14.25" customHeight="1">
      <c r="A10" t="s">
        <v>538</v>
      </c>
    </row>
  </sheetData>
  <mergeCells count="7">
    <mergeCell ref="A2:F2"/>
    <mergeCell ref="A3:C3"/>
    <mergeCell ref="D4:F4"/>
    <mergeCell ref="A9:C9"/>
    <mergeCell ref="A4:A5"/>
    <mergeCell ref="B4:B5"/>
    <mergeCell ref="C4:C5"/>
  </mergeCells>
  <phoneticPr fontId="33" type="noConversion"/>
  <pageMargins left="0.75" right="0.75" top="1" bottom="1" header="0.5" footer="0.5"/>
  <pageSetup paperSize="9" fitToWidth="0" fitToHeight="0" orientation="portrait"/>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F10"/>
  <sheetViews>
    <sheetView workbookViewId="0">
      <selection activeCell="A10" sqref="A10"/>
    </sheetView>
  </sheetViews>
  <sheetFormatPr defaultColWidth="9.109375" defaultRowHeight="14.25" customHeight="1"/>
  <cols>
    <col min="1" max="1" width="23.5546875" customWidth="1"/>
    <col min="2" max="2" width="30.44140625" customWidth="1"/>
    <col min="3" max="3" width="26.109375" customWidth="1"/>
    <col min="4" max="4" width="25.33203125" customWidth="1"/>
    <col min="5" max="6" width="23.5546875" customWidth="1"/>
  </cols>
  <sheetData>
    <row r="1" spans="1:6" ht="12" customHeight="1">
      <c r="A1" s="64">
        <v>1</v>
      </c>
      <c r="B1" s="65">
        <v>0</v>
      </c>
      <c r="C1" s="64">
        <v>1</v>
      </c>
      <c r="D1" s="66"/>
      <c r="E1" s="66"/>
      <c r="F1" s="67" t="s">
        <v>533</v>
      </c>
    </row>
    <row r="2" spans="1:6" ht="26.25" customHeight="1">
      <c r="A2" s="271" t="s">
        <v>539</v>
      </c>
      <c r="B2" s="271" t="s">
        <v>534</v>
      </c>
      <c r="C2" s="272"/>
      <c r="D2" s="218"/>
      <c r="E2" s="218"/>
      <c r="F2" s="218"/>
    </row>
    <row r="3" spans="1:6" ht="13.5" customHeight="1">
      <c r="A3" s="219" t="str">
        <f>"单位名称："&amp;"中国共产党曲靖市委员会办公室"</f>
        <v>单位名称：中国共产党曲靖市委员会办公室</v>
      </c>
      <c r="B3" s="211" t="s">
        <v>535</v>
      </c>
      <c r="C3" s="274"/>
      <c r="D3" s="66"/>
      <c r="E3" s="66"/>
      <c r="F3" s="148" t="s">
        <v>2</v>
      </c>
    </row>
    <row r="4" spans="1:6" ht="19.5" customHeight="1">
      <c r="A4" s="284" t="s">
        <v>536</v>
      </c>
      <c r="B4" s="286" t="s">
        <v>47</v>
      </c>
      <c r="C4" s="284" t="s">
        <v>48</v>
      </c>
      <c r="D4" s="279" t="s">
        <v>540</v>
      </c>
      <c r="E4" s="280"/>
      <c r="F4" s="281"/>
    </row>
    <row r="5" spans="1:6" ht="18.75" customHeight="1">
      <c r="A5" s="285"/>
      <c r="B5" s="287"/>
      <c r="C5" s="285"/>
      <c r="D5" s="14" t="s">
        <v>29</v>
      </c>
      <c r="E5" s="19" t="s">
        <v>49</v>
      </c>
      <c r="F5" s="14" t="s">
        <v>50</v>
      </c>
    </row>
    <row r="6" spans="1:6" ht="18.75" customHeight="1">
      <c r="A6" s="34">
        <v>1</v>
      </c>
      <c r="B6" s="68" t="s">
        <v>146</v>
      </c>
      <c r="C6" s="34">
        <v>3</v>
      </c>
      <c r="D6" s="43">
        <v>4</v>
      </c>
      <c r="E6" s="43">
        <v>5</v>
      </c>
      <c r="F6" s="43">
        <v>6</v>
      </c>
    </row>
    <row r="7" spans="1:6" ht="21" customHeight="1">
      <c r="A7" s="9"/>
      <c r="B7" s="69"/>
      <c r="C7" s="69"/>
      <c r="D7" s="11"/>
      <c r="E7" s="11"/>
      <c r="F7" s="11"/>
    </row>
    <row r="8" spans="1:6" ht="21" customHeight="1">
      <c r="A8" s="69"/>
      <c r="B8" s="9"/>
      <c r="C8" s="9"/>
      <c r="D8" s="11"/>
      <c r="E8" s="11"/>
      <c r="F8" s="11"/>
    </row>
    <row r="9" spans="1:6" ht="18.75" customHeight="1">
      <c r="A9" s="282" t="s">
        <v>106</v>
      </c>
      <c r="B9" s="282" t="s">
        <v>106</v>
      </c>
      <c r="C9" s="283" t="s">
        <v>106</v>
      </c>
      <c r="D9" s="11"/>
      <c r="E9" s="11"/>
      <c r="F9" s="11"/>
    </row>
    <row r="10" spans="1:6" ht="14.25" customHeight="1">
      <c r="A10" t="s">
        <v>541</v>
      </c>
    </row>
  </sheetData>
  <mergeCells count="7">
    <mergeCell ref="A2:F2"/>
    <mergeCell ref="A3:C3"/>
    <mergeCell ref="D4:F4"/>
    <mergeCell ref="A9:C9"/>
    <mergeCell ref="A4:A5"/>
    <mergeCell ref="B4:B5"/>
    <mergeCell ref="C4:C5"/>
  </mergeCells>
  <phoneticPr fontId="33" type="noConversion"/>
  <pageMargins left="0.75" right="0.75" top="1" bottom="1" header="0.5" footer="0.5"/>
  <pageSetup paperSize="9" fitToWidth="0" fitToHeight="0" orientation="portrait"/>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Q21"/>
  <sheetViews>
    <sheetView tabSelected="1" workbookViewId="0">
      <selection activeCell="E9" sqref="E9:E20"/>
    </sheetView>
  </sheetViews>
  <sheetFormatPr defaultColWidth="9.109375" defaultRowHeight="14.25" customHeight="1"/>
  <cols>
    <col min="1" max="2" width="23.5546875" customWidth="1"/>
    <col min="3" max="3" width="27" customWidth="1"/>
    <col min="4" max="5" width="23.5546875" customWidth="1"/>
    <col min="6" max="6" width="33.88671875" customWidth="1"/>
    <col min="7" max="8" width="20.109375" customWidth="1"/>
    <col min="9" max="9" width="25.33203125" customWidth="1"/>
    <col min="10" max="12" width="27" customWidth="1"/>
    <col min="13" max="13" width="23.5546875" customWidth="1"/>
    <col min="14" max="14" width="30.44140625" customWidth="1"/>
    <col min="15" max="15" width="27" customWidth="1"/>
    <col min="16" max="16" width="30.44140625" customWidth="1"/>
    <col min="17" max="17" width="23.5546875" customWidth="1"/>
  </cols>
  <sheetData>
    <row r="1" spans="1:17" ht="13.5" customHeight="1">
      <c r="O1" s="47"/>
      <c r="P1" s="47"/>
      <c r="Q1" s="20" t="s">
        <v>542</v>
      </c>
    </row>
    <row r="2" spans="1:17" ht="27.75" customHeight="1">
      <c r="A2" s="288" t="s">
        <v>543</v>
      </c>
      <c r="B2" s="164"/>
      <c r="C2" s="164"/>
      <c r="D2" s="164"/>
      <c r="E2" s="164"/>
      <c r="F2" s="164"/>
      <c r="G2" s="164"/>
      <c r="H2" s="164"/>
      <c r="I2" s="164"/>
      <c r="J2" s="164"/>
      <c r="K2" s="165"/>
      <c r="L2" s="164"/>
      <c r="M2" s="164"/>
      <c r="N2" s="164"/>
      <c r="O2" s="165"/>
      <c r="P2" s="165"/>
      <c r="Q2" s="164"/>
    </row>
    <row r="3" spans="1:17" ht="18.75" customHeight="1">
      <c r="A3" s="166" t="str">
        <f>"单位名称："&amp;"中国共产党曲靖市委员会办公室"</f>
        <v>单位名称：中国共产党曲靖市委员会办公室</v>
      </c>
      <c r="B3" s="167"/>
      <c r="C3" s="167"/>
      <c r="D3" s="167"/>
      <c r="E3" s="167"/>
      <c r="F3" s="167"/>
      <c r="G3" s="13"/>
      <c r="H3" s="13"/>
      <c r="I3" s="13"/>
      <c r="J3" s="13"/>
      <c r="O3" s="56"/>
      <c r="P3" s="56"/>
      <c r="Q3" s="148" t="s">
        <v>2</v>
      </c>
    </row>
    <row r="4" spans="1:17" ht="15.75" customHeight="1">
      <c r="A4" s="300" t="s">
        <v>544</v>
      </c>
      <c r="B4" s="303" t="s">
        <v>545</v>
      </c>
      <c r="C4" s="303" t="s">
        <v>546</v>
      </c>
      <c r="D4" s="303" t="s">
        <v>547</v>
      </c>
      <c r="E4" s="303" t="s">
        <v>548</v>
      </c>
      <c r="F4" s="303" t="s">
        <v>549</v>
      </c>
      <c r="G4" s="289" t="s">
        <v>269</v>
      </c>
      <c r="H4" s="289"/>
      <c r="I4" s="289"/>
      <c r="J4" s="289"/>
      <c r="K4" s="290"/>
      <c r="L4" s="289"/>
      <c r="M4" s="289"/>
      <c r="N4" s="289"/>
      <c r="O4" s="291"/>
      <c r="P4" s="290"/>
      <c r="Q4" s="292"/>
    </row>
    <row r="5" spans="1:17" ht="17.25" customHeight="1">
      <c r="A5" s="301"/>
      <c r="B5" s="304"/>
      <c r="C5" s="304"/>
      <c r="D5" s="304"/>
      <c r="E5" s="304"/>
      <c r="F5" s="304"/>
      <c r="G5" s="304" t="s">
        <v>29</v>
      </c>
      <c r="H5" s="304" t="s">
        <v>32</v>
      </c>
      <c r="I5" s="304" t="s">
        <v>550</v>
      </c>
      <c r="J5" s="304" t="s">
        <v>551</v>
      </c>
      <c r="K5" s="305" t="s">
        <v>552</v>
      </c>
      <c r="L5" s="293" t="s">
        <v>36</v>
      </c>
      <c r="M5" s="293"/>
      <c r="N5" s="293"/>
      <c r="O5" s="294"/>
      <c r="P5" s="295"/>
      <c r="Q5" s="296"/>
    </row>
    <row r="6" spans="1:17" ht="54" customHeight="1">
      <c r="A6" s="302"/>
      <c r="B6" s="296"/>
      <c r="C6" s="296"/>
      <c r="D6" s="296"/>
      <c r="E6" s="296"/>
      <c r="F6" s="296"/>
      <c r="G6" s="296"/>
      <c r="H6" s="296" t="s">
        <v>31</v>
      </c>
      <c r="I6" s="296"/>
      <c r="J6" s="296"/>
      <c r="K6" s="306"/>
      <c r="L6" s="51" t="s">
        <v>31</v>
      </c>
      <c r="M6" s="51" t="s">
        <v>37</v>
      </c>
      <c r="N6" s="51" t="s">
        <v>278</v>
      </c>
      <c r="O6" s="35" t="s">
        <v>39</v>
      </c>
      <c r="P6" s="52" t="s">
        <v>40</v>
      </c>
      <c r="Q6" s="51" t="s">
        <v>41</v>
      </c>
    </row>
    <row r="7" spans="1:17" ht="15" customHeight="1">
      <c r="A7" s="16">
        <v>1</v>
      </c>
      <c r="B7" s="60">
        <v>2</v>
      </c>
      <c r="C7" s="60">
        <v>3</v>
      </c>
      <c r="D7" s="60">
        <v>4</v>
      </c>
      <c r="E7" s="60">
        <v>5</v>
      </c>
      <c r="F7" s="60">
        <v>6</v>
      </c>
      <c r="G7" s="61">
        <v>7</v>
      </c>
      <c r="H7" s="61">
        <v>8</v>
      </c>
      <c r="I7" s="61">
        <v>9</v>
      </c>
      <c r="J7" s="61">
        <v>10</v>
      </c>
      <c r="K7" s="61">
        <v>11</v>
      </c>
      <c r="L7" s="61">
        <v>12</v>
      </c>
      <c r="M7" s="61">
        <v>13</v>
      </c>
      <c r="N7" s="61">
        <v>14</v>
      </c>
      <c r="O7" s="61">
        <v>15</v>
      </c>
      <c r="P7" s="61">
        <v>16</v>
      </c>
      <c r="Q7" s="61">
        <v>17</v>
      </c>
    </row>
    <row r="8" spans="1:17" ht="21" customHeight="1">
      <c r="A8" s="9" t="s">
        <v>553</v>
      </c>
      <c r="B8" s="53"/>
      <c r="C8" s="53"/>
      <c r="D8" s="53"/>
      <c r="E8" s="62"/>
      <c r="F8" s="11">
        <v>148.889475</v>
      </c>
      <c r="G8" s="11">
        <v>148.889475</v>
      </c>
      <c r="H8" s="11">
        <v>148.889475</v>
      </c>
      <c r="I8" s="11"/>
      <c r="J8" s="11"/>
      <c r="K8" s="11"/>
      <c r="L8" s="11"/>
      <c r="M8" s="11"/>
      <c r="N8" s="11"/>
      <c r="O8" s="11"/>
      <c r="P8" s="11"/>
      <c r="Q8" s="11"/>
    </row>
    <row r="9" spans="1:17" ht="25.5" customHeight="1">
      <c r="A9" s="9" t="s">
        <v>391</v>
      </c>
      <c r="B9" s="9" t="s">
        <v>554</v>
      </c>
      <c r="C9" s="9" t="s">
        <v>555</v>
      </c>
      <c r="D9" s="9" t="s">
        <v>556</v>
      </c>
      <c r="E9" s="338">
        <v>1</v>
      </c>
      <c r="F9" s="11">
        <v>2</v>
      </c>
      <c r="G9" s="11">
        <v>2</v>
      </c>
      <c r="H9" s="11">
        <v>2</v>
      </c>
      <c r="I9" s="11"/>
      <c r="J9" s="11"/>
      <c r="K9" s="11"/>
      <c r="L9" s="11"/>
      <c r="M9" s="11"/>
      <c r="N9" s="11"/>
      <c r="O9" s="11"/>
      <c r="P9" s="11"/>
      <c r="Q9" s="11"/>
    </row>
    <row r="10" spans="1:17" ht="25.5" customHeight="1">
      <c r="A10" s="9" t="s">
        <v>391</v>
      </c>
      <c r="B10" s="9" t="s">
        <v>557</v>
      </c>
      <c r="C10" s="9" t="s">
        <v>555</v>
      </c>
      <c r="D10" s="9" t="s">
        <v>556</v>
      </c>
      <c r="E10" s="338">
        <v>1</v>
      </c>
      <c r="F10" s="11">
        <v>1</v>
      </c>
      <c r="G10" s="11">
        <v>1</v>
      </c>
      <c r="H10" s="11">
        <v>1</v>
      </c>
      <c r="I10" s="11"/>
      <c r="J10" s="11"/>
      <c r="K10" s="11"/>
      <c r="L10" s="11"/>
      <c r="M10" s="11"/>
      <c r="N10" s="11"/>
      <c r="O10" s="11"/>
      <c r="P10" s="11"/>
      <c r="Q10" s="11"/>
    </row>
    <row r="11" spans="1:17" ht="25.5" customHeight="1">
      <c r="A11" s="9" t="s">
        <v>360</v>
      </c>
      <c r="B11" s="9" t="s">
        <v>214</v>
      </c>
      <c r="C11" s="9" t="s">
        <v>558</v>
      </c>
      <c r="D11" s="9" t="s">
        <v>462</v>
      </c>
      <c r="E11" s="338">
        <v>1</v>
      </c>
      <c r="F11" s="11">
        <v>25</v>
      </c>
      <c r="G11" s="11">
        <v>25</v>
      </c>
      <c r="H11" s="11">
        <v>25</v>
      </c>
      <c r="I11" s="11"/>
      <c r="J11" s="11"/>
      <c r="K11" s="11"/>
      <c r="L11" s="11"/>
      <c r="M11" s="11"/>
      <c r="N11" s="11"/>
      <c r="O11" s="11"/>
      <c r="P11" s="11"/>
      <c r="Q11" s="11"/>
    </row>
    <row r="12" spans="1:17" ht="25.5" customHeight="1">
      <c r="A12" s="9" t="s">
        <v>376</v>
      </c>
      <c r="B12" s="9" t="s">
        <v>559</v>
      </c>
      <c r="C12" s="9" t="s">
        <v>555</v>
      </c>
      <c r="D12" s="9" t="s">
        <v>556</v>
      </c>
      <c r="E12" s="338">
        <v>1</v>
      </c>
      <c r="F12" s="11">
        <v>10</v>
      </c>
      <c r="G12" s="11">
        <v>10</v>
      </c>
      <c r="H12" s="11">
        <v>10</v>
      </c>
      <c r="I12" s="11"/>
      <c r="J12" s="11"/>
      <c r="K12" s="11"/>
      <c r="L12" s="11"/>
      <c r="M12" s="11"/>
      <c r="N12" s="11"/>
      <c r="O12" s="11"/>
      <c r="P12" s="11"/>
      <c r="Q12" s="11"/>
    </row>
    <row r="13" spans="1:17" ht="25.5" customHeight="1">
      <c r="A13" s="9" t="s">
        <v>382</v>
      </c>
      <c r="B13" s="9" t="s">
        <v>249</v>
      </c>
      <c r="C13" s="9" t="s">
        <v>555</v>
      </c>
      <c r="D13" s="9" t="s">
        <v>556</v>
      </c>
      <c r="E13" s="338">
        <v>1</v>
      </c>
      <c r="F13" s="11">
        <v>10</v>
      </c>
      <c r="G13" s="11">
        <v>10</v>
      </c>
      <c r="H13" s="11">
        <v>10</v>
      </c>
      <c r="I13" s="11"/>
      <c r="J13" s="11"/>
      <c r="K13" s="11"/>
      <c r="L13" s="11"/>
      <c r="M13" s="11"/>
      <c r="N13" s="11"/>
      <c r="O13" s="11"/>
      <c r="P13" s="11"/>
      <c r="Q13" s="11"/>
    </row>
    <row r="14" spans="1:17" ht="25.5" customHeight="1">
      <c r="A14" s="9" t="s">
        <v>370</v>
      </c>
      <c r="B14" s="9" t="s">
        <v>249</v>
      </c>
      <c r="C14" s="9" t="s">
        <v>555</v>
      </c>
      <c r="D14" s="9" t="s">
        <v>556</v>
      </c>
      <c r="E14" s="338">
        <v>1</v>
      </c>
      <c r="F14" s="11">
        <v>5</v>
      </c>
      <c r="G14" s="11">
        <v>5</v>
      </c>
      <c r="H14" s="11">
        <v>5</v>
      </c>
      <c r="I14" s="11"/>
      <c r="J14" s="11"/>
      <c r="K14" s="11"/>
      <c r="L14" s="11"/>
      <c r="M14" s="11"/>
      <c r="N14" s="11"/>
      <c r="O14" s="11"/>
      <c r="P14" s="11"/>
      <c r="Q14" s="11"/>
    </row>
    <row r="15" spans="1:17" ht="25.5" customHeight="1">
      <c r="A15" s="9" t="s">
        <v>393</v>
      </c>
      <c r="B15" s="9" t="s">
        <v>560</v>
      </c>
      <c r="C15" s="9" t="s">
        <v>561</v>
      </c>
      <c r="D15" s="9" t="s">
        <v>462</v>
      </c>
      <c r="E15" s="338">
        <v>1</v>
      </c>
      <c r="F15" s="11">
        <v>5</v>
      </c>
      <c r="G15" s="11">
        <v>5</v>
      </c>
      <c r="H15" s="11">
        <v>5</v>
      </c>
      <c r="I15" s="11"/>
      <c r="J15" s="11"/>
      <c r="K15" s="11"/>
      <c r="L15" s="11"/>
      <c r="M15" s="11"/>
      <c r="N15" s="11"/>
      <c r="O15" s="11"/>
      <c r="P15" s="11"/>
      <c r="Q15" s="11"/>
    </row>
    <row r="16" spans="1:17" ht="25.5" customHeight="1">
      <c r="A16" s="9" t="s">
        <v>386</v>
      </c>
      <c r="B16" s="9" t="s">
        <v>214</v>
      </c>
      <c r="C16" s="9" t="s">
        <v>558</v>
      </c>
      <c r="D16" s="9" t="s">
        <v>462</v>
      </c>
      <c r="E16" s="338">
        <v>1</v>
      </c>
      <c r="F16" s="11">
        <v>1</v>
      </c>
      <c r="G16" s="11">
        <v>1</v>
      </c>
      <c r="H16" s="11">
        <v>1</v>
      </c>
      <c r="I16" s="11"/>
      <c r="J16" s="11"/>
      <c r="K16" s="11"/>
      <c r="L16" s="11"/>
      <c r="M16" s="11"/>
      <c r="N16" s="11"/>
      <c r="O16" s="11"/>
      <c r="P16" s="11"/>
      <c r="Q16" s="11"/>
    </row>
    <row r="17" spans="1:17" ht="25.5" customHeight="1">
      <c r="A17" s="9" t="s">
        <v>206</v>
      </c>
      <c r="B17" s="9" t="s">
        <v>562</v>
      </c>
      <c r="C17" s="9" t="s">
        <v>563</v>
      </c>
      <c r="D17" s="9" t="s">
        <v>462</v>
      </c>
      <c r="E17" s="338">
        <v>1</v>
      </c>
      <c r="F17" s="11">
        <v>1</v>
      </c>
      <c r="G17" s="11">
        <v>1</v>
      </c>
      <c r="H17" s="11">
        <v>1</v>
      </c>
      <c r="I17" s="11"/>
      <c r="J17" s="11"/>
      <c r="K17" s="11"/>
      <c r="L17" s="11"/>
      <c r="M17" s="11"/>
      <c r="N17" s="11"/>
      <c r="O17" s="11"/>
      <c r="P17" s="11"/>
      <c r="Q17" s="11"/>
    </row>
    <row r="18" spans="1:17" ht="25.5" customHeight="1">
      <c r="A18" s="9" t="s">
        <v>206</v>
      </c>
      <c r="B18" s="9" t="s">
        <v>564</v>
      </c>
      <c r="C18" s="9" t="s">
        <v>563</v>
      </c>
      <c r="D18" s="9" t="s">
        <v>462</v>
      </c>
      <c r="E18" s="338">
        <v>1</v>
      </c>
      <c r="F18" s="11">
        <v>13.889474999999999</v>
      </c>
      <c r="G18" s="11">
        <v>13.889474999999999</v>
      </c>
      <c r="H18" s="11">
        <v>13.889474999999999</v>
      </c>
      <c r="I18" s="11"/>
      <c r="J18" s="11"/>
      <c r="K18" s="11"/>
      <c r="L18" s="11"/>
      <c r="M18" s="11"/>
      <c r="N18" s="11"/>
      <c r="O18" s="11"/>
      <c r="P18" s="11"/>
      <c r="Q18" s="11"/>
    </row>
    <row r="19" spans="1:17" ht="25.5" customHeight="1">
      <c r="A19" s="9" t="s">
        <v>206</v>
      </c>
      <c r="B19" s="9" t="s">
        <v>565</v>
      </c>
      <c r="C19" s="9" t="s">
        <v>566</v>
      </c>
      <c r="D19" s="9" t="s">
        <v>462</v>
      </c>
      <c r="E19" s="338">
        <v>1</v>
      </c>
      <c r="F19" s="11">
        <v>35</v>
      </c>
      <c r="G19" s="11">
        <v>35</v>
      </c>
      <c r="H19" s="11">
        <v>35</v>
      </c>
      <c r="I19" s="11"/>
      <c r="J19" s="11"/>
      <c r="K19" s="11"/>
      <c r="L19" s="11"/>
      <c r="M19" s="11"/>
      <c r="N19" s="11"/>
      <c r="O19" s="11"/>
      <c r="P19" s="11"/>
      <c r="Q19" s="11"/>
    </row>
    <row r="20" spans="1:17" ht="25.5" customHeight="1">
      <c r="A20" s="9" t="s">
        <v>206</v>
      </c>
      <c r="B20" s="9" t="s">
        <v>567</v>
      </c>
      <c r="C20" s="9" t="s">
        <v>568</v>
      </c>
      <c r="D20" s="9" t="s">
        <v>462</v>
      </c>
      <c r="E20" s="338">
        <v>1</v>
      </c>
      <c r="F20" s="11">
        <v>40</v>
      </c>
      <c r="G20" s="11">
        <v>40</v>
      </c>
      <c r="H20" s="11">
        <v>40</v>
      </c>
      <c r="I20" s="11"/>
      <c r="J20" s="11"/>
      <c r="K20" s="11"/>
      <c r="L20" s="11"/>
      <c r="M20" s="11"/>
      <c r="N20" s="11"/>
      <c r="O20" s="11"/>
      <c r="P20" s="11"/>
      <c r="Q20" s="11"/>
    </row>
    <row r="21" spans="1:17" ht="21" customHeight="1">
      <c r="A21" s="297" t="s">
        <v>106</v>
      </c>
      <c r="B21" s="298"/>
      <c r="C21" s="298"/>
      <c r="D21" s="298"/>
      <c r="E21" s="299"/>
      <c r="F21" s="11">
        <v>148.889475</v>
      </c>
      <c r="G21" s="11">
        <v>148.889475</v>
      </c>
      <c r="H21" s="11">
        <v>148.889475</v>
      </c>
      <c r="I21" s="11"/>
      <c r="J21" s="11"/>
      <c r="K21" s="11"/>
      <c r="L21" s="11"/>
      <c r="M21" s="11"/>
      <c r="N21" s="11"/>
      <c r="O21" s="11"/>
      <c r="P21" s="11"/>
      <c r="Q21" s="11"/>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honeticPr fontId="33" type="noConversion"/>
  <pageMargins left="0.75" right="0.75" top="1" bottom="1" header="0.5" footer="0.5"/>
  <pageSetup paperSize="9" fitToWidth="0" fitToHeight="0" orientation="portrait"/>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R11"/>
  <sheetViews>
    <sheetView workbookViewId="0">
      <selection activeCell="C17" sqref="C17"/>
    </sheetView>
  </sheetViews>
  <sheetFormatPr defaultColWidth="9.109375" defaultRowHeight="14.25" customHeight="1"/>
  <cols>
    <col min="1" max="1" width="23.5546875" customWidth="1"/>
    <col min="2" max="2" width="27" customWidth="1"/>
    <col min="3" max="3" width="28.33203125" customWidth="1"/>
    <col min="4" max="4" width="23.5546875" customWidth="1"/>
    <col min="5" max="7" width="27" customWidth="1"/>
    <col min="8" max="9" width="20.109375" customWidth="1"/>
    <col min="10" max="10" width="25.33203125" customWidth="1"/>
    <col min="11" max="13" width="27" customWidth="1"/>
    <col min="14" max="14" width="23.5546875" customWidth="1"/>
    <col min="15" max="15" width="30.44140625" customWidth="1"/>
    <col min="16" max="16" width="27" customWidth="1"/>
    <col min="17" max="17" width="30.44140625" customWidth="1"/>
    <col min="18" max="18" width="23.5546875" customWidth="1"/>
  </cols>
  <sheetData>
    <row r="1" spans="1:18" ht="13.5" customHeight="1">
      <c r="A1" s="49"/>
      <c r="B1" s="49"/>
      <c r="C1" s="49"/>
      <c r="D1" s="50"/>
      <c r="E1" s="50"/>
      <c r="F1" s="50"/>
      <c r="G1" s="50"/>
      <c r="H1" s="49"/>
      <c r="I1" s="49"/>
      <c r="J1" s="49"/>
      <c r="K1" s="49"/>
      <c r="L1" s="55"/>
      <c r="M1" s="49"/>
      <c r="N1" s="49"/>
      <c r="O1" s="49"/>
      <c r="P1" s="47"/>
      <c r="Q1" s="57"/>
      <c r="R1" s="58" t="s">
        <v>569</v>
      </c>
    </row>
    <row r="2" spans="1:18" ht="27.75" customHeight="1">
      <c r="A2" s="288" t="s">
        <v>570</v>
      </c>
      <c r="B2" s="307"/>
      <c r="C2" s="307"/>
      <c r="D2" s="165"/>
      <c r="E2" s="165"/>
      <c r="F2" s="165"/>
      <c r="G2" s="165"/>
      <c r="H2" s="307"/>
      <c r="I2" s="307"/>
      <c r="J2" s="307"/>
      <c r="K2" s="307"/>
      <c r="L2" s="308"/>
      <c r="M2" s="307"/>
      <c r="N2" s="307"/>
      <c r="O2" s="307"/>
      <c r="P2" s="165"/>
      <c r="Q2" s="308"/>
      <c r="R2" s="307"/>
    </row>
    <row r="3" spans="1:18" ht="18.75" customHeight="1">
      <c r="A3" s="309" t="str">
        <f>"单位名称："&amp;"中国共产党曲靖市委员会办公室"</f>
        <v>单位名称：中国共产党曲靖市委员会办公室</v>
      </c>
      <c r="B3" s="193"/>
      <c r="C3" s="193"/>
      <c r="D3" s="41"/>
      <c r="E3" s="41"/>
      <c r="F3" s="41"/>
      <c r="G3" s="41"/>
      <c r="H3" s="40"/>
      <c r="I3" s="40"/>
      <c r="J3" s="40"/>
      <c r="K3" s="40"/>
      <c r="L3" s="55"/>
      <c r="M3" s="49"/>
      <c r="N3" s="49"/>
      <c r="O3" s="49"/>
      <c r="P3" s="56"/>
      <c r="Q3" s="59"/>
      <c r="R3" s="151" t="s">
        <v>2</v>
      </c>
    </row>
    <row r="4" spans="1:18" ht="15.75" customHeight="1">
      <c r="A4" s="300" t="s">
        <v>544</v>
      </c>
      <c r="B4" s="303" t="s">
        <v>571</v>
      </c>
      <c r="C4" s="303" t="s">
        <v>572</v>
      </c>
      <c r="D4" s="311" t="s">
        <v>573</v>
      </c>
      <c r="E4" s="311" t="s">
        <v>574</v>
      </c>
      <c r="F4" s="311" t="s">
        <v>575</v>
      </c>
      <c r="G4" s="311" t="s">
        <v>576</v>
      </c>
      <c r="H4" s="289" t="s">
        <v>269</v>
      </c>
      <c r="I4" s="289"/>
      <c r="J4" s="289"/>
      <c r="K4" s="289"/>
      <c r="L4" s="290"/>
      <c r="M4" s="289"/>
      <c r="N4" s="289"/>
      <c r="O4" s="289"/>
      <c r="P4" s="291"/>
      <c r="Q4" s="290"/>
      <c r="R4" s="292"/>
    </row>
    <row r="5" spans="1:18" ht="17.25" customHeight="1">
      <c r="A5" s="301"/>
      <c r="B5" s="304"/>
      <c r="C5" s="304"/>
      <c r="D5" s="305"/>
      <c r="E5" s="305"/>
      <c r="F5" s="305"/>
      <c r="G5" s="305"/>
      <c r="H5" s="304" t="s">
        <v>29</v>
      </c>
      <c r="I5" s="304" t="s">
        <v>32</v>
      </c>
      <c r="J5" s="304" t="s">
        <v>550</v>
      </c>
      <c r="K5" s="304" t="s">
        <v>551</v>
      </c>
      <c r="L5" s="305" t="s">
        <v>552</v>
      </c>
      <c r="M5" s="293" t="s">
        <v>577</v>
      </c>
      <c r="N5" s="293"/>
      <c r="O5" s="293"/>
      <c r="P5" s="294"/>
      <c r="Q5" s="295"/>
      <c r="R5" s="296"/>
    </row>
    <row r="6" spans="1:18" ht="54" customHeight="1">
      <c r="A6" s="302"/>
      <c r="B6" s="296"/>
      <c r="C6" s="296"/>
      <c r="D6" s="306"/>
      <c r="E6" s="306"/>
      <c r="F6" s="306"/>
      <c r="G6" s="306"/>
      <c r="H6" s="296"/>
      <c r="I6" s="296" t="s">
        <v>31</v>
      </c>
      <c r="J6" s="296"/>
      <c r="K6" s="296"/>
      <c r="L6" s="306"/>
      <c r="M6" s="51" t="s">
        <v>31</v>
      </c>
      <c r="N6" s="51" t="s">
        <v>37</v>
      </c>
      <c r="O6" s="51" t="s">
        <v>278</v>
      </c>
      <c r="P6" s="35" t="s">
        <v>39</v>
      </c>
      <c r="Q6" s="52" t="s">
        <v>40</v>
      </c>
      <c r="R6" s="51" t="s">
        <v>41</v>
      </c>
    </row>
    <row r="7" spans="1:18" ht="15" customHeight="1">
      <c r="A7" s="15">
        <v>1</v>
      </c>
      <c r="B7" s="51">
        <v>2</v>
      </c>
      <c r="C7" s="51">
        <v>3</v>
      </c>
      <c r="D7" s="52">
        <v>4</v>
      </c>
      <c r="E7" s="52">
        <v>5</v>
      </c>
      <c r="F7" s="52">
        <v>6</v>
      </c>
      <c r="G7" s="52">
        <v>7</v>
      </c>
      <c r="H7" s="52">
        <v>8</v>
      </c>
      <c r="I7" s="52">
        <v>9</v>
      </c>
      <c r="J7" s="52">
        <v>10</v>
      </c>
      <c r="K7" s="52">
        <v>11</v>
      </c>
      <c r="L7" s="52">
        <v>12</v>
      </c>
      <c r="M7" s="52">
        <v>13</v>
      </c>
      <c r="N7" s="52">
        <v>14</v>
      </c>
      <c r="O7" s="52">
        <v>15</v>
      </c>
      <c r="P7" s="52">
        <v>16</v>
      </c>
      <c r="Q7" s="52">
        <v>17</v>
      </c>
      <c r="R7" s="52">
        <v>18</v>
      </c>
    </row>
    <row r="8" spans="1:18" ht="21" customHeight="1">
      <c r="A8" s="9"/>
      <c r="B8" s="53"/>
      <c r="C8" s="53"/>
      <c r="D8" s="54"/>
      <c r="E8" s="54"/>
      <c r="F8" s="54"/>
      <c r="G8" s="54"/>
      <c r="H8" s="11"/>
      <c r="I8" s="11"/>
      <c r="J8" s="11"/>
      <c r="K8" s="11"/>
      <c r="L8" s="11"/>
      <c r="M8" s="11"/>
      <c r="N8" s="11"/>
      <c r="O8" s="11"/>
      <c r="P8" s="11"/>
      <c r="Q8" s="11"/>
      <c r="R8" s="11"/>
    </row>
    <row r="9" spans="1:18" ht="21" customHeight="1">
      <c r="A9" s="9"/>
      <c r="B9" s="9"/>
      <c r="C9" s="9"/>
      <c r="D9" s="9"/>
      <c r="E9" s="9"/>
      <c r="F9" s="9"/>
      <c r="G9" s="9"/>
      <c r="H9" s="11"/>
      <c r="I9" s="11"/>
      <c r="J9" s="11"/>
      <c r="K9" s="11"/>
      <c r="L9" s="11"/>
      <c r="M9" s="11"/>
      <c r="N9" s="11"/>
      <c r="O9" s="11"/>
      <c r="P9" s="11"/>
      <c r="Q9" s="11"/>
      <c r="R9" s="11"/>
    </row>
    <row r="10" spans="1:18" ht="21" customHeight="1">
      <c r="A10" s="297" t="s">
        <v>578</v>
      </c>
      <c r="B10" s="298"/>
      <c r="C10" s="310"/>
      <c r="D10" s="54"/>
      <c r="E10" s="54"/>
      <c r="F10" s="54"/>
      <c r="G10" s="54"/>
      <c r="H10" s="11"/>
      <c r="I10" s="11"/>
      <c r="J10" s="11"/>
      <c r="K10" s="11"/>
      <c r="L10" s="11"/>
      <c r="M10" s="11"/>
      <c r="N10" s="11"/>
      <c r="O10" s="11"/>
      <c r="P10" s="11"/>
      <c r="Q10" s="11"/>
      <c r="R10" s="11"/>
    </row>
    <row r="11" spans="1:18" ht="14.25" customHeight="1">
      <c r="A11" t="s">
        <v>579</v>
      </c>
    </row>
  </sheetData>
  <mergeCells count="17">
    <mergeCell ref="L5:L6"/>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s>
  <phoneticPr fontId="33" type="noConversion"/>
  <pageMargins left="0.75" right="0.75" top="1" bottom="1" header="0.5" footer="0.5"/>
  <pageSetup paperSize="9" fitToWidth="0" fitToHeight="0" orientation="portrait"/>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N9"/>
  <sheetViews>
    <sheetView workbookViewId="0"/>
  </sheetViews>
  <sheetFormatPr defaultColWidth="9.109375" defaultRowHeight="14.25" customHeight="1"/>
  <cols>
    <col min="1" max="1" width="37.6640625" customWidth="1"/>
    <col min="2" max="4" width="13.44140625" customWidth="1"/>
    <col min="5" max="5" width="10.33203125" customWidth="1"/>
    <col min="7" max="14" width="10.33203125" customWidth="1"/>
  </cols>
  <sheetData>
    <row r="1" spans="1:14" ht="13.5" customHeight="1">
      <c r="D1" s="38"/>
      <c r="F1" s="39"/>
      <c r="N1" s="47" t="s">
        <v>580</v>
      </c>
    </row>
    <row r="2" spans="1:14" ht="35.25" customHeight="1">
      <c r="A2" s="312" t="s">
        <v>581</v>
      </c>
      <c r="B2" s="313"/>
      <c r="C2" s="313"/>
      <c r="D2" s="313"/>
      <c r="E2" s="313"/>
      <c r="F2" s="313"/>
      <c r="G2" s="313"/>
      <c r="H2" s="313"/>
      <c r="I2" s="313"/>
      <c r="J2" s="313"/>
      <c r="K2" s="313"/>
      <c r="L2" s="313"/>
      <c r="M2" s="313"/>
      <c r="N2" s="313"/>
    </row>
    <row r="3" spans="1:14" ht="24" customHeight="1">
      <c r="A3" s="314" t="str">
        <f>"单位名称："&amp;"中国共产党曲靖市委员会办公室"</f>
        <v>单位名称：中国共产党曲靖市委员会办公室</v>
      </c>
      <c r="B3" s="193"/>
      <c r="C3" s="193"/>
      <c r="D3" s="315"/>
      <c r="E3" s="193"/>
      <c r="F3" s="316"/>
      <c r="G3" s="193"/>
      <c r="H3" s="193"/>
      <c r="I3" s="193"/>
      <c r="J3" s="193"/>
      <c r="K3" s="13"/>
      <c r="L3" s="13"/>
      <c r="M3" s="317" t="s">
        <v>2</v>
      </c>
      <c r="N3" s="220"/>
    </row>
    <row r="4" spans="1:14" ht="19.5" customHeight="1">
      <c r="A4" s="196" t="s">
        <v>582</v>
      </c>
      <c r="B4" s="196" t="s">
        <v>269</v>
      </c>
      <c r="C4" s="196"/>
      <c r="D4" s="196"/>
      <c r="E4" s="196" t="s">
        <v>583</v>
      </c>
      <c r="F4" s="196"/>
      <c r="G4" s="196"/>
      <c r="H4" s="196"/>
      <c r="I4" s="196"/>
      <c r="J4" s="196"/>
      <c r="K4" s="196"/>
      <c r="L4" s="196"/>
      <c r="M4" s="196"/>
      <c r="N4" s="196"/>
    </row>
    <row r="5" spans="1:14" ht="40.5" customHeight="1">
      <c r="A5" s="196"/>
      <c r="B5" s="6" t="s">
        <v>29</v>
      </c>
      <c r="C5" s="5" t="s">
        <v>32</v>
      </c>
      <c r="D5" s="42" t="s">
        <v>584</v>
      </c>
      <c r="E5" s="34" t="s">
        <v>585</v>
      </c>
      <c r="F5" s="34" t="s">
        <v>586</v>
      </c>
      <c r="G5" s="34" t="s">
        <v>587</v>
      </c>
      <c r="H5" s="34" t="s">
        <v>588</v>
      </c>
      <c r="I5" s="34" t="s">
        <v>589</v>
      </c>
      <c r="J5" s="34" t="s">
        <v>590</v>
      </c>
      <c r="K5" s="34" t="s">
        <v>591</v>
      </c>
      <c r="L5" s="34" t="s">
        <v>592</v>
      </c>
      <c r="M5" s="34" t="s">
        <v>593</v>
      </c>
      <c r="N5" s="34" t="s">
        <v>594</v>
      </c>
    </row>
    <row r="6" spans="1:14" ht="19.5" customHeight="1">
      <c r="A6" s="43">
        <v>1</v>
      </c>
      <c r="B6" s="43">
        <v>2</v>
      </c>
      <c r="C6" s="43">
        <v>3</v>
      </c>
      <c r="D6" s="6">
        <v>4</v>
      </c>
      <c r="E6" s="34">
        <v>5</v>
      </c>
      <c r="F6" s="43">
        <v>6</v>
      </c>
      <c r="G6" s="34">
        <v>7</v>
      </c>
      <c r="H6" s="44">
        <v>8</v>
      </c>
      <c r="I6" s="34">
        <v>9</v>
      </c>
      <c r="J6" s="34">
        <v>10</v>
      </c>
      <c r="K6" s="34">
        <v>11</v>
      </c>
      <c r="L6" s="44">
        <v>12</v>
      </c>
      <c r="M6" s="34">
        <v>13</v>
      </c>
      <c r="N6" s="48">
        <v>14</v>
      </c>
    </row>
    <row r="7" spans="1:14" ht="18.75" customHeight="1">
      <c r="A7" s="45" t="s">
        <v>43</v>
      </c>
      <c r="B7" s="11">
        <v>20</v>
      </c>
      <c r="C7" s="11">
        <v>20</v>
      </c>
      <c r="D7" s="11"/>
      <c r="E7" s="11"/>
      <c r="F7" s="11"/>
      <c r="G7" s="11"/>
      <c r="H7" s="11">
        <v>20</v>
      </c>
      <c r="I7" s="11"/>
      <c r="J7" s="11"/>
      <c r="K7" s="11"/>
      <c r="L7" s="11"/>
      <c r="M7" s="11"/>
      <c r="N7" s="11"/>
    </row>
    <row r="8" spans="1:14" ht="18.75" customHeight="1">
      <c r="A8" s="46" t="s">
        <v>43</v>
      </c>
      <c r="B8" s="11">
        <v>20</v>
      </c>
      <c r="C8" s="11">
        <v>20</v>
      </c>
      <c r="D8" s="11"/>
      <c r="E8" s="11"/>
      <c r="F8" s="11"/>
      <c r="G8" s="11"/>
      <c r="H8" s="11">
        <v>20</v>
      </c>
      <c r="I8" s="11"/>
      <c r="J8" s="11"/>
      <c r="K8" s="11"/>
      <c r="L8" s="11"/>
      <c r="M8" s="11"/>
      <c r="N8" s="11"/>
    </row>
    <row r="9" spans="1:14" ht="18.75" customHeight="1">
      <c r="A9" s="45" t="s">
        <v>395</v>
      </c>
      <c r="B9" s="11">
        <v>20</v>
      </c>
      <c r="C9" s="11">
        <v>20</v>
      </c>
      <c r="D9" s="11"/>
      <c r="E9" s="11"/>
      <c r="F9" s="11"/>
      <c r="G9" s="11"/>
      <c r="H9" s="11">
        <v>20</v>
      </c>
      <c r="I9" s="11"/>
      <c r="J9" s="11"/>
      <c r="K9" s="11"/>
      <c r="L9" s="11"/>
      <c r="M9" s="11"/>
      <c r="N9" s="11"/>
    </row>
  </sheetData>
  <mergeCells count="6">
    <mergeCell ref="A2:N2"/>
    <mergeCell ref="A3:J3"/>
    <mergeCell ref="M3:N3"/>
    <mergeCell ref="B4:D4"/>
    <mergeCell ref="E4:N4"/>
    <mergeCell ref="A4:A5"/>
  </mergeCells>
  <phoneticPr fontId="33" type="noConversion"/>
  <pageMargins left="0.75" right="0.75" top="1" bottom="1" header="0.5" footer="0.5"/>
  <pageSetup paperSize="9" fitToWidth="0" fitToHeight="0" orientation="portrait"/>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J11"/>
  <sheetViews>
    <sheetView topLeftCell="C1" workbookViewId="0"/>
  </sheetViews>
  <sheetFormatPr defaultColWidth="9.109375" defaultRowHeight="12" customHeight="1"/>
  <cols>
    <col min="1" max="1" width="26.44140625" customWidth="1"/>
    <col min="2" max="5" width="26.88671875" customWidth="1"/>
    <col min="6" max="6" width="23.5546875" customWidth="1"/>
    <col min="7" max="7" width="25" customWidth="1"/>
    <col min="8" max="9" width="23.5546875" customWidth="1"/>
    <col min="10" max="10" width="26.88671875" customWidth="1"/>
  </cols>
  <sheetData>
    <row r="1" spans="1:10" ht="12" customHeight="1">
      <c r="J1" s="37" t="s">
        <v>595</v>
      </c>
    </row>
    <row r="2" spans="1:10" ht="28.5" customHeight="1">
      <c r="A2" s="208" t="s">
        <v>596</v>
      </c>
      <c r="B2" s="190"/>
      <c r="C2" s="190"/>
      <c r="D2" s="190"/>
      <c r="E2" s="190"/>
      <c r="F2" s="247"/>
      <c r="G2" s="190"/>
      <c r="H2" s="247"/>
      <c r="I2" s="247"/>
      <c r="J2" s="190"/>
    </row>
    <row r="3" spans="1:10" ht="17.25" customHeight="1">
      <c r="A3" s="219" t="str">
        <f>"单位名称："&amp;"中国共产党曲靖市委员会办公室"</f>
        <v>单位名称：中国共产党曲靖市委员会办公室</v>
      </c>
      <c r="B3" s="220"/>
      <c r="C3" s="220"/>
      <c r="D3" s="220"/>
      <c r="E3" s="220"/>
      <c r="F3" s="220"/>
      <c r="G3" s="220"/>
      <c r="H3" s="220"/>
    </row>
    <row r="4" spans="1:10" ht="44.25" customHeight="1">
      <c r="A4" s="33" t="s">
        <v>402</v>
      </c>
      <c r="B4" s="33" t="s">
        <v>403</v>
      </c>
      <c r="C4" s="33" t="s">
        <v>404</v>
      </c>
      <c r="D4" s="33" t="s">
        <v>405</v>
      </c>
      <c r="E4" s="33" t="s">
        <v>406</v>
      </c>
      <c r="F4" s="34" t="s">
        <v>407</v>
      </c>
      <c r="G4" s="33" t="s">
        <v>408</v>
      </c>
      <c r="H4" s="34" t="s">
        <v>409</v>
      </c>
      <c r="I4" s="34" t="s">
        <v>410</v>
      </c>
      <c r="J4" s="33" t="s">
        <v>411</v>
      </c>
    </row>
    <row r="5" spans="1:10" ht="14.25" customHeight="1">
      <c r="A5" s="33">
        <v>1</v>
      </c>
      <c r="B5" s="34">
        <v>2</v>
      </c>
      <c r="C5" s="35">
        <v>3</v>
      </c>
      <c r="D5" s="35">
        <v>4</v>
      </c>
      <c r="E5" s="35">
        <v>5</v>
      </c>
      <c r="F5" s="35">
        <v>6</v>
      </c>
      <c r="G5" s="34">
        <v>7</v>
      </c>
      <c r="H5" s="35">
        <v>8</v>
      </c>
      <c r="I5" s="34">
        <v>9</v>
      </c>
      <c r="J5" s="34">
        <v>10</v>
      </c>
    </row>
    <row r="6" spans="1:10" ht="27.75" customHeight="1">
      <c r="A6" s="9" t="s">
        <v>43</v>
      </c>
      <c r="B6" s="10"/>
      <c r="C6" s="10"/>
      <c r="D6" s="10"/>
      <c r="E6" s="10"/>
      <c r="F6" s="10"/>
      <c r="G6" s="10"/>
      <c r="H6" s="10"/>
      <c r="I6" s="10"/>
      <c r="J6" s="10"/>
    </row>
    <row r="7" spans="1:10" ht="26.25" customHeight="1">
      <c r="A7" s="36" t="s">
        <v>43</v>
      </c>
      <c r="B7" s="9"/>
      <c r="C7" s="9"/>
      <c r="D7" s="9"/>
      <c r="E7" s="9"/>
      <c r="F7" s="9"/>
      <c r="G7" s="9"/>
      <c r="H7" s="9"/>
      <c r="I7" s="9"/>
      <c r="J7" s="9"/>
    </row>
    <row r="8" spans="1:10" ht="26.25" customHeight="1">
      <c r="A8" s="9" t="s">
        <v>395</v>
      </c>
      <c r="B8" s="9" t="s">
        <v>597</v>
      </c>
      <c r="C8" s="9" t="s">
        <v>413</v>
      </c>
      <c r="D8" s="9" t="s">
        <v>414</v>
      </c>
      <c r="E8" s="9" t="s">
        <v>423</v>
      </c>
      <c r="F8" s="9" t="s">
        <v>423</v>
      </c>
      <c r="G8" s="9" t="s">
        <v>598</v>
      </c>
      <c r="H8" s="9" t="s">
        <v>477</v>
      </c>
      <c r="I8" s="9" t="s">
        <v>419</v>
      </c>
      <c r="J8" s="9" t="s">
        <v>599</v>
      </c>
    </row>
    <row r="9" spans="1:10" ht="26.25" customHeight="1">
      <c r="A9" s="9" t="s">
        <v>395</v>
      </c>
      <c r="B9" s="9" t="s">
        <v>597</v>
      </c>
      <c r="C9" s="9" t="s">
        <v>413</v>
      </c>
      <c r="D9" s="9" t="s">
        <v>414</v>
      </c>
      <c r="E9" s="9" t="s">
        <v>416</v>
      </c>
      <c r="F9" s="9" t="s">
        <v>416</v>
      </c>
      <c r="G9" s="9" t="s">
        <v>172</v>
      </c>
      <c r="H9" s="9" t="s">
        <v>600</v>
      </c>
      <c r="I9" s="9" t="s">
        <v>435</v>
      </c>
      <c r="J9" s="9" t="s">
        <v>601</v>
      </c>
    </row>
    <row r="10" spans="1:10" ht="26.25" customHeight="1">
      <c r="A10" s="9" t="s">
        <v>395</v>
      </c>
      <c r="B10" s="9" t="s">
        <v>597</v>
      </c>
      <c r="C10" s="9" t="s">
        <v>413</v>
      </c>
      <c r="D10" s="9" t="s">
        <v>463</v>
      </c>
      <c r="E10" s="9" t="s">
        <v>416</v>
      </c>
      <c r="F10" s="9" t="s">
        <v>416</v>
      </c>
      <c r="G10" s="9" t="s">
        <v>602</v>
      </c>
      <c r="H10" s="9" t="s">
        <v>600</v>
      </c>
      <c r="I10" s="9" t="s">
        <v>419</v>
      </c>
      <c r="J10" s="9" t="s">
        <v>603</v>
      </c>
    </row>
    <row r="11" spans="1:10" ht="26.25" customHeight="1">
      <c r="A11" s="9" t="s">
        <v>395</v>
      </c>
      <c r="B11" s="9" t="s">
        <v>597</v>
      </c>
      <c r="C11" s="9" t="s">
        <v>413</v>
      </c>
      <c r="D11" s="9" t="s">
        <v>431</v>
      </c>
      <c r="E11" s="9" t="s">
        <v>416</v>
      </c>
      <c r="F11" s="9" t="s">
        <v>416</v>
      </c>
      <c r="G11" s="9" t="s">
        <v>465</v>
      </c>
      <c r="H11" s="9" t="s">
        <v>418</v>
      </c>
      <c r="I11" s="9" t="s">
        <v>419</v>
      </c>
      <c r="J11" s="9" t="s">
        <v>604</v>
      </c>
    </row>
  </sheetData>
  <mergeCells count="2">
    <mergeCell ref="A2:J2"/>
    <mergeCell ref="A3:H3"/>
  </mergeCells>
  <phoneticPr fontId="33" type="noConversion"/>
  <pageMargins left="0.75" right="0.75" top="1" bottom="1" header="0.5" footer="0.5"/>
  <pageSetup paperSize="9" fitToWidth="0" fitToHeight="0" orientation="portrait"/>
</worksheet>
</file>

<file path=xl/worksheets/sheet18.xml><?xml version="1.0" encoding="utf-8"?>
<worksheet xmlns="http://schemas.openxmlformats.org/spreadsheetml/2006/main" xmlns:r="http://schemas.openxmlformats.org/officeDocument/2006/relationships">
  <sheetPr>
    <outlinePr summaryRight="0"/>
    <pageSetUpPr fitToPage="1"/>
  </sheetPr>
  <dimension ref="A1:H11"/>
  <sheetViews>
    <sheetView workbookViewId="0">
      <selection activeCell="H11" sqref="H11"/>
    </sheetView>
  </sheetViews>
  <sheetFormatPr defaultColWidth="9.109375" defaultRowHeight="12" customHeight="1"/>
  <cols>
    <col min="1" max="1" width="29.21875" customWidth="1"/>
    <col min="2" max="2" width="21.33203125" customWidth="1"/>
    <col min="3" max="3" width="24.21875" customWidth="1"/>
    <col min="4" max="4" width="20.21875" customWidth="1"/>
    <col min="5" max="5" width="16" customWidth="1"/>
    <col min="6" max="6" width="19.6640625" customWidth="1"/>
    <col min="7" max="7" width="24.6640625" customWidth="1"/>
    <col min="8" max="8" width="22.6640625" customWidth="1"/>
  </cols>
  <sheetData>
    <row r="1" spans="1:8" ht="14.25" customHeight="1">
      <c r="H1" s="20" t="s">
        <v>605</v>
      </c>
    </row>
    <row r="2" spans="1:8" ht="28.5" customHeight="1">
      <c r="A2" s="288" t="s">
        <v>606</v>
      </c>
      <c r="B2" s="164"/>
      <c r="C2" s="164"/>
      <c r="D2" s="164"/>
      <c r="E2" s="164"/>
      <c r="F2" s="164"/>
      <c r="G2" s="164"/>
      <c r="H2" s="164"/>
    </row>
    <row r="3" spans="1:8" ht="13.5" customHeight="1">
      <c r="A3" s="166" t="str">
        <f>"单位名称："&amp;"中国共产党曲靖市委员会办公室"</f>
        <v>单位名称：中国共产党曲靖市委员会办公室</v>
      </c>
      <c r="B3" s="229"/>
      <c r="C3" s="220"/>
    </row>
    <row r="4" spans="1:8" ht="18" customHeight="1">
      <c r="A4" s="300" t="s">
        <v>536</v>
      </c>
      <c r="B4" s="300" t="s">
        <v>607</v>
      </c>
      <c r="C4" s="300" t="s">
        <v>608</v>
      </c>
      <c r="D4" s="300" t="s">
        <v>609</v>
      </c>
      <c r="E4" s="300" t="s">
        <v>610</v>
      </c>
      <c r="F4" s="318" t="s">
        <v>611</v>
      </c>
      <c r="G4" s="289"/>
      <c r="H4" s="292"/>
    </row>
    <row r="5" spans="1:8" ht="18" customHeight="1">
      <c r="A5" s="319"/>
      <c r="B5" s="320"/>
      <c r="C5" s="320"/>
      <c r="D5" s="320"/>
      <c r="E5" s="320"/>
      <c r="F5" s="21" t="s">
        <v>548</v>
      </c>
      <c r="G5" s="21" t="s">
        <v>612</v>
      </c>
      <c r="H5" s="21" t="s">
        <v>613</v>
      </c>
    </row>
    <row r="6" spans="1:8" ht="21" customHeight="1">
      <c r="A6" s="22">
        <v>1</v>
      </c>
      <c r="B6" s="23">
        <v>2</v>
      </c>
      <c r="C6" s="23">
        <v>3</v>
      </c>
      <c r="D6" s="23">
        <v>4</v>
      </c>
      <c r="E6" s="23">
        <v>5</v>
      </c>
      <c r="F6" s="23">
        <v>6</v>
      </c>
      <c r="G6" s="23">
        <v>7</v>
      </c>
      <c r="H6" s="23">
        <v>8</v>
      </c>
    </row>
    <row r="7" spans="1:8" ht="21" customHeight="1">
      <c r="A7" s="23" t="s">
        <v>43</v>
      </c>
      <c r="B7" s="23" t="s">
        <v>614</v>
      </c>
      <c r="C7" s="23" t="s">
        <v>615</v>
      </c>
      <c r="D7" s="23" t="s">
        <v>616</v>
      </c>
      <c r="E7" s="24" t="s">
        <v>617</v>
      </c>
      <c r="F7" s="24">
        <v>20</v>
      </c>
      <c r="G7" s="25">
        <v>0.1</v>
      </c>
      <c r="H7" s="25">
        <v>2</v>
      </c>
    </row>
    <row r="8" spans="1:8" ht="21" customHeight="1">
      <c r="A8" s="23" t="s">
        <v>43</v>
      </c>
      <c r="B8" s="23" t="s">
        <v>618</v>
      </c>
      <c r="C8" s="23" t="s">
        <v>619</v>
      </c>
      <c r="D8" s="23" t="s">
        <v>620</v>
      </c>
      <c r="E8" s="24" t="s">
        <v>621</v>
      </c>
      <c r="F8" s="24">
        <v>10</v>
      </c>
      <c r="G8" s="25">
        <v>0.48</v>
      </c>
      <c r="H8" s="25">
        <v>4.8</v>
      </c>
    </row>
    <row r="9" spans="1:8" ht="26.4" customHeight="1">
      <c r="A9" s="23" t="s">
        <v>43</v>
      </c>
      <c r="B9" s="23" t="s">
        <v>618</v>
      </c>
      <c r="C9" s="23" t="s">
        <v>619</v>
      </c>
      <c r="D9" s="23" t="s">
        <v>622</v>
      </c>
      <c r="E9" s="24" t="s">
        <v>621</v>
      </c>
      <c r="F9" s="24">
        <v>17</v>
      </c>
      <c r="G9" s="25">
        <v>0.5</v>
      </c>
      <c r="H9" s="25">
        <v>8.5</v>
      </c>
    </row>
    <row r="10" spans="1:8" ht="26.4" customHeight="1">
      <c r="A10" s="23" t="s">
        <v>43</v>
      </c>
      <c r="B10" s="26" t="s">
        <v>618</v>
      </c>
      <c r="C10" s="26" t="s">
        <v>619</v>
      </c>
      <c r="D10" s="26" t="s">
        <v>623</v>
      </c>
      <c r="E10" s="27" t="s">
        <v>621</v>
      </c>
      <c r="F10" s="24" t="s">
        <v>146</v>
      </c>
      <c r="G10" s="28">
        <v>0.85</v>
      </c>
      <c r="H10" s="28">
        <v>1.7</v>
      </c>
    </row>
    <row r="11" spans="1:8" ht="24" customHeight="1">
      <c r="A11" s="29" t="s">
        <v>29</v>
      </c>
      <c r="B11" s="30"/>
      <c r="C11" s="30"/>
      <c r="D11" s="30"/>
      <c r="E11" s="31"/>
      <c r="F11" s="24">
        <f>SUM(F7:F10)</f>
        <v>47</v>
      </c>
      <c r="G11" s="32">
        <f>SUM(G7:G10)</f>
        <v>1.93</v>
      </c>
      <c r="H11" s="32">
        <f>SUM(H7:H10)</f>
        <v>17</v>
      </c>
    </row>
  </sheetData>
  <mergeCells count="8">
    <mergeCell ref="A2:H2"/>
    <mergeCell ref="A3:C3"/>
    <mergeCell ref="F4:H4"/>
    <mergeCell ref="A4:A5"/>
    <mergeCell ref="B4:B5"/>
    <mergeCell ref="C4:C5"/>
    <mergeCell ref="D4:D5"/>
    <mergeCell ref="E4:E5"/>
  </mergeCells>
  <phoneticPr fontId="33" type="noConversion"/>
  <pageMargins left="0.75" right="0.75" top="1" bottom="1" header="0.5" footer="0.5"/>
  <pageSetup paperSize="9" fitToWidth="0" fitToHeight="0" orientation="portrait"/>
</worksheet>
</file>

<file path=xl/worksheets/sheet19.xml><?xml version="1.0" encoding="utf-8"?>
<worksheet xmlns="http://schemas.openxmlformats.org/spreadsheetml/2006/main" xmlns:r="http://schemas.openxmlformats.org/officeDocument/2006/relationships">
  <sheetPr>
    <outlinePr summaryRight="0"/>
    <pageSetUpPr fitToPage="1"/>
  </sheetPr>
  <dimension ref="A1:K11"/>
  <sheetViews>
    <sheetView topLeftCell="D1" workbookViewId="0">
      <selection activeCell="A11" sqref="A11"/>
    </sheetView>
  </sheetViews>
  <sheetFormatPr defaultColWidth="9.109375" defaultRowHeight="14.25" customHeight="1"/>
  <cols>
    <col min="1" max="3" width="23.5546875" customWidth="1"/>
    <col min="4" max="7" width="27" customWidth="1"/>
    <col min="8" max="8" width="20.109375" customWidth="1"/>
    <col min="9" max="9" width="33.88671875" customWidth="1"/>
    <col min="10" max="10" width="32.109375" customWidth="1"/>
    <col min="11" max="11" width="17.5546875" customWidth="1"/>
  </cols>
  <sheetData>
    <row r="1" spans="1:11" ht="13.5" customHeight="1">
      <c r="D1" s="12"/>
      <c r="E1" s="12"/>
      <c r="F1" s="12"/>
      <c r="G1" s="12"/>
      <c r="K1" s="18" t="s">
        <v>624</v>
      </c>
    </row>
    <row r="2" spans="1:11" ht="27.75" customHeight="1">
      <c r="A2" s="164" t="s">
        <v>625</v>
      </c>
      <c r="B2" s="164"/>
      <c r="C2" s="164"/>
      <c r="D2" s="164"/>
      <c r="E2" s="164"/>
      <c r="F2" s="164"/>
      <c r="G2" s="164"/>
      <c r="H2" s="164"/>
      <c r="I2" s="164"/>
      <c r="J2" s="164"/>
      <c r="K2" s="164"/>
    </row>
    <row r="3" spans="1:11" ht="13.5" customHeight="1">
      <c r="A3" s="219" t="str">
        <f>"单位名称："&amp;"中国共产党曲靖市委员会办公室"</f>
        <v>单位名称：中国共产党曲靖市委员会办公室</v>
      </c>
      <c r="B3" s="229"/>
      <c r="C3" s="229"/>
      <c r="D3" s="229"/>
      <c r="E3" s="229"/>
      <c r="F3" s="229"/>
      <c r="G3" s="229"/>
      <c r="H3" s="13"/>
      <c r="I3" s="13"/>
      <c r="J3" s="13"/>
      <c r="K3" s="152" t="s">
        <v>2</v>
      </c>
    </row>
    <row r="4" spans="1:11" ht="21.75" customHeight="1">
      <c r="A4" s="324" t="s">
        <v>355</v>
      </c>
      <c r="B4" s="324" t="s">
        <v>264</v>
      </c>
      <c r="C4" s="324" t="s">
        <v>262</v>
      </c>
      <c r="D4" s="300" t="s">
        <v>265</v>
      </c>
      <c r="E4" s="300" t="s">
        <v>266</v>
      </c>
      <c r="F4" s="300" t="s">
        <v>356</v>
      </c>
      <c r="G4" s="300" t="s">
        <v>357</v>
      </c>
      <c r="H4" s="327" t="s">
        <v>29</v>
      </c>
      <c r="I4" s="279" t="s">
        <v>626</v>
      </c>
      <c r="J4" s="280"/>
      <c r="K4" s="281"/>
    </row>
    <row r="5" spans="1:11" ht="21.75" customHeight="1">
      <c r="A5" s="325"/>
      <c r="B5" s="325"/>
      <c r="C5" s="325"/>
      <c r="D5" s="301"/>
      <c r="E5" s="301"/>
      <c r="F5" s="301"/>
      <c r="G5" s="301"/>
      <c r="H5" s="328"/>
      <c r="I5" s="300" t="s">
        <v>32</v>
      </c>
      <c r="J5" s="300" t="s">
        <v>33</v>
      </c>
      <c r="K5" s="300" t="s">
        <v>34</v>
      </c>
    </row>
    <row r="6" spans="1:11" ht="40.5" customHeight="1">
      <c r="A6" s="326"/>
      <c r="B6" s="326"/>
      <c r="C6" s="326"/>
      <c r="D6" s="302"/>
      <c r="E6" s="302"/>
      <c r="F6" s="302"/>
      <c r="G6" s="302"/>
      <c r="H6" s="329"/>
      <c r="I6" s="302" t="s">
        <v>31</v>
      </c>
      <c r="J6" s="302"/>
      <c r="K6" s="302"/>
    </row>
    <row r="7" spans="1:11" ht="15" customHeight="1">
      <c r="A7" s="7">
        <v>1</v>
      </c>
      <c r="B7" s="7">
        <v>2</v>
      </c>
      <c r="C7" s="7">
        <v>3</v>
      </c>
      <c r="D7" s="7">
        <v>4</v>
      </c>
      <c r="E7" s="7">
        <v>5</v>
      </c>
      <c r="F7" s="7">
        <v>6</v>
      </c>
      <c r="G7" s="7">
        <v>7</v>
      </c>
      <c r="H7" s="7">
        <v>8</v>
      </c>
      <c r="I7" s="7">
        <v>9</v>
      </c>
      <c r="J7" s="8">
        <v>10</v>
      </c>
      <c r="K7" s="8">
        <v>11</v>
      </c>
    </row>
    <row r="8" spans="1:11" ht="18.75" customHeight="1">
      <c r="A8" s="17"/>
      <c r="B8" s="9"/>
      <c r="C8" s="17"/>
      <c r="D8" s="17"/>
      <c r="E8" s="17"/>
      <c r="F8" s="17"/>
      <c r="G8" s="17"/>
      <c r="H8" s="11"/>
      <c r="I8" s="11"/>
      <c r="J8" s="11"/>
      <c r="K8" s="11"/>
    </row>
    <row r="9" spans="1:11" ht="18.75" customHeight="1">
      <c r="A9" s="9"/>
      <c r="B9" s="9"/>
      <c r="C9" s="9"/>
      <c r="D9" s="9"/>
      <c r="E9" s="9"/>
      <c r="F9" s="9"/>
      <c r="G9" s="9"/>
      <c r="H9" s="11"/>
      <c r="I9" s="11"/>
      <c r="J9" s="11"/>
      <c r="K9" s="11"/>
    </row>
    <row r="10" spans="1:11" ht="18.75" customHeight="1">
      <c r="A10" s="321" t="s">
        <v>106</v>
      </c>
      <c r="B10" s="322"/>
      <c r="C10" s="322"/>
      <c r="D10" s="322"/>
      <c r="E10" s="322"/>
      <c r="F10" s="322"/>
      <c r="G10" s="323"/>
      <c r="H10" s="11"/>
      <c r="I10" s="11"/>
      <c r="J10" s="11"/>
      <c r="K10" s="11"/>
    </row>
    <row r="11" spans="1:11" ht="14.25" customHeight="1">
      <c r="A11" t="s">
        <v>627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honeticPr fontId="33" type="noConversion"/>
  <pageMargins left="0.75" right="0.75" top="1" bottom="1" header="0.5" footer="0.5"/>
  <pageSetup paperSize="9" fitToWidth="0" fitToHeight="0" orientation="portrait"/>
</worksheet>
</file>

<file path=xl/worksheets/sheet2.xml><?xml version="1.0" encoding="utf-8"?>
<worksheet xmlns="http://schemas.openxmlformats.org/spreadsheetml/2006/main" xmlns:r="http://schemas.openxmlformats.org/officeDocument/2006/relationships">
  <sheetPr>
    <outlinePr summaryBelow="0" summaryRight="0"/>
    <pageSetUpPr fitToPage="1"/>
  </sheetPr>
  <dimension ref="A1:T10"/>
  <sheetViews>
    <sheetView workbookViewId="0">
      <selection activeCell="C10" sqref="C10"/>
    </sheetView>
  </sheetViews>
  <sheetFormatPr defaultColWidth="8" defaultRowHeight="14.25" customHeight="1" outlineLevelRow="1"/>
  <cols>
    <col min="1" max="1" width="25.33203125" customWidth="1"/>
    <col min="2" max="2" width="33.5546875" customWidth="1"/>
    <col min="3" max="8" width="12.5546875" customWidth="1"/>
    <col min="9" max="9" width="11.6640625" customWidth="1"/>
    <col min="10" max="14" width="12.5546875" customWidth="1"/>
    <col min="15" max="15" width="15.88671875" customWidth="1"/>
    <col min="16" max="16" width="9.5546875" customWidth="1"/>
    <col min="17" max="17" width="21.33203125" customWidth="1"/>
    <col min="18" max="18" width="10.5546875" customWidth="1"/>
    <col min="19" max="20" width="10.109375" customWidth="1"/>
  </cols>
  <sheetData>
    <row r="1" spans="1:20" ht="14.25" customHeight="1">
      <c r="I1" s="50"/>
      <c r="O1" s="50"/>
      <c r="P1" s="50"/>
      <c r="Q1" s="50"/>
      <c r="R1" s="50"/>
      <c r="S1" s="161" t="s">
        <v>24</v>
      </c>
      <c r="T1" s="162" t="s">
        <v>24</v>
      </c>
    </row>
    <row r="2" spans="1:20" ht="36" customHeight="1">
      <c r="A2" s="163" t="s">
        <v>25</v>
      </c>
      <c r="B2" s="164"/>
      <c r="C2" s="164"/>
      <c r="D2" s="164"/>
      <c r="E2" s="164"/>
      <c r="F2" s="164"/>
      <c r="G2" s="164"/>
      <c r="H2" s="164"/>
      <c r="I2" s="165"/>
      <c r="J2" s="164"/>
      <c r="K2" s="164"/>
      <c r="L2" s="164"/>
      <c r="M2" s="164"/>
      <c r="N2" s="164"/>
      <c r="O2" s="165"/>
      <c r="P2" s="165"/>
      <c r="Q2" s="165"/>
      <c r="R2" s="165"/>
      <c r="S2" s="164"/>
      <c r="T2" s="165"/>
    </row>
    <row r="3" spans="1:20" ht="20.25" customHeight="1">
      <c r="A3" s="166" t="str">
        <f>"单位名称："&amp;"中国共产党曲靖市委员会办公室"</f>
        <v>单位名称：中国共产党曲靖市委员会办公室</v>
      </c>
      <c r="B3" s="167"/>
      <c r="C3" s="167"/>
      <c r="D3" s="167"/>
      <c r="E3" s="13"/>
      <c r="F3" s="13"/>
      <c r="G3" s="13"/>
      <c r="H3" s="13"/>
      <c r="I3" s="41"/>
      <c r="J3" s="13"/>
      <c r="K3" s="13"/>
      <c r="L3" s="13"/>
      <c r="M3" s="13"/>
      <c r="N3" s="13"/>
      <c r="O3" s="41"/>
      <c r="P3" s="41"/>
      <c r="Q3" s="41"/>
      <c r="R3" s="41"/>
      <c r="S3" s="168" t="s">
        <v>2</v>
      </c>
      <c r="T3" s="169" t="s">
        <v>26</v>
      </c>
    </row>
    <row r="4" spans="1:20" ht="18.75" customHeight="1">
      <c r="A4" s="180" t="s">
        <v>27</v>
      </c>
      <c r="B4" s="183" t="s">
        <v>28</v>
      </c>
      <c r="C4" s="183" t="s">
        <v>29</v>
      </c>
      <c r="D4" s="170" t="s">
        <v>30</v>
      </c>
      <c r="E4" s="171"/>
      <c r="F4" s="171"/>
      <c r="G4" s="171"/>
      <c r="H4" s="171"/>
      <c r="I4" s="172"/>
      <c r="J4" s="171"/>
      <c r="K4" s="171"/>
      <c r="L4" s="171"/>
      <c r="M4" s="171"/>
      <c r="N4" s="173"/>
      <c r="O4" s="170" t="s">
        <v>20</v>
      </c>
      <c r="P4" s="170"/>
      <c r="Q4" s="170"/>
      <c r="R4" s="170"/>
      <c r="S4" s="171"/>
      <c r="T4" s="174"/>
    </row>
    <row r="5" spans="1:20" ht="24.75" customHeight="1">
      <c r="A5" s="181"/>
      <c r="B5" s="184"/>
      <c r="C5" s="184"/>
      <c r="D5" s="184" t="s">
        <v>31</v>
      </c>
      <c r="E5" s="184" t="s">
        <v>32</v>
      </c>
      <c r="F5" s="184" t="s">
        <v>33</v>
      </c>
      <c r="G5" s="184" t="s">
        <v>34</v>
      </c>
      <c r="H5" s="184" t="s">
        <v>35</v>
      </c>
      <c r="I5" s="175" t="s">
        <v>36</v>
      </c>
      <c r="J5" s="176"/>
      <c r="K5" s="176"/>
      <c r="L5" s="176"/>
      <c r="M5" s="176"/>
      <c r="N5" s="177"/>
      <c r="O5" s="186" t="s">
        <v>31</v>
      </c>
      <c r="P5" s="186" t="s">
        <v>32</v>
      </c>
      <c r="Q5" s="180" t="s">
        <v>33</v>
      </c>
      <c r="R5" s="183" t="s">
        <v>34</v>
      </c>
      <c r="S5" s="189" t="s">
        <v>35</v>
      </c>
      <c r="T5" s="183" t="s">
        <v>36</v>
      </c>
    </row>
    <row r="6" spans="1:20" ht="24.75" customHeight="1">
      <c r="A6" s="182"/>
      <c r="B6" s="185"/>
      <c r="C6" s="185"/>
      <c r="D6" s="185"/>
      <c r="E6" s="185"/>
      <c r="F6" s="185"/>
      <c r="G6" s="185"/>
      <c r="H6" s="185"/>
      <c r="I6" s="8" t="s">
        <v>31</v>
      </c>
      <c r="J6" s="141" t="s">
        <v>37</v>
      </c>
      <c r="K6" s="141" t="s">
        <v>38</v>
      </c>
      <c r="L6" s="141" t="s">
        <v>39</v>
      </c>
      <c r="M6" s="141" t="s">
        <v>40</v>
      </c>
      <c r="N6" s="141" t="s">
        <v>41</v>
      </c>
      <c r="O6" s="187"/>
      <c r="P6" s="187"/>
      <c r="Q6" s="188"/>
      <c r="R6" s="187"/>
      <c r="S6" s="185"/>
      <c r="T6" s="185"/>
    </row>
    <row r="7" spans="1:20" ht="16.5" customHeight="1">
      <c r="A7" s="138">
        <v>1</v>
      </c>
      <c r="B7" s="7">
        <v>2</v>
      </c>
      <c r="C7" s="7">
        <v>3</v>
      </c>
      <c r="D7" s="7">
        <v>4</v>
      </c>
      <c r="E7" s="139">
        <v>5</v>
      </c>
      <c r="F7" s="140">
        <v>6</v>
      </c>
      <c r="G7" s="140">
        <v>7</v>
      </c>
      <c r="H7" s="139">
        <v>8</v>
      </c>
      <c r="I7" s="139">
        <v>9</v>
      </c>
      <c r="J7" s="140">
        <v>10</v>
      </c>
      <c r="K7" s="140">
        <v>11</v>
      </c>
      <c r="L7" s="139">
        <v>12</v>
      </c>
      <c r="M7" s="139">
        <v>13</v>
      </c>
      <c r="N7" s="140">
        <v>14</v>
      </c>
      <c r="O7" s="140">
        <v>15</v>
      </c>
      <c r="P7" s="139">
        <v>16</v>
      </c>
      <c r="Q7" s="142">
        <v>17</v>
      </c>
      <c r="R7" s="143">
        <v>18</v>
      </c>
      <c r="S7" s="143">
        <v>19</v>
      </c>
      <c r="T7" s="143">
        <v>20</v>
      </c>
    </row>
    <row r="8" spans="1:20" ht="16.5" customHeight="1" outlineLevel="1">
      <c r="A8" s="9" t="s">
        <v>42</v>
      </c>
      <c r="B8" s="9" t="s">
        <v>43</v>
      </c>
      <c r="C8" s="11">
        <v>2931.9396299999999</v>
      </c>
      <c r="D8" s="11">
        <v>2931.9396299999999</v>
      </c>
      <c r="E8" s="11">
        <v>2931.9396299999999</v>
      </c>
      <c r="F8" s="11"/>
      <c r="G8" s="11"/>
      <c r="H8" s="11"/>
      <c r="I8" s="11"/>
      <c r="J8" s="11"/>
      <c r="K8" s="11"/>
      <c r="L8" s="11"/>
      <c r="M8" s="11"/>
      <c r="N8" s="11"/>
      <c r="O8" s="11"/>
      <c r="P8" s="11"/>
      <c r="Q8" s="11"/>
      <c r="R8" s="11"/>
      <c r="S8" s="11"/>
      <c r="T8" s="11"/>
    </row>
    <row r="9" spans="1:20" ht="16.5" customHeight="1" outlineLevel="1">
      <c r="A9" s="36" t="s">
        <v>44</v>
      </c>
      <c r="B9" s="36" t="s">
        <v>43</v>
      </c>
      <c r="C9" s="11">
        <v>2931.9396299999999</v>
      </c>
      <c r="D9" s="11">
        <v>2931.9396299999999</v>
      </c>
      <c r="E9" s="11">
        <v>2931.9396299999999</v>
      </c>
      <c r="F9" s="11"/>
      <c r="G9" s="11"/>
      <c r="H9" s="11"/>
      <c r="I9" s="11"/>
      <c r="J9" s="11"/>
      <c r="K9" s="11"/>
      <c r="L9" s="11"/>
      <c r="M9" s="11"/>
      <c r="N9" s="11"/>
      <c r="O9" s="11"/>
      <c r="P9" s="11"/>
      <c r="Q9" s="11"/>
      <c r="R9" s="11"/>
      <c r="S9" s="9"/>
      <c r="T9" s="9"/>
    </row>
    <row r="10" spans="1:20" ht="12.75" customHeight="1">
      <c r="A10" s="178" t="s">
        <v>29</v>
      </c>
      <c r="B10" s="179"/>
      <c r="C10" s="11">
        <v>2931.9396299999999</v>
      </c>
      <c r="D10" s="11">
        <v>2931.9396299999999</v>
      </c>
      <c r="E10" s="11">
        <v>2931.9396299999999</v>
      </c>
      <c r="F10" s="11"/>
      <c r="G10" s="11"/>
      <c r="H10" s="11"/>
      <c r="I10" s="11"/>
      <c r="J10" s="11"/>
      <c r="K10" s="11"/>
      <c r="L10" s="11"/>
      <c r="M10" s="11"/>
      <c r="N10" s="11"/>
      <c r="O10" s="11"/>
      <c r="P10" s="11"/>
      <c r="Q10" s="11"/>
      <c r="R10" s="11"/>
      <c r="S10" s="11"/>
      <c r="T10" s="11"/>
    </row>
  </sheetData>
  <mergeCells count="22">
    <mergeCell ref="T5:T6"/>
    <mergeCell ref="O5:O6"/>
    <mergeCell ref="P5:P6"/>
    <mergeCell ref="Q5:Q6"/>
    <mergeCell ref="R5:R6"/>
    <mergeCell ref="S5:S6"/>
    <mergeCell ref="I5:N5"/>
    <mergeCell ref="A10:B10"/>
    <mergeCell ref="A4:A6"/>
    <mergeCell ref="B4:B6"/>
    <mergeCell ref="C4:C6"/>
    <mergeCell ref="D5:D6"/>
    <mergeCell ref="E5:E6"/>
    <mergeCell ref="F5:F6"/>
    <mergeCell ref="G5:G6"/>
    <mergeCell ref="H5:H6"/>
    <mergeCell ref="S1:T1"/>
    <mergeCell ref="A2:T2"/>
    <mergeCell ref="A3:D3"/>
    <mergeCell ref="S3:T3"/>
    <mergeCell ref="D4:N4"/>
    <mergeCell ref="O4:T4"/>
  </mergeCells>
  <phoneticPr fontId="33" type="noConversion"/>
  <pageMargins left="0.75" right="0.75" top="1" bottom="1" header="0.5" footer="0.5"/>
  <pageSetup paperSize="9" fitToWidth="0" fitToHeight="0" orientation="portrait"/>
</worksheet>
</file>

<file path=xl/worksheets/sheet20.xml><?xml version="1.0" encoding="utf-8"?>
<worksheet xmlns="http://schemas.openxmlformats.org/spreadsheetml/2006/main" xmlns:r="http://schemas.openxmlformats.org/officeDocument/2006/relationships">
  <sheetPr>
    <outlinePr summaryRight="0"/>
    <pageSetUpPr fitToPage="1"/>
  </sheetPr>
  <dimension ref="A1:G23"/>
  <sheetViews>
    <sheetView topLeftCell="B1" workbookViewId="0">
      <selection activeCell="F9" sqref="F9"/>
    </sheetView>
  </sheetViews>
  <sheetFormatPr defaultColWidth="9.109375" defaultRowHeight="14.25" customHeight="1"/>
  <cols>
    <col min="1" max="1" width="27.44140625" customWidth="1"/>
    <col min="2" max="2" width="30.6640625" customWidth="1"/>
    <col min="3" max="3" width="27.44140625" customWidth="1"/>
    <col min="4" max="4" width="26.88671875" customWidth="1"/>
    <col min="5" max="7" width="30.44140625" customWidth="1"/>
  </cols>
  <sheetData>
    <row r="1" spans="1:7" ht="13.5" customHeight="1">
      <c r="D1" s="1"/>
      <c r="G1" s="2" t="s">
        <v>628</v>
      </c>
    </row>
    <row r="2" spans="1:7" ht="27.75" customHeight="1">
      <c r="A2" s="190" t="s">
        <v>629</v>
      </c>
      <c r="B2" s="190"/>
      <c r="C2" s="190"/>
      <c r="D2" s="190"/>
      <c r="E2" s="190"/>
      <c r="F2" s="190"/>
      <c r="G2" s="190"/>
    </row>
    <row r="3" spans="1:7" ht="13.5" customHeight="1">
      <c r="A3" s="219" t="str">
        <f>"单位名称："&amp;"中国共产党曲靖市委员会办公室"</f>
        <v>单位名称：中国共产党曲靖市委员会办公室</v>
      </c>
      <c r="B3" s="261"/>
      <c r="C3" s="261"/>
      <c r="D3" s="261"/>
      <c r="E3" s="4"/>
      <c r="F3" s="4"/>
      <c r="G3" s="152" t="s">
        <v>2</v>
      </c>
    </row>
    <row r="4" spans="1:7" ht="21.75" customHeight="1">
      <c r="A4" s="265" t="s">
        <v>262</v>
      </c>
      <c r="B4" s="265" t="s">
        <v>355</v>
      </c>
      <c r="C4" s="265" t="s">
        <v>264</v>
      </c>
      <c r="D4" s="246" t="s">
        <v>630</v>
      </c>
      <c r="E4" s="196" t="s">
        <v>32</v>
      </c>
      <c r="F4" s="196"/>
      <c r="G4" s="196"/>
    </row>
    <row r="5" spans="1:7" ht="21.75" customHeight="1">
      <c r="A5" s="265"/>
      <c r="B5" s="265"/>
      <c r="C5" s="265"/>
      <c r="D5" s="246"/>
      <c r="E5" s="334" t="s">
        <v>631</v>
      </c>
      <c r="F5" s="335" t="s">
        <v>632</v>
      </c>
      <c r="G5" s="335" t="s">
        <v>633</v>
      </c>
    </row>
    <row r="6" spans="1:7" ht="40.5" customHeight="1">
      <c r="A6" s="265"/>
      <c r="B6" s="265"/>
      <c r="C6" s="265"/>
      <c r="D6" s="246"/>
      <c r="E6" s="334"/>
      <c r="F6" s="335" t="s">
        <v>31</v>
      </c>
      <c r="G6" s="335"/>
    </row>
    <row r="7" spans="1:7" ht="15.75" customHeight="1">
      <c r="A7" s="7">
        <v>1</v>
      </c>
      <c r="B7" s="7">
        <v>2</v>
      </c>
      <c r="C7" s="7">
        <v>3</v>
      </c>
      <c r="D7" s="7">
        <v>4</v>
      </c>
      <c r="E7" s="7">
        <v>8</v>
      </c>
      <c r="F7" s="7">
        <v>9</v>
      </c>
      <c r="G7" s="8">
        <v>10</v>
      </c>
    </row>
    <row r="8" spans="1:7" ht="26.25" customHeight="1">
      <c r="A8" s="9" t="s">
        <v>43</v>
      </c>
      <c r="B8" s="10"/>
      <c r="C8" s="10"/>
      <c r="D8" s="10"/>
      <c r="E8" s="11">
        <v>857</v>
      </c>
      <c r="F8" s="11"/>
      <c r="G8" s="11"/>
    </row>
    <row r="9" spans="1:7" ht="24.75" customHeight="1">
      <c r="A9" s="9"/>
      <c r="B9" s="9" t="s">
        <v>634</v>
      </c>
      <c r="C9" s="9" t="s">
        <v>391</v>
      </c>
      <c r="D9" s="9" t="s">
        <v>635</v>
      </c>
      <c r="E9" s="11">
        <v>20</v>
      </c>
      <c r="F9" s="11"/>
      <c r="G9" s="11"/>
    </row>
    <row r="10" spans="1:7" ht="24.75" customHeight="1">
      <c r="A10" s="9"/>
      <c r="B10" s="9" t="s">
        <v>634</v>
      </c>
      <c r="C10" s="9" t="s">
        <v>507</v>
      </c>
      <c r="D10" s="9" t="s">
        <v>635</v>
      </c>
      <c r="E10" s="11">
        <v>60</v>
      </c>
      <c r="F10" s="11"/>
      <c r="G10" s="11"/>
    </row>
    <row r="11" spans="1:7" ht="24.75" customHeight="1">
      <c r="A11" s="9"/>
      <c r="B11" s="9" t="s">
        <v>634</v>
      </c>
      <c r="C11" s="9" t="s">
        <v>378</v>
      </c>
      <c r="D11" s="9" t="s">
        <v>635</v>
      </c>
      <c r="E11" s="11">
        <v>80</v>
      </c>
      <c r="F11" s="11"/>
      <c r="G11" s="11"/>
    </row>
    <row r="12" spans="1:7" ht="24.75" customHeight="1">
      <c r="A12" s="9"/>
      <c r="B12" s="9" t="s">
        <v>634</v>
      </c>
      <c r="C12" s="9" t="s">
        <v>360</v>
      </c>
      <c r="D12" s="9" t="s">
        <v>635</v>
      </c>
      <c r="E12" s="11">
        <v>60</v>
      </c>
      <c r="F12" s="11"/>
      <c r="G12" s="11"/>
    </row>
    <row r="13" spans="1:7" ht="24.75" customHeight="1">
      <c r="A13" s="9"/>
      <c r="B13" s="9" t="s">
        <v>634</v>
      </c>
      <c r="C13" s="9" t="s">
        <v>376</v>
      </c>
      <c r="D13" s="9" t="s">
        <v>635</v>
      </c>
      <c r="E13" s="11">
        <v>60</v>
      </c>
      <c r="F13" s="11"/>
      <c r="G13" s="11"/>
    </row>
    <row r="14" spans="1:7" ht="24.75" customHeight="1">
      <c r="A14" s="9"/>
      <c r="B14" s="9" t="s">
        <v>634</v>
      </c>
      <c r="C14" s="9" t="s">
        <v>382</v>
      </c>
      <c r="D14" s="9" t="s">
        <v>635</v>
      </c>
      <c r="E14" s="11">
        <v>69</v>
      </c>
      <c r="F14" s="11"/>
      <c r="G14" s="11"/>
    </row>
    <row r="15" spans="1:7" ht="24.75" customHeight="1">
      <c r="A15" s="9"/>
      <c r="B15" s="9" t="s">
        <v>634</v>
      </c>
      <c r="C15" s="9" t="s">
        <v>370</v>
      </c>
      <c r="D15" s="9" t="s">
        <v>635</v>
      </c>
      <c r="E15" s="11">
        <v>45</v>
      </c>
      <c r="F15" s="11"/>
      <c r="G15" s="11"/>
    </row>
    <row r="16" spans="1:7" ht="24.75" customHeight="1">
      <c r="A16" s="9"/>
      <c r="B16" s="9" t="s">
        <v>634</v>
      </c>
      <c r="C16" s="9" t="s">
        <v>393</v>
      </c>
      <c r="D16" s="9" t="s">
        <v>635</v>
      </c>
      <c r="E16" s="11">
        <v>20</v>
      </c>
      <c r="F16" s="11"/>
      <c r="G16" s="11"/>
    </row>
    <row r="17" spans="1:7" ht="24.75" customHeight="1">
      <c r="A17" s="9"/>
      <c r="B17" s="9" t="s">
        <v>634</v>
      </c>
      <c r="C17" s="9" t="s">
        <v>366</v>
      </c>
      <c r="D17" s="9" t="s">
        <v>635</v>
      </c>
      <c r="E17" s="11">
        <v>43.5</v>
      </c>
      <c r="F17" s="11"/>
      <c r="G17" s="11"/>
    </row>
    <row r="18" spans="1:7" ht="24.75" customHeight="1">
      <c r="A18" s="9"/>
      <c r="B18" s="9" t="s">
        <v>634</v>
      </c>
      <c r="C18" s="9" t="s">
        <v>386</v>
      </c>
      <c r="D18" s="9" t="s">
        <v>635</v>
      </c>
      <c r="E18" s="11">
        <v>20</v>
      </c>
      <c r="F18" s="11"/>
      <c r="G18" s="11"/>
    </row>
    <row r="19" spans="1:7" ht="24.75" customHeight="1">
      <c r="A19" s="9"/>
      <c r="B19" s="9" t="s">
        <v>634</v>
      </c>
      <c r="C19" s="9" t="s">
        <v>373</v>
      </c>
      <c r="D19" s="9" t="s">
        <v>635</v>
      </c>
      <c r="E19" s="11">
        <v>55</v>
      </c>
      <c r="F19" s="11"/>
      <c r="G19" s="11"/>
    </row>
    <row r="20" spans="1:7" ht="24.75" customHeight="1">
      <c r="A20" s="9"/>
      <c r="B20" s="9" t="s">
        <v>634</v>
      </c>
      <c r="C20" s="9" t="s">
        <v>388</v>
      </c>
      <c r="D20" s="9" t="s">
        <v>635</v>
      </c>
      <c r="E20" s="11">
        <v>184.5</v>
      </c>
      <c r="F20" s="11"/>
      <c r="G20" s="11"/>
    </row>
    <row r="21" spans="1:7" ht="24.75" customHeight="1">
      <c r="A21" s="9"/>
      <c r="B21" s="9" t="s">
        <v>636</v>
      </c>
      <c r="C21" s="9" t="s">
        <v>395</v>
      </c>
      <c r="D21" s="9" t="s">
        <v>637</v>
      </c>
      <c r="E21" s="11">
        <v>20</v>
      </c>
      <c r="F21" s="11"/>
      <c r="G21" s="11"/>
    </row>
    <row r="22" spans="1:7" ht="18.75" customHeight="1">
      <c r="A22" s="330" t="s">
        <v>29</v>
      </c>
      <c r="B22" s="331" t="s">
        <v>638</v>
      </c>
      <c r="C22" s="331"/>
      <c r="D22" s="332"/>
      <c r="E22" s="11">
        <v>857</v>
      </c>
      <c r="F22" s="11"/>
      <c r="G22" s="11"/>
    </row>
    <row r="23" spans="1:7" ht="26.4" customHeight="1">
      <c r="A23" s="333" t="s">
        <v>639</v>
      </c>
      <c r="B23" s="333"/>
    </row>
  </sheetData>
  <mergeCells count="12">
    <mergeCell ref="A2:G2"/>
    <mergeCell ref="A3:D3"/>
    <mergeCell ref="E4:G4"/>
    <mergeCell ref="A22:D22"/>
    <mergeCell ref="A23:B23"/>
    <mergeCell ref="A4:A6"/>
    <mergeCell ref="B4:B6"/>
    <mergeCell ref="C4:C6"/>
    <mergeCell ref="D4:D6"/>
    <mergeCell ref="E5:E6"/>
    <mergeCell ref="F5:F6"/>
    <mergeCell ref="G5:G6"/>
  </mergeCells>
  <phoneticPr fontId="33" type="noConversion"/>
  <pageMargins left="0.75" right="0.75" top="1" bottom="1" header="0.5" footer="0.5"/>
  <pageSetup paperSize="9" fitToWidth="0" fitToHeight="0" orientation="portrait" r:id="rId1"/>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Q32"/>
  <sheetViews>
    <sheetView topLeftCell="B1" zoomScale="90" zoomScaleNormal="90" workbookViewId="0">
      <selection activeCell="E32" sqref="E32:F32"/>
    </sheetView>
  </sheetViews>
  <sheetFormatPr defaultColWidth="9.109375" defaultRowHeight="14.25" customHeight="1"/>
  <cols>
    <col min="1" max="1" width="30.44140625" customWidth="1"/>
    <col min="2" max="2" width="37.6640625" customWidth="1"/>
    <col min="3" max="3" width="18.88671875" customWidth="1"/>
    <col min="4" max="4" width="21" customWidth="1"/>
    <col min="5" max="5" width="18.88671875" customWidth="1"/>
    <col min="6" max="6" width="20.109375" customWidth="1"/>
    <col min="7" max="7" width="18.88671875" customWidth="1"/>
    <col min="8" max="8" width="19.88671875" customWidth="1"/>
    <col min="9" max="9" width="21.33203125" customWidth="1"/>
    <col min="10" max="10" width="15.5546875" customWidth="1"/>
    <col min="11" max="11" width="16.44140625" customWidth="1"/>
    <col min="12" max="12" width="13.5546875" customWidth="1"/>
    <col min="13" max="17" width="18.88671875" customWidth="1"/>
  </cols>
  <sheetData>
    <row r="1" spans="1:17" ht="15.75" customHeight="1">
      <c r="Q1" s="20" t="s">
        <v>45</v>
      </c>
    </row>
    <row r="2" spans="1:17" ht="28.5" customHeight="1">
      <c r="A2" s="190" t="s">
        <v>46</v>
      </c>
      <c r="B2" s="190"/>
      <c r="C2" s="190"/>
      <c r="D2" s="190"/>
      <c r="E2" s="190"/>
      <c r="F2" s="190"/>
      <c r="G2" s="190"/>
      <c r="H2" s="190"/>
      <c r="I2" s="190"/>
      <c r="J2" s="190"/>
      <c r="K2" s="190"/>
      <c r="L2" s="190"/>
      <c r="M2" s="190"/>
      <c r="N2" s="190"/>
      <c r="O2" s="190"/>
      <c r="P2" s="190"/>
      <c r="Q2" s="190"/>
    </row>
    <row r="3" spans="1:17" ht="15" customHeight="1">
      <c r="A3" s="191" t="str">
        <f>"单位名称："&amp;"中国共产党曲靖市委员会办公室"</f>
        <v>单位名称：中国共产党曲靖市委员会办公室</v>
      </c>
      <c r="B3" s="192"/>
      <c r="C3" s="193"/>
      <c r="D3" s="194"/>
      <c r="E3" s="193"/>
      <c r="F3" s="194"/>
      <c r="G3" s="193"/>
      <c r="H3" s="194"/>
      <c r="I3" s="194"/>
      <c r="J3" s="194"/>
      <c r="K3" s="193"/>
      <c r="L3" s="194"/>
      <c r="M3" s="193"/>
      <c r="N3" s="193"/>
      <c r="O3" s="4"/>
      <c r="P3" s="4"/>
      <c r="Q3" s="147" t="s">
        <v>2</v>
      </c>
    </row>
    <row r="4" spans="1:17" ht="17.25" customHeight="1">
      <c r="A4" s="201" t="s">
        <v>47</v>
      </c>
      <c r="B4" s="202" t="s">
        <v>48</v>
      </c>
      <c r="C4" s="204" t="s">
        <v>29</v>
      </c>
      <c r="D4" s="195" t="s">
        <v>49</v>
      </c>
      <c r="E4" s="196"/>
      <c r="F4" s="195" t="s">
        <v>50</v>
      </c>
      <c r="G4" s="196"/>
      <c r="H4" s="205" t="s">
        <v>32</v>
      </c>
      <c r="I4" s="200" t="s">
        <v>33</v>
      </c>
      <c r="J4" s="202" t="s">
        <v>51</v>
      </c>
      <c r="K4" s="206" t="s">
        <v>34</v>
      </c>
      <c r="L4" s="195" t="s">
        <v>36</v>
      </c>
      <c r="M4" s="197"/>
      <c r="N4" s="197"/>
      <c r="O4" s="197"/>
      <c r="P4" s="197"/>
      <c r="Q4" s="198"/>
    </row>
    <row r="5" spans="1:17" ht="26.25" customHeight="1">
      <c r="A5" s="196"/>
      <c r="B5" s="203"/>
      <c r="C5" s="203"/>
      <c r="D5" s="131" t="s">
        <v>29</v>
      </c>
      <c r="E5" s="131" t="s">
        <v>52</v>
      </c>
      <c r="F5" s="131" t="s">
        <v>29</v>
      </c>
      <c r="G5" s="132" t="s">
        <v>52</v>
      </c>
      <c r="H5" s="203"/>
      <c r="I5" s="203"/>
      <c r="J5" s="203"/>
      <c r="K5" s="207"/>
      <c r="L5" s="131" t="s">
        <v>31</v>
      </c>
      <c r="M5" s="135" t="s">
        <v>53</v>
      </c>
      <c r="N5" s="135" t="s">
        <v>54</v>
      </c>
      <c r="O5" s="135" t="s">
        <v>55</v>
      </c>
      <c r="P5" s="135" t="s">
        <v>56</v>
      </c>
      <c r="Q5" s="135" t="s">
        <v>57</v>
      </c>
    </row>
    <row r="6" spans="1:17" ht="16.5" customHeight="1">
      <c r="A6" s="6">
        <v>1</v>
      </c>
      <c r="B6" s="131">
        <v>2</v>
      </c>
      <c r="C6" s="131">
        <v>3</v>
      </c>
      <c r="D6" s="131">
        <v>4</v>
      </c>
      <c r="E6" s="133">
        <v>5</v>
      </c>
      <c r="F6" s="134">
        <v>6</v>
      </c>
      <c r="G6" s="133">
        <v>7</v>
      </c>
      <c r="H6" s="134">
        <v>8</v>
      </c>
      <c r="I6" s="133">
        <v>9</v>
      </c>
      <c r="J6" s="133">
        <v>10</v>
      </c>
      <c r="K6" s="133">
        <v>11</v>
      </c>
      <c r="L6" s="133">
        <v>12</v>
      </c>
      <c r="M6" s="136">
        <v>13</v>
      </c>
      <c r="N6" s="137">
        <v>14</v>
      </c>
      <c r="O6" s="137">
        <v>15</v>
      </c>
      <c r="P6" s="137">
        <v>16</v>
      </c>
      <c r="Q6" s="137">
        <v>17</v>
      </c>
    </row>
    <row r="7" spans="1:17" ht="19.5" customHeight="1">
      <c r="A7" s="9" t="s">
        <v>58</v>
      </c>
      <c r="B7" s="9" t="s">
        <v>59</v>
      </c>
      <c r="C7" s="11">
        <v>2408.1115920000002</v>
      </c>
      <c r="D7" s="11">
        <v>1551.111592</v>
      </c>
      <c r="E7" s="11">
        <v>1551.111592</v>
      </c>
      <c r="F7" s="11">
        <v>857</v>
      </c>
      <c r="G7" s="11">
        <v>857</v>
      </c>
      <c r="H7" s="11">
        <v>2408.1115920000002</v>
      </c>
      <c r="I7" s="11"/>
      <c r="J7" s="11"/>
      <c r="K7" s="11"/>
      <c r="L7" s="11"/>
      <c r="M7" s="11"/>
      <c r="N7" s="11"/>
      <c r="O7" s="11"/>
      <c r="P7" s="11"/>
      <c r="Q7" s="11"/>
    </row>
    <row r="8" spans="1:17" ht="19.5" customHeight="1">
      <c r="A8" s="36" t="s">
        <v>60</v>
      </c>
      <c r="B8" s="36" t="s">
        <v>61</v>
      </c>
      <c r="C8" s="11">
        <v>264.5</v>
      </c>
      <c r="D8" s="11"/>
      <c r="E8" s="11"/>
      <c r="F8" s="11">
        <v>264.5</v>
      </c>
      <c r="G8" s="11">
        <v>264.5</v>
      </c>
      <c r="H8" s="11">
        <v>264.5</v>
      </c>
      <c r="I8" s="11"/>
      <c r="J8" s="11"/>
      <c r="K8" s="11"/>
      <c r="L8" s="11"/>
      <c r="M8" s="11"/>
      <c r="N8" s="11"/>
      <c r="O8" s="11"/>
      <c r="P8" s="11"/>
      <c r="Q8" s="11"/>
    </row>
    <row r="9" spans="1:17" ht="19.5" customHeight="1">
      <c r="A9" s="93" t="s">
        <v>62</v>
      </c>
      <c r="B9" s="93" t="s">
        <v>63</v>
      </c>
      <c r="C9" s="11">
        <v>20</v>
      </c>
      <c r="D9" s="11"/>
      <c r="E9" s="11"/>
      <c r="F9" s="11">
        <v>20</v>
      </c>
      <c r="G9" s="11">
        <v>20</v>
      </c>
      <c r="H9" s="11">
        <v>20</v>
      </c>
      <c r="I9" s="11"/>
      <c r="J9" s="11"/>
      <c r="K9" s="11"/>
      <c r="L9" s="11"/>
      <c r="M9" s="11"/>
      <c r="N9" s="11"/>
      <c r="O9" s="11"/>
      <c r="P9" s="11"/>
      <c r="Q9" s="11"/>
    </row>
    <row r="10" spans="1:17" ht="19.5" customHeight="1">
      <c r="A10" s="93" t="s">
        <v>64</v>
      </c>
      <c r="B10" s="93" t="s">
        <v>65</v>
      </c>
      <c r="C10" s="11">
        <v>244.5</v>
      </c>
      <c r="D10" s="11"/>
      <c r="E10" s="11"/>
      <c r="F10" s="11">
        <v>244.5</v>
      </c>
      <c r="G10" s="11">
        <v>244.5</v>
      </c>
      <c r="H10" s="11">
        <v>244.5</v>
      </c>
      <c r="I10" s="11"/>
      <c r="J10" s="11"/>
      <c r="K10" s="11"/>
      <c r="L10" s="11"/>
      <c r="M10" s="11"/>
      <c r="N10" s="11"/>
      <c r="O10" s="11"/>
      <c r="P10" s="11"/>
      <c r="Q10" s="11"/>
    </row>
    <row r="11" spans="1:17" ht="19.5" customHeight="1">
      <c r="A11" s="36" t="s">
        <v>66</v>
      </c>
      <c r="B11" s="36" t="s">
        <v>67</v>
      </c>
      <c r="C11" s="11">
        <v>2143.6115920000002</v>
      </c>
      <c r="D11" s="11">
        <v>1551.111592</v>
      </c>
      <c r="E11" s="11">
        <v>1551.111592</v>
      </c>
      <c r="F11" s="11">
        <v>592.5</v>
      </c>
      <c r="G11" s="11">
        <v>592.5</v>
      </c>
      <c r="H11" s="11">
        <v>2143.6115920000002</v>
      </c>
      <c r="I11" s="11"/>
      <c r="J11" s="11"/>
      <c r="K11" s="11"/>
      <c r="L11" s="11"/>
      <c r="M11" s="11"/>
      <c r="N11" s="11"/>
      <c r="O11" s="11"/>
      <c r="P11" s="11"/>
      <c r="Q11" s="11"/>
    </row>
    <row r="12" spans="1:17" ht="19.5" customHeight="1">
      <c r="A12" s="93" t="s">
        <v>68</v>
      </c>
      <c r="B12" s="93" t="s">
        <v>69</v>
      </c>
      <c r="C12" s="11">
        <v>1424.4566769999999</v>
      </c>
      <c r="D12" s="11">
        <v>1424.4566769999999</v>
      </c>
      <c r="E12" s="11">
        <v>1424.4566769999999</v>
      </c>
      <c r="F12" s="11"/>
      <c r="G12" s="11"/>
      <c r="H12" s="11">
        <v>1424.4566769999999</v>
      </c>
      <c r="I12" s="11"/>
      <c r="J12" s="11"/>
      <c r="K12" s="11"/>
      <c r="L12" s="11"/>
      <c r="M12" s="11"/>
      <c r="N12" s="11"/>
      <c r="O12" s="11"/>
      <c r="P12" s="11"/>
      <c r="Q12" s="11"/>
    </row>
    <row r="13" spans="1:17" ht="19.5" customHeight="1">
      <c r="A13" s="93" t="s">
        <v>70</v>
      </c>
      <c r="B13" s="93" t="s">
        <v>63</v>
      </c>
      <c r="C13" s="11">
        <v>592.5</v>
      </c>
      <c r="D13" s="11"/>
      <c r="E13" s="11"/>
      <c r="F13" s="11">
        <v>592.5</v>
      </c>
      <c r="G13" s="11">
        <v>592.5</v>
      </c>
      <c r="H13" s="11">
        <v>592.5</v>
      </c>
      <c r="I13" s="11"/>
      <c r="J13" s="11"/>
      <c r="K13" s="11"/>
      <c r="L13" s="11"/>
      <c r="M13" s="11"/>
      <c r="N13" s="11"/>
      <c r="O13" s="11"/>
      <c r="P13" s="11"/>
      <c r="Q13" s="11"/>
    </row>
    <row r="14" spans="1:17" ht="19.5" customHeight="1">
      <c r="A14" s="93" t="s">
        <v>71</v>
      </c>
      <c r="B14" s="93" t="s">
        <v>72</v>
      </c>
      <c r="C14" s="11">
        <v>126.654915</v>
      </c>
      <c r="D14" s="11">
        <v>126.654915</v>
      </c>
      <c r="E14" s="11">
        <v>126.654915</v>
      </c>
      <c r="F14" s="11"/>
      <c r="G14" s="11"/>
      <c r="H14" s="11">
        <v>126.654915</v>
      </c>
      <c r="I14" s="11"/>
      <c r="J14" s="11"/>
      <c r="K14" s="11"/>
      <c r="L14" s="11"/>
      <c r="M14" s="11"/>
      <c r="N14" s="11"/>
      <c r="O14" s="11"/>
      <c r="P14" s="11"/>
      <c r="Q14" s="11"/>
    </row>
    <row r="15" spans="1:17" ht="19.5" customHeight="1">
      <c r="A15" s="9" t="s">
        <v>73</v>
      </c>
      <c r="B15" s="9" t="s">
        <v>74</v>
      </c>
      <c r="C15" s="11">
        <v>236.29345799999999</v>
      </c>
      <c r="D15" s="11">
        <v>236.29345799999999</v>
      </c>
      <c r="E15" s="11">
        <v>236.29345799999999</v>
      </c>
      <c r="F15" s="11"/>
      <c r="G15" s="11"/>
      <c r="H15" s="11">
        <v>236.29345799999999</v>
      </c>
      <c r="I15" s="11"/>
      <c r="J15" s="11"/>
      <c r="K15" s="11"/>
      <c r="L15" s="11"/>
      <c r="M15" s="11"/>
      <c r="N15" s="11"/>
      <c r="O15" s="11"/>
      <c r="P15" s="11"/>
      <c r="Q15" s="11"/>
    </row>
    <row r="16" spans="1:17" ht="19.5" customHeight="1">
      <c r="A16" s="36" t="s">
        <v>75</v>
      </c>
      <c r="B16" s="36" t="s">
        <v>76</v>
      </c>
      <c r="C16" s="11">
        <v>232.776105</v>
      </c>
      <c r="D16" s="11">
        <v>232.776105</v>
      </c>
      <c r="E16" s="11">
        <v>232.776105</v>
      </c>
      <c r="F16" s="11"/>
      <c r="G16" s="11"/>
      <c r="H16" s="11">
        <v>232.776105</v>
      </c>
      <c r="I16" s="11"/>
      <c r="J16" s="11"/>
      <c r="K16" s="11"/>
      <c r="L16" s="11"/>
      <c r="M16" s="11"/>
      <c r="N16" s="11"/>
      <c r="O16" s="11"/>
      <c r="P16" s="11"/>
      <c r="Q16" s="11"/>
    </row>
    <row r="17" spans="1:17" ht="19.5" customHeight="1">
      <c r="A17" s="93" t="s">
        <v>77</v>
      </c>
      <c r="B17" s="93" t="s">
        <v>78</v>
      </c>
      <c r="C17" s="11">
        <v>67.303725</v>
      </c>
      <c r="D17" s="11">
        <v>67.303725</v>
      </c>
      <c r="E17" s="11">
        <v>67.303725</v>
      </c>
      <c r="F17" s="11"/>
      <c r="G17" s="11"/>
      <c r="H17" s="11">
        <v>67.303725</v>
      </c>
      <c r="I17" s="11"/>
      <c r="J17" s="11"/>
      <c r="K17" s="11"/>
      <c r="L17" s="11"/>
      <c r="M17" s="11"/>
      <c r="N17" s="11"/>
      <c r="O17" s="11"/>
      <c r="P17" s="11"/>
      <c r="Q17" s="11"/>
    </row>
    <row r="18" spans="1:17" ht="19.5" customHeight="1">
      <c r="A18" s="93" t="s">
        <v>79</v>
      </c>
      <c r="B18" s="93" t="s">
        <v>80</v>
      </c>
      <c r="C18" s="11">
        <v>0.37305300000000002</v>
      </c>
      <c r="D18" s="11">
        <v>0.37305300000000002</v>
      </c>
      <c r="E18" s="11">
        <v>0.37305300000000002</v>
      </c>
      <c r="F18" s="11"/>
      <c r="G18" s="11"/>
      <c r="H18" s="11">
        <v>0.37305300000000002</v>
      </c>
      <c r="I18" s="11"/>
      <c r="J18" s="11"/>
      <c r="K18" s="11"/>
      <c r="L18" s="11"/>
      <c r="M18" s="11"/>
      <c r="N18" s="11"/>
      <c r="O18" s="11"/>
      <c r="P18" s="11"/>
      <c r="Q18" s="11"/>
    </row>
    <row r="19" spans="1:17" ht="19.5" customHeight="1">
      <c r="A19" s="93" t="s">
        <v>81</v>
      </c>
      <c r="B19" s="93" t="s">
        <v>82</v>
      </c>
      <c r="C19" s="11">
        <v>165.09932699999999</v>
      </c>
      <c r="D19" s="11">
        <v>165.09932699999999</v>
      </c>
      <c r="E19" s="11">
        <v>165.09932699999999</v>
      </c>
      <c r="F19" s="11"/>
      <c r="G19" s="11"/>
      <c r="H19" s="11">
        <v>165.09932699999999</v>
      </c>
      <c r="I19" s="11"/>
      <c r="J19" s="11"/>
      <c r="K19" s="11"/>
      <c r="L19" s="11"/>
      <c r="M19" s="11"/>
      <c r="N19" s="11"/>
      <c r="O19" s="11"/>
      <c r="P19" s="11"/>
      <c r="Q19" s="11"/>
    </row>
    <row r="20" spans="1:17" ht="19.5" customHeight="1">
      <c r="A20" s="36" t="s">
        <v>83</v>
      </c>
      <c r="B20" s="36" t="s">
        <v>84</v>
      </c>
      <c r="C20" s="11">
        <v>2.9026999999999998</v>
      </c>
      <c r="D20" s="11">
        <v>2.9026999999999998</v>
      </c>
      <c r="E20" s="11">
        <v>2.9026999999999998</v>
      </c>
      <c r="F20" s="11"/>
      <c r="G20" s="11"/>
      <c r="H20" s="11">
        <v>2.9026999999999998</v>
      </c>
      <c r="I20" s="11"/>
      <c r="J20" s="11"/>
      <c r="K20" s="11"/>
      <c r="L20" s="11"/>
      <c r="M20" s="11"/>
      <c r="N20" s="11"/>
      <c r="O20" s="11"/>
      <c r="P20" s="11"/>
      <c r="Q20" s="11"/>
    </row>
    <row r="21" spans="1:17" ht="19.5" customHeight="1">
      <c r="A21" s="93" t="s">
        <v>85</v>
      </c>
      <c r="B21" s="93" t="s">
        <v>86</v>
      </c>
      <c r="C21" s="11">
        <v>2.9026999999999998</v>
      </c>
      <c r="D21" s="11">
        <v>2.9026999999999998</v>
      </c>
      <c r="E21" s="11">
        <v>2.9026999999999998</v>
      </c>
      <c r="F21" s="11"/>
      <c r="G21" s="11"/>
      <c r="H21" s="11">
        <v>2.9026999999999998</v>
      </c>
      <c r="I21" s="11"/>
      <c r="J21" s="11"/>
      <c r="K21" s="11"/>
      <c r="L21" s="11"/>
      <c r="M21" s="11"/>
      <c r="N21" s="11"/>
      <c r="O21" s="11"/>
      <c r="P21" s="11"/>
      <c r="Q21" s="11"/>
    </row>
    <row r="22" spans="1:17" ht="19.5" customHeight="1">
      <c r="A22" s="36" t="s">
        <v>87</v>
      </c>
      <c r="B22" s="36" t="s">
        <v>88</v>
      </c>
      <c r="C22" s="11">
        <v>0.614653</v>
      </c>
      <c r="D22" s="11">
        <v>0.614653</v>
      </c>
      <c r="E22" s="11">
        <v>0.614653</v>
      </c>
      <c r="F22" s="11"/>
      <c r="G22" s="11"/>
      <c r="H22" s="11">
        <v>0.614653</v>
      </c>
      <c r="I22" s="11"/>
      <c r="J22" s="11"/>
      <c r="K22" s="11"/>
      <c r="L22" s="11"/>
      <c r="M22" s="11"/>
      <c r="N22" s="11"/>
      <c r="O22" s="11"/>
      <c r="P22" s="11"/>
      <c r="Q22" s="11"/>
    </row>
    <row r="23" spans="1:17" ht="19.5" customHeight="1">
      <c r="A23" s="93" t="s">
        <v>89</v>
      </c>
      <c r="B23" s="93" t="s">
        <v>88</v>
      </c>
      <c r="C23" s="11">
        <v>0.614653</v>
      </c>
      <c r="D23" s="11">
        <v>0.614653</v>
      </c>
      <c r="E23" s="11">
        <v>0.614653</v>
      </c>
      <c r="F23" s="11"/>
      <c r="G23" s="11"/>
      <c r="H23" s="11">
        <v>0.614653</v>
      </c>
      <c r="I23" s="11"/>
      <c r="J23" s="11"/>
      <c r="K23" s="11"/>
      <c r="L23" s="11"/>
      <c r="M23" s="11"/>
      <c r="N23" s="11"/>
      <c r="O23" s="11"/>
      <c r="P23" s="11"/>
      <c r="Q23" s="11"/>
    </row>
    <row r="24" spans="1:17" ht="19.5" customHeight="1">
      <c r="A24" s="9" t="s">
        <v>90</v>
      </c>
      <c r="B24" s="9" t="s">
        <v>91</v>
      </c>
      <c r="C24" s="11">
        <v>138.46148400000001</v>
      </c>
      <c r="D24" s="11">
        <v>138.46148400000001</v>
      </c>
      <c r="E24" s="11">
        <v>138.46148400000001</v>
      </c>
      <c r="F24" s="11"/>
      <c r="G24" s="11"/>
      <c r="H24" s="11">
        <v>138.46148400000001</v>
      </c>
      <c r="I24" s="11"/>
      <c r="J24" s="11"/>
      <c r="K24" s="11"/>
      <c r="L24" s="11"/>
      <c r="M24" s="11"/>
      <c r="N24" s="11"/>
      <c r="O24" s="11"/>
      <c r="P24" s="11"/>
      <c r="Q24" s="11"/>
    </row>
    <row r="25" spans="1:17" ht="19.5" customHeight="1">
      <c r="A25" s="36" t="s">
        <v>92</v>
      </c>
      <c r="B25" s="36" t="s">
        <v>93</v>
      </c>
      <c r="C25" s="11">
        <v>138.46148400000001</v>
      </c>
      <c r="D25" s="11">
        <v>138.46148400000001</v>
      </c>
      <c r="E25" s="11">
        <v>138.46148400000001</v>
      </c>
      <c r="F25" s="11"/>
      <c r="G25" s="11"/>
      <c r="H25" s="11">
        <v>138.46148400000001</v>
      </c>
      <c r="I25" s="11"/>
      <c r="J25" s="11"/>
      <c r="K25" s="11"/>
      <c r="L25" s="11"/>
      <c r="M25" s="11"/>
      <c r="N25" s="11"/>
      <c r="O25" s="11"/>
      <c r="P25" s="11"/>
      <c r="Q25" s="11"/>
    </row>
    <row r="26" spans="1:17" ht="19.5" customHeight="1">
      <c r="A26" s="93" t="s">
        <v>94</v>
      </c>
      <c r="B26" s="93" t="s">
        <v>95</v>
      </c>
      <c r="C26" s="11">
        <v>72.965783999999999</v>
      </c>
      <c r="D26" s="11">
        <v>72.965783999999999</v>
      </c>
      <c r="E26" s="11">
        <v>72.965783999999999</v>
      </c>
      <c r="F26" s="11"/>
      <c r="G26" s="11"/>
      <c r="H26" s="11">
        <v>72.965783999999999</v>
      </c>
      <c r="I26" s="11"/>
      <c r="J26" s="11"/>
      <c r="K26" s="11"/>
      <c r="L26" s="11"/>
      <c r="M26" s="11"/>
      <c r="N26" s="11"/>
      <c r="O26" s="11"/>
      <c r="P26" s="11"/>
      <c r="Q26" s="11"/>
    </row>
    <row r="27" spans="1:17" ht="19.5" customHeight="1">
      <c r="A27" s="93" t="s">
        <v>96</v>
      </c>
      <c r="B27" s="93" t="s">
        <v>97</v>
      </c>
      <c r="C27" s="11">
        <v>54.538795999999998</v>
      </c>
      <c r="D27" s="11">
        <v>54.538795999999998</v>
      </c>
      <c r="E27" s="11">
        <v>54.538795999999998</v>
      </c>
      <c r="F27" s="11"/>
      <c r="G27" s="11"/>
      <c r="H27" s="11">
        <v>54.538795999999998</v>
      </c>
      <c r="I27" s="11"/>
      <c r="J27" s="11"/>
      <c r="K27" s="11"/>
      <c r="L27" s="11"/>
      <c r="M27" s="11"/>
      <c r="N27" s="11"/>
      <c r="O27" s="11"/>
      <c r="P27" s="11"/>
      <c r="Q27" s="11"/>
    </row>
    <row r="28" spans="1:17" ht="19.5" customHeight="1">
      <c r="A28" s="93" t="s">
        <v>98</v>
      </c>
      <c r="B28" s="93" t="s">
        <v>99</v>
      </c>
      <c r="C28" s="11">
        <v>10.956904</v>
      </c>
      <c r="D28" s="11">
        <v>10.956904</v>
      </c>
      <c r="E28" s="11">
        <v>10.956904</v>
      </c>
      <c r="F28" s="11"/>
      <c r="G28" s="11"/>
      <c r="H28" s="11">
        <v>10.956904</v>
      </c>
      <c r="I28" s="11"/>
      <c r="J28" s="11"/>
      <c r="K28" s="11"/>
      <c r="L28" s="11"/>
      <c r="M28" s="11"/>
      <c r="N28" s="11"/>
      <c r="O28" s="11"/>
      <c r="P28" s="11"/>
      <c r="Q28" s="11"/>
    </row>
    <row r="29" spans="1:17" ht="19.5" customHeight="1">
      <c r="A29" s="9" t="s">
        <v>100</v>
      </c>
      <c r="B29" s="9" t="s">
        <v>101</v>
      </c>
      <c r="C29" s="11">
        <v>149.07309599999999</v>
      </c>
      <c r="D29" s="11">
        <v>149.07309599999999</v>
      </c>
      <c r="E29" s="11">
        <v>149.07309599999999</v>
      </c>
      <c r="F29" s="11"/>
      <c r="G29" s="11"/>
      <c r="H29" s="11">
        <v>149.07309599999999</v>
      </c>
      <c r="I29" s="11"/>
      <c r="J29" s="11"/>
      <c r="K29" s="11"/>
      <c r="L29" s="11"/>
      <c r="M29" s="11"/>
      <c r="N29" s="11"/>
      <c r="O29" s="11"/>
      <c r="P29" s="11"/>
      <c r="Q29" s="11"/>
    </row>
    <row r="30" spans="1:17" ht="19.5" customHeight="1">
      <c r="A30" s="36" t="s">
        <v>102</v>
      </c>
      <c r="B30" s="36" t="s">
        <v>103</v>
      </c>
      <c r="C30" s="11">
        <v>149.07309599999999</v>
      </c>
      <c r="D30" s="11">
        <v>149.07309599999999</v>
      </c>
      <c r="E30" s="11">
        <v>149.07309599999999</v>
      </c>
      <c r="F30" s="11"/>
      <c r="G30" s="11"/>
      <c r="H30" s="11">
        <v>149.07309599999999</v>
      </c>
      <c r="I30" s="11"/>
      <c r="J30" s="11"/>
      <c r="K30" s="11"/>
      <c r="L30" s="11"/>
      <c r="M30" s="11"/>
      <c r="N30" s="11"/>
      <c r="O30" s="11"/>
      <c r="P30" s="11"/>
      <c r="Q30" s="11"/>
    </row>
    <row r="31" spans="1:17" ht="19.5" customHeight="1">
      <c r="A31" s="93" t="s">
        <v>104</v>
      </c>
      <c r="B31" s="93" t="s">
        <v>105</v>
      </c>
      <c r="C31" s="11">
        <v>149.07309599999999</v>
      </c>
      <c r="D31" s="11">
        <v>149.07309599999999</v>
      </c>
      <c r="E31" s="11">
        <v>149.07309599999999</v>
      </c>
      <c r="F31" s="11"/>
      <c r="G31" s="11"/>
      <c r="H31" s="11">
        <v>149.07309599999999</v>
      </c>
      <c r="I31" s="11"/>
      <c r="J31" s="11"/>
      <c r="K31" s="11"/>
      <c r="L31" s="11"/>
      <c r="M31" s="11"/>
      <c r="N31" s="11"/>
      <c r="O31" s="11"/>
      <c r="P31" s="11"/>
      <c r="Q31" s="11"/>
    </row>
    <row r="32" spans="1:17" ht="17.25" customHeight="1">
      <c r="A32" s="199" t="s">
        <v>106</v>
      </c>
      <c r="B32" s="200" t="s">
        <v>106</v>
      </c>
      <c r="C32" s="11">
        <v>2931.9396299999999</v>
      </c>
      <c r="D32" s="11">
        <v>2074.9396299999999</v>
      </c>
      <c r="E32" s="11">
        <v>2074.9396299999999</v>
      </c>
      <c r="F32" s="11">
        <v>857</v>
      </c>
      <c r="G32" s="11">
        <v>857</v>
      </c>
      <c r="H32" s="11">
        <v>2931.9396299999999</v>
      </c>
      <c r="I32" s="11"/>
      <c r="J32" s="11"/>
      <c r="K32" s="11"/>
      <c r="L32" s="11"/>
      <c r="M32" s="11"/>
      <c r="N32" s="11"/>
      <c r="O32" s="11"/>
      <c r="P32" s="11"/>
      <c r="Q32" s="11"/>
    </row>
  </sheetData>
  <mergeCells count="13">
    <mergeCell ref="A32:B32"/>
    <mergeCell ref="A4:A5"/>
    <mergeCell ref="B4:B5"/>
    <mergeCell ref="C4:C5"/>
    <mergeCell ref="H4:H5"/>
    <mergeCell ref="A2:Q2"/>
    <mergeCell ref="A3:N3"/>
    <mergeCell ref="D4:E4"/>
    <mergeCell ref="F4:G4"/>
    <mergeCell ref="L4:Q4"/>
    <mergeCell ref="I4:I5"/>
    <mergeCell ref="J4:J5"/>
    <mergeCell ref="K4:K5"/>
  </mergeCells>
  <phoneticPr fontId="33" type="noConversion"/>
  <pageMargins left="0.75" right="0.75" top="1" bottom="1" header="0.5" footer="0.5"/>
  <pageSetup paperSize="9" fitToWidth="0" fitToHeight="0" orientation="portrait"/>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32"/>
  <sheetViews>
    <sheetView workbookViewId="0">
      <selection activeCell="F6" sqref="F6"/>
    </sheetView>
  </sheetViews>
  <sheetFormatPr defaultColWidth="9.109375" defaultRowHeight="14.25" customHeight="1"/>
  <cols>
    <col min="1" max="1" width="49.33203125" customWidth="1"/>
    <col min="2" max="2" width="38.88671875" customWidth="1"/>
    <col min="3" max="3" width="52.6640625" customWidth="1"/>
    <col min="4" max="4" width="36.44140625" customWidth="1"/>
  </cols>
  <sheetData>
    <row r="1" spans="1:4" ht="14.25" customHeight="1">
      <c r="A1" s="118"/>
      <c r="C1" s="119"/>
      <c r="D1" s="87" t="s">
        <v>107</v>
      </c>
    </row>
    <row r="2" spans="1:4" ht="31.5" customHeight="1">
      <c r="A2" s="208" t="s">
        <v>108</v>
      </c>
      <c r="B2" s="209"/>
      <c r="C2" s="210"/>
      <c r="D2" s="209"/>
    </row>
    <row r="3" spans="1:4" ht="17.25" customHeight="1">
      <c r="A3" s="211" t="str">
        <f>"单位名称："&amp;"中国共产党曲靖市委员会办公室"</f>
        <v>单位名称：中国共产党曲靖市委员会办公室</v>
      </c>
      <c r="B3" s="212"/>
      <c r="C3" s="119"/>
      <c r="D3" s="148" t="s">
        <v>2</v>
      </c>
    </row>
    <row r="4" spans="1:4" ht="19.5" customHeight="1">
      <c r="A4" s="196" t="s">
        <v>3</v>
      </c>
      <c r="B4" s="196"/>
      <c r="C4" s="213" t="s">
        <v>4</v>
      </c>
      <c r="D4" s="214"/>
    </row>
    <row r="5" spans="1:4" ht="21.75" customHeight="1">
      <c r="A5" s="196" t="s">
        <v>5</v>
      </c>
      <c r="B5" s="215" t="s">
        <v>6</v>
      </c>
      <c r="C5" s="217" t="s">
        <v>109</v>
      </c>
      <c r="D5" s="215" t="s">
        <v>6</v>
      </c>
    </row>
    <row r="6" spans="1:4" ht="17.25" customHeight="1">
      <c r="A6" s="196"/>
      <c r="B6" s="216"/>
      <c r="C6" s="217"/>
      <c r="D6" s="216"/>
    </row>
    <row r="7" spans="1:4" ht="14.25" customHeight="1">
      <c r="A7" s="121" t="s">
        <v>110</v>
      </c>
      <c r="B7" s="11">
        <v>2931.9396299999999</v>
      </c>
      <c r="C7" s="122" t="s">
        <v>111</v>
      </c>
      <c r="D7" s="11">
        <v>2931.9396299999999</v>
      </c>
    </row>
    <row r="8" spans="1:4" ht="14.25" customHeight="1">
      <c r="A8" s="123" t="s">
        <v>112</v>
      </c>
      <c r="B8" s="11">
        <v>2931.9396299999999</v>
      </c>
      <c r="C8" s="122" t="s">
        <v>113</v>
      </c>
      <c r="D8" s="11">
        <v>2408.1115920000002</v>
      </c>
    </row>
    <row r="9" spans="1:4" ht="14.25" customHeight="1">
      <c r="A9" s="123" t="s">
        <v>114</v>
      </c>
      <c r="B9" s="124"/>
      <c r="C9" s="122" t="s">
        <v>115</v>
      </c>
      <c r="D9" s="125"/>
    </row>
    <row r="10" spans="1:4" ht="14.25" customHeight="1">
      <c r="A10" s="123" t="s">
        <v>116</v>
      </c>
      <c r="B10" s="124"/>
      <c r="C10" s="122" t="s">
        <v>117</v>
      </c>
      <c r="D10" s="125"/>
    </row>
    <row r="11" spans="1:4" ht="14.25" customHeight="1">
      <c r="A11" s="123" t="s">
        <v>118</v>
      </c>
      <c r="B11" s="124"/>
      <c r="C11" s="122" t="s">
        <v>119</v>
      </c>
      <c r="D11" s="125"/>
    </row>
    <row r="12" spans="1:4" ht="14.25" customHeight="1">
      <c r="A12" s="123" t="s">
        <v>112</v>
      </c>
      <c r="B12" s="124"/>
      <c r="C12" s="122" t="s">
        <v>120</v>
      </c>
      <c r="D12" s="125"/>
    </row>
    <row r="13" spans="1:4" ht="14.25" customHeight="1">
      <c r="A13" s="126" t="s">
        <v>114</v>
      </c>
      <c r="B13" s="125"/>
      <c r="C13" s="122" t="s">
        <v>121</v>
      </c>
      <c r="D13" s="125"/>
    </row>
    <row r="14" spans="1:4" ht="14.25" customHeight="1">
      <c r="A14" s="126" t="s">
        <v>116</v>
      </c>
      <c r="B14" s="125"/>
      <c r="C14" s="122" t="s">
        <v>122</v>
      </c>
      <c r="D14" s="125"/>
    </row>
    <row r="15" spans="1:4" ht="14.25" customHeight="1">
      <c r="A15" s="123"/>
      <c r="B15" s="125"/>
      <c r="C15" s="122" t="s">
        <v>123</v>
      </c>
      <c r="D15" s="11">
        <v>236.29345799999999</v>
      </c>
    </row>
    <row r="16" spans="1:4" ht="14.25" customHeight="1">
      <c r="A16" s="123"/>
      <c r="B16" s="124"/>
      <c r="C16" s="122" t="s">
        <v>124</v>
      </c>
      <c r="D16" s="11">
        <v>138.46148400000001</v>
      </c>
    </row>
    <row r="17" spans="1:4" ht="14.25" customHeight="1">
      <c r="A17" s="123"/>
      <c r="B17" s="127"/>
      <c r="C17" s="122" t="s">
        <v>125</v>
      </c>
      <c r="D17" s="125"/>
    </row>
    <row r="18" spans="1:4" ht="14.25" customHeight="1">
      <c r="A18" s="126"/>
      <c r="B18" s="127"/>
      <c r="C18" s="122" t="s">
        <v>126</v>
      </c>
      <c r="D18" s="125"/>
    </row>
    <row r="19" spans="1:4" ht="14.25" customHeight="1">
      <c r="A19" s="126"/>
      <c r="B19" s="128"/>
      <c r="C19" s="122" t="s">
        <v>127</v>
      </c>
      <c r="D19" s="125"/>
    </row>
    <row r="20" spans="1:4" ht="14.25" customHeight="1">
      <c r="A20" s="128"/>
      <c r="B20" s="128"/>
      <c r="C20" s="122" t="s">
        <v>128</v>
      </c>
      <c r="D20" s="125"/>
    </row>
    <row r="21" spans="1:4" ht="14.25" customHeight="1">
      <c r="A21" s="128"/>
      <c r="B21" s="128"/>
      <c r="C21" s="122" t="s">
        <v>129</v>
      </c>
      <c r="D21" s="125"/>
    </row>
    <row r="22" spans="1:4" ht="14.25" customHeight="1">
      <c r="A22" s="128"/>
      <c r="B22" s="128"/>
      <c r="C22" s="122" t="s">
        <v>130</v>
      </c>
      <c r="D22" s="125"/>
    </row>
    <row r="23" spans="1:4" ht="14.25" customHeight="1">
      <c r="A23" s="128"/>
      <c r="B23" s="128"/>
      <c r="C23" s="122" t="s">
        <v>131</v>
      </c>
      <c r="D23" s="125"/>
    </row>
    <row r="24" spans="1:4" ht="14.25" customHeight="1">
      <c r="A24" s="128"/>
      <c r="B24" s="128"/>
      <c r="C24" s="122" t="s">
        <v>132</v>
      </c>
      <c r="D24" s="125"/>
    </row>
    <row r="25" spans="1:4" ht="14.25" customHeight="1">
      <c r="A25" s="128"/>
      <c r="B25" s="128"/>
      <c r="C25" s="122" t="s">
        <v>133</v>
      </c>
      <c r="D25" s="125"/>
    </row>
    <row r="26" spans="1:4" ht="14.25" customHeight="1">
      <c r="A26" s="128"/>
      <c r="B26" s="128"/>
      <c r="C26" s="122" t="s">
        <v>134</v>
      </c>
      <c r="D26" s="11">
        <v>149.07309599999999</v>
      </c>
    </row>
    <row r="27" spans="1:4" ht="14.25" customHeight="1">
      <c r="A27" s="128"/>
      <c r="B27" s="128"/>
      <c r="C27" s="122" t="s">
        <v>135</v>
      </c>
      <c r="D27" s="125"/>
    </row>
    <row r="28" spans="1:4" ht="14.25" customHeight="1">
      <c r="A28" s="128"/>
      <c r="B28" s="128"/>
      <c r="C28" s="122" t="s">
        <v>136</v>
      </c>
      <c r="D28" s="125"/>
    </row>
    <row r="29" spans="1:4" ht="14.25" customHeight="1">
      <c r="A29" s="128"/>
      <c r="B29" s="128"/>
      <c r="C29" s="122" t="s">
        <v>137</v>
      </c>
      <c r="D29" s="125"/>
    </row>
    <row r="30" spans="1:4" ht="14.25" customHeight="1">
      <c r="A30" s="128"/>
      <c r="B30" s="128"/>
      <c r="C30" s="122" t="s">
        <v>138</v>
      </c>
      <c r="D30" s="125"/>
    </row>
    <row r="31" spans="1:4" ht="14.25" customHeight="1">
      <c r="A31" s="129"/>
      <c r="B31" s="127"/>
      <c r="C31" s="126" t="s">
        <v>139</v>
      </c>
      <c r="D31" s="127"/>
    </row>
    <row r="32" spans="1:4" ht="14.25" customHeight="1">
      <c r="A32" s="130" t="s">
        <v>140</v>
      </c>
      <c r="B32" s="11">
        <v>2931.9396299999999</v>
      </c>
      <c r="C32" s="129" t="s">
        <v>23</v>
      </c>
      <c r="D32" s="11">
        <v>2931.9396299999999</v>
      </c>
    </row>
  </sheetData>
  <mergeCells count="8">
    <mergeCell ref="A2:D2"/>
    <mergeCell ref="A3:B3"/>
    <mergeCell ref="A4:B4"/>
    <mergeCell ref="C4:D4"/>
    <mergeCell ref="A5:A6"/>
    <mergeCell ref="B5:B6"/>
    <mergeCell ref="C5:C6"/>
    <mergeCell ref="D5:D6"/>
  </mergeCells>
  <phoneticPr fontId="33" type="noConversion"/>
  <pageMargins left="0.75" right="0.75" top="1" bottom="1" header="0.5" footer="0.5"/>
  <pageSetup paperSize="9" fitToWidth="0" fitToHeight="0" orientation="portrait"/>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32"/>
  <sheetViews>
    <sheetView workbookViewId="0">
      <selection activeCell="A2" sqref="A2:G2"/>
    </sheetView>
  </sheetViews>
  <sheetFormatPr defaultColWidth="9.109375" defaultRowHeight="14.25" customHeight="1"/>
  <cols>
    <col min="1" max="1" width="20.109375" customWidth="1"/>
    <col min="2" max="2" width="44" customWidth="1"/>
    <col min="3" max="3" width="24.33203125" customWidth="1"/>
    <col min="4" max="4" width="16.5546875" customWidth="1"/>
    <col min="5" max="7" width="24.33203125" customWidth="1"/>
  </cols>
  <sheetData>
    <row r="1" spans="1:7" ht="14.25" customHeight="1">
      <c r="D1" s="116"/>
      <c r="F1" s="38"/>
      <c r="G1" s="20" t="s">
        <v>141</v>
      </c>
    </row>
    <row r="2" spans="1:7" ht="39" customHeight="1">
      <c r="A2" s="336" t="s">
        <v>640</v>
      </c>
      <c r="B2" s="218"/>
      <c r="C2" s="218"/>
      <c r="D2" s="218"/>
      <c r="E2" s="218"/>
      <c r="F2" s="218"/>
      <c r="G2" s="218"/>
    </row>
    <row r="3" spans="1:7" ht="18" customHeight="1">
      <c r="A3" s="219" t="str">
        <f>"单位名称："&amp;"中国共产党曲靖市委员会办公室"</f>
        <v>单位名称：中国共产党曲靖市委员会办公室</v>
      </c>
      <c r="B3" s="220"/>
      <c r="C3" s="220"/>
      <c r="D3" s="220"/>
      <c r="E3" s="220"/>
      <c r="F3" s="66"/>
      <c r="G3" s="148" t="s">
        <v>2</v>
      </c>
    </row>
    <row r="4" spans="1:7" ht="20.25" customHeight="1">
      <c r="A4" s="221" t="s">
        <v>142</v>
      </c>
      <c r="B4" s="222"/>
      <c r="C4" s="226" t="s">
        <v>29</v>
      </c>
      <c r="D4" s="223" t="s">
        <v>49</v>
      </c>
      <c r="E4" s="196"/>
      <c r="F4" s="196"/>
      <c r="G4" s="196" t="s">
        <v>50</v>
      </c>
    </row>
    <row r="5" spans="1:7" ht="20.25" customHeight="1">
      <c r="A5" s="117" t="s">
        <v>47</v>
      </c>
      <c r="B5" s="117" t="s">
        <v>48</v>
      </c>
      <c r="C5" s="196"/>
      <c r="D5" s="43" t="s">
        <v>31</v>
      </c>
      <c r="E5" s="43" t="s">
        <v>143</v>
      </c>
      <c r="F5" s="43" t="s">
        <v>144</v>
      </c>
      <c r="G5" s="196"/>
    </row>
    <row r="6" spans="1:7" ht="13.5" customHeight="1">
      <c r="A6" s="117" t="s">
        <v>145</v>
      </c>
      <c r="B6" s="117" t="s">
        <v>146</v>
      </c>
      <c r="C6" s="117" t="s">
        <v>147</v>
      </c>
      <c r="D6" s="68" t="s">
        <v>148</v>
      </c>
      <c r="E6" s="68" t="s">
        <v>149</v>
      </c>
      <c r="F6" s="68" t="s">
        <v>150</v>
      </c>
      <c r="G6" s="48">
        <v>7</v>
      </c>
    </row>
    <row r="7" spans="1:7" ht="18" customHeight="1">
      <c r="A7" s="9" t="s">
        <v>58</v>
      </c>
      <c r="B7" s="9" t="s">
        <v>59</v>
      </c>
      <c r="C7" s="11">
        <v>2408.1115920000002</v>
      </c>
      <c r="D7" s="11">
        <v>1551.111592</v>
      </c>
      <c r="E7" s="11">
        <v>1219.5843239999999</v>
      </c>
      <c r="F7" s="11">
        <v>331.52726799999999</v>
      </c>
      <c r="G7" s="11">
        <v>857</v>
      </c>
    </row>
    <row r="8" spans="1:7" ht="18" customHeight="1">
      <c r="A8" s="36" t="s">
        <v>60</v>
      </c>
      <c r="B8" s="36" t="s">
        <v>61</v>
      </c>
      <c r="C8" s="11">
        <v>264.5</v>
      </c>
      <c r="D8" s="11"/>
      <c r="E8" s="11"/>
      <c r="F8" s="11"/>
      <c r="G8" s="11">
        <v>264.5</v>
      </c>
    </row>
    <row r="9" spans="1:7" ht="18" customHeight="1">
      <c r="A9" s="93" t="s">
        <v>62</v>
      </c>
      <c r="B9" s="93" t="s">
        <v>63</v>
      </c>
      <c r="C9" s="11">
        <v>20</v>
      </c>
      <c r="D9" s="11"/>
      <c r="E9" s="11"/>
      <c r="F9" s="11"/>
      <c r="G9" s="11">
        <v>20</v>
      </c>
    </row>
    <row r="10" spans="1:7" ht="18" customHeight="1">
      <c r="A10" s="93" t="s">
        <v>64</v>
      </c>
      <c r="B10" s="93" t="s">
        <v>65</v>
      </c>
      <c r="C10" s="11">
        <v>244.5</v>
      </c>
      <c r="D10" s="11"/>
      <c r="E10" s="11"/>
      <c r="F10" s="11"/>
      <c r="G10" s="11">
        <v>244.5</v>
      </c>
    </row>
    <row r="11" spans="1:7" ht="18" customHeight="1">
      <c r="A11" s="36" t="s">
        <v>66</v>
      </c>
      <c r="B11" s="36" t="s">
        <v>67</v>
      </c>
      <c r="C11" s="11">
        <v>2143.6115920000002</v>
      </c>
      <c r="D11" s="11">
        <v>1551.111592</v>
      </c>
      <c r="E11" s="11">
        <v>1219.5843239999999</v>
      </c>
      <c r="F11" s="11">
        <v>331.52726799999999</v>
      </c>
      <c r="G11" s="11">
        <v>592.5</v>
      </c>
    </row>
    <row r="12" spans="1:7" ht="18" customHeight="1">
      <c r="A12" s="93" t="s">
        <v>68</v>
      </c>
      <c r="B12" s="93" t="s">
        <v>69</v>
      </c>
      <c r="C12" s="11">
        <v>1424.4566769999999</v>
      </c>
      <c r="D12" s="11">
        <v>1424.4566769999999</v>
      </c>
      <c r="E12" s="11">
        <v>1107.89444</v>
      </c>
      <c r="F12" s="11">
        <v>316.56223699999998</v>
      </c>
      <c r="G12" s="11"/>
    </row>
    <row r="13" spans="1:7" ht="18" customHeight="1">
      <c r="A13" s="93" t="s">
        <v>70</v>
      </c>
      <c r="B13" s="93" t="s">
        <v>63</v>
      </c>
      <c r="C13" s="11">
        <v>592.5</v>
      </c>
      <c r="D13" s="11"/>
      <c r="E13" s="11"/>
      <c r="F13" s="11"/>
      <c r="G13" s="11">
        <v>592.5</v>
      </c>
    </row>
    <row r="14" spans="1:7" ht="18" customHeight="1">
      <c r="A14" s="93" t="s">
        <v>71</v>
      </c>
      <c r="B14" s="93" t="s">
        <v>72</v>
      </c>
      <c r="C14" s="11">
        <v>126.654915</v>
      </c>
      <c r="D14" s="11">
        <v>126.654915</v>
      </c>
      <c r="E14" s="11">
        <v>111.68988400000001</v>
      </c>
      <c r="F14" s="11">
        <v>14.965031</v>
      </c>
      <c r="G14" s="11"/>
    </row>
    <row r="15" spans="1:7" ht="18" customHeight="1">
      <c r="A15" s="9" t="s">
        <v>73</v>
      </c>
      <c r="B15" s="9" t="s">
        <v>74</v>
      </c>
      <c r="C15" s="11">
        <v>236.29345799999999</v>
      </c>
      <c r="D15" s="11">
        <v>236.29345799999999</v>
      </c>
      <c r="E15" s="11">
        <v>213.84227999999999</v>
      </c>
      <c r="F15" s="11">
        <v>22.451177999999999</v>
      </c>
      <c r="G15" s="11"/>
    </row>
    <row r="16" spans="1:7" ht="18" customHeight="1">
      <c r="A16" s="36" t="s">
        <v>75</v>
      </c>
      <c r="B16" s="36" t="s">
        <v>76</v>
      </c>
      <c r="C16" s="11">
        <v>232.776105</v>
      </c>
      <c r="D16" s="11">
        <v>232.776105</v>
      </c>
      <c r="E16" s="11">
        <v>210.324927</v>
      </c>
      <c r="F16" s="11">
        <v>22.451177999999999</v>
      </c>
      <c r="G16" s="11"/>
    </row>
    <row r="17" spans="1:7" ht="18" customHeight="1">
      <c r="A17" s="93" t="s">
        <v>77</v>
      </c>
      <c r="B17" s="93" t="s">
        <v>78</v>
      </c>
      <c r="C17" s="11">
        <v>67.303725</v>
      </c>
      <c r="D17" s="11">
        <v>67.303725</v>
      </c>
      <c r="E17" s="11">
        <v>45.2256</v>
      </c>
      <c r="F17" s="11">
        <v>22.078125</v>
      </c>
      <c r="G17" s="11"/>
    </row>
    <row r="18" spans="1:7" ht="18" customHeight="1">
      <c r="A18" s="93" t="s">
        <v>79</v>
      </c>
      <c r="B18" s="93" t="s">
        <v>80</v>
      </c>
      <c r="C18" s="11">
        <v>0.37305300000000002</v>
      </c>
      <c r="D18" s="11">
        <v>0.37305300000000002</v>
      </c>
      <c r="E18" s="11"/>
      <c r="F18" s="11">
        <v>0.37305300000000002</v>
      </c>
      <c r="G18" s="11"/>
    </row>
    <row r="19" spans="1:7" ht="18" customHeight="1">
      <c r="A19" s="93" t="s">
        <v>81</v>
      </c>
      <c r="B19" s="93" t="s">
        <v>82</v>
      </c>
      <c r="C19" s="11">
        <v>165.09932699999999</v>
      </c>
      <c r="D19" s="11">
        <v>165.09932699999999</v>
      </c>
      <c r="E19" s="11">
        <v>165.09932699999999</v>
      </c>
      <c r="F19" s="11"/>
      <c r="G19" s="11"/>
    </row>
    <row r="20" spans="1:7" ht="18" customHeight="1">
      <c r="A20" s="36" t="s">
        <v>83</v>
      </c>
      <c r="B20" s="36" t="s">
        <v>84</v>
      </c>
      <c r="C20" s="11">
        <v>2.9026999999999998</v>
      </c>
      <c r="D20" s="11">
        <v>2.9026999999999998</v>
      </c>
      <c r="E20" s="11">
        <v>2.9026999999999998</v>
      </c>
      <c r="F20" s="11"/>
      <c r="G20" s="11"/>
    </row>
    <row r="21" spans="1:7" ht="18" customHeight="1">
      <c r="A21" s="93" t="s">
        <v>85</v>
      </c>
      <c r="B21" s="93" t="s">
        <v>86</v>
      </c>
      <c r="C21" s="11">
        <v>2.9026999999999998</v>
      </c>
      <c r="D21" s="11">
        <v>2.9026999999999998</v>
      </c>
      <c r="E21" s="11">
        <v>2.9026999999999998</v>
      </c>
      <c r="F21" s="11"/>
      <c r="G21" s="11"/>
    </row>
    <row r="22" spans="1:7" ht="18" customHeight="1">
      <c r="A22" s="36" t="s">
        <v>87</v>
      </c>
      <c r="B22" s="36" t="s">
        <v>88</v>
      </c>
      <c r="C22" s="11">
        <v>0.614653</v>
      </c>
      <c r="D22" s="11">
        <v>0.614653</v>
      </c>
      <c r="E22" s="11">
        <v>0.614653</v>
      </c>
      <c r="F22" s="11"/>
      <c r="G22" s="11"/>
    </row>
    <row r="23" spans="1:7" ht="18" customHeight="1">
      <c r="A23" s="93" t="s">
        <v>89</v>
      </c>
      <c r="B23" s="93" t="s">
        <v>88</v>
      </c>
      <c r="C23" s="11">
        <v>0.614653</v>
      </c>
      <c r="D23" s="11">
        <v>0.614653</v>
      </c>
      <c r="E23" s="11">
        <v>0.614653</v>
      </c>
      <c r="F23" s="11"/>
      <c r="G23" s="11"/>
    </row>
    <row r="24" spans="1:7" ht="18" customHeight="1">
      <c r="A24" s="9" t="s">
        <v>90</v>
      </c>
      <c r="B24" s="9" t="s">
        <v>91</v>
      </c>
      <c r="C24" s="11">
        <v>138.46148400000001</v>
      </c>
      <c r="D24" s="11">
        <v>138.46148400000001</v>
      </c>
      <c r="E24" s="11">
        <v>138.46148400000001</v>
      </c>
      <c r="F24" s="11"/>
      <c r="G24" s="11"/>
    </row>
    <row r="25" spans="1:7" ht="18" customHeight="1">
      <c r="A25" s="36" t="s">
        <v>92</v>
      </c>
      <c r="B25" s="36" t="s">
        <v>93</v>
      </c>
      <c r="C25" s="11">
        <v>138.46148400000001</v>
      </c>
      <c r="D25" s="11">
        <v>138.46148400000001</v>
      </c>
      <c r="E25" s="11">
        <v>138.46148400000001</v>
      </c>
      <c r="F25" s="11"/>
      <c r="G25" s="11"/>
    </row>
    <row r="26" spans="1:7" ht="18" customHeight="1">
      <c r="A26" s="93" t="s">
        <v>94</v>
      </c>
      <c r="B26" s="93" t="s">
        <v>95</v>
      </c>
      <c r="C26" s="11">
        <v>72.965783999999999</v>
      </c>
      <c r="D26" s="11">
        <v>72.965783999999999</v>
      </c>
      <c r="E26" s="11">
        <v>72.965783999999999</v>
      </c>
      <c r="F26" s="11"/>
      <c r="G26" s="11"/>
    </row>
    <row r="27" spans="1:7" ht="18" customHeight="1">
      <c r="A27" s="93" t="s">
        <v>96</v>
      </c>
      <c r="B27" s="93" t="s">
        <v>97</v>
      </c>
      <c r="C27" s="11">
        <v>54.538795999999998</v>
      </c>
      <c r="D27" s="11">
        <v>54.538795999999998</v>
      </c>
      <c r="E27" s="11">
        <v>54.538795999999998</v>
      </c>
      <c r="F27" s="11"/>
      <c r="G27" s="11"/>
    </row>
    <row r="28" spans="1:7" ht="18" customHeight="1">
      <c r="A28" s="93" t="s">
        <v>98</v>
      </c>
      <c r="B28" s="93" t="s">
        <v>99</v>
      </c>
      <c r="C28" s="11">
        <v>10.956904</v>
      </c>
      <c r="D28" s="11">
        <v>10.956904</v>
      </c>
      <c r="E28" s="11">
        <v>10.956904</v>
      </c>
      <c r="F28" s="11"/>
      <c r="G28" s="11"/>
    </row>
    <row r="29" spans="1:7" ht="18" customHeight="1">
      <c r="A29" s="9" t="s">
        <v>100</v>
      </c>
      <c r="B29" s="9" t="s">
        <v>101</v>
      </c>
      <c r="C29" s="11">
        <v>149.07309599999999</v>
      </c>
      <c r="D29" s="11">
        <v>149.07309599999999</v>
      </c>
      <c r="E29" s="11">
        <v>149.07309599999999</v>
      </c>
      <c r="F29" s="11"/>
      <c r="G29" s="11"/>
    </row>
    <row r="30" spans="1:7" ht="18" customHeight="1">
      <c r="A30" s="36" t="s">
        <v>102</v>
      </c>
      <c r="B30" s="36" t="s">
        <v>103</v>
      </c>
      <c r="C30" s="11">
        <v>149.07309599999999</v>
      </c>
      <c r="D30" s="11">
        <v>149.07309599999999</v>
      </c>
      <c r="E30" s="11">
        <v>149.07309599999999</v>
      </c>
      <c r="F30" s="11"/>
      <c r="G30" s="11"/>
    </row>
    <row r="31" spans="1:7" ht="18" customHeight="1">
      <c r="A31" s="93" t="s">
        <v>104</v>
      </c>
      <c r="B31" s="93" t="s">
        <v>105</v>
      </c>
      <c r="C31" s="11">
        <v>149.07309599999999</v>
      </c>
      <c r="D31" s="11">
        <v>149.07309599999999</v>
      </c>
      <c r="E31" s="11">
        <v>149.07309599999999</v>
      </c>
      <c r="F31" s="11"/>
      <c r="G31" s="11"/>
    </row>
    <row r="32" spans="1:7" ht="18" customHeight="1">
      <c r="A32" s="224" t="s">
        <v>106</v>
      </c>
      <c r="B32" s="225" t="s">
        <v>106</v>
      </c>
      <c r="C32" s="11">
        <v>2931.9396299999999</v>
      </c>
      <c r="D32" s="11">
        <v>2074.9396299999999</v>
      </c>
      <c r="E32" s="11">
        <v>1720.961184</v>
      </c>
      <c r="F32" s="11">
        <v>353.97844600000002</v>
      </c>
      <c r="G32" s="11">
        <v>857</v>
      </c>
    </row>
  </sheetData>
  <mergeCells count="7">
    <mergeCell ref="A2:G2"/>
    <mergeCell ref="A3:E3"/>
    <mergeCell ref="A4:B4"/>
    <mergeCell ref="D4:F4"/>
    <mergeCell ref="A32:B32"/>
    <mergeCell ref="C4:C5"/>
    <mergeCell ref="G4:G5"/>
  </mergeCells>
  <phoneticPr fontId="33" type="noConversion"/>
  <pageMargins left="0.75" right="0.75" top="1" bottom="1" header="0.5" footer="0.5"/>
  <pageSetup paperSize="9" fitToWidth="0" fitToHeight="0" orientation="portrait"/>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AF51"/>
  <sheetViews>
    <sheetView showGridLines="0" workbookViewId="0">
      <selection activeCell="A2" sqref="A2:AC2"/>
    </sheetView>
  </sheetViews>
  <sheetFormatPr defaultColWidth="9.109375" defaultRowHeight="14.25" customHeight="1"/>
  <cols>
    <col min="1" max="1" width="5.88671875" customWidth="1"/>
    <col min="2" max="2" width="7.109375" customWidth="1"/>
    <col min="3" max="3" width="44" customWidth="1"/>
    <col min="4" max="4" width="29.5546875" customWidth="1"/>
    <col min="5" max="13" width="19.44140625" customWidth="1"/>
    <col min="14" max="14" width="18.44140625" customWidth="1"/>
    <col min="15" max="15" width="20.109375" customWidth="1"/>
    <col min="16" max="16" width="19.21875" customWidth="1"/>
    <col min="17" max="17" width="7.5546875" customWidth="1"/>
    <col min="18" max="18" width="6.33203125" customWidth="1"/>
    <col min="19" max="19" width="44" style="99" customWidth="1"/>
    <col min="20" max="20" width="21.6640625" customWidth="1"/>
    <col min="21" max="29" width="18.88671875" customWidth="1"/>
    <col min="30" max="30" width="20.88671875" customWidth="1"/>
    <col min="31" max="31" width="21.77734375" customWidth="1"/>
    <col min="32" max="32" width="20.44140625" customWidth="1"/>
  </cols>
  <sheetData>
    <row r="1" spans="1:32" ht="12" customHeight="1">
      <c r="A1" s="100"/>
      <c r="D1" s="39"/>
      <c r="K1" s="39"/>
      <c r="L1" s="39"/>
      <c r="M1" s="39"/>
      <c r="T1" s="39"/>
      <c r="Z1" s="38"/>
      <c r="AA1" s="38"/>
      <c r="AB1" s="38"/>
      <c r="AF1" s="37" t="s">
        <v>151</v>
      </c>
    </row>
    <row r="2" spans="1:32" ht="39" customHeight="1">
      <c r="A2" s="337" t="s">
        <v>641</v>
      </c>
      <c r="B2" s="227"/>
      <c r="C2" s="227"/>
      <c r="D2" s="227"/>
      <c r="E2" s="227"/>
      <c r="F2" s="227"/>
      <c r="G2" s="227"/>
      <c r="H2" s="227"/>
      <c r="I2" s="227"/>
      <c r="J2" s="227"/>
      <c r="K2" s="227"/>
      <c r="L2" s="227"/>
      <c r="M2" s="227"/>
      <c r="N2" s="220"/>
      <c r="O2" s="220"/>
      <c r="P2" s="220"/>
      <c r="Q2" s="227"/>
      <c r="R2" s="227"/>
      <c r="S2" s="228"/>
      <c r="T2" s="227"/>
      <c r="U2" s="227"/>
      <c r="V2" s="227"/>
      <c r="W2" s="227"/>
      <c r="X2" s="227"/>
      <c r="Y2" s="227"/>
      <c r="Z2" s="227"/>
      <c r="AA2" s="227"/>
      <c r="AB2" s="227"/>
      <c r="AC2" s="227"/>
    </row>
    <row r="3" spans="1:32" ht="19.5" customHeight="1">
      <c r="A3" s="229" t="str">
        <f>"单位名称："&amp;"中国共产党曲靖市委员会办公室"</f>
        <v>单位名称：中国共产党曲靖市委员会办公室</v>
      </c>
      <c r="B3" s="220"/>
      <c r="C3" s="220"/>
      <c r="D3" s="39"/>
      <c r="K3" s="39"/>
      <c r="L3" s="39"/>
      <c r="M3" s="39"/>
      <c r="T3" s="39"/>
      <c r="Z3" s="66"/>
      <c r="AA3" s="66"/>
      <c r="AB3" s="66"/>
      <c r="AF3" s="66" t="s">
        <v>2</v>
      </c>
    </row>
    <row r="4" spans="1:32" ht="19.5" customHeight="1">
      <c r="A4" s="214" t="s">
        <v>4</v>
      </c>
      <c r="B4" s="214"/>
      <c r="C4" s="214"/>
      <c r="D4" s="214"/>
      <c r="E4" s="214"/>
      <c r="F4" s="214"/>
      <c r="G4" s="214"/>
      <c r="H4" s="214"/>
      <c r="I4" s="214"/>
      <c r="J4" s="214"/>
      <c r="K4" s="214"/>
      <c r="L4" s="214"/>
      <c r="M4" s="214"/>
      <c r="N4" s="230"/>
      <c r="O4" s="230"/>
      <c r="P4" s="230"/>
      <c r="Q4" s="214" t="s">
        <v>4</v>
      </c>
      <c r="R4" s="214"/>
      <c r="S4" s="231"/>
      <c r="T4" s="214"/>
      <c r="U4" s="214"/>
      <c r="V4" s="214"/>
      <c r="W4" s="214"/>
      <c r="X4" s="214"/>
      <c r="Y4" s="214"/>
      <c r="Z4" s="214"/>
      <c r="AA4" s="214"/>
      <c r="AB4" s="214"/>
      <c r="AC4" s="214"/>
      <c r="AD4" s="230"/>
      <c r="AE4" s="230"/>
      <c r="AF4" s="230"/>
    </row>
    <row r="5" spans="1:32" ht="21.75" customHeight="1">
      <c r="A5" s="232" t="s">
        <v>152</v>
      </c>
      <c r="B5" s="233"/>
      <c r="C5" s="232"/>
      <c r="D5" s="214" t="s">
        <v>29</v>
      </c>
      <c r="E5" s="214" t="s">
        <v>32</v>
      </c>
      <c r="F5" s="214"/>
      <c r="G5" s="214"/>
      <c r="H5" s="214" t="s">
        <v>33</v>
      </c>
      <c r="I5" s="214"/>
      <c r="J5" s="214"/>
      <c r="K5" s="214" t="s">
        <v>34</v>
      </c>
      <c r="L5" s="214"/>
      <c r="M5" s="214"/>
      <c r="N5" s="107" t="s">
        <v>153</v>
      </c>
      <c r="O5" s="107" t="s">
        <v>35</v>
      </c>
      <c r="P5" s="107" t="s">
        <v>36</v>
      </c>
      <c r="Q5" s="232" t="s">
        <v>154</v>
      </c>
      <c r="R5" s="233"/>
      <c r="S5" s="234"/>
      <c r="T5" s="214" t="s">
        <v>29</v>
      </c>
      <c r="U5" s="235" t="s">
        <v>32</v>
      </c>
      <c r="V5" s="236"/>
      <c r="W5" s="237"/>
      <c r="X5" s="235" t="s">
        <v>33</v>
      </c>
      <c r="Y5" s="236"/>
      <c r="Z5" s="214"/>
      <c r="AA5" s="214" t="s">
        <v>34</v>
      </c>
      <c r="AB5" s="214"/>
      <c r="AC5" s="237"/>
      <c r="AD5" s="107" t="s">
        <v>153</v>
      </c>
      <c r="AE5" s="107" t="s">
        <v>35</v>
      </c>
      <c r="AF5" s="107" t="s">
        <v>36</v>
      </c>
    </row>
    <row r="6" spans="1:32" ht="17.25" customHeight="1">
      <c r="A6" s="102" t="s">
        <v>155</v>
      </c>
      <c r="B6" s="102" t="s">
        <v>156</v>
      </c>
      <c r="C6" s="102" t="s">
        <v>48</v>
      </c>
      <c r="D6" s="214"/>
      <c r="E6" s="101" t="s">
        <v>31</v>
      </c>
      <c r="F6" s="101" t="s">
        <v>49</v>
      </c>
      <c r="G6" s="101" t="s">
        <v>50</v>
      </c>
      <c r="H6" s="101" t="s">
        <v>31</v>
      </c>
      <c r="I6" s="101" t="s">
        <v>49</v>
      </c>
      <c r="J6" s="101" t="s">
        <v>50</v>
      </c>
      <c r="K6" s="101" t="s">
        <v>31</v>
      </c>
      <c r="L6" s="101" t="s">
        <v>49</v>
      </c>
      <c r="M6" s="101" t="s">
        <v>50</v>
      </c>
      <c r="N6" s="108" t="s">
        <v>31</v>
      </c>
      <c r="O6" s="108" t="s">
        <v>31</v>
      </c>
      <c r="P6" s="108" t="s">
        <v>31</v>
      </c>
      <c r="Q6" s="102" t="s">
        <v>155</v>
      </c>
      <c r="R6" s="102" t="s">
        <v>156</v>
      </c>
      <c r="S6" s="109" t="s">
        <v>48</v>
      </c>
      <c r="T6" s="214"/>
      <c r="U6" s="101" t="s">
        <v>31</v>
      </c>
      <c r="V6" s="101" t="s">
        <v>49</v>
      </c>
      <c r="W6" s="101" t="s">
        <v>50</v>
      </c>
      <c r="X6" s="101" t="s">
        <v>31</v>
      </c>
      <c r="Y6" s="101" t="s">
        <v>49</v>
      </c>
      <c r="Z6" s="101" t="s">
        <v>50</v>
      </c>
      <c r="AA6" s="101" t="s">
        <v>31</v>
      </c>
      <c r="AB6" s="101" t="s">
        <v>49</v>
      </c>
      <c r="AC6" s="113" t="s">
        <v>50</v>
      </c>
      <c r="AD6" s="108" t="s">
        <v>31</v>
      </c>
      <c r="AE6" s="108" t="s">
        <v>31</v>
      </c>
      <c r="AF6" s="108" t="s">
        <v>31</v>
      </c>
    </row>
    <row r="7" spans="1:32" ht="14.25" customHeight="1">
      <c r="A7" s="103" t="s">
        <v>145</v>
      </c>
      <c r="B7" s="103" t="s">
        <v>146</v>
      </c>
      <c r="C7" s="103" t="s">
        <v>147</v>
      </c>
      <c r="D7" s="103" t="s">
        <v>148</v>
      </c>
      <c r="E7" s="104" t="s">
        <v>149</v>
      </c>
      <c r="F7" s="104" t="s">
        <v>150</v>
      </c>
      <c r="G7" s="104" t="s">
        <v>157</v>
      </c>
      <c r="H7" s="104" t="s">
        <v>158</v>
      </c>
      <c r="I7" s="104" t="s">
        <v>159</v>
      </c>
      <c r="J7" s="104" t="s">
        <v>160</v>
      </c>
      <c r="K7" s="104" t="s">
        <v>161</v>
      </c>
      <c r="L7" s="104" t="s">
        <v>162</v>
      </c>
      <c r="M7" s="104" t="s">
        <v>163</v>
      </c>
      <c r="N7" s="107">
        <v>14</v>
      </c>
      <c r="O7" s="107">
        <v>15</v>
      </c>
      <c r="P7" s="107">
        <v>16</v>
      </c>
      <c r="Q7" s="104" t="s">
        <v>164</v>
      </c>
      <c r="R7" s="104" t="s">
        <v>165</v>
      </c>
      <c r="S7" s="110" t="s">
        <v>166</v>
      </c>
      <c r="T7" s="104" t="s">
        <v>167</v>
      </c>
      <c r="U7" s="104" t="s">
        <v>168</v>
      </c>
      <c r="V7" s="104" t="s">
        <v>169</v>
      </c>
      <c r="W7" s="104" t="s">
        <v>170</v>
      </c>
      <c r="X7" s="104" t="s">
        <v>171</v>
      </c>
      <c r="Y7" s="104" t="s">
        <v>172</v>
      </c>
      <c r="Z7" s="104" t="s">
        <v>173</v>
      </c>
      <c r="AA7" s="104" t="s">
        <v>174</v>
      </c>
      <c r="AB7" s="114">
        <v>28</v>
      </c>
      <c r="AC7" s="115">
        <v>29</v>
      </c>
      <c r="AD7" s="107">
        <v>30</v>
      </c>
      <c r="AE7" s="107">
        <v>31</v>
      </c>
      <c r="AF7" s="107">
        <v>32</v>
      </c>
    </row>
    <row r="8" spans="1:32" ht="17.25" customHeight="1">
      <c r="A8" s="105" t="s">
        <v>175</v>
      </c>
      <c r="B8" s="105"/>
      <c r="C8" s="105" t="s">
        <v>176</v>
      </c>
      <c r="D8" s="11">
        <v>1546.143</v>
      </c>
      <c r="E8" s="11">
        <v>1546.143</v>
      </c>
      <c r="F8" s="11">
        <v>1546.143</v>
      </c>
      <c r="G8" s="11"/>
      <c r="H8" s="11"/>
      <c r="I8" s="11"/>
      <c r="J8" s="11"/>
      <c r="K8" s="11"/>
      <c r="L8" s="11"/>
      <c r="M8" s="11"/>
      <c r="N8" s="11"/>
      <c r="O8" s="11"/>
      <c r="P8" s="11"/>
      <c r="Q8" s="9" t="s">
        <v>42</v>
      </c>
      <c r="R8" s="9"/>
      <c r="S8" s="111" t="s">
        <v>177</v>
      </c>
      <c r="T8" s="11">
        <v>1657.8328839999999</v>
      </c>
      <c r="U8" s="11">
        <v>1657.8328839999999</v>
      </c>
      <c r="V8" s="11">
        <v>1657.8328839999999</v>
      </c>
      <c r="W8" s="11"/>
      <c r="X8" s="11"/>
      <c r="Y8" s="11"/>
      <c r="Z8" s="11"/>
      <c r="AA8" s="11"/>
      <c r="AB8" s="11"/>
      <c r="AC8" s="11"/>
      <c r="AD8" s="11"/>
      <c r="AE8" s="11"/>
      <c r="AF8" s="11"/>
    </row>
    <row r="9" spans="1:32" ht="17.25" customHeight="1">
      <c r="A9" s="106"/>
      <c r="B9" s="106" t="s">
        <v>178</v>
      </c>
      <c r="C9" s="106" t="s">
        <v>179</v>
      </c>
      <c r="D9" s="11">
        <v>1030.89444</v>
      </c>
      <c r="E9" s="11">
        <v>1030.89444</v>
      </c>
      <c r="F9" s="11">
        <v>1030.89444</v>
      </c>
      <c r="G9" s="11"/>
      <c r="H9" s="11"/>
      <c r="I9" s="11"/>
      <c r="J9" s="11"/>
      <c r="K9" s="11"/>
      <c r="L9" s="11"/>
      <c r="M9" s="11"/>
      <c r="N9" s="11"/>
      <c r="O9" s="11"/>
      <c r="P9" s="11"/>
      <c r="Q9" s="36"/>
      <c r="R9" s="36" t="s">
        <v>178</v>
      </c>
      <c r="S9" s="112" t="s">
        <v>180</v>
      </c>
      <c r="T9" s="11">
        <v>404.60160000000002</v>
      </c>
      <c r="U9" s="11">
        <v>404.60160000000002</v>
      </c>
      <c r="V9" s="11">
        <v>404.60160000000002</v>
      </c>
      <c r="W9" s="11"/>
      <c r="X9" s="11"/>
      <c r="Y9" s="11"/>
      <c r="Z9" s="11"/>
      <c r="AA9" s="11"/>
      <c r="AB9" s="11"/>
      <c r="AC9" s="11"/>
      <c r="AD9" s="11"/>
      <c r="AE9" s="11"/>
      <c r="AF9" s="11"/>
    </row>
    <row r="10" spans="1:32" ht="17.25" customHeight="1">
      <c r="A10" s="106"/>
      <c r="B10" s="106" t="s">
        <v>181</v>
      </c>
      <c r="C10" s="106" t="s">
        <v>182</v>
      </c>
      <c r="D10" s="11">
        <v>289.17546399999998</v>
      </c>
      <c r="E10" s="11">
        <v>289.17546399999998</v>
      </c>
      <c r="F10" s="11">
        <v>289.17546399999998</v>
      </c>
      <c r="G10" s="11"/>
      <c r="H10" s="11"/>
      <c r="I10" s="11"/>
      <c r="J10" s="11"/>
      <c r="K10" s="11"/>
      <c r="L10" s="11"/>
      <c r="M10" s="11"/>
      <c r="N10" s="11"/>
      <c r="O10" s="11"/>
      <c r="P10" s="11"/>
      <c r="Q10" s="36"/>
      <c r="R10" s="36" t="s">
        <v>181</v>
      </c>
      <c r="S10" s="112" t="s">
        <v>183</v>
      </c>
      <c r="T10" s="11">
        <v>505.92152399999998</v>
      </c>
      <c r="U10" s="11">
        <v>505.92152399999998</v>
      </c>
      <c r="V10" s="11">
        <v>505.92152399999998</v>
      </c>
      <c r="W10" s="11"/>
      <c r="X10" s="11"/>
      <c r="Y10" s="11"/>
      <c r="Z10" s="11"/>
      <c r="AA10" s="11"/>
      <c r="AB10" s="11"/>
      <c r="AC10" s="11"/>
      <c r="AD10" s="11"/>
      <c r="AE10" s="11"/>
      <c r="AF10" s="11"/>
    </row>
    <row r="11" spans="1:32" ht="17.25" customHeight="1">
      <c r="A11" s="106"/>
      <c r="B11" s="106" t="s">
        <v>184</v>
      </c>
      <c r="C11" s="106" t="s">
        <v>105</v>
      </c>
      <c r="D11" s="11">
        <v>149.07309599999999</v>
      </c>
      <c r="E11" s="11">
        <v>149.07309599999999</v>
      </c>
      <c r="F11" s="11">
        <v>149.07309599999999</v>
      </c>
      <c r="G11" s="11"/>
      <c r="H11" s="11"/>
      <c r="I11" s="11"/>
      <c r="J11" s="11"/>
      <c r="K11" s="11"/>
      <c r="L11" s="11"/>
      <c r="M11" s="11"/>
      <c r="N11" s="11"/>
      <c r="O11" s="11"/>
      <c r="P11" s="11"/>
      <c r="Q11" s="36"/>
      <c r="R11" s="36" t="s">
        <v>184</v>
      </c>
      <c r="S11" s="112" t="s">
        <v>185</v>
      </c>
      <c r="T11" s="11">
        <v>164.2302</v>
      </c>
      <c r="U11" s="11">
        <v>164.2302</v>
      </c>
      <c r="V11" s="11">
        <v>164.2302</v>
      </c>
      <c r="W11" s="11"/>
      <c r="X11" s="11"/>
      <c r="Y11" s="11"/>
      <c r="Z11" s="11"/>
      <c r="AA11" s="11"/>
      <c r="AB11" s="11"/>
      <c r="AC11" s="11"/>
      <c r="AD11" s="11"/>
      <c r="AE11" s="11"/>
      <c r="AF11" s="11"/>
    </row>
    <row r="12" spans="1:32" ht="17.25" customHeight="1">
      <c r="A12" s="106"/>
      <c r="B12" s="106" t="s">
        <v>186</v>
      </c>
      <c r="C12" s="106" t="s">
        <v>187</v>
      </c>
      <c r="D12" s="11">
        <v>77</v>
      </c>
      <c r="E12" s="11">
        <v>77</v>
      </c>
      <c r="F12" s="11">
        <v>77</v>
      </c>
      <c r="G12" s="11"/>
      <c r="H12" s="11"/>
      <c r="I12" s="11"/>
      <c r="J12" s="11"/>
      <c r="K12" s="11"/>
      <c r="L12" s="11"/>
      <c r="M12" s="11"/>
      <c r="N12" s="11"/>
      <c r="O12" s="11"/>
      <c r="P12" s="11"/>
      <c r="Q12" s="36"/>
      <c r="R12" s="36" t="s">
        <v>188</v>
      </c>
      <c r="S12" s="112" t="s">
        <v>189</v>
      </c>
      <c r="T12" s="11">
        <v>67.831000000000003</v>
      </c>
      <c r="U12" s="11">
        <v>67.831000000000003</v>
      </c>
      <c r="V12" s="11">
        <v>67.831000000000003</v>
      </c>
      <c r="W12" s="11"/>
      <c r="X12" s="11"/>
      <c r="Y12" s="11"/>
      <c r="Z12" s="11"/>
      <c r="AA12" s="11"/>
      <c r="AB12" s="11"/>
      <c r="AC12" s="11"/>
      <c r="AD12" s="11"/>
      <c r="AE12" s="11"/>
      <c r="AF12" s="11"/>
    </row>
    <row r="13" spans="1:32" ht="17.25" customHeight="1">
      <c r="A13" s="105" t="s">
        <v>190</v>
      </c>
      <c r="B13" s="105"/>
      <c r="C13" s="105" t="s">
        <v>191</v>
      </c>
      <c r="D13" s="11">
        <v>971.79955199999995</v>
      </c>
      <c r="E13" s="11">
        <v>971.79955199999995</v>
      </c>
      <c r="F13" s="11">
        <v>338.29955200000001</v>
      </c>
      <c r="G13" s="11">
        <v>633.5</v>
      </c>
      <c r="H13" s="11"/>
      <c r="I13" s="11"/>
      <c r="J13" s="11"/>
      <c r="K13" s="11"/>
      <c r="L13" s="11"/>
      <c r="M13" s="11"/>
      <c r="N13" s="11"/>
      <c r="O13" s="11"/>
      <c r="P13" s="11"/>
      <c r="Q13" s="36"/>
      <c r="R13" s="36" t="s">
        <v>192</v>
      </c>
      <c r="S13" s="112" t="s">
        <v>193</v>
      </c>
      <c r="T13" s="11">
        <v>165.09932699999999</v>
      </c>
      <c r="U13" s="11">
        <v>165.09932699999999</v>
      </c>
      <c r="V13" s="11">
        <v>165.09932699999999</v>
      </c>
      <c r="W13" s="11"/>
      <c r="X13" s="11"/>
      <c r="Y13" s="11"/>
      <c r="Z13" s="11"/>
      <c r="AA13" s="11"/>
      <c r="AB13" s="11"/>
      <c r="AC13" s="11"/>
      <c r="AD13" s="11"/>
      <c r="AE13" s="11"/>
      <c r="AF13" s="11"/>
    </row>
    <row r="14" spans="1:32" ht="17.25" customHeight="1">
      <c r="A14" s="106"/>
      <c r="B14" s="106" t="s">
        <v>178</v>
      </c>
      <c r="C14" s="106" t="s">
        <v>194</v>
      </c>
      <c r="D14" s="11">
        <v>578.240273</v>
      </c>
      <c r="E14" s="11">
        <v>578.240273</v>
      </c>
      <c r="F14" s="11">
        <v>200.74</v>
      </c>
      <c r="G14" s="11">
        <v>377.5</v>
      </c>
      <c r="H14" s="11"/>
      <c r="I14" s="11"/>
      <c r="J14" s="11"/>
      <c r="K14" s="11"/>
      <c r="L14" s="11"/>
      <c r="M14" s="11"/>
      <c r="N14" s="11"/>
      <c r="O14" s="11"/>
      <c r="P14" s="11"/>
      <c r="Q14" s="36"/>
      <c r="R14" s="36" t="s">
        <v>195</v>
      </c>
      <c r="S14" s="112" t="s">
        <v>196</v>
      </c>
      <c r="T14" s="11"/>
      <c r="U14" s="11"/>
      <c r="V14" s="11"/>
      <c r="W14" s="11"/>
      <c r="X14" s="11"/>
      <c r="Y14" s="11"/>
      <c r="Z14" s="11"/>
      <c r="AA14" s="11"/>
      <c r="AB14" s="11"/>
      <c r="AC14" s="11"/>
      <c r="AD14" s="11"/>
      <c r="AE14" s="11"/>
      <c r="AF14" s="11"/>
    </row>
    <row r="15" spans="1:32" ht="17.25" customHeight="1">
      <c r="A15" s="106"/>
      <c r="B15" s="106" t="s">
        <v>181</v>
      </c>
      <c r="C15" s="106" t="s">
        <v>197</v>
      </c>
      <c r="D15" s="11">
        <v>6</v>
      </c>
      <c r="E15" s="11">
        <v>6</v>
      </c>
      <c r="F15" s="11">
        <v>3</v>
      </c>
      <c r="G15" s="11">
        <v>3</v>
      </c>
      <c r="H15" s="11"/>
      <c r="I15" s="11"/>
      <c r="J15" s="11"/>
      <c r="K15" s="11"/>
      <c r="L15" s="11"/>
      <c r="M15" s="11"/>
      <c r="N15" s="11"/>
      <c r="O15" s="11"/>
      <c r="P15" s="11"/>
      <c r="Q15" s="36"/>
      <c r="R15" s="36" t="s">
        <v>160</v>
      </c>
      <c r="S15" s="112" t="s">
        <v>198</v>
      </c>
      <c r="T15" s="11">
        <v>57.965783999999999</v>
      </c>
      <c r="U15" s="11">
        <v>57.965783999999999</v>
      </c>
      <c r="V15" s="11">
        <v>57.965783999999999</v>
      </c>
      <c r="W15" s="11"/>
      <c r="X15" s="11"/>
      <c r="Y15" s="11"/>
      <c r="Z15" s="11"/>
      <c r="AA15" s="11"/>
      <c r="AB15" s="11"/>
      <c r="AC15" s="11"/>
      <c r="AD15" s="11"/>
      <c r="AE15" s="11"/>
      <c r="AF15" s="11"/>
    </row>
    <row r="16" spans="1:32" ht="17.25" customHeight="1">
      <c r="A16" s="106"/>
      <c r="B16" s="106" t="s">
        <v>184</v>
      </c>
      <c r="C16" s="106" t="s">
        <v>199</v>
      </c>
      <c r="D16" s="11">
        <v>30.860745999999999</v>
      </c>
      <c r="E16" s="11">
        <v>30.860745999999999</v>
      </c>
      <c r="F16" s="11">
        <v>5.8607459999999998</v>
      </c>
      <c r="G16" s="11">
        <v>25</v>
      </c>
      <c r="H16" s="11"/>
      <c r="I16" s="11"/>
      <c r="J16" s="11"/>
      <c r="K16" s="11"/>
      <c r="L16" s="11"/>
      <c r="M16" s="11"/>
      <c r="N16" s="11"/>
      <c r="O16" s="11"/>
      <c r="P16" s="11"/>
      <c r="Q16" s="36"/>
      <c r="R16" s="36" t="s">
        <v>161</v>
      </c>
      <c r="S16" s="112" t="s">
        <v>200</v>
      </c>
      <c r="T16" s="11">
        <v>54.538795999999998</v>
      </c>
      <c r="U16" s="11">
        <v>54.538795999999998</v>
      </c>
      <c r="V16" s="11">
        <v>54.538795999999998</v>
      </c>
      <c r="W16" s="11"/>
      <c r="X16" s="11"/>
      <c r="Y16" s="11"/>
      <c r="Z16" s="11"/>
      <c r="AA16" s="11"/>
      <c r="AB16" s="11"/>
      <c r="AC16" s="11"/>
      <c r="AD16" s="11"/>
      <c r="AE16" s="11"/>
      <c r="AF16" s="11"/>
    </row>
    <row r="17" spans="1:32" ht="17.25" customHeight="1">
      <c r="A17" s="106"/>
      <c r="B17" s="106" t="s">
        <v>201</v>
      </c>
      <c r="C17" s="106" t="s">
        <v>202</v>
      </c>
      <c r="D17" s="11">
        <v>143</v>
      </c>
      <c r="E17" s="11">
        <v>143</v>
      </c>
      <c r="F17" s="11"/>
      <c r="G17" s="11">
        <v>143</v>
      </c>
      <c r="H17" s="11"/>
      <c r="I17" s="11"/>
      <c r="J17" s="11"/>
      <c r="K17" s="11"/>
      <c r="L17" s="11"/>
      <c r="M17" s="11"/>
      <c r="N17" s="11"/>
      <c r="O17" s="11"/>
      <c r="P17" s="11"/>
      <c r="Q17" s="36"/>
      <c r="R17" s="36" t="s">
        <v>162</v>
      </c>
      <c r="S17" s="112" t="s">
        <v>203</v>
      </c>
      <c r="T17" s="11">
        <v>11.571557</v>
      </c>
      <c r="U17" s="11">
        <v>11.571557</v>
      </c>
      <c r="V17" s="11">
        <v>11.571557</v>
      </c>
      <c r="W17" s="11"/>
      <c r="X17" s="11"/>
      <c r="Y17" s="11"/>
      <c r="Z17" s="11"/>
      <c r="AA17" s="11"/>
      <c r="AB17" s="11"/>
      <c r="AC17" s="11"/>
      <c r="AD17" s="11"/>
      <c r="AE17" s="11"/>
      <c r="AF17" s="11"/>
    </row>
    <row r="18" spans="1:32" ht="17.25" customHeight="1">
      <c r="A18" s="106"/>
      <c r="B18" s="106" t="s">
        <v>204</v>
      </c>
      <c r="C18" s="106" t="s">
        <v>205</v>
      </c>
      <c r="D18" s="11">
        <v>1.8817999999999999</v>
      </c>
      <c r="E18" s="11">
        <v>1.8817999999999999</v>
      </c>
      <c r="F18" s="11">
        <v>1.8817999999999999</v>
      </c>
      <c r="G18" s="11"/>
      <c r="H18" s="11"/>
      <c r="I18" s="11"/>
      <c r="J18" s="11"/>
      <c r="K18" s="11"/>
      <c r="L18" s="11"/>
      <c r="M18" s="11"/>
      <c r="N18" s="11"/>
      <c r="O18" s="11"/>
      <c r="P18" s="11"/>
      <c r="Q18" s="36"/>
      <c r="R18" s="36" t="s">
        <v>163</v>
      </c>
      <c r="S18" s="112" t="s">
        <v>105</v>
      </c>
      <c r="T18" s="11">
        <v>149.07309599999999</v>
      </c>
      <c r="U18" s="11">
        <v>149.07309599999999</v>
      </c>
      <c r="V18" s="11">
        <v>149.07309599999999</v>
      </c>
      <c r="W18" s="11"/>
      <c r="X18" s="11"/>
      <c r="Y18" s="11"/>
      <c r="Z18" s="11"/>
      <c r="AA18" s="11"/>
      <c r="AB18" s="11"/>
      <c r="AC18" s="11"/>
      <c r="AD18" s="11"/>
      <c r="AE18" s="11"/>
      <c r="AF18" s="11"/>
    </row>
    <row r="19" spans="1:32" ht="17.25" customHeight="1">
      <c r="A19" s="106"/>
      <c r="B19" s="106" t="s">
        <v>192</v>
      </c>
      <c r="C19" s="106" t="s">
        <v>206</v>
      </c>
      <c r="D19" s="11">
        <v>126.816733</v>
      </c>
      <c r="E19" s="11">
        <v>126.816733</v>
      </c>
      <c r="F19" s="11">
        <v>126.816733</v>
      </c>
      <c r="G19" s="11"/>
      <c r="H19" s="11"/>
      <c r="I19" s="11"/>
      <c r="J19" s="11"/>
      <c r="K19" s="11"/>
      <c r="L19" s="11"/>
      <c r="M19" s="11"/>
      <c r="N19" s="11"/>
      <c r="O19" s="11"/>
      <c r="P19" s="11"/>
      <c r="Q19" s="36"/>
      <c r="R19" s="36" t="s">
        <v>186</v>
      </c>
      <c r="S19" s="112" t="s">
        <v>187</v>
      </c>
      <c r="T19" s="11">
        <v>77</v>
      </c>
      <c r="U19" s="11">
        <v>77</v>
      </c>
      <c r="V19" s="11">
        <v>77</v>
      </c>
      <c r="W19" s="11"/>
      <c r="X19" s="11"/>
      <c r="Y19" s="11"/>
      <c r="Z19" s="11"/>
      <c r="AA19" s="11"/>
      <c r="AB19" s="11"/>
      <c r="AC19" s="11"/>
      <c r="AD19" s="11"/>
      <c r="AE19" s="11"/>
      <c r="AF19" s="11"/>
    </row>
    <row r="20" spans="1:32" ht="17.25" customHeight="1">
      <c r="A20" s="106"/>
      <c r="B20" s="106" t="s">
        <v>195</v>
      </c>
      <c r="C20" s="106" t="s">
        <v>207</v>
      </c>
      <c r="D20" s="11">
        <v>75</v>
      </c>
      <c r="E20" s="11">
        <v>75</v>
      </c>
      <c r="F20" s="11"/>
      <c r="G20" s="11">
        <v>75</v>
      </c>
      <c r="H20" s="11"/>
      <c r="I20" s="11"/>
      <c r="J20" s="11"/>
      <c r="K20" s="11"/>
      <c r="L20" s="11"/>
      <c r="M20" s="11"/>
      <c r="N20" s="11"/>
      <c r="O20" s="11"/>
      <c r="P20" s="11"/>
      <c r="Q20" s="9" t="s">
        <v>208</v>
      </c>
      <c r="R20" s="9"/>
      <c r="S20" s="111" t="s">
        <v>209</v>
      </c>
      <c r="T20" s="11">
        <v>987.47844599999996</v>
      </c>
      <c r="U20" s="11">
        <v>987.47844599999996</v>
      </c>
      <c r="V20" s="11">
        <v>353.97844600000002</v>
      </c>
      <c r="W20" s="11">
        <v>633.5</v>
      </c>
      <c r="X20" s="11"/>
      <c r="Y20" s="11"/>
      <c r="Z20" s="11"/>
      <c r="AA20" s="11"/>
      <c r="AB20" s="11"/>
      <c r="AC20" s="11"/>
      <c r="AD20" s="11"/>
      <c r="AE20" s="11"/>
      <c r="AF20" s="11"/>
    </row>
    <row r="21" spans="1:32" ht="17.25" customHeight="1">
      <c r="A21" s="106"/>
      <c r="B21" s="106" t="s">
        <v>186</v>
      </c>
      <c r="C21" s="106" t="s">
        <v>210</v>
      </c>
      <c r="D21" s="11">
        <v>10</v>
      </c>
      <c r="E21" s="11">
        <v>10</v>
      </c>
      <c r="F21" s="11"/>
      <c r="G21" s="11">
        <v>10</v>
      </c>
      <c r="H21" s="11"/>
      <c r="I21" s="11"/>
      <c r="J21" s="11"/>
      <c r="K21" s="11"/>
      <c r="L21" s="11"/>
      <c r="M21" s="11"/>
      <c r="N21" s="11"/>
      <c r="O21" s="11"/>
      <c r="P21" s="11"/>
      <c r="Q21" s="36"/>
      <c r="R21" s="36" t="s">
        <v>178</v>
      </c>
      <c r="S21" s="112" t="s">
        <v>211</v>
      </c>
      <c r="T21" s="11">
        <v>185.881439</v>
      </c>
      <c r="U21" s="11">
        <v>185.881439</v>
      </c>
      <c r="V21" s="11">
        <v>64.881439</v>
      </c>
      <c r="W21" s="11">
        <v>121</v>
      </c>
      <c r="X21" s="11"/>
      <c r="Y21" s="11"/>
      <c r="Z21" s="11"/>
      <c r="AA21" s="11"/>
      <c r="AB21" s="11"/>
      <c r="AC21" s="11"/>
      <c r="AD21" s="11"/>
      <c r="AE21" s="11"/>
      <c r="AF21" s="11"/>
    </row>
    <row r="22" spans="1:32" ht="17.25" customHeight="1">
      <c r="A22" s="105" t="s">
        <v>212</v>
      </c>
      <c r="B22" s="105"/>
      <c r="C22" s="105" t="s">
        <v>213</v>
      </c>
      <c r="D22" s="11">
        <v>203.5</v>
      </c>
      <c r="E22" s="11">
        <v>203.5</v>
      </c>
      <c r="F22" s="11"/>
      <c r="G22" s="11">
        <v>203.5</v>
      </c>
      <c r="H22" s="11"/>
      <c r="I22" s="11"/>
      <c r="J22" s="11"/>
      <c r="K22" s="11"/>
      <c r="L22" s="11"/>
      <c r="M22" s="11"/>
      <c r="N22" s="11"/>
      <c r="O22" s="11"/>
      <c r="P22" s="11"/>
      <c r="Q22" s="36"/>
      <c r="R22" s="36" t="s">
        <v>181</v>
      </c>
      <c r="S22" s="112" t="s">
        <v>214</v>
      </c>
      <c r="T22" s="11">
        <v>26</v>
      </c>
      <c r="U22" s="11">
        <v>26</v>
      </c>
      <c r="V22" s="11"/>
      <c r="W22" s="11">
        <v>26</v>
      </c>
      <c r="X22" s="11"/>
      <c r="Y22" s="11"/>
      <c r="Z22" s="11"/>
      <c r="AA22" s="11"/>
      <c r="AB22" s="11"/>
      <c r="AC22" s="11"/>
      <c r="AD22" s="11"/>
      <c r="AE22" s="11"/>
      <c r="AF22" s="11"/>
    </row>
    <row r="23" spans="1:32" ht="17.25" customHeight="1">
      <c r="A23" s="106"/>
      <c r="B23" s="106" t="s">
        <v>204</v>
      </c>
      <c r="C23" s="106" t="s">
        <v>215</v>
      </c>
      <c r="D23" s="11">
        <v>203.5</v>
      </c>
      <c r="E23" s="11">
        <v>203.5</v>
      </c>
      <c r="F23" s="11"/>
      <c r="G23" s="11">
        <v>203.5</v>
      </c>
      <c r="H23" s="11"/>
      <c r="I23" s="11"/>
      <c r="J23" s="11"/>
      <c r="K23" s="11"/>
      <c r="L23" s="11"/>
      <c r="M23" s="11"/>
      <c r="N23" s="11"/>
      <c r="O23" s="11"/>
      <c r="P23" s="11"/>
      <c r="Q23" s="36"/>
      <c r="R23" s="36" t="s">
        <v>201</v>
      </c>
      <c r="S23" s="112" t="s">
        <v>216</v>
      </c>
      <c r="T23" s="11">
        <v>4</v>
      </c>
      <c r="U23" s="11">
        <v>4</v>
      </c>
      <c r="V23" s="11"/>
      <c r="W23" s="11">
        <v>4</v>
      </c>
      <c r="X23" s="11"/>
      <c r="Y23" s="11"/>
      <c r="Z23" s="11"/>
      <c r="AA23" s="11"/>
      <c r="AB23" s="11"/>
      <c r="AC23" s="11"/>
      <c r="AD23" s="11"/>
      <c r="AE23" s="11"/>
      <c r="AF23" s="11"/>
    </row>
    <row r="24" spans="1:32" ht="17.25" customHeight="1">
      <c r="A24" s="105" t="s">
        <v>217</v>
      </c>
      <c r="B24" s="105"/>
      <c r="C24" s="105" t="s">
        <v>218</v>
      </c>
      <c r="D24" s="11">
        <v>127.36877800000001</v>
      </c>
      <c r="E24" s="11">
        <v>127.36877800000001</v>
      </c>
      <c r="F24" s="11">
        <v>127.36877800000001</v>
      </c>
      <c r="G24" s="11"/>
      <c r="H24" s="11"/>
      <c r="I24" s="11"/>
      <c r="J24" s="11"/>
      <c r="K24" s="11"/>
      <c r="L24" s="11"/>
      <c r="M24" s="11"/>
      <c r="N24" s="11"/>
      <c r="O24" s="11"/>
      <c r="P24" s="11"/>
      <c r="Q24" s="36"/>
      <c r="R24" s="36" t="s">
        <v>204</v>
      </c>
      <c r="S24" s="112" t="s">
        <v>219</v>
      </c>
      <c r="T24" s="11">
        <v>27</v>
      </c>
      <c r="U24" s="11">
        <v>27</v>
      </c>
      <c r="V24" s="11"/>
      <c r="W24" s="11">
        <v>27</v>
      </c>
      <c r="X24" s="11"/>
      <c r="Y24" s="11"/>
      <c r="Z24" s="11"/>
      <c r="AA24" s="11"/>
      <c r="AB24" s="11"/>
      <c r="AC24" s="11"/>
      <c r="AD24" s="11"/>
      <c r="AE24" s="11"/>
      <c r="AF24" s="11"/>
    </row>
    <row r="25" spans="1:32" ht="17.25" customHeight="1">
      <c r="A25" s="106"/>
      <c r="B25" s="106" t="s">
        <v>178</v>
      </c>
      <c r="C25" s="106" t="s">
        <v>177</v>
      </c>
      <c r="D25" s="11">
        <v>111.68988400000001</v>
      </c>
      <c r="E25" s="11">
        <v>111.68988400000001</v>
      </c>
      <c r="F25" s="11">
        <v>111.68988400000001</v>
      </c>
      <c r="G25" s="11"/>
      <c r="H25" s="11"/>
      <c r="I25" s="11"/>
      <c r="J25" s="11"/>
      <c r="K25" s="11"/>
      <c r="L25" s="11"/>
      <c r="M25" s="11"/>
      <c r="N25" s="11"/>
      <c r="O25" s="11"/>
      <c r="P25" s="11"/>
      <c r="Q25" s="36"/>
      <c r="R25" s="36" t="s">
        <v>188</v>
      </c>
      <c r="S25" s="112" t="s">
        <v>220</v>
      </c>
      <c r="T25" s="11">
        <v>25</v>
      </c>
      <c r="U25" s="11">
        <v>25</v>
      </c>
      <c r="V25" s="11"/>
      <c r="W25" s="11">
        <v>25</v>
      </c>
      <c r="X25" s="11"/>
      <c r="Y25" s="11"/>
      <c r="Z25" s="11"/>
      <c r="AA25" s="11"/>
      <c r="AB25" s="11"/>
      <c r="AC25" s="11"/>
      <c r="AD25" s="11"/>
      <c r="AE25" s="11"/>
      <c r="AF25" s="11"/>
    </row>
    <row r="26" spans="1:32" ht="17.25" customHeight="1">
      <c r="A26" s="106"/>
      <c r="B26" s="106" t="s">
        <v>181</v>
      </c>
      <c r="C26" s="106" t="s">
        <v>209</v>
      </c>
      <c r="D26" s="11">
        <v>15.678894</v>
      </c>
      <c r="E26" s="11">
        <v>15.678894</v>
      </c>
      <c r="F26" s="11">
        <v>15.678894</v>
      </c>
      <c r="G26" s="11"/>
      <c r="H26" s="11"/>
      <c r="I26" s="11"/>
      <c r="J26" s="11"/>
      <c r="K26" s="11"/>
      <c r="L26" s="11"/>
      <c r="M26" s="11"/>
      <c r="N26" s="11"/>
      <c r="O26" s="11"/>
      <c r="P26" s="11"/>
      <c r="Q26" s="36"/>
      <c r="R26" s="36" t="s">
        <v>195</v>
      </c>
      <c r="S26" s="112" t="s">
        <v>221</v>
      </c>
      <c r="T26" s="11">
        <v>10</v>
      </c>
      <c r="U26" s="11">
        <v>10</v>
      </c>
      <c r="V26" s="11"/>
      <c r="W26" s="11">
        <v>10</v>
      </c>
      <c r="X26" s="11"/>
      <c r="Y26" s="11"/>
      <c r="Z26" s="11"/>
      <c r="AA26" s="11"/>
      <c r="AB26" s="11"/>
      <c r="AC26" s="11"/>
      <c r="AD26" s="11"/>
      <c r="AE26" s="11"/>
      <c r="AF26" s="11"/>
    </row>
    <row r="27" spans="1:32" ht="17.25" customHeight="1">
      <c r="A27" s="105" t="s">
        <v>222</v>
      </c>
      <c r="B27" s="105"/>
      <c r="C27" s="105" t="s">
        <v>223</v>
      </c>
      <c r="D27" s="11">
        <v>63.128300000000003</v>
      </c>
      <c r="E27" s="11">
        <v>63.128300000000003</v>
      </c>
      <c r="F27" s="11">
        <v>63.128300000000003</v>
      </c>
      <c r="G27" s="11"/>
      <c r="H27" s="11"/>
      <c r="I27" s="11"/>
      <c r="J27" s="11"/>
      <c r="K27" s="11"/>
      <c r="L27" s="11"/>
      <c r="M27" s="11"/>
      <c r="N27" s="11"/>
      <c r="O27" s="11"/>
      <c r="P27" s="11"/>
      <c r="Q27" s="36"/>
      <c r="R27" s="36" t="s">
        <v>161</v>
      </c>
      <c r="S27" s="112" t="s">
        <v>224</v>
      </c>
      <c r="T27" s="11">
        <v>111</v>
      </c>
      <c r="U27" s="11">
        <v>111</v>
      </c>
      <c r="V27" s="11">
        <v>5</v>
      </c>
      <c r="W27" s="11">
        <v>106</v>
      </c>
      <c r="X27" s="11"/>
      <c r="Y27" s="11"/>
      <c r="Z27" s="11"/>
      <c r="AA27" s="11"/>
      <c r="AB27" s="11"/>
      <c r="AC27" s="11"/>
      <c r="AD27" s="11"/>
      <c r="AE27" s="11"/>
      <c r="AF27" s="11"/>
    </row>
    <row r="28" spans="1:32" ht="17.25" customHeight="1">
      <c r="A28" s="106"/>
      <c r="B28" s="106" t="s">
        <v>178</v>
      </c>
      <c r="C28" s="106" t="s">
        <v>225</v>
      </c>
      <c r="D28" s="11">
        <v>25.102699999999999</v>
      </c>
      <c r="E28" s="11">
        <v>25.102699999999999</v>
      </c>
      <c r="F28" s="11">
        <v>25.102699999999999</v>
      </c>
      <c r="G28" s="11"/>
      <c r="H28" s="11"/>
      <c r="I28" s="11"/>
      <c r="J28" s="11"/>
      <c r="K28" s="11"/>
      <c r="L28" s="11"/>
      <c r="M28" s="11"/>
      <c r="N28" s="11"/>
      <c r="O28" s="11"/>
      <c r="P28" s="11"/>
      <c r="Q28" s="36"/>
      <c r="R28" s="36" t="s">
        <v>163</v>
      </c>
      <c r="S28" s="112" t="s">
        <v>207</v>
      </c>
      <c r="T28" s="11">
        <v>75</v>
      </c>
      <c r="U28" s="11">
        <v>75</v>
      </c>
      <c r="V28" s="11"/>
      <c r="W28" s="11">
        <v>75</v>
      </c>
      <c r="X28" s="11"/>
      <c r="Y28" s="11"/>
      <c r="Z28" s="11"/>
      <c r="AA28" s="11"/>
      <c r="AB28" s="11"/>
      <c r="AC28" s="11"/>
      <c r="AD28" s="11"/>
      <c r="AE28" s="11"/>
      <c r="AF28" s="11"/>
    </row>
    <row r="29" spans="1:32" ht="17.25" customHeight="1">
      <c r="A29" s="106"/>
      <c r="B29" s="106" t="s">
        <v>201</v>
      </c>
      <c r="C29" s="106" t="s">
        <v>226</v>
      </c>
      <c r="D29" s="11">
        <v>38.025599999999997</v>
      </c>
      <c r="E29" s="11">
        <v>38.025599999999997</v>
      </c>
      <c r="F29" s="11">
        <v>38.025599999999997</v>
      </c>
      <c r="G29" s="11"/>
      <c r="H29" s="11"/>
      <c r="I29" s="11"/>
      <c r="J29" s="11"/>
      <c r="K29" s="11"/>
      <c r="L29" s="11"/>
      <c r="M29" s="11"/>
      <c r="N29" s="11"/>
      <c r="O29" s="11"/>
      <c r="P29" s="11"/>
      <c r="Q29" s="36"/>
      <c r="R29" s="36" t="s">
        <v>227</v>
      </c>
      <c r="S29" s="112" t="s">
        <v>228</v>
      </c>
      <c r="T29" s="11">
        <v>58.5</v>
      </c>
      <c r="U29" s="11">
        <v>58.5</v>
      </c>
      <c r="V29" s="11"/>
      <c r="W29" s="11">
        <v>58.5</v>
      </c>
      <c r="X29" s="11"/>
      <c r="Y29" s="11"/>
      <c r="Z29" s="11"/>
      <c r="AA29" s="11"/>
      <c r="AB29" s="11"/>
      <c r="AC29" s="11"/>
      <c r="AD29" s="11"/>
      <c r="AE29" s="11"/>
      <c r="AF29" s="11"/>
    </row>
    <row r="30" spans="1:32" ht="17.25" customHeight="1">
      <c r="A30" s="105" t="s">
        <v>229</v>
      </c>
      <c r="B30" s="105"/>
      <c r="C30" s="105" t="s">
        <v>230</v>
      </c>
      <c r="D30" s="11">
        <v>20</v>
      </c>
      <c r="E30" s="11">
        <v>20</v>
      </c>
      <c r="F30" s="11"/>
      <c r="G30" s="11">
        <v>20</v>
      </c>
      <c r="H30" s="11"/>
      <c r="I30" s="11"/>
      <c r="J30" s="11"/>
      <c r="K30" s="11"/>
      <c r="L30" s="11"/>
      <c r="M30" s="11"/>
      <c r="N30" s="11"/>
      <c r="O30" s="11"/>
      <c r="P30" s="11"/>
      <c r="Q30" s="36"/>
      <c r="R30" s="36" t="s">
        <v>231</v>
      </c>
      <c r="S30" s="112" t="s">
        <v>197</v>
      </c>
      <c r="T30" s="11">
        <v>6.44</v>
      </c>
      <c r="U30" s="11">
        <v>6.44</v>
      </c>
      <c r="V30" s="11">
        <v>3.44</v>
      </c>
      <c r="W30" s="11">
        <v>3</v>
      </c>
      <c r="X30" s="11"/>
      <c r="Y30" s="11"/>
      <c r="Z30" s="11"/>
      <c r="AA30" s="11"/>
      <c r="AB30" s="11"/>
      <c r="AC30" s="11"/>
      <c r="AD30" s="11"/>
      <c r="AE30" s="11"/>
      <c r="AF30" s="11"/>
    </row>
    <row r="31" spans="1:32" ht="17.25" customHeight="1">
      <c r="A31" s="106"/>
      <c r="B31" s="106" t="s">
        <v>178</v>
      </c>
      <c r="C31" s="106" t="s">
        <v>232</v>
      </c>
      <c r="D31" s="11">
        <v>20</v>
      </c>
      <c r="E31" s="11">
        <v>20</v>
      </c>
      <c r="F31" s="11"/>
      <c r="G31" s="11">
        <v>20</v>
      </c>
      <c r="H31" s="11"/>
      <c r="I31" s="11"/>
      <c r="J31" s="11"/>
      <c r="K31" s="11"/>
      <c r="L31" s="11"/>
      <c r="M31" s="11"/>
      <c r="N31" s="11"/>
      <c r="O31" s="11"/>
      <c r="P31" s="11"/>
      <c r="Q31" s="36"/>
      <c r="R31" s="36" t="s">
        <v>233</v>
      </c>
      <c r="S31" s="112" t="s">
        <v>199</v>
      </c>
      <c r="T31" s="11">
        <v>31.507234</v>
      </c>
      <c r="U31" s="11">
        <v>31.507234</v>
      </c>
      <c r="V31" s="11">
        <v>6.5072340000000004</v>
      </c>
      <c r="W31" s="11">
        <v>25</v>
      </c>
      <c r="X31" s="11"/>
      <c r="Y31" s="11"/>
      <c r="Z31" s="11"/>
      <c r="AA31" s="11"/>
      <c r="AB31" s="11"/>
      <c r="AC31" s="11"/>
      <c r="AD31" s="11"/>
      <c r="AE31" s="11"/>
      <c r="AF31" s="11"/>
    </row>
    <row r="32" spans="1:32" ht="17.25" customHeight="1">
      <c r="A32" s="9"/>
      <c r="B32" s="9"/>
      <c r="C32" s="9"/>
      <c r="D32" s="9"/>
      <c r="E32" s="9"/>
      <c r="F32" s="9"/>
      <c r="G32" s="9"/>
      <c r="H32" s="9"/>
      <c r="I32" s="9"/>
      <c r="J32" s="9"/>
      <c r="K32" s="9"/>
      <c r="L32" s="9"/>
      <c r="M32" s="9"/>
      <c r="N32" s="9"/>
      <c r="O32" s="9"/>
      <c r="P32" s="9"/>
      <c r="Q32" s="36"/>
      <c r="R32" s="36" t="s">
        <v>164</v>
      </c>
      <c r="S32" s="112" t="s">
        <v>205</v>
      </c>
      <c r="T32" s="11">
        <v>1.8817999999999999</v>
      </c>
      <c r="U32" s="11">
        <v>1.8817999999999999</v>
      </c>
      <c r="V32" s="11">
        <v>1.8817999999999999</v>
      </c>
      <c r="W32" s="11"/>
      <c r="X32" s="11"/>
      <c r="Y32" s="11"/>
      <c r="Z32" s="11"/>
      <c r="AA32" s="11"/>
      <c r="AB32" s="11"/>
      <c r="AC32" s="11"/>
      <c r="AD32" s="11"/>
      <c r="AE32" s="11"/>
      <c r="AF32" s="11"/>
    </row>
    <row r="33" spans="1:32" ht="17.25" customHeight="1">
      <c r="A33" s="9"/>
      <c r="B33" s="9"/>
      <c r="C33" s="9"/>
      <c r="D33" s="9"/>
      <c r="E33" s="9"/>
      <c r="F33" s="9"/>
      <c r="G33" s="9"/>
      <c r="H33" s="9"/>
      <c r="I33" s="9"/>
      <c r="J33" s="9"/>
      <c r="K33" s="9"/>
      <c r="L33" s="9"/>
      <c r="M33" s="9"/>
      <c r="N33" s="9"/>
      <c r="O33" s="9"/>
      <c r="P33" s="9"/>
      <c r="Q33" s="36"/>
      <c r="R33" s="36" t="s">
        <v>173</v>
      </c>
      <c r="S33" s="112" t="s">
        <v>234</v>
      </c>
      <c r="T33" s="11">
        <v>70</v>
      </c>
      <c r="U33" s="11">
        <v>70</v>
      </c>
      <c r="V33" s="11"/>
      <c r="W33" s="11">
        <v>70</v>
      </c>
      <c r="X33" s="11"/>
      <c r="Y33" s="11"/>
      <c r="Z33" s="11"/>
      <c r="AA33" s="11"/>
      <c r="AB33" s="11"/>
      <c r="AC33" s="11"/>
      <c r="AD33" s="11"/>
      <c r="AE33" s="11"/>
      <c r="AF33" s="11"/>
    </row>
    <row r="34" spans="1:32" ht="17.25" customHeight="1">
      <c r="A34" s="9"/>
      <c r="B34" s="9"/>
      <c r="C34" s="9"/>
      <c r="D34" s="9"/>
      <c r="E34" s="9"/>
      <c r="F34" s="9"/>
      <c r="G34" s="9"/>
      <c r="H34" s="9"/>
      <c r="I34" s="9"/>
      <c r="J34" s="9"/>
      <c r="K34" s="9"/>
      <c r="L34" s="9"/>
      <c r="M34" s="9"/>
      <c r="N34" s="9"/>
      <c r="O34" s="9"/>
      <c r="P34" s="9"/>
      <c r="Q34" s="36"/>
      <c r="R34" s="36" t="s">
        <v>174</v>
      </c>
      <c r="S34" s="112" t="s">
        <v>202</v>
      </c>
      <c r="T34" s="11">
        <v>73</v>
      </c>
      <c r="U34" s="11">
        <v>73</v>
      </c>
      <c r="V34" s="11"/>
      <c r="W34" s="11">
        <v>73</v>
      </c>
      <c r="X34" s="11"/>
      <c r="Y34" s="11"/>
      <c r="Z34" s="11"/>
      <c r="AA34" s="11"/>
      <c r="AB34" s="11"/>
      <c r="AC34" s="11"/>
      <c r="AD34" s="11"/>
      <c r="AE34" s="11"/>
      <c r="AF34" s="11"/>
    </row>
    <row r="35" spans="1:32" ht="17.25" customHeight="1">
      <c r="A35" s="9"/>
      <c r="B35" s="9"/>
      <c r="C35" s="9"/>
      <c r="D35" s="9"/>
      <c r="E35" s="9"/>
      <c r="F35" s="9"/>
      <c r="G35" s="9"/>
      <c r="H35" s="9"/>
      <c r="I35" s="9"/>
      <c r="J35" s="9"/>
      <c r="K35" s="9"/>
      <c r="L35" s="9"/>
      <c r="M35" s="9"/>
      <c r="N35" s="9"/>
      <c r="O35" s="9"/>
      <c r="P35" s="9"/>
      <c r="Q35" s="36"/>
      <c r="R35" s="36" t="s">
        <v>235</v>
      </c>
      <c r="S35" s="112" t="s">
        <v>236</v>
      </c>
      <c r="T35" s="11">
        <v>28.204107</v>
      </c>
      <c r="U35" s="11">
        <v>28.204107</v>
      </c>
      <c r="V35" s="11">
        <v>28.204107</v>
      </c>
      <c r="W35" s="11"/>
      <c r="X35" s="11"/>
      <c r="Y35" s="11"/>
      <c r="Z35" s="11"/>
      <c r="AA35" s="11"/>
      <c r="AB35" s="11"/>
      <c r="AC35" s="11"/>
      <c r="AD35" s="11"/>
      <c r="AE35" s="11"/>
      <c r="AF35" s="11"/>
    </row>
    <row r="36" spans="1:32" ht="17.25" customHeight="1">
      <c r="A36" s="9"/>
      <c r="B36" s="9"/>
      <c r="C36" s="9"/>
      <c r="D36" s="9"/>
      <c r="E36" s="9"/>
      <c r="F36" s="9"/>
      <c r="G36" s="9"/>
      <c r="H36" s="9"/>
      <c r="I36" s="9"/>
      <c r="J36" s="9"/>
      <c r="K36" s="9"/>
      <c r="L36" s="9"/>
      <c r="M36" s="9"/>
      <c r="N36" s="9"/>
      <c r="O36" s="9"/>
      <c r="P36" s="9"/>
      <c r="Q36" s="36"/>
      <c r="R36" s="36" t="s">
        <v>237</v>
      </c>
      <c r="S36" s="112" t="s">
        <v>238</v>
      </c>
      <c r="T36" s="11">
        <v>31.711133</v>
      </c>
      <c r="U36" s="11">
        <v>31.711133</v>
      </c>
      <c r="V36" s="11">
        <v>31.711133</v>
      </c>
      <c r="W36" s="11"/>
      <c r="X36" s="11"/>
      <c r="Y36" s="11"/>
      <c r="Z36" s="11"/>
      <c r="AA36" s="11"/>
      <c r="AB36" s="11"/>
      <c r="AC36" s="11"/>
      <c r="AD36" s="11"/>
      <c r="AE36" s="11"/>
      <c r="AF36" s="11"/>
    </row>
    <row r="37" spans="1:32" ht="17.25" customHeight="1">
      <c r="A37" s="9"/>
      <c r="B37" s="9"/>
      <c r="C37" s="9"/>
      <c r="D37" s="9"/>
      <c r="E37" s="9"/>
      <c r="F37" s="9"/>
      <c r="G37" s="9"/>
      <c r="H37" s="9"/>
      <c r="I37" s="9"/>
      <c r="J37" s="9"/>
      <c r="K37" s="9"/>
      <c r="L37" s="9"/>
      <c r="M37" s="9"/>
      <c r="N37" s="9"/>
      <c r="O37" s="9"/>
      <c r="P37" s="9"/>
      <c r="Q37" s="36"/>
      <c r="R37" s="36" t="s">
        <v>239</v>
      </c>
      <c r="S37" s="112" t="s">
        <v>206</v>
      </c>
      <c r="T37" s="11">
        <v>126.816733</v>
      </c>
      <c r="U37" s="11">
        <v>126.816733</v>
      </c>
      <c r="V37" s="11">
        <v>126.816733</v>
      </c>
      <c r="W37" s="11"/>
      <c r="X37" s="11"/>
      <c r="Y37" s="11"/>
      <c r="Z37" s="11"/>
      <c r="AA37" s="11"/>
      <c r="AB37" s="11"/>
      <c r="AC37" s="11"/>
      <c r="AD37" s="11"/>
      <c r="AE37" s="11"/>
      <c r="AF37" s="11"/>
    </row>
    <row r="38" spans="1:32" ht="17.25" customHeight="1">
      <c r="A38" s="9"/>
      <c r="B38" s="9"/>
      <c r="C38" s="9"/>
      <c r="D38" s="9"/>
      <c r="E38" s="9"/>
      <c r="F38" s="9"/>
      <c r="G38" s="9"/>
      <c r="H38" s="9"/>
      <c r="I38" s="9"/>
      <c r="J38" s="9"/>
      <c r="K38" s="9"/>
      <c r="L38" s="9"/>
      <c r="M38" s="9"/>
      <c r="N38" s="9"/>
      <c r="O38" s="9"/>
      <c r="P38" s="9"/>
      <c r="Q38" s="36"/>
      <c r="R38" s="36" t="s">
        <v>240</v>
      </c>
      <c r="S38" s="112" t="s">
        <v>241</v>
      </c>
      <c r="T38" s="11">
        <v>85.536000000000001</v>
      </c>
      <c r="U38" s="11">
        <v>85.536000000000001</v>
      </c>
      <c r="V38" s="11">
        <v>85.536000000000001</v>
      </c>
      <c r="W38" s="11"/>
      <c r="X38" s="11"/>
      <c r="Y38" s="11"/>
      <c r="Z38" s="11"/>
      <c r="AA38" s="11"/>
      <c r="AB38" s="11"/>
      <c r="AC38" s="11"/>
      <c r="AD38" s="11"/>
      <c r="AE38" s="11"/>
      <c r="AF38" s="11"/>
    </row>
    <row r="39" spans="1:32" ht="17.25" customHeight="1">
      <c r="A39" s="9"/>
      <c r="B39" s="9"/>
      <c r="C39" s="9"/>
      <c r="D39" s="9"/>
      <c r="E39" s="9"/>
      <c r="F39" s="9"/>
      <c r="G39" s="9"/>
      <c r="H39" s="9"/>
      <c r="I39" s="9"/>
      <c r="J39" s="9"/>
      <c r="K39" s="9"/>
      <c r="L39" s="9"/>
      <c r="M39" s="9"/>
      <c r="N39" s="9"/>
      <c r="O39" s="9"/>
      <c r="P39" s="9"/>
      <c r="Q39" s="36"/>
      <c r="R39" s="36" t="s">
        <v>186</v>
      </c>
      <c r="S39" s="112" t="s">
        <v>210</v>
      </c>
      <c r="T39" s="11">
        <v>10</v>
      </c>
      <c r="U39" s="11">
        <v>10</v>
      </c>
      <c r="V39" s="11"/>
      <c r="W39" s="11">
        <v>10</v>
      </c>
      <c r="X39" s="11"/>
      <c r="Y39" s="11"/>
      <c r="Z39" s="11"/>
      <c r="AA39" s="11"/>
      <c r="AB39" s="11"/>
      <c r="AC39" s="11"/>
      <c r="AD39" s="11"/>
      <c r="AE39" s="11"/>
      <c r="AF39" s="11"/>
    </row>
    <row r="40" spans="1:32" ht="17.25" customHeight="1">
      <c r="A40" s="9"/>
      <c r="B40" s="9"/>
      <c r="C40" s="9"/>
      <c r="D40" s="9"/>
      <c r="E40" s="9"/>
      <c r="F40" s="9"/>
      <c r="G40" s="9"/>
      <c r="H40" s="9"/>
      <c r="I40" s="9"/>
      <c r="J40" s="9"/>
      <c r="K40" s="9"/>
      <c r="L40" s="9"/>
      <c r="M40" s="9"/>
      <c r="N40" s="9"/>
      <c r="O40" s="9"/>
      <c r="P40" s="9"/>
      <c r="Q40" s="9" t="s">
        <v>242</v>
      </c>
      <c r="R40" s="9"/>
      <c r="S40" s="111" t="s">
        <v>223</v>
      </c>
      <c r="T40" s="11">
        <v>63.128300000000003</v>
      </c>
      <c r="U40" s="11">
        <v>63.128300000000003</v>
      </c>
      <c r="V40" s="11">
        <v>63.128300000000003</v>
      </c>
      <c r="W40" s="11"/>
      <c r="X40" s="11"/>
      <c r="Y40" s="11"/>
      <c r="Z40" s="11"/>
      <c r="AA40" s="11"/>
      <c r="AB40" s="11"/>
      <c r="AC40" s="11"/>
      <c r="AD40" s="11"/>
      <c r="AE40" s="11"/>
      <c r="AF40" s="11"/>
    </row>
    <row r="41" spans="1:32" ht="17.25" customHeight="1">
      <c r="A41" s="9"/>
      <c r="B41" s="9"/>
      <c r="C41" s="9"/>
      <c r="D41" s="9"/>
      <c r="E41" s="9"/>
      <c r="F41" s="9"/>
      <c r="G41" s="9"/>
      <c r="H41" s="9"/>
      <c r="I41" s="9"/>
      <c r="J41" s="9"/>
      <c r="K41" s="9"/>
      <c r="L41" s="9"/>
      <c r="M41" s="9"/>
      <c r="N41" s="9"/>
      <c r="O41" s="9"/>
      <c r="P41" s="9"/>
      <c r="Q41" s="36"/>
      <c r="R41" s="36" t="s">
        <v>178</v>
      </c>
      <c r="S41" s="112" t="s">
        <v>243</v>
      </c>
      <c r="T41" s="11">
        <v>38.025599999999997</v>
      </c>
      <c r="U41" s="11">
        <v>38.025599999999997</v>
      </c>
      <c r="V41" s="11">
        <v>38.025599999999997</v>
      </c>
      <c r="W41" s="11"/>
      <c r="X41" s="11"/>
      <c r="Y41" s="11"/>
      <c r="Z41" s="11"/>
      <c r="AA41" s="11"/>
      <c r="AB41" s="11"/>
      <c r="AC41" s="11"/>
      <c r="AD41" s="11"/>
      <c r="AE41" s="11"/>
      <c r="AF41" s="11"/>
    </row>
    <row r="42" spans="1:32" ht="17.25" customHeight="1">
      <c r="A42" s="9"/>
      <c r="B42" s="9"/>
      <c r="C42" s="9"/>
      <c r="D42" s="9"/>
      <c r="E42" s="9"/>
      <c r="F42" s="9"/>
      <c r="G42" s="9"/>
      <c r="H42" s="9"/>
      <c r="I42" s="9"/>
      <c r="J42" s="9"/>
      <c r="K42" s="9"/>
      <c r="L42" s="9"/>
      <c r="M42" s="9"/>
      <c r="N42" s="9"/>
      <c r="O42" s="9"/>
      <c r="P42" s="9"/>
      <c r="Q42" s="36"/>
      <c r="R42" s="36" t="s">
        <v>181</v>
      </c>
      <c r="S42" s="112" t="s">
        <v>244</v>
      </c>
      <c r="T42" s="11"/>
      <c r="U42" s="11"/>
      <c r="V42" s="11"/>
      <c r="W42" s="11"/>
      <c r="X42" s="11"/>
      <c r="Y42" s="11"/>
      <c r="Z42" s="11"/>
      <c r="AA42" s="11"/>
      <c r="AB42" s="11"/>
      <c r="AC42" s="11"/>
      <c r="AD42" s="11"/>
      <c r="AE42" s="11"/>
      <c r="AF42" s="11"/>
    </row>
    <row r="43" spans="1:32" ht="17.25" customHeight="1">
      <c r="A43" s="9"/>
      <c r="B43" s="9"/>
      <c r="C43" s="9"/>
      <c r="D43" s="9"/>
      <c r="E43" s="9"/>
      <c r="F43" s="9"/>
      <c r="G43" s="9"/>
      <c r="H43" s="9"/>
      <c r="I43" s="9"/>
      <c r="J43" s="9"/>
      <c r="K43" s="9"/>
      <c r="L43" s="9"/>
      <c r="M43" s="9"/>
      <c r="N43" s="9"/>
      <c r="O43" s="9"/>
      <c r="P43" s="9"/>
      <c r="Q43" s="36"/>
      <c r="R43" s="36" t="s">
        <v>201</v>
      </c>
      <c r="S43" s="112" t="s">
        <v>245</v>
      </c>
      <c r="T43" s="11">
        <v>10.1027</v>
      </c>
      <c r="U43" s="11">
        <v>10.1027</v>
      </c>
      <c r="V43" s="11">
        <v>10.1027</v>
      </c>
      <c r="W43" s="11"/>
      <c r="X43" s="11"/>
      <c r="Y43" s="11"/>
      <c r="Z43" s="11"/>
      <c r="AA43" s="11"/>
      <c r="AB43" s="11"/>
      <c r="AC43" s="11"/>
      <c r="AD43" s="11"/>
      <c r="AE43" s="11"/>
      <c r="AF43" s="11"/>
    </row>
    <row r="44" spans="1:32" ht="17.25" customHeight="1">
      <c r="A44" s="9"/>
      <c r="B44" s="9"/>
      <c r="C44" s="9"/>
      <c r="D44" s="9"/>
      <c r="E44" s="9"/>
      <c r="F44" s="9"/>
      <c r="G44" s="9"/>
      <c r="H44" s="9"/>
      <c r="I44" s="9"/>
      <c r="J44" s="9"/>
      <c r="K44" s="9"/>
      <c r="L44" s="9"/>
      <c r="M44" s="9"/>
      <c r="N44" s="9"/>
      <c r="O44" s="9"/>
      <c r="P44" s="9"/>
      <c r="Q44" s="36"/>
      <c r="R44" s="36" t="s">
        <v>188</v>
      </c>
      <c r="S44" s="112" t="s">
        <v>246</v>
      </c>
      <c r="T44" s="11">
        <v>15</v>
      </c>
      <c r="U44" s="11">
        <v>15</v>
      </c>
      <c r="V44" s="11">
        <v>15</v>
      </c>
      <c r="W44" s="11"/>
      <c r="X44" s="11"/>
      <c r="Y44" s="11"/>
      <c r="Z44" s="11"/>
      <c r="AA44" s="11"/>
      <c r="AB44" s="11"/>
      <c r="AC44" s="11"/>
      <c r="AD44" s="11"/>
      <c r="AE44" s="11"/>
      <c r="AF44" s="11"/>
    </row>
    <row r="45" spans="1:32" ht="17.25" customHeight="1">
      <c r="A45" s="9"/>
      <c r="B45" s="9"/>
      <c r="C45" s="9"/>
      <c r="D45" s="9"/>
      <c r="E45" s="9"/>
      <c r="F45" s="9"/>
      <c r="G45" s="9"/>
      <c r="H45" s="9"/>
      <c r="I45" s="9"/>
      <c r="J45" s="9"/>
      <c r="K45" s="9"/>
      <c r="L45" s="9"/>
      <c r="M45" s="9"/>
      <c r="N45" s="9"/>
      <c r="O45" s="9"/>
      <c r="P45" s="9"/>
      <c r="Q45" s="9" t="s">
        <v>247</v>
      </c>
      <c r="R45" s="9"/>
      <c r="S45" s="111" t="s">
        <v>248</v>
      </c>
      <c r="T45" s="11">
        <v>203.5</v>
      </c>
      <c r="U45" s="11">
        <v>203.5</v>
      </c>
      <c r="V45" s="11"/>
      <c r="W45" s="11">
        <v>203.5</v>
      </c>
      <c r="X45" s="11"/>
      <c r="Y45" s="11"/>
      <c r="Z45" s="11"/>
      <c r="AA45" s="11"/>
      <c r="AB45" s="11"/>
      <c r="AC45" s="11"/>
      <c r="AD45" s="11"/>
      <c r="AE45" s="11"/>
      <c r="AF45" s="11"/>
    </row>
    <row r="46" spans="1:32" ht="17.25" customHeight="1">
      <c r="A46" s="9"/>
      <c r="B46" s="9"/>
      <c r="C46" s="9"/>
      <c r="D46" s="9"/>
      <c r="E46" s="9"/>
      <c r="F46" s="9"/>
      <c r="G46" s="9"/>
      <c r="H46" s="9"/>
      <c r="I46" s="9"/>
      <c r="J46" s="9"/>
      <c r="K46" s="9"/>
      <c r="L46" s="9"/>
      <c r="M46" s="9"/>
      <c r="N46" s="9"/>
      <c r="O46" s="9"/>
      <c r="P46" s="9"/>
      <c r="Q46" s="36"/>
      <c r="R46" s="36" t="s">
        <v>181</v>
      </c>
      <c r="S46" s="112" t="s">
        <v>249</v>
      </c>
      <c r="T46" s="11">
        <v>47</v>
      </c>
      <c r="U46" s="11">
        <v>47</v>
      </c>
      <c r="V46" s="11"/>
      <c r="W46" s="11">
        <v>47</v>
      </c>
      <c r="X46" s="11"/>
      <c r="Y46" s="11"/>
      <c r="Z46" s="11"/>
      <c r="AA46" s="11"/>
      <c r="AB46" s="11"/>
      <c r="AC46" s="11"/>
      <c r="AD46" s="11"/>
      <c r="AE46" s="11"/>
      <c r="AF46" s="11"/>
    </row>
    <row r="47" spans="1:32" ht="17.25" customHeight="1">
      <c r="A47" s="9"/>
      <c r="B47" s="9"/>
      <c r="C47" s="9"/>
      <c r="D47" s="9"/>
      <c r="E47" s="9"/>
      <c r="F47" s="9"/>
      <c r="G47" s="9"/>
      <c r="H47" s="9"/>
      <c r="I47" s="9"/>
      <c r="J47" s="9"/>
      <c r="K47" s="9"/>
      <c r="L47" s="9"/>
      <c r="M47" s="9"/>
      <c r="N47" s="9"/>
      <c r="O47" s="9"/>
      <c r="P47" s="9"/>
      <c r="Q47" s="36"/>
      <c r="R47" s="36" t="s">
        <v>184</v>
      </c>
      <c r="S47" s="112" t="s">
        <v>250</v>
      </c>
      <c r="T47" s="11">
        <v>20</v>
      </c>
      <c r="U47" s="11">
        <v>20</v>
      </c>
      <c r="V47" s="11"/>
      <c r="W47" s="11">
        <v>20</v>
      </c>
      <c r="X47" s="11"/>
      <c r="Y47" s="11"/>
      <c r="Z47" s="11"/>
      <c r="AA47" s="11"/>
      <c r="AB47" s="11"/>
      <c r="AC47" s="11"/>
      <c r="AD47" s="11"/>
      <c r="AE47" s="11"/>
      <c r="AF47" s="11"/>
    </row>
    <row r="48" spans="1:32" ht="17.25" customHeight="1">
      <c r="A48" s="9"/>
      <c r="B48" s="9"/>
      <c r="C48" s="9"/>
      <c r="D48" s="9"/>
      <c r="E48" s="9"/>
      <c r="F48" s="9"/>
      <c r="G48" s="9"/>
      <c r="H48" s="9"/>
      <c r="I48" s="9"/>
      <c r="J48" s="9"/>
      <c r="K48" s="9"/>
      <c r="L48" s="9"/>
      <c r="M48" s="9"/>
      <c r="N48" s="9"/>
      <c r="O48" s="9"/>
      <c r="P48" s="9"/>
      <c r="Q48" s="36"/>
      <c r="R48" s="36" t="s">
        <v>188</v>
      </c>
      <c r="S48" s="112" t="s">
        <v>251</v>
      </c>
      <c r="T48" s="11">
        <v>136.5</v>
      </c>
      <c r="U48" s="11">
        <v>136.5</v>
      </c>
      <c r="V48" s="11"/>
      <c r="W48" s="11">
        <v>136.5</v>
      </c>
      <c r="X48" s="11"/>
      <c r="Y48" s="11"/>
      <c r="Z48" s="11"/>
      <c r="AA48" s="11"/>
      <c r="AB48" s="11"/>
      <c r="AC48" s="11"/>
      <c r="AD48" s="11"/>
      <c r="AE48" s="11"/>
      <c r="AF48" s="11"/>
    </row>
    <row r="49" spans="1:32" ht="17.25" customHeight="1">
      <c r="A49" s="9"/>
      <c r="B49" s="9"/>
      <c r="C49" s="9"/>
      <c r="D49" s="9"/>
      <c r="E49" s="9"/>
      <c r="F49" s="9"/>
      <c r="G49" s="9"/>
      <c r="H49" s="9"/>
      <c r="I49" s="9"/>
      <c r="J49" s="9"/>
      <c r="K49" s="9"/>
      <c r="L49" s="9"/>
      <c r="M49" s="9"/>
      <c r="N49" s="9"/>
      <c r="O49" s="9"/>
      <c r="P49" s="9"/>
      <c r="Q49" s="9" t="s">
        <v>252</v>
      </c>
      <c r="R49" s="9"/>
      <c r="S49" s="111" t="s">
        <v>57</v>
      </c>
      <c r="T49" s="11">
        <v>20</v>
      </c>
      <c r="U49" s="11">
        <v>20</v>
      </c>
      <c r="V49" s="11"/>
      <c r="W49" s="11">
        <v>20</v>
      </c>
      <c r="X49" s="11"/>
      <c r="Y49" s="11"/>
      <c r="Z49" s="11"/>
      <c r="AA49" s="11"/>
      <c r="AB49" s="11"/>
      <c r="AC49" s="11"/>
      <c r="AD49" s="11"/>
      <c r="AE49" s="11"/>
      <c r="AF49" s="11"/>
    </row>
    <row r="50" spans="1:32" ht="17.25" customHeight="1">
      <c r="A50" s="9"/>
      <c r="B50" s="9"/>
      <c r="C50" s="9"/>
      <c r="D50" s="9"/>
      <c r="E50" s="9"/>
      <c r="F50" s="9"/>
      <c r="G50" s="9"/>
      <c r="H50" s="9"/>
      <c r="I50" s="9"/>
      <c r="J50" s="9"/>
      <c r="K50" s="9"/>
      <c r="L50" s="9"/>
      <c r="M50" s="9"/>
      <c r="N50" s="9"/>
      <c r="O50" s="9"/>
      <c r="P50" s="9"/>
      <c r="Q50" s="36"/>
      <c r="R50" s="36" t="s">
        <v>186</v>
      </c>
      <c r="S50" s="112" t="s">
        <v>57</v>
      </c>
      <c r="T50" s="11">
        <v>20</v>
      </c>
      <c r="U50" s="11">
        <v>20</v>
      </c>
      <c r="V50" s="11"/>
      <c r="W50" s="11">
        <v>20</v>
      </c>
      <c r="X50" s="11"/>
      <c r="Y50" s="11"/>
      <c r="Z50" s="11"/>
      <c r="AA50" s="11"/>
      <c r="AB50" s="11"/>
      <c r="AC50" s="11"/>
      <c r="AD50" s="11"/>
      <c r="AE50" s="11"/>
      <c r="AF50" s="11"/>
    </row>
    <row r="51" spans="1:32" ht="20.25" customHeight="1">
      <c r="A51" s="238" t="s">
        <v>23</v>
      </c>
      <c r="B51" s="239"/>
      <c r="C51" s="240"/>
      <c r="D51" s="11">
        <v>2931.9396299999999</v>
      </c>
      <c r="E51" s="11">
        <v>2931.9396299999999</v>
      </c>
      <c r="F51" s="11">
        <v>2074.9396299999999</v>
      </c>
      <c r="G51" s="11">
        <v>857</v>
      </c>
      <c r="H51" s="11"/>
      <c r="I51" s="11"/>
      <c r="J51" s="11"/>
      <c r="K51" s="11"/>
      <c r="L51" s="11"/>
      <c r="M51" s="11"/>
      <c r="N51" s="11"/>
      <c r="O51" s="11"/>
      <c r="P51" s="11"/>
      <c r="Q51" s="241" t="s">
        <v>23</v>
      </c>
      <c r="R51" s="241"/>
      <c r="S51" s="242"/>
      <c r="T51" s="11">
        <v>2931.9396299999999</v>
      </c>
      <c r="U51" s="11">
        <v>2931.9396299999999</v>
      </c>
      <c r="V51" s="11">
        <v>2074.9396299999999</v>
      </c>
      <c r="W51" s="11">
        <v>857</v>
      </c>
      <c r="X51" s="11"/>
      <c r="Y51" s="11"/>
      <c r="Z51" s="11"/>
      <c r="AA51" s="11"/>
      <c r="AB51" s="11"/>
      <c r="AC51" s="11"/>
      <c r="AD51" s="11"/>
      <c r="AE51" s="11"/>
      <c r="AF51" s="11"/>
    </row>
  </sheetData>
  <mergeCells count="16">
    <mergeCell ref="A51:C51"/>
    <mergeCell ref="Q51:S51"/>
    <mergeCell ref="D5:D6"/>
    <mergeCell ref="T5:T6"/>
    <mergeCell ref="A2:AC2"/>
    <mergeCell ref="A3:C3"/>
    <mergeCell ref="A4:P4"/>
    <mergeCell ref="Q4:AF4"/>
    <mergeCell ref="A5:C5"/>
    <mergeCell ref="E5:G5"/>
    <mergeCell ref="H5:J5"/>
    <mergeCell ref="K5:M5"/>
    <mergeCell ref="Q5:S5"/>
    <mergeCell ref="U5:W5"/>
    <mergeCell ref="X5:Z5"/>
    <mergeCell ref="AA5:AC5"/>
  </mergeCells>
  <phoneticPr fontId="33" type="noConversion"/>
  <pageMargins left="0.75" right="0.75" top="1" bottom="1" header="0.5" footer="0.5"/>
  <pageSetup paperSize="9" fitToWidth="0" fitToHeight="0" orientation="portrait"/>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F7"/>
  <sheetViews>
    <sheetView workbookViewId="0">
      <selection activeCell="E7" sqref="E7:F7"/>
    </sheetView>
  </sheetViews>
  <sheetFormatPr defaultColWidth="9.109375" defaultRowHeight="14.25" customHeight="1"/>
  <cols>
    <col min="1" max="2" width="27.44140625" customWidth="1"/>
    <col min="3" max="3" width="17.33203125" customWidth="1"/>
    <col min="4" max="5" width="26.33203125" customWidth="1"/>
    <col min="6" max="6" width="18.6640625" customWidth="1"/>
  </cols>
  <sheetData>
    <row r="1" spans="1:6" ht="14.25" customHeight="1">
      <c r="A1" s="95"/>
      <c r="B1" s="95"/>
      <c r="C1" s="49"/>
      <c r="F1" s="96" t="s">
        <v>253</v>
      </c>
    </row>
    <row r="2" spans="1:6" ht="25.5" customHeight="1">
      <c r="A2" s="243" t="s">
        <v>254</v>
      </c>
      <c r="B2" s="243"/>
      <c r="C2" s="243"/>
      <c r="D2" s="243"/>
      <c r="E2" s="243"/>
      <c r="F2" s="243"/>
    </row>
    <row r="3" spans="1:6" ht="15.75" customHeight="1">
      <c r="A3" s="219" t="str">
        <f>"单位名称："&amp;"中国共产党曲靖市委员会办公室"</f>
        <v>单位名称：中国共产党曲靖市委员会办公室</v>
      </c>
      <c r="B3" s="244"/>
      <c r="C3" s="245"/>
      <c r="D3" s="220"/>
      <c r="F3" s="149" t="s">
        <v>2</v>
      </c>
    </row>
    <row r="4" spans="1:6" ht="19.5" customHeight="1">
      <c r="A4" s="246" t="s">
        <v>255</v>
      </c>
      <c r="B4" s="196" t="s">
        <v>256</v>
      </c>
      <c r="C4" s="196" t="s">
        <v>257</v>
      </c>
      <c r="D4" s="196"/>
      <c r="E4" s="196"/>
      <c r="F4" s="196" t="s">
        <v>205</v>
      </c>
    </row>
    <row r="5" spans="1:6" ht="19.5" customHeight="1">
      <c r="A5" s="246"/>
      <c r="B5" s="196"/>
      <c r="C5" s="43" t="s">
        <v>31</v>
      </c>
      <c r="D5" s="43" t="s">
        <v>258</v>
      </c>
      <c r="E5" s="43" t="s">
        <v>259</v>
      </c>
      <c r="F5" s="196"/>
    </row>
    <row r="6" spans="1:6" ht="18.75" customHeight="1">
      <c r="A6" s="97">
        <v>1</v>
      </c>
      <c r="B6" s="97">
        <v>2</v>
      </c>
      <c r="C6" s="98">
        <v>3</v>
      </c>
      <c r="D6" s="97">
        <v>4</v>
      </c>
      <c r="E6" s="97">
        <v>5</v>
      </c>
      <c r="F6" s="97">
        <v>6</v>
      </c>
    </row>
    <row r="7" spans="1:6" ht="18.75" customHeight="1">
      <c r="A7" s="11">
        <v>128.698533</v>
      </c>
      <c r="B7" s="11"/>
      <c r="C7" s="11">
        <v>126.816733</v>
      </c>
      <c r="D7" s="11"/>
      <c r="E7" s="11">
        <v>126.816733</v>
      </c>
      <c r="F7" s="11">
        <v>1.8817999999999999</v>
      </c>
    </row>
  </sheetData>
  <mergeCells count="6">
    <mergeCell ref="A2:F2"/>
    <mergeCell ref="A3:D3"/>
    <mergeCell ref="C4:E4"/>
    <mergeCell ref="A4:A5"/>
    <mergeCell ref="B4:B5"/>
    <mergeCell ref="F4:F5"/>
  </mergeCells>
  <phoneticPr fontId="33" type="noConversion"/>
  <pageMargins left="0.75" right="0.75" top="1" bottom="1" header="0.5" footer="0.5"/>
  <pageSetup paperSize="9" fitToWidth="0" fitToHeight="0" orientation="portrait"/>
</worksheet>
</file>

<file path=xl/worksheets/sheet8.xml><?xml version="1.0" encoding="utf-8"?>
<worksheet xmlns="http://schemas.openxmlformats.org/spreadsheetml/2006/main" xmlns:r="http://schemas.openxmlformats.org/officeDocument/2006/relationships">
  <sheetPr>
    <outlinePr summaryBelow="0" summaryRight="0"/>
    <pageSetUpPr fitToPage="1"/>
  </sheetPr>
  <dimension ref="A1:Z73"/>
  <sheetViews>
    <sheetView topLeftCell="G42" workbookViewId="0">
      <selection activeCell="C4" sqref="C4:C7"/>
    </sheetView>
  </sheetViews>
  <sheetFormatPr defaultColWidth="9.109375" defaultRowHeight="14.25" customHeight="1" outlineLevelRow="1"/>
  <cols>
    <col min="1" max="1" width="32.88671875" customWidth="1"/>
    <col min="2" max="2" width="20.6640625" customWidth="1"/>
    <col min="3" max="3" width="31.33203125" customWidth="1"/>
    <col min="4" max="4" width="10.109375" customWidth="1"/>
    <col min="5" max="5" width="17.5546875" customWidth="1"/>
    <col min="6" max="6" width="10.33203125" customWidth="1"/>
    <col min="7" max="7" width="23" customWidth="1"/>
    <col min="8" max="8" width="10.6640625" customWidth="1"/>
    <col min="9" max="9" width="11" customWidth="1"/>
    <col min="10" max="10" width="15.44140625" customWidth="1"/>
    <col min="11" max="11" width="10.6640625" customWidth="1"/>
    <col min="12" max="13" width="11.109375" customWidth="1"/>
    <col min="15" max="15" width="11.109375" customWidth="1"/>
    <col min="16" max="16" width="11.88671875" customWidth="1"/>
    <col min="20" max="20" width="12.109375" customWidth="1"/>
    <col min="21" max="23" width="12.33203125" customWidth="1"/>
    <col min="24" max="24" width="12.6640625" customWidth="1"/>
    <col min="25" max="26" width="11.109375" customWidth="1"/>
  </cols>
  <sheetData>
    <row r="1" spans="1:26" ht="16.5" customHeight="1">
      <c r="B1" s="88"/>
      <c r="D1" s="89"/>
      <c r="E1" s="89"/>
      <c r="F1" s="89"/>
      <c r="G1" s="89"/>
      <c r="H1" s="90"/>
      <c r="I1" s="90"/>
      <c r="K1" s="90"/>
      <c r="L1" s="90"/>
      <c r="M1" s="90"/>
      <c r="P1" s="90"/>
      <c r="T1" s="90"/>
      <c r="X1" s="88"/>
      <c r="Z1" s="37" t="s">
        <v>260</v>
      </c>
    </row>
    <row r="2" spans="1:26" ht="26.25" customHeight="1">
      <c r="A2" s="247" t="s">
        <v>261</v>
      </c>
      <c r="B2" s="247"/>
      <c r="C2" s="247"/>
      <c r="D2" s="247"/>
      <c r="E2" s="247"/>
      <c r="F2" s="247"/>
      <c r="G2" s="247"/>
      <c r="H2" s="247"/>
      <c r="I2" s="247"/>
      <c r="J2" s="190"/>
      <c r="K2" s="247"/>
      <c r="L2" s="247"/>
      <c r="M2" s="247"/>
      <c r="N2" s="190"/>
      <c r="O2" s="190"/>
      <c r="P2" s="247"/>
      <c r="Q2" s="190"/>
      <c r="R2" s="190"/>
      <c r="S2" s="190"/>
      <c r="T2" s="247"/>
      <c r="U2" s="247"/>
      <c r="V2" s="247"/>
      <c r="W2" s="247"/>
      <c r="X2" s="247"/>
      <c r="Y2" s="247"/>
      <c r="Z2" s="247"/>
    </row>
    <row r="3" spans="1:26" ht="15" customHeight="1">
      <c r="A3" s="219" t="str">
        <f>"单位名称："&amp;"中国共产党曲靖市委员会办公室"</f>
        <v>单位名称：中国共产党曲靖市委员会办公室</v>
      </c>
      <c r="B3" s="248"/>
      <c r="C3" s="248"/>
      <c r="D3" s="248"/>
      <c r="E3" s="248"/>
      <c r="F3" s="248"/>
      <c r="G3" s="248"/>
      <c r="H3" s="91"/>
      <c r="I3" s="91"/>
      <c r="J3" s="4"/>
      <c r="K3" s="91"/>
      <c r="L3" s="91"/>
      <c r="M3" s="91"/>
      <c r="N3" s="4"/>
      <c r="O3" s="4"/>
      <c r="P3" s="91"/>
      <c r="Q3" s="4"/>
      <c r="R3" s="4"/>
      <c r="S3" s="4"/>
      <c r="T3" s="91"/>
      <c r="X3" s="88"/>
      <c r="Z3" s="150" t="s">
        <v>2</v>
      </c>
    </row>
    <row r="4" spans="1:26" ht="18" customHeight="1">
      <c r="A4" s="255" t="s">
        <v>262</v>
      </c>
      <c r="B4" s="255" t="s">
        <v>263</v>
      </c>
      <c r="C4" s="255" t="s">
        <v>264</v>
      </c>
      <c r="D4" s="255" t="s">
        <v>265</v>
      </c>
      <c r="E4" s="255" t="s">
        <v>266</v>
      </c>
      <c r="F4" s="255" t="s">
        <v>267</v>
      </c>
      <c r="G4" s="255" t="s">
        <v>268</v>
      </c>
      <c r="H4" s="226" t="s">
        <v>269</v>
      </c>
      <c r="I4" s="226" t="s">
        <v>269</v>
      </c>
      <c r="J4" s="196"/>
      <c r="K4" s="226"/>
      <c r="L4" s="226"/>
      <c r="M4" s="226"/>
      <c r="N4" s="196"/>
      <c r="O4" s="196"/>
      <c r="P4" s="226"/>
      <c r="Q4" s="196"/>
      <c r="R4" s="196"/>
      <c r="S4" s="196"/>
      <c r="T4" s="249" t="s">
        <v>35</v>
      </c>
      <c r="U4" s="226" t="s">
        <v>36</v>
      </c>
      <c r="V4" s="226"/>
      <c r="W4" s="226"/>
      <c r="X4" s="226"/>
      <c r="Y4" s="226"/>
      <c r="Z4" s="226"/>
    </row>
    <row r="5" spans="1:26" ht="18" customHeight="1">
      <c r="A5" s="256"/>
      <c r="B5" s="259"/>
      <c r="C5" s="256"/>
      <c r="D5" s="256"/>
      <c r="E5" s="256"/>
      <c r="F5" s="256"/>
      <c r="G5" s="256"/>
      <c r="H5" s="226" t="s">
        <v>270</v>
      </c>
      <c r="I5" s="226" t="s">
        <v>32</v>
      </c>
      <c r="J5" s="196"/>
      <c r="K5" s="226"/>
      <c r="L5" s="226"/>
      <c r="M5" s="226"/>
      <c r="N5" s="196"/>
      <c r="O5" s="196"/>
      <c r="P5" s="226"/>
      <c r="Q5" s="196" t="s">
        <v>271</v>
      </c>
      <c r="R5" s="196"/>
      <c r="S5" s="196"/>
      <c r="T5" s="255" t="s">
        <v>35</v>
      </c>
      <c r="U5" s="226" t="s">
        <v>36</v>
      </c>
      <c r="V5" s="249" t="s">
        <v>37</v>
      </c>
      <c r="W5" s="226" t="s">
        <v>36</v>
      </c>
      <c r="X5" s="249" t="s">
        <v>39</v>
      </c>
      <c r="Y5" s="249" t="s">
        <v>40</v>
      </c>
      <c r="Z5" s="250" t="s">
        <v>41</v>
      </c>
    </row>
    <row r="6" spans="1:26" ht="14.25" customHeight="1">
      <c r="A6" s="257"/>
      <c r="B6" s="257"/>
      <c r="C6" s="257"/>
      <c r="D6" s="257"/>
      <c r="E6" s="257"/>
      <c r="F6" s="257"/>
      <c r="G6" s="257"/>
      <c r="H6" s="257"/>
      <c r="I6" s="251" t="s">
        <v>272</v>
      </c>
      <c r="J6" s="250" t="s">
        <v>273</v>
      </c>
      <c r="K6" s="255" t="s">
        <v>274</v>
      </c>
      <c r="L6" s="255" t="s">
        <v>275</v>
      </c>
      <c r="M6" s="255" t="s">
        <v>276</v>
      </c>
      <c r="N6" s="255" t="s">
        <v>277</v>
      </c>
      <c r="O6" s="255" t="s">
        <v>33</v>
      </c>
      <c r="P6" s="255" t="s">
        <v>34</v>
      </c>
      <c r="Q6" s="255" t="s">
        <v>32</v>
      </c>
      <c r="R6" s="255" t="s">
        <v>33</v>
      </c>
      <c r="S6" s="255" t="s">
        <v>34</v>
      </c>
      <c r="T6" s="257"/>
      <c r="U6" s="255" t="s">
        <v>31</v>
      </c>
      <c r="V6" s="255" t="s">
        <v>37</v>
      </c>
      <c r="W6" s="255" t="s">
        <v>278</v>
      </c>
      <c r="X6" s="255" t="s">
        <v>39</v>
      </c>
      <c r="Y6" s="255" t="s">
        <v>40</v>
      </c>
      <c r="Z6" s="255" t="s">
        <v>41</v>
      </c>
    </row>
    <row r="7" spans="1:26" ht="37.5" customHeight="1">
      <c r="A7" s="258"/>
      <c r="B7" s="258"/>
      <c r="C7" s="258"/>
      <c r="D7" s="258"/>
      <c r="E7" s="258"/>
      <c r="F7" s="258"/>
      <c r="G7" s="258"/>
      <c r="H7" s="258"/>
      <c r="I7" s="35" t="s">
        <v>31</v>
      </c>
      <c r="J7" s="35" t="s">
        <v>279</v>
      </c>
      <c r="K7" s="260" t="s">
        <v>273</v>
      </c>
      <c r="L7" s="260" t="s">
        <v>275</v>
      </c>
      <c r="M7" s="260" t="s">
        <v>276</v>
      </c>
      <c r="N7" s="260" t="s">
        <v>277</v>
      </c>
      <c r="O7" s="260" t="s">
        <v>277</v>
      </c>
      <c r="P7" s="260" t="s">
        <v>277</v>
      </c>
      <c r="Q7" s="260" t="s">
        <v>275</v>
      </c>
      <c r="R7" s="260" t="s">
        <v>276</v>
      </c>
      <c r="S7" s="260" t="s">
        <v>277</v>
      </c>
      <c r="T7" s="260" t="s">
        <v>35</v>
      </c>
      <c r="U7" s="260" t="s">
        <v>31</v>
      </c>
      <c r="V7" s="260" t="s">
        <v>37</v>
      </c>
      <c r="W7" s="260" t="s">
        <v>278</v>
      </c>
      <c r="X7" s="260" t="s">
        <v>39</v>
      </c>
      <c r="Y7" s="260" t="s">
        <v>40</v>
      </c>
      <c r="Z7" s="260" t="s">
        <v>41</v>
      </c>
    </row>
    <row r="8" spans="1:26" ht="14.25" customHeight="1">
      <c r="A8" s="8">
        <v>1</v>
      </c>
      <c r="B8" s="8">
        <v>2</v>
      </c>
      <c r="C8" s="8">
        <v>3</v>
      </c>
      <c r="D8" s="8">
        <v>4</v>
      </c>
      <c r="E8" s="8">
        <v>5</v>
      </c>
      <c r="F8" s="8">
        <v>6</v>
      </c>
      <c r="G8" s="8">
        <v>7</v>
      </c>
      <c r="H8" s="8">
        <v>8</v>
      </c>
      <c r="I8" s="8">
        <v>9</v>
      </c>
      <c r="J8" s="8">
        <v>10</v>
      </c>
      <c r="K8" s="8">
        <v>11</v>
      </c>
      <c r="L8" s="8">
        <v>12</v>
      </c>
      <c r="M8" s="8">
        <v>13</v>
      </c>
      <c r="N8" s="8">
        <v>14</v>
      </c>
      <c r="O8" s="8">
        <v>15</v>
      </c>
      <c r="P8" s="8">
        <v>16</v>
      </c>
      <c r="Q8" s="8">
        <v>17</v>
      </c>
      <c r="R8" s="8">
        <v>18</v>
      </c>
      <c r="S8" s="8">
        <v>19</v>
      </c>
      <c r="T8" s="8">
        <v>20</v>
      </c>
      <c r="U8" s="8">
        <v>21</v>
      </c>
      <c r="V8" s="8">
        <v>22</v>
      </c>
      <c r="W8" s="8">
        <v>23</v>
      </c>
      <c r="X8" s="8">
        <v>24</v>
      </c>
      <c r="Y8" s="48">
        <v>25</v>
      </c>
      <c r="Z8" s="94">
        <v>26</v>
      </c>
    </row>
    <row r="9" spans="1:26" ht="21" customHeight="1" outlineLevel="1">
      <c r="A9" s="9" t="s">
        <v>43</v>
      </c>
      <c r="B9" s="92"/>
      <c r="C9" s="92"/>
      <c r="D9" s="92"/>
      <c r="E9" s="92"/>
      <c r="F9" s="92"/>
      <c r="G9" s="92"/>
      <c r="H9" s="11">
        <v>2074.94</v>
      </c>
      <c r="I9" s="11">
        <v>2074.94</v>
      </c>
      <c r="J9" s="11"/>
      <c r="K9" s="11"/>
      <c r="L9" s="11"/>
      <c r="M9" s="11">
        <v>1997.9396300000001</v>
      </c>
      <c r="N9" s="11"/>
      <c r="O9" s="11"/>
      <c r="P9" s="11"/>
      <c r="Q9" s="11"/>
      <c r="R9" s="11"/>
      <c r="S9" s="11"/>
      <c r="T9" s="11"/>
      <c r="U9" s="11"/>
      <c r="V9" s="11"/>
      <c r="W9" s="11"/>
      <c r="X9" s="11"/>
      <c r="Y9" s="11"/>
      <c r="Z9" s="11"/>
    </row>
    <row r="10" spans="1:26" ht="23.25" customHeight="1" outlineLevel="1">
      <c r="A10" s="36" t="s">
        <v>43</v>
      </c>
      <c r="B10" s="9"/>
      <c r="C10" s="9"/>
      <c r="D10" s="9"/>
      <c r="E10" s="9"/>
      <c r="F10" s="9"/>
      <c r="G10" s="9"/>
      <c r="H10" s="11">
        <v>2074.94</v>
      </c>
      <c r="I10" s="11">
        <v>2074.94</v>
      </c>
      <c r="J10" s="11"/>
      <c r="K10" s="11"/>
      <c r="L10" s="11"/>
      <c r="M10" s="11">
        <v>1997.9396300000001</v>
      </c>
      <c r="N10" s="11"/>
      <c r="O10" s="11"/>
      <c r="P10" s="11"/>
      <c r="Q10" s="11"/>
      <c r="R10" s="11"/>
      <c r="S10" s="11"/>
      <c r="T10" s="11"/>
      <c r="U10" s="11"/>
      <c r="V10" s="11"/>
      <c r="W10" s="11"/>
      <c r="X10" s="11"/>
      <c r="Y10" s="11"/>
      <c r="Z10" s="11"/>
    </row>
    <row r="11" spans="1:26" ht="23.25" customHeight="1" outlineLevel="1">
      <c r="A11" s="93" t="s">
        <v>43</v>
      </c>
      <c r="B11" s="9" t="s">
        <v>280</v>
      </c>
      <c r="C11" s="9" t="s">
        <v>281</v>
      </c>
      <c r="D11" s="9" t="s">
        <v>68</v>
      </c>
      <c r="E11" s="9" t="s">
        <v>69</v>
      </c>
      <c r="F11" s="9" t="s">
        <v>282</v>
      </c>
      <c r="G11" s="9" t="s">
        <v>180</v>
      </c>
      <c r="H11" s="11">
        <v>364.73039999999997</v>
      </c>
      <c r="I11" s="11">
        <v>364.73039999999997</v>
      </c>
      <c r="J11" s="11"/>
      <c r="K11" s="11"/>
      <c r="L11" s="11"/>
      <c r="M11" s="11">
        <v>364.73039999999997</v>
      </c>
      <c r="N11" s="11"/>
      <c r="O11" s="9"/>
      <c r="P11" s="9"/>
      <c r="Q11" s="11"/>
      <c r="R11" s="11"/>
      <c r="S11" s="11"/>
      <c r="T11" s="11"/>
      <c r="U11" s="11"/>
      <c r="V11" s="11"/>
      <c r="W11" s="11"/>
      <c r="X11" s="11"/>
      <c r="Y11" s="11"/>
      <c r="Z11" s="11"/>
    </row>
    <row r="12" spans="1:26" ht="23.25" customHeight="1" outlineLevel="1">
      <c r="A12" s="93" t="s">
        <v>43</v>
      </c>
      <c r="B12" s="9" t="s">
        <v>283</v>
      </c>
      <c r="C12" s="9" t="s">
        <v>284</v>
      </c>
      <c r="D12" s="9" t="s">
        <v>71</v>
      </c>
      <c r="E12" s="9" t="s">
        <v>72</v>
      </c>
      <c r="F12" s="9" t="s">
        <v>282</v>
      </c>
      <c r="G12" s="9" t="s">
        <v>180</v>
      </c>
      <c r="H12" s="11">
        <v>39.871200000000002</v>
      </c>
      <c r="I12" s="11">
        <v>39.871200000000002</v>
      </c>
      <c r="J12" s="11"/>
      <c r="K12" s="11"/>
      <c r="L12" s="11"/>
      <c r="M12" s="11">
        <v>39.871200000000002</v>
      </c>
      <c r="N12" s="11"/>
      <c r="O12" s="9"/>
      <c r="P12" s="9"/>
      <c r="Q12" s="11"/>
      <c r="R12" s="11"/>
      <c r="S12" s="11"/>
      <c r="T12" s="11"/>
      <c r="U12" s="11"/>
      <c r="V12" s="11"/>
      <c r="W12" s="11"/>
      <c r="X12" s="11"/>
      <c r="Y12" s="11"/>
      <c r="Z12" s="11"/>
    </row>
    <row r="13" spans="1:26" ht="23.25" customHeight="1" outlineLevel="1">
      <c r="A13" s="93" t="s">
        <v>43</v>
      </c>
      <c r="B13" s="9" t="s">
        <v>280</v>
      </c>
      <c r="C13" s="9" t="s">
        <v>281</v>
      </c>
      <c r="D13" s="9" t="s">
        <v>68</v>
      </c>
      <c r="E13" s="9" t="s">
        <v>69</v>
      </c>
      <c r="F13" s="9" t="s">
        <v>285</v>
      </c>
      <c r="G13" s="9" t="s">
        <v>183</v>
      </c>
      <c r="H13" s="11">
        <v>501.21384</v>
      </c>
      <c r="I13" s="11">
        <v>501.21384</v>
      </c>
      <c r="J13" s="11"/>
      <c r="K13" s="11"/>
      <c r="L13" s="11"/>
      <c r="M13" s="11">
        <v>501.21384</v>
      </c>
      <c r="N13" s="11"/>
      <c r="O13" s="9"/>
      <c r="P13" s="9"/>
      <c r="Q13" s="11"/>
      <c r="R13" s="11"/>
      <c r="S13" s="11"/>
      <c r="T13" s="11"/>
      <c r="U13" s="11"/>
      <c r="V13" s="11"/>
      <c r="W13" s="11"/>
      <c r="X13" s="11"/>
      <c r="Y13" s="11"/>
      <c r="Z13" s="11"/>
    </row>
    <row r="14" spans="1:26" ht="23.25" customHeight="1" outlineLevel="1">
      <c r="A14" s="93" t="s">
        <v>43</v>
      </c>
      <c r="B14" s="9" t="s">
        <v>283</v>
      </c>
      <c r="C14" s="9" t="s">
        <v>284</v>
      </c>
      <c r="D14" s="9" t="s">
        <v>71</v>
      </c>
      <c r="E14" s="9" t="s">
        <v>72</v>
      </c>
      <c r="F14" s="9" t="s">
        <v>285</v>
      </c>
      <c r="G14" s="9" t="s">
        <v>183</v>
      </c>
      <c r="H14" s="11">
        <v>3.9876839999999998</v>
      </c>
      <c r="I14" s="11">
        <v>3.9876839999999998</v>
      </c>
      <c r="J14" s="11"/>
      <c r="K14" s="11"/>
      <c r="L14" s="11"/>
      <c r="M14" s="11">
        <v>3.9876839999999998</v>
      </c>
      <c r="N14" s="11"/>
      <c r="O14" s="9"/>
      <c r="P14" s="9"/>
      <c r="Q14" s="11"/>
      <c r="R14" s="11"/>
      <c r="S14" s="11"/>
      <c r="T14" s="11"/>
      <c r="U14" s="11"/>
      <c r="V14" s="11"/>
      <c r="W14" s="11"/>
      <c r="X14" s="11"/>
      <c r="Y14" s="11"/>
      <c r="Z14" s="11"/>
    </row>
    <row r="15" spans="1:26" ht="23.25" customHeight="1" outlineLevel="1">
      <c r="A15" s="93" t="s">
        <v>43</v>
      </c>
      <c r="B15" s="9" t="s">
        <v>286</v>
      </c>
      <c r="C15" s="9" t="s">
        <v>287</v>
      </c>
      <c r="D15" s="9" t="s">
        <v>68</v>
      </c>
      <c r="E15" s="9" t="s">
        <v>69</v>
      </c>
      <c r="F15" s="9" t="s">
        <v>288</v>
      </c>
      <c r="G15" s="9" t="s">
        <v>185</v>
      </c>
      <c r="H15" s="11">
        <v>133.83600000000001</v>
      </c>
      <c r="I15" s="11">
        <v>133.83600000000001</v>
      </c>
      <c r="J15" s="11"/>
      <c r="K15" s="11"/>
      <c r="L15" s="11"/>
      <c r="M15" s="11">
        <v>133.83600000000001</v>
      </c>
      <c r="N15" s="11"/>
      <c r="O15" s="9"/>
      <c r="P15" s="9"/>
      <c r="Q15" s="11"/>
      <c r="R15" s="11"/>
      <c r="S15" s="11"/>
      <c r="T15" s="11"/>
      <c r="U15" s="11"/>
      <c r="V15" s="11"/>
      <c r="W15" s="11"/>
      <c r="X15" s="11"/>
      <c r="Y15" s="11"/>
      <c r="Z15" s="11"/>
    </row>
    <row r="16" spans="1:26" ht="23.25" customHeight="1" outlineLevel="1">
      <c r="A16" s="93" t="s">
        <v>43</v>
      </c>
      <c r="B16" s="9" t="s">
        <v>289</v>
      </c>
      <c r="C16" s="9" t="s">
        <v>290</v>
      </c>
      <c r="D16" s="9" t="s">
        <v>71</v>
      </c>
      <c r="E16" s="9" t="s">
        <v>72</v>
      </c>
      <c r="F16" s="9" t="s">
        <v>291</v>
      </c>
      <c r="G16" s="9" t="s">
        <v>189</v>
      </c>
      <c r="H16" s="11">
        <v>19.8</v>
      </c>
      <c r="I16" s="11">
        <v>19.8</v>
      </c>
      <c r="J16" s="11"/>
      <c r="K16" s="11"/>
      <c r="L16" s="11"/>
      <c r="M16" s="11">
        <v>19.8</v>
      </c>
      <c r="N16" s="11"/>
      <c r="O16" s="9"/>
      <c r="P16" s="9"/>
      <c r="Q16" s="11"/>
      <c r="R16" s="11"/>
      <c r="S16" s="11"/>
      <c r="T16" s="11"/>
      <c r="U16" s="11"/>
      <c r="V16" s="11"/>
      <c r="W16" s="11"/>
      <c r="X16" s="11"/>
      <c r="Y16" s="11"/>
      <c r="Z16" s="11"/>
    </row>
    <row r="17" spans="1:26" ht="23.25" customHeight="1" outlineLevel="1">
      <c r="A17" s="93" t="s">
        <v>43</v>
      </c>
      <c r="B17" s="9" t="s">
        <v>283</v>
      </c>
      <c r="C17" s="9" t="s">
        <v>284</v>
      </c>
      <c r="D17" s="9" t="s">
        <v>71</v>
      </c>
      <c r="E17" s="9" t="s">
        <v>72</v>
      </c>
      <c r="F17" s="9" t="s">
        <v>291</v>
      </c>
      <c r="G17" s="9" t="s">
        <v>189</v>
      </c>
      <c r="H17" s="11">
        <v>34.976399999999998</v>
      </c>
      <c r="I17" s="11">
        <v>34.976399999999998</v>
      </c>
      <c r="J17" s="11"/>
      <c r="K17" s="11"/>
      <c r="L17" s="11"/>
      <c r="M17" s="11">
        <v>34.976399999999998</v>
      </c>
      <c r="N17" s="11"/>
      <c r="O17" s="9"/>
      <c r="P17" s="9"/>
      <c r="Q17" s="11"/>
      <c r="R17" s="11"/>
      <c r="S17" s="11"/>
      <c r="T17" s="11"/>
      <c r="U17" s="11"/>
      <c r="V17" s="11"/>
      <c r="W17" s="11"/>
      <c r="X17" s="11"/>
      <c r="Y17" s="11"/>
      <c r="Z17" s="11"/>
    </row>
    <row r="18" spans="1:26" ht="23.25" customHeight="1" outlineLevel="1">
      <c r="A18" s="93" t="s">
        <v>43</v>
      </c>
      <c r="B18" s="9" t="s">
        <v>283</v>
      </c>
      <c r="C18" s="9" t="s">
        <v>284</v>
      </c>
      <c r="D18" s="9" t="s">
        <v>71</v>
      </c>
      <c r="E18" s="9" t="s">
        <v>72</v>
      </c>
      <c r="F18" s="9" t="s">
        <v>291</v>
      </c>
      <c r="G18" s="9" t="s">
        <v>189</v>
      </c>
      <c r="H18" s="11">
        <v>9.7319999999999993</v>
      </c>
      <c r="I18" s="11">
        <v>9.7319999999999993</v>
      </c>
      <c r="J18" s="11"/>
      <c r="K18" s="11"/>
      <c r="L18" s="11"/>
      <c r="M18" s="11">
        <v>9.7319999999999993</v>
      </c>
      <c r="N18" s="11"/>
      <c r="O18" s="9"/>
      <c r="P18" s="9"/>
      <c r="Q18" s="11"/>
      <c r="R18" s="11"/>
      <c r="S18" s="11"/>
      <c r="T18" s="11"/>
      <c r="U18" s="11"/>
      <c r="V18" s="11"/>
      <c r="W18" s="11"/>
      <c r="X18" s="11"/>
      <c r="Y18" s="11"/>
      <c r="Z18" s="11"/>
    </row>
    <row r="19" spans="1:26" ht="23.25" customHeight="1" outlineLevel="1">
      <c r="A19" s="93" t="s">
        <v>43</v>
      </c>
      <c r="B19" s="9" t="s">
        <v>280</v>
      </c>
      <c r="C19" s="9" t="s">
        <v>281</v>
      </c>
      <c r="D19" s="9" t="s">
        <v>68</v>
      </c>
      <c r="E19" s="9" t="s">
        <v>69</v>
      </c>
      <c r="F19" s="9" t="s">
        <v>288</v>
      </c>
      <c r="G19" s="9" t="s">
        <v>185</v>
      </c>
      <c r="H19" s="11">
        <v>30.394200000000001</v>
      </c>
      <c r="I19" s="11">
        <v>30.394200000000001</v>
      </c>
      <c r="J19" s="11"/>
      <c r="K19" s="11"/>
      <c r="L19" s="11"/>
      <c r="M19" s="11">
        <v>30.394200000000001</v>
      </c>
      <c r="N19" s="11"/>
      <c r="O19" s="9"/>
      <c r="P19" s="9"/>
      <c r="Q19" s="11"/>
      <c r="R19" s="11"/>
      <c r="S19" s="11"/>
      <c r="T19" s="11"/>
      <c r="U19" s="11"/>
      <c r="V19" s="11"/>
      <c r="W19" s="11"/>
      <c r="X19" s="11"/>
      <c r="Y19" s="11"/>
      <c r="Z19" s="11"/>
    </row>
    <row r="20" spans="1:26" ht="23.25" customHeight="1" outlineLevel="1">
      <c r="A20" s="93" t="s">
        <v>43</v>
      </c>
      <c r="B20" s="9" t="s">
        <v>283</v>
      </c>
      <c r="C20" s="9" t="s">
        <v>284</v>
      </c>
      <c r="D20" s="9" t="s">
        <v>71</v>
      </c>
      <c r="E20" s="9" t="s">
        <v>72</v>
      </c>
      <c r="F20" s="9" t="s">
        <v>291</v>
      </c>
      <c r="G20" s="9" t="s">
        <v>189</v>
      </c>
      <c r="H20" s="11">
        <v>3.3226</v>
      </c>
      <c r="I20" s="11">
        <v>3.3226</v>
      </c>
      <c r="J20" s="11"/>
      <c r="K20" s="11"/>
      <c r="L20" s="11"/>
      <c r="M20" s="11">
        <v>3.3226</v>
      </c>
      <c r="N20" s="11"/>
      <c r="O20" s="9"/>
      <c r="P20" s="9"/>
      <c r="Q20" s="11"/>
      <c r="R20" s="11"/>
      <c r="S20" s="11"/>
      <c r="T20" s="11"/>
      <c r="U20" s="11"/>
      <c r="V20" s="11"/>
      <c r="W20" s="11"/>
      <c r="X20" s="11"/>
      <c r="Y20" s="11"/>
      <c r="Z20" s="11"/>
    </row>
    <row r="21" spans="1:26" ht="23.25" customHeight="1" outlineLevel="1">
      <c r="A21" s="93" t="s">
        <v>43</v>
      </c>
      <c r="B21" s="9" t="s">
        <v>292</v>
      </c>
      <c r="C21" s="9" t="s">
        <v>293</v>
      </c>
      <c r="D21" s="9" t="s">
        <v>81</v>
      </c>
      <c r="E21" s="9" t="s">
        <v>82</v>
      </c>
      <c r="F21" s="9" t="s">
        <v>294</v>
      </c>
      <c r="G21" s="9" t="s">
        <v>193</v>
      </c>
      <c r="H21" s="11">
        <v>148.617696</v>
      </c>
      <c r="I21" s="11">
        <v>148.617696</v>
      </c>
      <c r="J21" s="11"/>
      <c r="K21" s="11"/>
      <c r="L21" s="11"/>
      <c r="M21" s="11">
        <v>148.617696</v>
      </c>
      <c r="N21" s="11"/>
      <c r="O21" s="9"/>
      <c r="P21" s="9"/>
      <c r="Q21" s="11"/>
      <c r="R21" s="11"/>
      <c r="S21" s="11"/>
      <c r="T21" s="11"/>
      <c r="U21" s="11"/>
      <c r="V21" s="11"/>
      <c r="W21" s="11"/>
      <c r="X21" s="11"/>
      <c r="Y21" s="11"/>
      <c r="Z21" s="11"/>
    </row>
    <row r="22" spans="1:26" ht="23.25" customHeight="1" outlineLevel="1">
      <c r="A22" s="93" t="s">
        <v>43</v>
      </c>
      <c r="B22" s="9" t="s">
        <v>292</v>
      </c>
      <c r="C22" s="9" t="s">
        <v>293</v>
      </c>
      <c r="D22" s="9" t="s">
        <v>81</v>
      </c>
      <c r="E22" s="9" t="s">
        <v>82</v>
      </c>
      <c r="F22" s="9" t="s">
        <v>294</v>
      </c>
      <c r="G22" s="9" t="s">
        <v>193</v>
      </c>
      <c r="H22" s="11">
        <v>16.481631</v>
      </c>
      <c r="I22" s="11">
        <v>16.481631</v>
      </c>
      <c r="J22" s="11"/>
      <c r="K22" s="11"/>
      <c r="L22" s="11"/>
      <c r="M22" s="11">
        <v>16.481631</v>
      </c>
      <c r="N22" s="11"/>
      <c r="O22" s="9"/>
      <c r="P22" s="9"/>
      <c r="Q22" s="11"/>
      <c r="R22" s="11"/>
      <c r="S22" s="11"/>
      <c r="T22" s="11"/>
      <c r="U22" s="11"/>
      <c r="V22" s="11"/>
      <c r="W22" s="11"/>
      <c r="X22" s="11"/>
      <c r="Y22" s="11"/>
      <c r="Z22" s="11"/>
    </row>
    <row r="23" spans="1:26" ht="23.25" customHeight="1" outlineLevel="1">
      <c r="A23" s="93" t="s">
        <v>43</v>
      </c>
      <c r="B23" s="9" t="s">
        <v>295</v>
      </c>
      <c r="C23" s="9" t="s">
        <v>296</v>
      </c>
      <c r="D23" s="9" t="s">
        <v>94</v>
      </c>
      <c r="E23" s="9" t="s">
        <v>95</v>
      </c>
      <c r="F23" s="9" t="s">
        <v>297</v>
      </c>
      <c r="G23" s="9" t="s">
        <v>198</v>
      </c>
      <c r="H23" s="11">
        <v>51.994866999999999</v>
      </c>
      <c r="I23" s="11">
        <v>51.994866999999999</v>
      </c>
      <c r="J23" s="11"/>
      <c r="K23" s="11"/>
      <c r="L23" s="11"/>
      <c r="M23" s="11">
        <v>51.994866999999999</v>
      </c>
      <c r="N23" s="11"/>
      <c r="O23" s="9"/>
      <c r="P23" s="9"/>
      <c r="Q23" s="11"/>
      <c r="R23" s="11"/>
      <c r="S23" s="11"/>
      <c r="T23" s="11"/>
      <c r="U23" s="11"/>
      <c r="V23" s="11"/>
      <c r="W23" s="11"/>
      <c r="X23" s="11"/>
      <c r="Y23" s="11"/>
      <c r="Z23" s="11"/>
    </row>
    <row r="24" spans="1:26" ht="23.25" customHeight="1" outlineLevel="1">
      <c r="A24" s="93" t="s">
        <v>43</v>
      </c>
      <c r="B24" s="9" t="s">
        <v>295</v>
      </c>
      <c r="C24" s="9" t="s">
        <v>296</v>
      </c>
      <c r="D24" s="9" t="s">
        <v>94</v>
      </c>
      <c r="E24" s="9" t="s">
        <v>95</v>
      </c>
      <c r="F24" s="9" t="s">
        <v>297</v>
      </c>
      <c r="G24" s="9" t="s">
        <v>198</v>
      </c>
      <c r="H24" s="11">
        <v>5.970917</v>
      </c>
      <c r="I24" s="11">
        <v>5.970917</v>
      </c>
      <c r="J24" s="11"/>
      <c r="K24" s="11"/>
      <c r="L24" s="11"/>
      <c r="M24" s="11">
        <v>5.970917</v>
      </c>
      <c r="N24" s="11"/>
      <c r="O24" s="9"/>
      <c r="P24" s="9"/>
      <c r="Q24" s="11"/>
      <c r="R24" s="11"/>
      <c r="S24" s="11"/>
      <c r="T24" s="11"/>
      <c r="U24" s="11"/>
      <c r="V24" s="11"/>
      <c r="W24" s="11"/>
      <c r="X24" s="11"/>
      <c r="Y24" s="11"/>
      <c r="Z24" s="11"/>
    </row>
    <row r="25" spans="1:26" ht="23.25" customHeight="1" outlineLevel="1">
      <c r="A25" s="93" t="s">
        <v>43</v>
      </c>
      <c r="B25" s="9" t="s">
        <v>298</v>
      </c>
      <c r="C25" s="9" t="s">
        <v>299</v>
      </c>
      <c r="D25" s="9" t="s">
        <v>98</v>
      </c>
      <c r="E25" s="9" t="s">
        <v>99</v>
      </c>
      <c r="F25" s="9" t="s">
        <v>300</v>
      </c>
      <c r="G25" s="9" t="s">
        <v>203</v>
      </c>
      <c r="H25" s="11">
        <v>3.058522</v>
      </c>
      <c r="I25" s="11">
        <v>3.058522</v>
      </c>
      <c r="J25" s="11"/>
      <c r="K25" s="11"/>
      <c r="L25" s="11"/>
      <c r="M25" s="11">
        <v>3.058522</v>
      </c>
      <c r="N25" s="11"/>
      <c r="O25" s="9"/>
      <c r="P25" s="9"/>
      <c r="Q25" s="11"/>
      <c r="R25" s="11"/>
      <c r="S25" s="11"/>
      <c r="T25" s="11"/>
      <c r="U25" s="11"/>
      <c r="V25" s="11"/>
      <c r="W25" s="11"/>
      <c r="X25" s="11"/>
      <c r="Y25" s="11"/>
      <c r="Z25" s="11"/>
    </row>
    <row r="26" spans="1:26" ht="23.25" customHeight="1" outlineLevel="1">
      <c r="A26" s="93" t="s">
        <v>43</v>
      </c>
      <c r="B26" s="9" t="s">
        <v>298</v>
      </c>
      <c r="C26" s="9" t="s">
        <v>299</v>
      </c>
      <c r="D26" s="9" t="s">
        <v>98</v>
      </c>
      <c r="E26" s="9" t="s">
        <v>99</v>
      </c>
      <c r="F26" s="9" t="s">
        <v>300</v>
      </c>
      <c r="G26" s="9" t="s">
        <v>203</v>
      </c>
      <c r="H26" s="11">
        <v>0.35122999999999999</v>
      </c>
      <c r="I26" s="11">
        <v>0.35122999999999999</v>
      </c>
      <c r="J26" s="11"/>
      <c r="K26" s="11"/>
      <c r="L26" s="11"/>
      <c r="M26" s="11">
        <v>0.35122999999999999</v>
      </c>
      <c r="N26" s="11"/>
      <c r="O26" s="9"/>
      <c r="P26" s="9"/>
      <c r="Q26" s="11"/>
      <c r="R26" s="11"/>
      <c r="S26" s="11"/>
      <c r="T26" s="11"/>
      <c r="U26" s="11"/>
      <c r="V26" s="11"/>
      <c r="W26" s="11"/>
      <c r="X26" s="11"/>
      <c r="Y26" s="11"/>
      <c r="Z26" s="11"/>
    </row>
    <row r="27" spans="1:26" ht="23.25" customHeight="1" outlineLevel="1">
      <c r="A27" s="93" t="s">
        <v>43</v>
      </c>
      <c r="B27" s="9" t="s">
        <v>301</v>
      </c>
      <c r="C27" s="9" t="s">
        <v>302</v>
      </c>
      <c r="D27" s="9" t="s">
        <v>98</v>
      </c>
      <c r="E27" s="9" t="s">
        <v>99</v>
      </c>
      <c r="F27" s="9" t="s">
        <v>300</v>
      </c>
      <c r="G27" s="9" t="s">
        <v>203</v>
      </c>
      <c r="H27" s="11">
        <v>3.8231519999999999</v>
      </c>
      <c r="I27" s="11">
        <v>3.8231519999999999</v>
      </c>
      <c r="J27" s="11"/>
      <c r="K27" s="11"/>
      <c r="L27" s="11"/>
      <c r="M27" s="11">
        <v>3.8231519999999999</v>
      </c>
      <c r="N27" s="11"/>
      <c r="O27" s="9"/>
      <c r="P27" s="9"/>
      <c r="Q27" s="11"/>
      <c r="R27" s="11"/>
      <c r="S27" s="11"/>
      <c r="T27" s="11"/>
      <c r="U27" s="11"/>
      <c r="V27" s="11"/>
      <c r="W27" s="11"/>
      <c r="X27" s="11"/>
      <c r="Y27" s="11"/>
      <c r="Z27" s="11"/>
    </row>
    <row r="28" spans="1:26" ht="23.25" customHeight="1" outlineLevel="1">
      <c r="A28" s="93" t="s">
        <v>43</v>
      </c>
      <c r="B28" s="9" t="s">
        <v>303</v>
      </c>
      <c r="C28" s="9" t="s">
        <v>304</v>
      </c>
      <c r="D28" s="9" t="s">
        <v>89</v>
      </c>
      <c r="E28" s="9" t="s">
        <v>88</v>
      </c>
      <c r="F28" s="9" t="s">
        <v>300</v>
      </c>
      <c r="G28" s="9" t="s">
        <v>203</v>
      </c>
      <c r="H28" s="11">
        <v>0.614653</v>
      </c>
      <c r="I28" s="11">
        <v>0.614653</v>
      </c>
      <c r="J28" s="11"/>
      <c r="K28" s="11"/>
      <c r="L28" s="11"/>
      <c r="M28" s="11">
        <v>0.614653</v>
      </c>
      <c r="N28" s="11"/>
      <c r="O28" s="9"/>
      <c r="P28" s="9"/>
      <c r="Q28" s="11"/>
      <c r="R28" s="11"/>
      <c r="S28" s="11"/>
      <c r="T28" s="11"/>
      <c r="U28" s="11"/>
      <c r="V28" s="11"/>
      <c r="W28" s="11"/>
      <c r="X28" s="11"/>
      <c r="Y28" s="11"/>
      <c r="Z28" s="11"/>
    </row>
    <row r="29" spans="1:26" ht="23.25" customHeight="1" outlineLevel="1">
      <c r="A29" s="93" t="s">
        <v>43</v>
      </c>
      <c r="B29" s="9" t="s">
        <v>305</v>
      </c>
      <c r="C29" s="9" t="s">
        <v>306</v>
      </c>
      <c r="D29" s="9" t="s">
        <v>98</v>
      </c>
      <c r="E29" s="9" t="s">
        <v>99</v>
      </c>
      <c r="F29" s="9" t="s">
        <v>300</v>
      </c>
      <c r="G29" s="9" t="s">
        <v>203</v>
      </c>
      <c r="H29" s="11">
        <v>3.3782000000000001</v>
      </c>
      <c r="I29" s="11">
        <v>3.3782000000000001</v>
      </c>
      <c r="J29" s="11"/>
      <c r="K29" s="11"/>
      <c r="L29" s="11"/>
      <c r="M29" s="11">
        <v>3.3782000000000001</v>
      </c>
      <c r="N29" s="11"/>
      <c r="O29" s="9"/>
      <c r="P29" s="9"/>
      <c r="Q29" s="11"/>
      <c r="R29" s="11"/>
      <c r="S29" s="11"/>
      <c r="T29" s="11"/>
      <c r="U29" s="11"/>
      <c r="V29" s="11"/>
      <c r="W29" s="11"/>
      <c r="X29" s="11"/>
      <c r="Y29" s="11"/>
      <c r="Z29" s="11"/>
    </row>
    <row r="30" spans="1:26" ht="23.25" customHeight="1" outlineLevel="1">
      <c r="A30" s="93" t="s">
        <v>43</v>
      </c>
      <c r="B30" s="9" t="s">
        <v>305</v>
      </c>
      <c r="C30" s="9" t="s">
        <v>306</v>
      </c>
      <c r="D30" s="9" t="s">
        <v>98</v>
      </c>
      <c r="E30" s="9" t="s">
        <v>99</v>
      </c>
      <c r="F30" s="9" t="s">
        <v>300</v>
      </c>
      <c r="G30" s="9" t="s">
        <v>203</v>
      </c>
      <c r="H30" s="11">
        <v>0.3458</v>
      </c>
      <c r="I30" s="11">
        <v>0.3458</v>
      </c>
      <c r="J30" s="11"/>
      <c r="K30" s="11"/>
      <c r="L30" s="11"/>
      <c r="M30" s="11">
        <v>0.3458</v>
      </c>
      <c r="N30" s="11"/>
      <c r="O30" s="9"/>
      <c r="P30" s="9"/>
      <c r="Q30" s="11"/>
      <c r="R30" s="11"/>
      <c r="S30" s="11"/>
      <c r="T30" s="11"/>
      <c r="U30" s="11"/>
      <c r="V30" s="11"/>
      <c r="W30" s="11"/>
      <c r="X30" s="11"/>
      <c r="Y30" s="11"/>
      <c r="Z30" s="11"/>
    </row>
    <row r="31" spans="1:26" ht="23.25" customHeight="1" outlineLevel="1">
      <c r="A31" s="93" t="s">
        <v>43</v>
      </c>
      <c r="B31" s="9" t="s">
        <v>307</v>
      </c>
      <c r="C31" s="9" t="s">
        <v>308</v>
      </c>
      <c r="D31" s="9" t="s">
        <v>104</v>
      </c>
      <c r="E31" s="9" t="s">
        <v>105</v>
      </c>
      <c r="F31" s="9" t="s">
        <v>309</v>
      </c>
      <c r="G31" s="9" t="s">
        <v>105</v>
      </c>
      <c r="H31" s="11">
        <v>135.761472</v>
      </c>
      <c r="I31" s="11">
        <v>135.761472</v>
      </c>
      <c r="J31" s="11"/>
      <c r="K31" s="11"/>
      <c r="L31" s="11"/>
      <c r="M31" s="11">
        <v>135.761472</v>
      </c>
      <c r="N31" s="11"/>
      <c r="O31" s="9"/>
      <c r="P31" s="9"/>
      <c r="Q31" s="11"/>
      <c r="R31" s="11"/>
      <c r="S31" s="11"/>
      <c r="T31" s="11"/>
      <c r="U31" s="11"/>
      <c r="V31" s="11"/>
      <c r="W31" s="11"/>
      <c r="X31" s="11"/>
      <c r="Y31" s="11"/>
      <c r="Z31" s="11"/>
    </row>
    <row r="32" spans="1:26" ht="23.25" customHeight="1" outlineLevel="1">
      <c r="A32" s="93" t="s">
        <v>43</v>
      </c>
      <c r="B32" s="9" t="s">
        <v>307</v>
      </c>
      <c r="C32" s="9" t="s">
        <v>308</v>
      </c>
      <c r="D32" s="9" t="s">
        <v>104</v>
      </c>
      <c r="E32" s="9" t="s">
        <v>105</v>
      </c>
      <c r="F32" s="9" t="s">
        <v>309</v>
      </c>
      <c r="G32" s="9" t="s">
        <v>105</v>
      </c>
      <c r="H32" s="11">
        <v>13.311624</v>
      </c>
      <c r="I32" s="11">
        <v>13.311624</v>
      </c>
      <c r="J32" s="11"/>
      <c r="K32" s="11"/>
      <c r="L32" s="11"/>
      <c r="M32" s="11">
        <v>13.311624</v>
      </c>
      <c r="N32" s="11"/>
      <c r="O32" s="9"/>
      <c r="P32" s="9"/>
      <c r="Q32" s="11"/>
      <c r="R32" s="11"/>
      <c r="S32" s="11"/>
      <c r="T32" s="11"/>
      <c r="U32" s="11"/>
      <c r="V32" s="11"/>
      <c r="W32" s="11"/>
      <c r="X32" s="11"/>
      <c r="Y32" s="11"/>
      <c r="Z32" s="11"/>
    </row>
    <row r="33" spans="1:26" ht="23.25" customHeight="1" outlineLevel="1">
      <c r="A33" s="93" t="s">
        <v>43</v>
      </c>
      <c r="B33" s="9" t="s">
        <v>310</v>
      </c>
      <c r="C33" s="9" t="s">
        <v>311</v>
      </c>
      <c r="D33" s="9" t="s">
        <v>68</v>
      </c>
      <c r="E33" s="9" t="s">
        <v>69</v>
      </c>
      <c r="F33" s="9" t="s">
        <v>285</v>
      </c>
      <c r="G33" s="9" t="s">
        <v>183</v>
      </c>
      <c r="H33" s="11">
        <v>0.39</v>
      </c>
      <c r="I33" s="11">
        <v>0.39</v>
      </c>
      <c r="J33" s="11"/>
      <c r="K33" s="11"/>
      <c r="L33" s="11"/>
      <c r="M33" s="11">
        <v>0.39</v>
      </c>
      <c r="N33" s="11"/>
      <c r="O33" s="9"/>
      <c r="P33" s="9"/>
      <c r="Q33" s="11"/>
      <c r="R33" s="11"/>
      <c r="S33" s="11"/>
      <c r="T33" s="11"/>
      <c r="U33" s="11"/>
      <c r="V33" s="11"/>
      <c r="W33" s="11"/>
      <c r="X33" s="11"/>
      <c r="Y33" s="11"/>
      <c r="Z33" s="11"/>
    </row>
    <row r="34" spans="1:26" ht="23.25" customHeight="1" outlineLevel="1">
      <c r="A34" s="93" t="s">
        <v>43</v>
      </c>
      <c r="B34" s="9" t="s">
        <v>310</v>
      </c>
      <c r="C34" s="9" t="s">
        <v>311</v>
      </c>
      <c r="D34" s="9" t="s">
        <v>68</v>
      </c>
      <c r="E34" s="9" t="s">
        <v>69</v>
      </c>
      <c r="F34" s="9" t="s">
        <v>285</v>
      </c>
      <c r="G34" s="9" t="s">
        <v>183</v>
      </c>
      <c r="H34" s="11">
        <v>0.33</v>
      </c>
      <c r="I34" s="11">
        <v>0.33</v>
      </c>
      <c r="J34" s="11"/>
      <c r="K34" s="11"/>
      <c r="L34" s="11"/>
      <c r="M34" s="11">
        <v>0.33</v>
      </c>
      <c r="N34" s="11"/>
      <c r="O34" s="9"/>
      <c r="P34" s="9"/>
      <c r="Q34" s="11"/>
      <c r="R34" s="11"/>
      <c r="S34" s="11"/>
      <c r="T34" s="11"/>
      <c r="U34" s="11"/>
      <c r="V34" s="11"/>
      <c r="W34" s="11"/>
      <c r="X34" s="11"/>
      <c r="Y34" s="11"/>
      <c r="Z34" s="11"/>
    </row>
    <row r="35" spans="1:26" ht="23.25" customHeight="1" outlineLevel="1">
      <c r="A35" s="93" t="s">
        <v>43</v>
      </c>
      <c r="B35" s="9" t="s">
        <v>312</v>
      </c>
      <c r="C35" s="9" t="s">
        <v>313</v>
      </c>
      <c r="D35" s="9" t="s">
        <v>68</v>
      </c>
      <c r="E35" s="9" t="s">
        <v>69</v>
      </c>
      <c r="F35" s="9" t="s">
        <v>314</v>
      </c>
      <c r="G35" s="9" t="s">
        <v>187</v>
      </c>
      <c r="H35" s="11">
        <v>77</v>
      </c>
      <c r="I35" s="11">
        <v>77</v>
      </c>
      <c r="J35" s="11"/>
      <c r="K35" s="11"/>
      <c r="L35" s="11"/>
      <c r="M35" s="11">
        <v>77</v>
      </c>
      <c r="N35" s="11"/>
      <c r="O35" s="9"/>
      <c r="P35" s="9"/>
      <c r="Q35" s="11"/>
      <c r="R35" s="11"/>
      <c r="S35" s="11"/>
      <c r="T35" s="11"/>
      <c r="U35" s="11"/>
      <c r="V35" s="11"/>
      <c r="W35" s="11"/>
      <c r="X35" s="11"/>
      <c r="Y35" s="11"/>
      <c r="Z35" s="11"/>
    </row>
    <row r="36" spans="1:26" ht="23.25" customHeight="1" outlineLevel="1">
      <c r="A36" s="93" t="s">
        <v>43</v>
      </c>
      <c r="B36" s="9" t="s">
        <v>315</v>
      </c>
      <c r="C36" s="9" t="s">
        <v>316</v>
      </c>
      <c r="D36" s="9" t="s">
        <v>68</v>
      </c>
      <c r="E36" s="9" t="s">
        <v>69</v>
      </c>
      <c r="F36" s="9" t="s">
        <v>317</v>
      </c>
      <c r="G36" s="9" t="s">
        <v>211</v>
      </c>
      <c r="H36" s="11">
        <v>11.5746</v>
      </c>
      <c r="I36" s="11">
        <v>11.5746</v>
      </c>
      <c r="J36" s="11"/>
      <c r="K36" s="11"/>
      <c r="L36" s="11"/>
      <c r="M36" s="11">
        <v>11.5746</v>
      </c>
      <c r="N36" s="11"/>
      <c r="O36" s="9"/>
      <c r="P36" s="9"/>
      <c r="Q36" s="11"/>
      <c r="R36" s="11"/>
      <c r="S36" s="11"/>
      <c r="T36" s="11"/>
      <c r="U36" s="11"/>
      <c r="V36" s="11"/>
      <c r="W36" s="11"/>
      <c r="X36" s="11"/>
      <c r="Y36" s="11"/>
      <c r="Z36" s="11"/>
    </row>
    <row r="37" spans="1:26" ht="23.25" customHeight="1" outlineLevel="1">
      <c r="A37" s="93" t="s">
        <v>43</v>
      </c>
      <c r="B37" s="9" t="s">
        <v>315</v>
      </c>
      <c r="C37" s="9" t="s">
        <v>316</v>
      </c>
      <c r="D37" s="9" t="s">
        <v>68</v>
      </c>
      <c r="E37" s="9" t="s">
        <v>69</v>
      </c>
      <c r="F37" s="9" t="s">
        <v>318</v>
      </c>
      <c r="G37" s="9" t="s">
        <v>224</v>
      </c>
      <c r="H37" s="11">
        <v>5</v>
      </c>
      <c r="I37" s="11">
        <v>5</v>
      </c>
      <c r="J37" s="11"/>
      <c r="K37" s="11"/>
      <c r="L37" s="11"/>
      <c r="M37" s="11">
        <v>5</v>
      </c>
      <c r="N37" s="11"/>
      <c r="O37" s="9"/>
      <c r="P37" s="9"/>
      <c r="Q37" s="11"/>
      <c r="R37" s="11"/>
      <c r="S37" s="11"/>
      <c r="T37" s="11"/>
      <c r="U37" s="11"/>
      <c r="V37" s="11"/>
      <c r="W37" s="11"/>
      <c r="X37" s="11"/>
      <c r="Y37" s="11"/>
      <c r="Z37" s="11"/>
    </row>
    <row r="38" spans="1:26" ht="23.25" customHeight="1" outlineLevel="1">
      <c r="A38" s="93" t="s">
        <v>43</v>
      </c>
      <c r="B38" s="9" t="s">
        <v>319</v>
      </c>
      <c r="C38" s="9" t="s">
        <v>206</v>
      </c>
      <c r="D38" s="9" t="s">
        <v>68</v>
      </c>
      <c r="E38" s="9" t="s">
        <v>69</v>
      </c>
      <c r="F38" s="9" t="s">
        <v>320</v>
      </c>
      <c r="G38" s="9" t="s">
        <v>206</v>
      </c>
      <c r="H38" s="11">
        <v>15.700932999999999</v>
      </c>
      <c r="I38" s="11">
        <v>15.700932999999999</v>
      </c>
      <c r="J38" s="11"/>
      <c r="K38" s="11"/>
      <c r="L38" s="11"/>
      <c r="M38" s="11">
        <v>15.700932999999999</v>
      </c>
      <c r="N38" s="11"/>
      <c r="O38" s="9"/>
      <c r="P38" s="9"/>
      <c r="Q38" s="11"/>
      <c r="R38" s="11"/>
      <c r="S38" s="11"/>
      <c r="T38" s="11"/>
      <c r="U38" s="11"/>
      <c r="V38" s="11"/>
      <c r="W38" s="11"/>
      <c r="X38" s="11"/>
      <c r="Y38" s="11"/>
      <c r="Z38" s="11"/>
    </row>
    <row r="39" spans="1:26" ht="23.25" customHeight="1" outlineLevel="1">
      <c r="A39" s="93" t="s">
        <v>43</v>
      </c>
      <c r="B39" s="9" t="s">
        <v>315</v>
      </c>
      <c r="C39" s="9" t="s">
        <v>316</v>
      </c>
      <c r="D39" s="9" t="s">
        <v>68</v>
      </c>
      <c r="E39" s="9" t="s">
        <v>69</v>
      </c>
      <c r="F39" s="9" t="s">
        <v>317</v>
      </c>
      <c r="G39" s="9" t="s">
        <v>211</v>
      </c>
      <c r="H39" s="11">
        <v>35.290042</v>
      </c>
      <c r="I39" s="11">
        <v>35.290042</v>
      </c>
      <c r="J39" s="11"/>
      <c r="K39" s="11"/>
      <c r="L39" s="11"/>
      <c r="M39" s="11">
        <v>35.290042</v>
      </c>
      <c r="N39" s="11"/>
      <c r="O39" s="9"/>
      <c r="P39" s="9"/>
      <c r="Q39" s="11"/>
      <c r="R39" s="11"/>
      <c r="S39" s="11"/>
      <c r="T39" s="11"/>
      <c r="U39" s="11"/>
      <c r="V39" s="11"/>
      <c r="W39" s="11"/>
      <c r="X39" s="11"/>
      <c r="Y39" s="11"/>
      <c r="Z39" s="11"/>
    </row>
    <row r="40" spans="1:26" ht="23.25" customHeight="1" outlineLevel="1">
      <c r="A40" s="93" t="s">
        <v>43</v>
      </c>
      <c r="B40" s="9" t="s">
        <v>321</v>
      </c>
      <c r="C40" s="9" t="s">
        <v>205</v>
      </c>
      <c r="D40" s="9" t="s">
        <v>68</v>
      </c>
      <c r="E40" s="9" t="s">
        <v>69</v>
      </c>
      <c r="F40" s="9" t="s">
        <v>322</v>
      </c>
      <c r="G40" s="9" t="s">
        <v>205</v>
      </c>
      <c r="H40" s="11">
        <v>1.8817999999999999</v>
      </c>
      <c r="I40" s="11">
        <v>1.8817999999999999</v>
      </c>
      <c r="J40" s="11"/>
      <c r="K40" s="11"/>
      <c r="L40" s="11"/>
      <c r="M40" s="11">
        <v>1.8817999999999999</v>
      </c>
      <c r="N40" s="11"/>
      <c r="O40" s="9"/>
      <c r="P40" s="9"/>
      <c r="Q40" s="11"/>
      <c r="R40" s="11"/>
      <c r="S40" s="11"/>
      <c r="T40" s="11"/>
      <c r="U40" s="11"/>
      <c r="V40" s="11"/>
      <c r="W40" s="11"/>
      <c r="X40" s="11"/>
      <c r="Y40" s="11"/>
      <c r="Z40" s="11"/>
    </row>
    <row r="41" spans="1:26" ht="23.25" customHeight="1" outlineLevel="1">
      <c r="A41" s="93" t="s">
        <v>43</v>
      </c>
      <c r="B41" s="9" t="s">
        <v>315</v>
      </c>
      <c r="C41" s="9" t="s">
        <v>316</v>
      </c>
      <c r="D41" s="9" t="s">
        <v>71</v>
      </c>
      <c r="E41" s="9" t="s">
        <v>72</v>
      </c>
      <c r="F41" s="9" t="s">
        <v>317</v>
      </c>
      <c r="G41" s="9" t="s">
        <v>211</v>
      </c>
      <c r="H41" s="11">
        <v>10.185615</v>
      </c>
      <c r="I41" s="11">
        <v>10.185615</v>
      </c>
      <c r="J41" s="11"/>
      <c r="K41" s="11"/>
      <c r="L41" s="11"/>
      <c r="M41" s="11">
        <v>10.185615</v>
      </c>
      <c r="N41" s="11"/>
      <c r="O41" s="9"/>
      <c r="P41" s="9"/>
      <c r="Q41" s="11"/>
      <c r="R41" s="11"/>
      <c r="S41" s="11"/>
      <c r="T41" s="11"/>
      <c r="U41" s="11"/>
      <c r="V41" s="11"/>
      <c r="W41" s="11"/>
      <c r="X41" s="11"/>
      <c r="Y41" s="11"/>
      <c r="Z41" s="11"/>
    </row>
    <row r="42" spans="1:26" ht="23.25" customHeight="1" outlineLevel="1">
      <c r="A42" s="93" t="s">
        <v>43</v>
      </c>
      <c r="B42" s="9" t="s">
        <v>315</v>
      </c>
      <c r="C42" s="9" t="s">
        <v>316</v>
      </c>
      <c r="D42" s="9" t="s">
        <v>68</v>
      </c>
      <c r="E42" s="9" t="s">
        <v>69</v>
      </c>
      <c r="F42" s="9" t="s">
        <v>317</v>
      </c>
      <c r="G42" s="9" t="s">
        <v>211</v>
      </c>
      <c r="H42" s="11">
        <v>4.6298250000000003</v>
      </c>
      <c r="I42" s="11">
        <v>4.6298250000000003</v>
      </c>
      <c r="J42" s="11"/>
      <c r="K42" s="11"/>
      <c r="L42" s="11"/>
      <c r="M42" s="11">
        <v>4.6298250000000003</v>
      </c>
      <c r="N42" s="11"/>
      <c r="O42" s="9"/>
      <c r="P42" s="9"/>
      <c r="Q42" s="11"/>
      <c r="R42" s="11"/>
      <c r="S42" s="11"/>
      <c r="T42" s="11"/>
      <c r="U42" s="11"/>
      <c r="V42" s="11"/>
      <c r="W42" s="11"/>
      <c r="X42" s="11"/>
      <c r="Y42" s="11"/>
      <c r="Z42" s="11"/>
    </row>
    <row r="43" spans="1:26" ht="23.25" customHeight="1" outlineLevel="1">
      <c r="A43" s="93" t="s">
        <v>43</v>
      </c>
      <c r="B43" s="9" t="s">
        <v>323</v>
      </c>
      <c r="C43" s="9" t="s">
        <v>324</v>
      </c>
      <c r="D43" s="9" t="s">
        <v>77</v>
      </c>
      <c r="E43" s="9" t="s">
        <v>78</v>
      </c>
      <c r="F43" s="9" t="s">
        <v>317</v>
      </c>
      <c r="G43" s="9" t="s">
        <v>211</v>
      </c>
      <c r="H43" s="11">
        <v>0.70125199999999999</v>
      </c>
      <c r="I43" s="11">
        <v>0.70125199999999999</v>
      </c>
      <c r="J43" s="11"/>
      <c r="K43" s="11"/>
      <c r="L43" s="11"/>
      <c r="M43" s="11">
        <v>0.70125199999999999</v>
      </c>
      <c r="N43" s="11"/>
      <c r="O43" s="9"/>
      <c r="P43" s="9"/>
      <c r="Q43" s="11"/>
      <c r="R43" s="11"/>
      <c r="S43" s="11"/>
      <c r="T43" s="11"/>
      <c r="U43" s="11"/>
      <c r="V43" s="11"/>
      <c r="W43" s="11"/>
      <c r="X43" s="11"/>
      <c r="Y43" s="11"/>
      <c r="Z43" s="11"/>
    </row>
    <row r="44" spans="1:26" ht="23.25" customHeight="1" outlineLevel="1">
      <c r="A44" s="93" t="s">
        <v>43</v>
      </c>
      <c r="B44" s="9" t="s">
        <v>325</v>
      </c>
      <c r="C44" s="9" t="s">
        <v>326</v>
      </c>
      <c r="D44" s="9" t="s">
        <v>77</v>
      </c>
      <c r="E44" s="9" t="s">
        <v>78</v>
      </c>
      <c r="F44" s="9" t="s">
        <v>317</v>
      </c>
      <c r="G44" s="9" t="s">
        <v>211</v>
      </c>
      <c r="H44" s="11">
        <v>2.4075090000000001</v>
      </c>
      <c r="I44" s="11">
        <v>2.4075090000000001</v>
      </c>
      <c r="J44" s="11"/>
      <c r="K44" s="11"/>
      <c r="L44" s="11"/>
      <c r="M44" s="11">
        <v>2.4075090000000001</v>
      </c>
      <c r="N44" s="11"/>
      <c r="O44" s="9"/>
      <c r="P44" s="9"/>
      <c r="Q44" s="11"/>
      <c r="R44" s="11"/>
      <c r="S44" s="11"/>
      <c r="T44" s="11"/>
      <c r="U44" s="11"/>
      <c r="V44" s="11"/>
      <c r="W44" s="11"/>
      <c r="X44" s="11"/>
      <c r="Y44" s="11"/>
      <c r="Z44" s="11"/>
    </row>
    <row r="45" spans="1:26" ht="23.25" customHeight="1" outlineLevel="1">
      <c r="A45" s="93" t="s">
        <v>43</v>
      </c>
      <c r="B45" s="9" t="s">
        <v>325</v>
      </c>
      <c r="C45" s="9" t="s">
        <v>326</v>
      </c>
      <c r="D45" s="9" t="s">
        <v>77</v>
      </c>
      <c r="E45" s="9" t="s">
        <v>78</v>
      </c>
      <c r="F45" s="9" t="s">
        <v>317</v>
      </c>
      <c r="G45" s="9" t="s">
        <v>211</v>
      </c>
      <c r="H45" s="11">
        <v>4.6297999999999999E-2</v>
      </c>
      <c r="I45" s="11">
        <v>4.6297999999999999E-2</v>
      </c>
      <c r="J45" s="11"/>
      <c r="K45" s="11"/>
      <c r="L45" s="11"/>
      <c r="M45" s="11">
        <v>4.6297999999999999E-2</v>
      </c>
      <c r="N45" s="11"/>
      <c r="O45" s="9"/>
      <c r="P45" s="9"/>
      <c r="Q45" s="11"/>
      <c r="R45" s="11"/>
      <c r="S45" s="11"/>
      <c r="T45" s="11"/>
      <c r="U45" s="11"/>
      <c r="V45" s="11"/>
      <c r="W45" s="11"/>
      <c r="X45" s="11"/>
      <c r="Y45" s="11"/>
      <c r="Z45" s="11"/>
    </row>
    <row r="46" spans="1:26" ht="23.25" customHeight="1" outlineLevel="1">
      <c r="A46" s="93" t="s">
        <v>43</v>
      </c>
      <c r="B46" s="9" t="s">
        <v>325</v>
      </c>
      <c r="C46" s="9" t="s">
        <v>326</v>
      </c>
      <c r="D46" s="9" t="s">
        <v>79</v>
      </c>
      <c r="E46" s="9" t="s">
        <v>80</v>
      </c>
      <c r="F46" s="9" t="s">
        <v>317</v>
      </c>
      <c r="G46" s="9" t="s">
        <v>211</v>
      </c>
      <c r="H46" s="11">
        <v>4.6297999999999999E-2</v>
      </c>
      <c r="I46" s="11">
        <v>4.6297999999999999E-2</v>
      </c>
      <c r="J46" s="11"/>
      <c r="K46" s="11"/>
      <c r="L46" s="11"/>
      <c r="M46" s="11">
        <v>4.6297999999999999E-2</v>
      </c>
      <c r="N46" s="11"/>
      <c r="O46" s="9"/>
      <c r="P46" s="9"/>
      <c r="Q46" s="11"/>
      <c r="R46" s="11"/>
      <c r="S46" s="11"/>
      <c r="T46" s="11"/>
      <c r="U46" s="11"/>
      <c r="V46" s="11"/>
      <c r="W46" s="11"/>
      <c r="X46" s="11"/>
      <c r="Y46" s="11"/>
      <c r="Z46" s="11"/>
    </row>
    <row r="47" spans="1:26" ht="23.25" customHeight="1" outlineLevel="1">
      <c r="A47" s="93" t="s">
        <v>43</v>
      </c>
      <c r="B47" s="9" t="s">
        <v>327</v>
      </c>
      <c r="C47" s="9" t="s">
        <v>197</v>
      </c>
      <c r="D47" s="9" t="s">
        <v>68</v>
      </c>
      <c r="E47" s="9" t="s">
        <v>69</v>
      </c>
      <c r="F47" s="9" t="s">
        <v>328</v>
      </c>
      <c r="G47" s="9" t="s">
        <v>197</v>
      </c>
      <c r="H47" s="11">
        <v>3</v>
      </c>
      <c r="I47" s="11">
        <v>3</v>
      </c>
      <c r="J47" s="11"/>
      <c r="K47" s="11"/>
      <c r="L47" s="11"/>
      <c r="M47" s="11">
        <v>3</v>
      </c>
      <c r="N47" s="11"/>
      <c r="O47" s="9"/>
      <c r="P47" s="9"/>
      <c r="Q47" s="11"/>
      <c r="R47" s="11"/>
      <c r="S47" s="11"/>
      <c r="T47" s="11"/>
      <c r="U47" s="11"/>
      <c r="V47" s="11"/>
      <c r="W47" s="11"/>
      <c r="X47" s="11"/>
      <c r="Y47" s="11"/>
      <c r="Z47" s="11"/>
    </row>
    <row r="48" spans="1:26" ht="23.25" customHeight="1" outlineLevel="1">
      <c r="A48" s="93" t="s">
        <v>43</v>
      </c>
      <c r="B48" s="9" t="s">
        <v>327</v>
      </c>
      <c r="C48" s="9" t="s">
        <v>197</v>
      </c>
      <c r="D48" s="9" t="s">
        <v>71</v>
      </c>
      <c r="E48" s="9" t="s">
        <v>72</v>
      </c>
      <c r="F48" s="9" t="s">
        <v>328</v>
      </c>
      <c r="G48" s="9" t="s">
        <v>197</v>
      </c>
      <c r="H48" s="11">
        <v>0.44</v>
      </c>
      <c r="I48" s="11">
        <v>0.44</v>
      </c>
      <c r="J48" s="11"/>
      <c r="K48" s="11"/>
      <c r="L48" s="11"/>
      <c r="M48" s="11">
        <v>0.44</v>
      </c>
      <c r="N48" s="11"/>
      <c r="O48" s="9"/>
      <c r="P48" s="9"/>
      <c r="Q48" s="11"/>
      <c r="R48" s="11"/>
      <c r="S48" s="11"/>
      <c r="T48" s="11"/>
      <c r="U48" s="11"/>
      <c r="V48" s="11"/>
      <c r="W48" s="11"/>
      <c r="X48" s="11"/>
      <c r="Y48" s="11"/>
      <c r="Z48" s="11"/>
    </row>
    <row r="49" spans="1:26" ht="23.25" customHeight="1" outlineLevel="1">
      <c r="A49" s="93" t="s">
        <v>43</v>
      </c>
      <c r="B49" s="9" t="s">
        <v>329</v>
      </c>
      <c r="C49" s="9" t="s">
        <v>199</v>
      </c>
      <c r="D49" s="9" t="s">
        <v>68</v>
      </c>
      <c r="E49" s="9" t="s">
        <v>69</v>
      </c>
      <c r="F49" s="9" t="s">
        <v>330</v>
      </c>
      <c r="G49" s="9" t="s">
        <v>199</v>
      </c>
      <c r="H49" s="11">
        <v>5.8607459999999998</v>
      </c>
      <c r="I49" s="11">
        <v>5.8607459999999998</v>
      </c>
      <c r="J49" s="11"/>
      <c r="K49" s="11"/>
      <c r="L49" s="11"/>
      <c r="M49" s="11">
        <v>5.8607459999999998</v>
      </c>
      <c r="N49" s="11"/>
      <c r="O49" s="9"/>
      <c r="P49" s="9"/>
      <c r="Q49" s="11"/>
      <c r="R49" s="11"/>
      <c r="S49" s="11"/>
      <c r="T49" s="11"/>
      <c r="U49" s="11"/>
      <c r="V49" s="11"/>
      <c r="W49" s="11"/>
      <c r="X49" s="11"/>
      <c r="Y49" s="11"/>
      <c r="Z49" s="11"/>
    </row>
    <row r="50" spans="1:26" ht="23.25" customHeight="1" outlineLevel="1">
      <c r="A50" s="93" t="s">
        <v>43</v>
      </c>
      <c r="B50" s="9" t="s">
        <v>329</v>
      </c>
      <c r="C50" s="9" t="s">
        <v>199</v>
      </c>
      <c r="D50" s="9" t="s">
        <v>71</v>
      </c>
      <c r="E50" s="9" t="s">
        <v>72</v>
      </c>
      <c r="F50" s="9" t="s">
        <v>330</v>
      </c>
      <c r="G50" s="9" t="s">
        <v>199</v>
      </c>
      <c r="H50" s="11">
        <v>0.64648799999999995</v>
      </c>
      <c r="I50" s="11">
        <v>0.64648799999999995</v>
      </c>
      <c r="J50" s="11"/>
      <c r="K50" s="11"/>
      <c r="L50" s="11"/>
      <c r="M50" s="11">
        <v>0.64648799999999995</v>
      </c>
      <c r="N50" s="11"/>
      <c r="O50" s="9"/>
      <c r="P50" s="9"/>
      <c r="Q50" s="11"/>
      <c r="R50" s="11"/>
      <c r="S50" s="11"/>
      <c r="T50" s="11"/>
      <c r="U50" s="11"/>
      <c r="V50" s="11"/>
      <c r="W50" s="11"/>
      <c r="X50" s="11"/>
      <c r="Y50" s="11"/>
      <c r="Z50" s="11"/>
    </row>
    <row r="51" spans="1:26" ht="23.25" customHeight="1" outlineLevel="1">
      <c r="A51" s="93" t="s">
        <v>43</v>
      </c>
      <c r="B51" s="9" t="s">
        <v>331</v>
      </c>
      <c r="C51" s="9" t="s">
        <v>236</v>
      </c>
      <c r="D51" s="9" t="s">
        <v>68</v>
      </c>
      <c r="E51" s="9" t="s">
        <v>69</v>
      </c>
      <c r="F51" s="9" t="s">
        <v>332</v>
      </c>
      <c r="G51" s="9" t="s">
        <v>236</v>
      </c>
      <c r="H51" s="11">
        <v>17.318885000000002</v>
      </c>
      <c r="I51" s="11">
        <v>17.318885000000002</v>
      </c>
      <c r="J51" s="11"/>
      <c r="K51" s="11"/>
      <c r="L51" s="11"/>
      <c r="M51" s="11">
        <v>17.318885000000002</v>
      </c>
      <c r="N51" s="11"/>
      <c r="O51" s="9"/>
      <c r="P51" s="9"/>
      <c r="Q51" s="11"/>
      <c r="R51" s="11"/>
      <c r="S51" s="11"/>
      <c r="T51" s="11"/>
      <c r="U51" s="11"/>
      <c r="V51" s="11"/>
      <c r="W51" s="11"/>
      <c r="X51" s="11"/>
      <c r="Y51" s="11"/>
      <c r="Z51" s="11"/>
    </row>
    <row r="52" spans="1:26" ht="23.25" customHeight="1" outlineLevel="1">
      <c r="A52" s="93" t="s">
        <v>43</v>
      </c>
      <c r="B52" s="9" t="s">
        <v>331</v>
      </c>
      <c r="C52" s="9" t="s">
        <v>236</v>
      </c>
      <c r="D52" s="9" t="s">
        <v>71</v>
      </c>
      <c r="E52" s="9" t="s">
        <v>72</v>
      </c>
      <c r="F52" s="9" t="s">
        <v>332</v>
      </c>
      <c r="G52" s="9" t="s">
        <v>236</v>
      </c>
      <c r="H52" s="11">
        <v>1.7713460000000001</v>
      </c>
      <c r="I52" s="11">
        <v>1.7713460000000001</v>
      </c>
      <c r="J52" s="11"/>
      <c r="K52" s="11"/>
      <c r="L52" s="11"/>
      <c r="M52" s="11">
        <v>1.7713460000000001</v>
      </c>
      <c r="N52" s="11"/>
      <c r="O52" s="9"/>
      <c r="P52" s="9"/>
      <c r="Q52" s="11"/>
      <c r="R52" s="11"/>
      <c r="S52" s="11"/>
      <c r="T52" s="11"/>
      <c r="U52" s="11"/>
      <c r="V52" s="11"/>
      <c r="W52" s="11"/>
      <c r="X52" s="11"/>
      <c r="Y52" s="11"/>
      <c r="Z52" s="11"/>
    </row>
    <row r="53" spans="1:26" ht="23.25" customHeight="1" outlineLevel="1">
      <c r="A53" s="93" t="s">
        <v>43</v>
      </c>
      <c r="B53" s="9" t="s">
        <v>331</v>
      </c>
      <c r="C53" s="9" t="s">
        <v>236</v>
      </c>
      <c r="D53" s="9" t="s">
        <v>77</v>
      </c>
      <c r="E53" s="9" t="s">
        <v>78</v>
      </c>
      <c r="F53" s="9" t="s">
        <v>332</v>
      </c>
      <c r="G53" s="9" t="s">
        <v>236</v>
      </c>
      <c r="H53" s="11">
        <v>8.8141130000000008</v>
      </c>
      <c r="I53" s="11">
        <v>8.8141130000000008</v>
      </c>
      <c r="J53" s="11"/>
      <c r="K53" s="11"/>
      <c r="L53" s="11"/>
      <c r="M53" s="11">
        <v>8.8141130000000008</v>
      </c>
      <c r="N53" s="11"/>
      <c r="O53" s="9"/>
      <c r="P53" s="9"/>
      <c r="Q53" s="11"/>
      <c r="R53" s="11"/>
      <c r="S53" s="11"/>
      <c r="T53" s="11"/>
      <c r="U53" s="11"/>
      <c r="V53" s="11"/>
      <c r="W53" s="11"/>
      <c r="X53" s="11"/>
      <c r="Y53" s="11"/>
      <c r="Z53" s="11"/>
    </row>
    <row r="54" spans="1:26" ht="23.25" customHeight="1" outlineLevel="1">
      <c r="A54" s="93" t="s">
        <v>43</v>
      </c>
      <c r="B54" s="9" t="s">
        <v>331</v>
      </c>
      <c r="C54" s="9" t="s">
        <v>236</v>
      </c>
      <c r="D54" s="9" t="s">
        <v>77</v>
      </c>
      <c r="E54" s="9" t="s">
        <v>78</v>
      </c>
      <c r="F54" s="9" t="s">
        <v>332</v>
      </c>
      <c r="G54" s="9" t="s">
        <v>236</v>
      </c>
      <c r="H54" s="11">
        <v>0.14271600000000001</v>
      </c>
      <c r="I54" s="11">
        <v>0.14271600000000001</v>
      </c>
      <c r="J54" s="11"/>
      <c r="K54" s="11"/>
      <c r="L54" s="11"/>
      <c r="M54" s="11">
        <v>0.14271600000000001</v>
      </c>
      <c r="N54" s="11"/>
      <c r="O54" s="9"/>
      <c r="P54" s="9"/>
      <c r="Q54" s="11"/>
      <c r="R54" s="11"/>
      <c r="S54" s="11"/>
      <c r="T54" s="11"/>
      <c r="U54" s="11"/>
      <c r="V54" s="11"/>
      <c r="W54" s="11"/>
      <c r="X54" s="11"/>
      <c r="Y54" s="11"/>
      <c r="Z54" s="11"/>
    </row>
    <row r="55" spans="1:26" ht="23.25" customHeight="1" outlineLevel="1">
      <c r="A55" s="93" t="s">
        <v>43</v>
      </c>
      <c r="B55" s="9" t="s">
        <v>331</v>
      </c>
      <c r="C55" s="9" t="s">
        <v>236</v>
      </c>
      <c r="D55" s="9" t="s">
        <v>79</v>
      </c>
      <c r="E55" s="9" t="s">
        <v>80</v>
      </c>
      <c r="F55" s="9" t="s">
        <v>332</v>
      </c>
      <c r="G55" s="9" t="s">
        <v>236</v>
      </c>
      <c r="H55" s="11">
        <v>0.15704699999999999</v>
      </c>
      <c r="I55" s="11">
        <v>0.15704699999999999</v>
      </c>
      <c r="J55" s="11"/>
      <c r="K55" s="11"/>
      <c r="L55" s="11"/>
      <c r="M55" s="11">
        <v>0.15704699999999999</v>
      </c>
      <c r="N55" s="11"/>
      <c r="O55" s="9"/>
      <c r="P55" s="9"/>
      <c r="Q55" s="11"/>
      <c r="R55" s="11"/>
      <c r="S55" s="11"/>
      <c r="T55" s="11"/>
      <c r="U55" s="11"/>
      <c r="V55" s="11"/>
      <c r="W55" s="11"/>
      <c r="X55" s="11"/>
      <c r="Y55" s="11"/>
      <c r="Z55" s="11"/>
    </row>
    <row r="56" spans="1:26" ht="23.25" customHeight="1" outlineLevel="1">
      <c r="A56" s="93" t="s">
        <v>43</v>
      </c>
      <c r="B56" s="9" t="s">
        <v>333</v>
      </c>
      <c r="C56" s="9" t="s">
        <v>238</v>
      </c>
      <c r="D56" s="9" t="s">
        <v>68</v>
      </c>
      <c r="E56" s="9" t="s">
        <v>69</v>
      </c>
      <c r="F56" s="9" t="s">
        <v>334</v>
      </c>
      <c r="G56" s="9" t="s">
        <v>238</v>
      </c>
      <c r="H56" s="11">
        <v>19.653606</v>
      </c>
      <c r="I56" s="11">
        <v>19.653606</v>
      </c>
      <c r="J56" s="11"/>
      <c r="K56" s="11"/>
      <c r="L56" s="11"/>
      <c r="M56" s="11">
        <v>19.653606</v>
      </c>
      <c r="N56" s="11"/>
      <c r="O56" s="9"/>
      <c r="P56" s="9"/>
      <c r="Q56" s="11"/>
      <c r="R56" s="11"/>
      <c r="S56" s="11"/>
      <c r="T56" s="11"/>
      <c r="U56" s="11"/>
      <c r="V56" s="11"/>
      <c r="W56" s="11"/>
      <c r="X56" s="11"/>
      <c r="Y56" s="11"/>
      <c r="Z56" s="11"/>
    </row>
    <row r="57" spans="1:26" ht="23.25" customHeight="1" outlineLevel="1">
      <c r="A57" s="93" t="s">
        <v>43</v>
      </c>
      <c r="B57" s="9" t="s">
        <v>333</v>
      </c>
      <c r="C57" s="9" t="s">
        <v>238</v>
      </c>
      <c r="D57" s="9" t="s">
        <v>71</v>
      </c>
      <c r="E57" s="9" t="s">
        <v>72</v>
      </c>
      <c r="F57" s="9" t="s">
        <v>334</v>
      </c>
      <c r="G57" s="9" t="s">
        <v>238</v>
      </c>
      <c r="H57" s="11">
        <v>1.9215819999999999</v>
      </c>
      <c r="I57" s="11">
        <v>1.9215819999999999</v>
      </c>
      <c r="J57" s="11"/>
      <c r="K57" s="11"/>
      <c r="L57" s="11"/>
      <c r="M57" s="11">
        <v>1.9215819999999999</v>
      </c>
      <c r="N57" s="11"/>
      <c r="O57" s="9"/>
      <c r="P57" s="9"/>
      <c r="Q57" s="11"/>
      <c r="R57" s="11"/>
      <c r="S57" s="11"/>
      <c r="T57" s="11"/>
      <c r="U57" s="11"/>
      <c r="V57" s="11"/>
      <c r="W57" s="11"/>
      <c r="X57" s="11"/>
      <c r="Y57" s="11"/>
      <c r="Z57" s="11"/>
    </row>
    <row r="58" spans="1:26" ht="23.25" customHeight="1" outlineLevel="1">
      <c r="A58" s="93" t="s">
        <v>43</v>
      </c>
      <c r="B58" s="9" t="s">
        <v>333</v>
      </c>
      <c r="C58" s="9" t="s">
        <v>238</v>
      </c>
      <c r="D58" s="9" t="s">
        <v>77</v>
      </c>
      <c r="E58" s="9" t="s">
        <v>78</v>
      </c>
      <c r="F58" s="9" t="s">
        <v>334</v>
      </c>
      <c r="G58" s="9" t="s">
        <v>238</v>
      </c>
      <c r="H58" s="11">
        <v>1.0146900000000001</v>
      </c>
      <c r="I58" s="11">
        <v>1.0146900000000001</v>
      </c>
      <c r="J58" s="11"/>
      <c r="K58" s="11"/>
      <c r="L58" s="11"/>
      <c r="M58" s="11">
        <v>1.0146900000000001</v>
      </c>
      <c r="N58" s="11"/>
      <c r="O58" s="9"/>
      <c r="P58" s="9"/>
      <c r="Q58" s="11"/>
      <c r="R58" s="11"/>
      <c r="S58" s="11"/>
      <c r="T58" s="11"/>
      <c r="U58" s="11"/>
      <c r="V58" s="11"/>
      <c r="W58" s="11"/>
      <c r="X58" s="11"/>
      <c r="Y58" s="11"/>
      <c r="Z58" s="11"/>
    </row>
    <row r="59" spans="1:26" ht="23.25" customHeight="1" outlineLevel="1">
      <c r="A59" s="93" t="s">
        <v>43</v>
      </c>
      <c r="B59" s="9" t="s">
        <v>333</v>
      </c>
      <c r="C59" s="9" t="s">
        <v>238</v>
      </c>
      <c r="D59" s="9" t="s">
        <v>77</v>
      </c>
      <c r="E59" s="9" t="s">
        <v>78</v>
      </c>
      <c r="F59" s="9" t="s">
        <v>334</v>
      </c>
      <c r="G59" s="9" t="s">
        <v>238</v>
      </c>
      <c r="H59" s="11">
        <v>8.7997510000000005</v>
      </c>
      <c r="I59" s="11">
        <v>8.7997510000000005</v>
      </c>
      <c r="J59" s="11"/>
      <c r="K59" s="11"/>
      <c r="L59" s="11"/>
      <c r="M59" s="11">
        <v>8.7997510000000005</v>
      </c>
      <c r="N59" s="11"/>
      <c r="O59" s="9"/>
      <c r="P59" s="9"/>
      <c r="Q59" s="11"/>
      <c r="R59" s="11"/>
      <c r="S59" s="11"/>
      <c r="T59" s="11"/>
      <c r="U59" s="11"/>
      <c r="V59" s="11"/>
      <c r="W59" s="11"/>
      <c r="X59" s="11"/>
      <c r="Y59" s="11"/>
      <c r="Z59" s="11"/>
    </row>
    <row r="60" spans="1:26" ht="23.25" customHeight="1" outlineLevel="1">
      <c r="A60" s="93" t="s">
        <v>43</v>
      </c>
      <c r="B60" s="9" t="s">
        <v>333</v>
      </c>
      <c r="C60" s="9" t="s">
        <v>238</v>
      </c>
      <c r="D60" s="9" t="s">
        <v>77</v>
      </c>
      <c r="E60" s="9" t="s">
        <v>78</v>
      </c>
      <c r="F60" s="9" t="s">
        <v>334</v>
      </c>
      <c r="G60" s="9" t="s">
        <v>238</v>
      </c>
      <c r="H60" s="11">
        <v>0.15179599999999999</v>
      </c>
      <c r="I60" s="11">
        <v>0.15179599999999999</v>
      </c>
      <c r="J60" s="11"/>
      <c r="K60" s="11"/>
      <c r="L60" s="11"/>
      <c r="M60" s="11">
        <v>0.15179599999999999</v>
      </c>
      <c r="N60" s="11"/>
      <c r="O60" s="9"/>
      <c r="P60" s="9"/>
      <c r="Q60" s="11"/>
      <c r="R60" s="11"/>
      <c r="S60" s="11"/>
      <c r="T60" s="11"/>
      <c r="U60" s="11"/>
      <c r="V60" s="11"/>
      <c r="W60" s="11"/>
      <c r="X60" s="11"/>
      <c r="Y60" s="11"/>
      <c r="Z60" s="11"/>
    </row>
    <row r="61" spans="1:26" ht="23.25" customHeight="1" outlineLevel="1">
      <c r="A61" s="93" t="s">
        <v>43</v>
      </c>
      <c r="B61" s="9" t="s">
        <v>333</v>
      </c>
      <c r="C61" s="9" t="s">
        <v>238</v>
      </c>
      <c r="D61" s="9" t="s">
        <v>79</v>
      </c>
      <c r="E61" s="9" t="s">
        <v>80</v>
      </c>
      <c r="F61" s="9" t="s">
        <v>334</v>
      </c>
      <c r="G61" s="9" t="s">
        <v>238</v>
      </c>
      <c r="H61" s="11">
        <v>0.169708</v>
      </c>
      <c r="I61" s="11">
        <v>0.169708</v>
      </c>
      <c r="J61" s="11"/>
      <c r="K61" s="11"/>
      <c r="L61" s="11"/>
      <c r="M61" s="11">
        <v>0.169708</v>
      </c>
      <c r="N61" s="11"/>
      <c r="O61" s="9"/>
      <c r="P61" s="9"/>
      <c r="Q61" s="11"/>
      <c r="R61" s="11"/>
      <c r="S61" s="11"/>
      <c r="T61" s="11"/>
      <c r="U61" s="11"/>
      <c r="V61" s="11"/>
      <c r="W61" s="11"/>
      <c r="X61" s="11"/>
      <c r="Y61" s="11"/>
      <c r="Z61" s="11"/>
    </row>
    <row r="62" spans="1:26" ht="23.25" customHeight="1" outlineLevel="1">
      <c r="A62" s="93" t="s">
        <v>43</v>
      </c>
      <c r="B62" s="9" t="s">
        <v>319</v>
      </c>
      <c r="C62" s="9" t="s">
        <v>206</v>
      </c>
      <c r="D62" s="9" t="s">
        <v>68</v>
      </c>
      <c r="E62" s="9" t="s">
        <v>69</v>
      </c>
      <c r="F62" s="9" t="s">
        <v>320</v>
      </c>
      <c r="G62" s="9" t="s">
        <v>206</v>
      </c>
      <c r="H62" s="11">
        <v>13.889474999999999</v>
      </c>
      <c r="I62" s="11">
        <v>13.889474999999999</v>
      </c>
      <c r="J62" s="11"/>
      <c r="K62" s="11"/>
      <c r="L62" s="11"/>
      <c r="M62" s="11">
        <v>13.889474999999999</v>
      </c>
      <c r="N62" s="11"/>
      <c r="O62" s="9"/>
      <c r="P62" s="9"/>
      <c r="Q62" s="11"/>
      <c r="R62" s="11"/>
      <c r="S62" s="11"/>
      <c r="T62" s="11"/>
      <c r="U62" s="11"/>
      <c r="V62" s="11"/>
      <c r="W62" s="11"/>
      <c r="X62" s="11"/>
      <c r="Y62" s="11"/>
      <c r="Z62" s="11"/>
    </row>
    <row r="63" spans="1:26" ht="23.25" customHeight="1" outlineLevel="1">
      <c r="A63" s="93" t="s">
        <v>43</v>
      </c>
      <c r="B63" s="9" t="s">
        <v>319</v>
      </c>
      <c r="C63" s="9" t="s">
        <v>206</v>
      </c>
      <c r="D63" s="9" t="s">
        <v>68</v>
      </c>
      <c r="E63" s="9" t="s">
        <v>69</v>
      </c>
      <c r="F63" s="9" t="s">
        <v>320</v>
      </c>
      <c r="G63" s="9" t="s">
        <v>206</v>
      </c>
      <c r="H63" s="11">
        <v>97.226325000000003</v>
      </c>
      <c r="I63" s="11">
        <v>97.226325000000003</v>
      </c>
      <c r="J63" s="11"/>
      <c r="K63" s="11"/>
      <c r="L63" s="11"/>
      <c r="M63" s="11">
        <v>97.226325000000003</v>
      </c>
      <c r="N63" s="11"/>
      <c r="O63" s="9"/>
      <c r="P63" s="9"/>
      <c r="Q63" s="11"/>
      <c r="R63" s="11"/>
      <c r="S63" s="11"/>
      <c r="T63" s="11"/>
      <c r="U63" s="11"/>
      <c r="V63" s="11"/>
      <c r="W63" s="11"/>
      <c r="X63" s="11"/>
      <c r="Y63" s="11"/>
      <c r="Z63" s="11"/>
    </row>
    <row r="64" spans="1:26" ht="23.25" customHeight="1" outlineLevel="1">
      <c r="A64" s="93" t="s">
        <v>43</v>
      </c>
      <c r="B64" s="9" t="s">
        <v>335</v>
      </c>
      <c r="C64" s="9" t="s">
        <v>336</v>
      </c>
      <c r="D64" s="9" t="s">
        <v>68</v>
      </c>
      <c r="E64" s="9" t="s">
        <v>69</v>
      </c>
      <c r="F64" s="9" t="s">
        <v>337</v>
      </c>
      <c r="G64" s="9" t="s">
        <v>241</v>
      </c>
      <c r="H64" s="11">
        <v>7.7759999999999998</v>
      </c>
      <c r="I64" s="11">
        <v>7.7759999999999998</v>
      </c>
      <c r="J64" s="11"/>
      <c r="K64" s="11"/>
      <c r="L64" s="11"/>
      <c r="M64" s="11">
        <v>7.7759999999999998</v>
      </c>
      <c r="N64" s="11"/>
      <c r="O64" s="9"/>
      <c r="P64" s="9"/>
      <c r="Q64" s="11"/>
      <c r="R64" s="11"/>
      <c r="S64" s="11"/>
      <c r="T64" s="11"/>
      <c r="U64" s="11"/>
      <c r="V64" s="11"/>
      <c r="W64" s="11"/>
      <c r="X64" s="11"/>
      <c r="Y64" s="11"/>
      <c r="Z64" s="11"/>
    </row>
    <row r="65" spans="1:26" ht="23.25" customHeight="1" outlineLevel="1">
      <c r="A65" s="93" t="s">
        <v>43</v>
      </c>
      <c r="B65" s="9" t="s">
        <v>338</v>
      </c>
      <c r="C65" s="9" t="s">
        <v>339</v>
      </c>
      <c r="D65" s="9" t="s">
        <v>68</v>
      </c>
      <c r="E65" s="9" t="s">
        <v>69</v>
      </c>
      <c r="F65" s="9" t="s">
        <v>337</v>
      </c>
      <c r="G65" s="9" t="s">
        <v>241</v>
      </c>
      <c r="H65" s="11">
        <v>77.760000000000005</v>
      </c>
      <c r="I65" s="11">
        <v>77.760000000000005</v>
      </c>
      <c r="J65" s="11"/>
      <c r="K65" s="11"/>
      <c r="L65" s="11"/>
      <c r="M65" s="11">
        <v>77.760000000000005</v>
      </c>
      <c r="N65" s="11"/>
      <c r="O65" s="9"/>
      <c r="P65" s="9"/>
      <c r="Q65" s="11"/>
      <c r="R65" s="11"/>
      <c r="S65" s="11"/>
      <c r="T65" s="11"/>
      <c r="U65" s="11"/>
      <c r="V65" s="11"/>
      <c r="W65" s="11"/>
      <c r="X65" s="11"/>
      <c r="Y65" s="11"/>
      <c r="Z65" s="11"/>
    </row>
    <row r="66" spans="1:26" ht="23.25" customHeight="1" outlineLevel="1">
      <c r="A66" s="93" t="s">
        <v>43</v>
      </c>
      <c r="B66" s="9" t="s">
        <v>340</v>
      </c>
      <c r="C66" s="9" t="s">
        <v>243</v>
      </c>
      <c r="D66" s="9" t="s">
        <v>77</v>
      </c>
      <c r="E66" s="9" t="s">
        <v>78</v>
      </c>
      <c r="F66" s="9" t="s">
        <v>341</v>
      </c>
      <c r="G66" s="9" t="s">
        <v>243</v>
      </c>
      <c r="H66" s="11">
        <v>2.6219999999999999</v>
      </c>
      <c r="I66" s="11">
        <v>2.6219999999999999</v>
      </c>
      <c r="J66" s="11"/>
      <c r="K66" s="11"/>
      <c r="L66" s="11"/>
      <c r="M66" s="11">
        <v>2.6219999999999999</v>
      </c>
      <c r="N66" s="11"/>
      <c r="O66" s="9"/>
      <c r="P66" s="9"/>
      <c r="Q66" s="11"/>
      <c r="R66" s="11"/>
      <c r="S66" s="11"/>
      <c r="T66" s="11"/>
      <c r="U66" s="11"/>
      <c r="V66" s="11"/>
      <c r="W66" s="11"/>
      <c r="X66" s="11"/>
      <c r="Y66" s="11"/>
      <c r="Z66" s="11"/>
    </row>
    <row r="67" spans="1:26" ht="23.25" customHeight="1" outlineLevel="1">
      <c r="A67" s="93" t="s">
        <v>43</v>
      </c>
      <c r="B67" s="9" t="s">
        <v>340</v>
      </c>
      <c r="C67" s="9" t="s">
        <v>243</v>
      </c>
      <c r="D67" s="9" t="s">
        <v>77</v>
      </c>
      <c r="E67" s="9" t="s">
        <v>78</v>
      </c>
      <c r="F67" s="9" t="s">
        <v>341</v>
      </c>
      <c r="G67" s="9" t="s">
        <v>243</v>
      </c>
      <c r="H67" s="11">
        <v>35.403599999999997</v>
      </c>
      <c r="I67" s="11">
        <v>35.403599999999997</v>
      </c>
      <c r="J67" s="11"/>
      <c r="K67" s="11"/>
      <c r="L67" s="11"/>
      <c r="M67" s="11">
        <v>35.403599999999997</v>
      </c>
      <c r="N67" s="11"/>
      <c r="O67" s="9"/>
      <c r="P67" s="9"/>
      <c r="Q67" s="11"/>
      <c r="R67" s="11"/>
      <c r="S67" s="11"/>
      <c r="T67" s="11"/>
      <c r="U67" s="11"/>
      <c r="V67" s="11"/>
      <c r="W67" s="11"/>
      <c r="X67" s="11"/>
      <c r="Y67" s="11"/>
      <c r="Z67" s="11"/>
    </row>
    <row r="68" spans="1:26" ht="23.25" customHeight="1" outlineLevel="1">
      <c r="A68" s="93" t="s">
        <v>43</v>
      </c>
      <c r="B68" s="9" t="s">
        <v>340</v>
      </c>
      <c r="C68" s="9" t="s">
        <v>243</v>
      </c>
      <c r="D68" s="9" t="s">
        <v>77</v>
      </c>
      <c r="E68" s="9" t="s">
        <v>78</v>
      </c>
      <c r="F68" s="9" t="s">
        <v>342</v>
      </c>
      <c r="G68" s="9" t="s">
        <v>245</v>
      </c>
      <c r="H68" s="11">
        <v>7.2</v>
      </c>
      <c r="I68" s="11">
        <v>7.2</v>
      </c>
      <c r="J68" s="11"/>
      <c r="K68" s="11"/>
      <c r="L68" s="11"/>
      <c r="M68" s="11">
        <v>7.2</v>
      </c>
      <c r="N68" s="11"/>
      <c r="O68" s="9"/>
      <c r="P68" s="9"/>
      <c r="Q68" s="11"/>
      <c r="R68" s="11"/>
      <c r="S68" s="11"/>
      <c r="T68" s="11"/>
      <c r="U68" s="11"/>
      <c r="V68" s="11"/>
      <c r="W68" s="11"/>
      <c r="X68" s="11"/>
      <c r="Y68" s="11"/>
      <c r="Z68" s="11"/>
    </row>
    <row r="69" spans="1:26" ht="23.25" customHeight="1" outlineLevel="1">
      <c r="A69" s="93" t="s">
        <v>43</v>
      </c>
      <c r="B69" s="9" t="s">
        <v>343</v>
      </c>
      <c r="C69" s="9" t="s">
        <v>344</v>
      </c>
      <c r="D69" s="9" t="s">
        <v>85</v>
      </c>
      <c r="E69" s="9" t="s">
        <v>86</v>
      </c>
      <c r="F69" s="9" t="s">
        <v>342</v>
      </c>
      <c r="G69" s="9" t="s">
        <v>245</v>
      </c>
      <c r="H69" s="11">
        <v>2.9026999999999998</v>
      </c>
      <c r="I69" s="11">
        <v>2.9026999999999998</v>
      </c>
      <c r="J69" s="11"/>
      <c r="K69" s="11"/>
      <c r="L69" s="11"/>
      <c r="M69" s="11">
        <v>2.9026999999999998</v>
      </c>
      <c r="N69" s="11"/>
      <c r="O69" s="9"/>
      <c r="P69" s="9"/>
      <c r="Q69" s="11"/>
      <c r="R69" s="11"/>
      <c r="S69" s="11"/>
      <c r="T69" s="11"/>
      <c r="U69" s="11"/>
      <c r="V69" s="11"/>
      <c r="W69" s="11"/>
      <c r="X69" s="11"/>
      <c r="Y69" s="11"/>
      <c r="Z69" s="11"/>
    </row>
    <row r="70" spans="1:26" ht="23.25" customHeight="1" outlineLevel="1">
      <c r="A70" s="93" t="s">
        <v>43</v>
      </c>
      <c r="B70" s="9" t="s">
        <v>345</v>
      </c>
      <c r="C70" s="9" t="s">
        <v>346</v>
      </c>
      <c r="D70" s="9" t="s">
        <v>96</v>
      </c>
      <c r="E70" s="9" t="s">
        <v>97</v>
      </c>
      <c r="F70" s="9" t="s">
        <v>347</v>
      </c>
      <c r="G70" s="9" t="s">
        <v>200</v>
      </c>
      <c r="H70" s="11">
        <v>34.408368000000003</v>
      </c>
      <c r="I70" s="11">
        <v>34.408368000000003</v>
      </c>
      <c r="J70" s="11"/>
      <c r="K70" s="11"/>
      <c r="L70" s="11"/>
      <c r="M70" s="11">
        <v>34.408368000000003</v>
      </c>
      <c r="N70" s="11"/>
      <c r="O70" s="9"/>
      <c r="P70" s="9"/>
      <c r="Q70" s="11"/>
      <c r="R70" s="11"/>
      <c r="S70" s="11"/>
      <c r="T70" s="11"/>
      <c r="U70" s="11"/>
      <c r="V70" s="11"/>
      <c r="W70" s="11"/>
      <c r="X70" s="11"/>
      <c r="Y70" s="11"/>
      <c r="Z70" s="11"/>
    </row>
    <row r="71" spans="1:26" ht="23.25" customHeight="1" outlineLevel="1">
      <c r="A71" s="93" t="s">
        <v>43</v>
      </c>
      <c r="B71" s="9" t="s">
        <v>348</v>
      </c>
      <c r="C71" s="9" t="s">
        <v>349</v>
      </c>
      <c r="D71" s="9" t="s">
        <v>94</v>
      </c>
      <c r="E71" s="9" t="s">
        <v>95</v>
      </c>
      <c r="F71" s="9" t="s">
        <v>350</v>
      </c>
      <c r="G71" s="9" t="s">
        <v>246</v>
      </c>
      <c r="H71" s="11">
        <v>15</v>
      </c>
      <c r="I71" s="11">
        <v>15</v>
      </c>
      <c r="J71" s="11"/>
      <c r="K71" s="11"/>
      <c r="L71" s="11"/>
      <c r="M71" s="11">
        <v>15</v>
      </c>
      <c r="N71" s="11"/>
      <c r="O71" s="9"/>
      <c r="P71" s="9"/>
      <c r="Q71" s="11"/>
      <c r="R71" s="11"/>
      <c r="S71" s="11"/>
      <c r="T71" s="11"/>
      <c r="U71" s="11"/>
      <c r="V71" s="11"/>
      <c r="W71" s="11"/>
      <c r="X71" s="11"/>
      <c r="Y71" s="11"/>
      <c r="Z71" s="11"/>
    </row>
    <row r="72" spans="1:26" ht="23.25" customHeight="1">
      <c r="A72" s="93" t="s">
        <v>43</v>
      </c>
      <c r="B72" s="9" t="s">
        <v>351</v>
      </c>
      <c r="C72" s="9" t="s">
        <v>352</v>
      </c>
      <c r="D72" s="9" t="s">
        <v>96</v>
      </c>
      <c r="E72" s="9" t="s">
        <v>97</v>
      </c>
      <c r="F72" s="9" t="s">
        <v>347</v>
      </c>
      <c r="G72" s="9" t="s">
        <v>200</v>
      </c>
      <c r="H72" s="11">
        <v>20.130427999999998</v>
      </c>
      <c r="I72" s="11">
        <v>20.130427999999998</v>
      </c>
      <c r="J72" s="11"/>
      <c r="K72" s="11"/>
      <c r="L72" s="11"/>
      <c r="M72" s="11">
        <v>20.130427999999998</v>
      </c>
      <c r="N72" s="11"/>
      <c r="O72" s="9"/>
      <c r="P72" s="9"/>
      <c r="Q72" s="11"/>
      <c r="R72" s="11"/>
      <c r="S72" s="11"/>
      <c r="T72" s="11"/>
      <c r="U72" s="11"/>
      <c r="V72" s="11"/>
      <c r="W72" s="11"/>
      <c r="X72" s="11"/>
      <c r="Y72" s="11"/>
      <c r="Z72" s="11"/>
    </row>
    <row r="73" spans="1:26" ht="17.25" customHeight="1">
      <c r="A73" s="252" t="s">
        <v>106</v>
      </c>
      <c r="B73" s="253"/>
      <c r="C73" s="253"/>
      <c r="D73" s="253"/>
      <c r="E73" s="253"/>
      <c r="F73" s="253"/>
      <c r="G73" s="254"/>
      <c r="H73" s="11">
        <v>2074.94</v>
      </c>
      <c r="I73" s="11">
        <v>2074.94</v>
      </c>
      <c r="J73" s="11"/>
      <c r="K73" s="11"/>
      <c r="L73" s="11"/>
      <c r="M73" s="11">
        <v>1997.9396300000001</v>
      </c>
      <c r="N73" s="11"/>
      <c r="O73" s="11"/>
      <c r="P73" s="11"/>
      <c r="Q73" s="11"/>
      <c r="R73" s="11"/>
      <c r="S73" s="11"/>
      <c r="T73" s="11"/>
      <c r="U73" s="11"/>
      <c r="V73" s="11"/>
      <c r="W73" s="11"/>
      <c r="X73" s="11"/>
      <c r="Y73" s="11"/>
      <c r="Z73" s="11"/>
    </row>
  </sheetData>
  <mergeCells count="32">
    <mergeCell ref="Z6:Z7"/>
    <mergeCell ref="U6:U7"/>
    <mergeCell ref="V6:V7"/>
    <mergeCell ref="W6:W7"/>
    <mergeCell ref="X6:X7"/>
    <mergeCell ref="Y6:Y7"/>
    <mergeCell ref="P6:P7"/>
    <mergeCell ref="Q6:Q7"/>
    <mergeCell ref="R6:R7"/>
    <mergeCell ref="S6:S7"/>
    <mergeCell ref="T5:T7"/>
    <mergeCell ref="K6:K7"/>
    <mergeCell ref="L6:L7"/>
    <mergeCell ref="M6:M7"/>
    <mergeCell ref="N6:N7"/>
    <mergeCell ref="O6:O7"/>
    <mergeCell ref="I6:J6"/>
    <mergeCell ref="A73:G73"/>
    <mergeCell ref="A4:A7"/>
    <mergeCell ref="B4:B7"/>
    <mergeCell ref="C4:C7"/>
    <mergeCell ref="D4:D7"/>
    <mergeCell ref="E4:E7"/>
    <mergeCell ref="F4:F7"/>
    <mergeCell ref="G4:G7"/>
    <mergeCell ref="H5:H7"/>
    <mergeCell ref="A2:Z2"/>
    <mergeCell ref="A3:G3"/>
    <mergeCell ref="H4:Z4"/>
    <mergeCell ref="I5:P5"/>
    <mergeCell ref="Q5:S5"/>
    <mergeCell ref="U5:Z5"/>
  </mergeCells>
  <phoneticPr fontId="33" type="noConversion"/>
  <pageMargins left="0.75" right="0.75" top="1" bottom="1" header="0.5" footer="0.5"/>
  <pageSetup paperSize="9" fitToWidth="0" fitToHeight="0" orientation="portrait"/>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W62"/>
  <sheetViews>
    <sheetView topLeftCell="A39" workbookViewId="0">
      <selection activeCell="D39" sqref="D39"/>
    </sheetView>
  </sheetViews>
  <sheetFormatPr defaultColWidth="9.109375" defaultRowHeight="14.25" customHeight="1"/>
  <cols>
    <col min="1" max="1" width="10.33203125" customWidth="1"/>
    <col min="2" max="2" width="13.44140625" customWidth="1"/>
    <col min="3" max="3" width="32.88671875" customWidth="1"/>
    <col min="4" max="4" width="23.88671875" customWidth="1"/>
    <col min="5" max="5" width="11.109375" customWidth="1"/>
    <col min="6" max="6" width="17.6640625" customWidth="1"/>
    <col min="7" max="7" width="9.88671875" customWidth="1"/>
    <col min="8" max="8" width="17.6640625" customWidth="1"/>
    <col min="9" max="10" width="10.6640625" customWidth="1"/>
    <col min="11" max="11" width="11" customWidth="1"/>
    <col min="12" max="14" width="12.33203125" customWidth="1"/>
    <col min="15" max="15" width="12.6640625" customWidth="1"/>
    <col min="16" max="17" width="11.109375" customWidth="1"/>
    <col min="19" max="19" width="10.33203125" customWidth="1"/>
    <col min="20" max="21" width="11.88671875" customWidth="1"/>
    <col min="22" max="22" width="11.6640625" customWidth="1"/>
    <col min="23" max="23" width="10.33203125" customWidth="1"/>
  </cols>
  <sheetData>
    <row r="1" spans="1:23" ht="13.5" customHeight="1">
      <c r="B1" s="86"/>
      <c r="E1" s="1"/>
      <c r="F1" s="1"/>
      <c r="G1" s="1"/>
      <c r="H1" s="1"/>
      <c r="U1" s="86"/>
      <c r="W1" s="87" t="s">
        <v>353</v>
      </c>
    </row>
    <row r="2" spans="1:23" ht="27.75" customHeight="1">
      <c r="A2" s="190" t="s">
        <v>354</v>
      </c>
      <c r="B2" s="190"/>
      <c r="C2" s="190"/>
      <c r="D2" s="190"/>
      <c r="E2" s="190"/>
      <c r="F2" s="190"/>
      <c r="G2" s="190"/>
      <c r="H2" s="190"/>
      <c r="I2" s="190"/>
      <c r="J2" s="190"/>
      <c r="K2" s="190"/>
      <c r="L2" s="190"/>
      <c r="M2" s="190"/>
      <c r="N2" s="190"/>
      <c r="O2" s="190"/>
      <c r="P2" s="190"/>
      <c r="Q2" s="190"/>
      <c r="R2" s="190"/>
      <c r="S2" s="190"/>
      <c r="T2" s="190"/>
      <c r="U2" s="190"/>
      <c r="V2" s="190"/>
      <c r="W2" s="190"/>
    </row>
    <row r="3" spans="1:23" ht="13.5" customHeight="1">
      <c r="A3" s="219" t="str">
        <f>"单位名称："&amp;"中国共产党曲靖市委员会办公室"</f>
        <v>单位名称：中国共产党曲靖市委员会办公室</v>
      </c>
      <c r="B3" s="261"/>
      <c r="C3" s="261"/>
      <c r="D3" s="261"/>
      <c r="E3" s="261"/>
      <c r="F3" s="261"/>
      <c r="G3" s="261"/>
      <c r="H3" s="261"/>
      <c r="I3" s="4"/>
      <c r="J3" s="4"/>
      <c r="K3" s="4"/>
      <c r="L3" s="4"/>
      <c r="M3" s="4"/>
      <c r="N3" s="4"/>
      <c r="O3" s="4"/>
      <c r="P3" s="4"/>
      <c r="Q3" s="4"/>
      <c r="U3" s="86"/>
      <c r="W3" s="148" t="s">
        <v>2</v>
      </c>
    </row>
    <row r="4" spans="1:23" ht="21.75" customHeight="1">
      <c r="A4" s="265" t="s">
        <v>355</v>
      </c>
      <c r="B4" s="246" t="s">
        <v>263</v>
      </c>
      <c r="C4" s="265" t="s">
        <v>264</v>
      </c>
      <c r="D4" s="265" t="s">
        <v>262</v>
      </c>
      <c r="E4" s="246" t="s">
        <v>265</v>
      </c>
      <c r="F4" s="246" t="s">
        <v>266</v>
      </c>
      <c r="G4" s="246" t="s">
        <v>356</v>
      </c>
      <c r="H4" s="246" t="s">
        <v>357</v>
      </c>
      <c r="I4" s="196" t="s">
        <v>29</v>
      </c>
      <c r="J4" s="196" t="s">
        <v>358</v>
      </c>
      <c r="K4" s="196"/>
      <c r="L4" s="196"/>
      <c r="M4" s="196"/>
      <c r="N4" s="196" t="s">
        <v>271</v>
      </c>
      <c r="O4" s="196"/>
      <c r="P4" s="196"/>
      <c r="Q4" s="246" t="s">
        <v>35</v>
      </c>
      <c r="R4" s="196" t="s">
        <v>36</v>
      </c>
      <c r="S4" s="196"/>
      <c r="T4" s="196"/>
      <c r="U4" s="196"/>
      <c r="V4" s="196"/>
      <c r="W4" s="196"/>
    </row>
    <row r="5" spans="1:23" ht="21.75" customHeight="1">
      <c r="A5" s="265"/>
      <c r="B5" s="196"/>
      <c r="C5" s="265"/>
      <c r="D5" s="265"/>
      <c r="E5" s="266"/>
      <c r="F5" s="266"/>
      <c r="G5" s="266"/>
      <c r="H5" s="266"/>
      <c r="I5" s="196"/>
      <c r="J5" s="267" t="s">
        <v>32</v>
      </c>
      <c r="K5" s="196"/>
      <c r="L5" s="246" t="s">
        <v>33</v>
      </c>
      <c r="M5" s="246" t="s">
        <v>34</v>
      </c>
      <c r="N5" s="246" t="s">
        <v>32</v>
      </c>
      <c r="O5" s="246" t="s">
        <v>33</v>
      </c>
      <c r="P5" s="246" t="s">
        <v>34</v>
      </c>
      <c r="Q5" s="266"/>
      <c r="R5" s="246" t="s">
        <v>31</v>
      </c>
      <c r="S5" s="246" t="s">
        <v>37</v>
      </c>
      <c r="T5" s="246" t="s">
        <v>278</v>
      </c>
      <c r="U5" s="246" t="s">
        <v>39</v>
      </c>
      <c r="V5" s="246" t="s">
        <v>40</v>
      </c>
      <c r="W5" s="246" t="s">
        <v>41</v>
      </c>
    </row>
    <row r="6" spans="1:23" ht="21" customHeight="1">
      <c r="A6" s="196"/>
      <c r="B6" s="196"/>
      <c r="C6" s="196"/>
      <c r="D6" s="196"/>
      <c r="E6" s="196"/>
      <c r="F6" s="196"/>
      <c r="G6" s="196"/>
      <c r="H6" s="196"/>
      <c r="I6" s="196"/>
      <c r="J6" s="268" t="s">
        <v>31</v>
      </c>
      <c r="K6" s="196"/>
      <c r="L6" s="196"/>
      <c r="M6" s="196"/>
      <c r="N6" s="196"/>
      <c r="O6" s="196"/>
      <c r="P6" s="196"/>
      <c r="Q6" s="196"/>
      <c r="R6" s="196"/>
      <c r="S6" s="196"/>
      <c r="T6" s="196"/>
      <c r="U6" s="196"/>
      <c r="V6" s="196"/>
      <c r="W6" s="196"/>
    </row>
    <row r="7" spans="1:23" ht="39.75" customHeight="1">
      <c r="A7" s="265"/>
      <c r="B7" s="196"/>
      <c r="C7" s="265"/>
      <c r="D7" s="265"/>
      <c r="E7" s="246"/>
      <c r="F7" s="246"/>
      <c r="G7" s="246"/>
      <c r="H7" s="246"/>
      <c r="I7" s="196"/>
      <c r="J7" s="33" t="s">
        <v>31</v>
      </c>
      <c r="K7" s="33" t="s">
        <v>359</v>
      </c>
      <c r="L7" s="246"/>
      <c r="M7" s="246"/>
      <c r="N7" s="246"/>
      <c r="O7" s="246"/>
      <c r="P7" s="246"/>
      <c r="Q7" s="246"/>
      <c r="R7" s="246"/>
      <c r="S7" s="246"/>
      <c r="T7" s="246"/>
      <c r="U7" s="196"/>
      <c r="V7" s="246"/>
      <c r="W7" s="246"/>
    </row>
    <row r="8" spans="1:23" ht="15" customHeight="1">
      <c r="A8" s="7">
        <v>1</v>
      </c>
      <c r="B8" s="7">
        <v>2</v>
      </c>
      <c r="C8" s="7">
        <v>3</v>
      </c>
      <c r="D8" s="7">
        <v>4</v>
      </c>
      <c r="E8" s="7">
        <v>5</v>
      </c>
      <c r="F8" s="7">
        <v>6</v>
      </c>
      <c r="G8" s="7">
        <v>7</v>
      </c>
      <c r="H8" s="7">
        <v>8</v>
      </c>
      <c r="I8" s="7">
        <v>9</v>
      </c>
      <c r="J8" s="7">
        <v>10</v>
      </c>
      <c r="K8" s="7">
        <v>11</v>
      </c>
      <c r="L8" s="8">
        <v>12</v>
      </c>
      <c r="M8" s="8">
        <v>13</v>
      </c>
      <c r="N8" s="8">
        <v>14</v>
      </c>
      <c r="O8" s="8">
        <v>15</v>
      </c>
      <c r="P8" s="8">
        <v>16</v>
      </c>
      <c r="Q8" s="8">
        <v>17</v>
      </c>
      <c r="R8" s="8">
        <v>18</v>
      </c>
      <c r="S8" s="8">
        <v>19</v>
      </c>
      <c r="T8" s="8">
        <v>20</v>
      </c>
      <c r="U8" s="7">
        <v>21</v>
      </c>
      <c r="V8" s="7">
        <v>22</v>
      </c>
      <c r="W8" s="7">
        <v>23</v>
      </c>
    </row>
    <row r="9" spans="1:23" ht="21" customHeight="1">
      <c r="A9" s="10"/>
      <c r="B9" s="10"/>
      <c r="C9" s="9" t="s">
        <v>360</v>
      </c>
      <c r="D9" s="10"/>
      <c r="E9" s="10"/>
      <c r="F9" s="10"/>
      <c r="G9" s="10"/>
      <c r="H9" s="10"/>
      <c r="I9" s="11">
        <v>60</v>
      </c>
      <c r="J9" s="11">
        <v>60</v>
      </c>
      <c r="K9" s="11">
        <v>60</v>
      </c>
      <c r="L9" s="11"/>
      <c r="M9" s="11"/>
      <c r="N9" s="11">
        <v>60</v>
      </c>
      <c r="O9" s="11"/>
      <c r="P9" s="11"/>
      <c r="Q9" s="11"/>
      <c r="R9" s="11"/>
      <c r="S9" s="11"/>
      <c r="T9" s="11"/>
      <c r="U9" s="11"/>
      <c r="V9" s="11"/>
      <c r="W9" s="11"/>
    </row>
    <row r="10" spans="1:23" ht="23.25" customHeight="1">
      <c r="A10" s="9" t="s">
        <v>361</v>
      </c>
      <c r="B10" s="9" t="s">
        <v>362</v>
      </c>
      <c r="C10" s="9" t="s">
        <v>360</v>
      </c>
      <c r="D10" s="9" t="s">
        <v>43</v>
      </c>
      <c r="E10" s="9" t="s">
        <v>70</v>
      </c>
      <c r="F10" s="9" t="s">
        <v>63</v>
      </c>
      <c r="G10" s="9" t="s">
        <v>363</v>
      </c>
      <c r="H10" s="9" t="s">
        <v>214</v>
      </c>
      <c r="I10" s="11">
        <v>25</v>
      </c>
      <c r="J10" s="11">
        <v>25</v>
      </c>
      <c r="K10" s="11">
        <v>25</v>
      </c>
      <c r="L10" s="11"/>
      <c r="M10" s="11"/>
      <c r="N10" s="11">
        <v>25</v>
      </c>
      <c r="O10" s="11"/>
      <c r="P10" s="11"/>
      <c r="Q10" s="11"/>
      <c r="R10" s="11"/>
      <c r="S10" s="11"/>
      <c r="T10" s="11"/>
      <c r="U10" s="11"/>
      <c r="V10" s="11"/>
      <c r="W10" s="11"/>
    </row>
    <row r="11" spans="1:23" ht="23.25" customHeight="1">
      <c r="A11" s="9" t="s">
        <v>361</v>
      </c>
      <c r="B11" s="9" t="s">
        <v>362</v>
      </c>
      <c r="C11" s="9" t="s">
        <v>360</v>
      </c>
      <c r="D11" s="9" t="s">
        <v>43</v>
      </c>
      <c r="E11" s="9" t="s">
        <v>70</v>
      </c>
      <c r="F11" s="9" t="s">
        <v>63</v>
      </c>
      <c r="G11" s="9" t="s">
        <v>364</v>
      </c>
      <c r="H11" s="9" t="s">
        <v>220</v>
      </c>
      <c r="I11" s="11">
        <v>5</v>
      </c>
      <c r="J11" s="11">
        <v>5</v>
      </c>
      <c r="K11" s="11">
        <v>5</v>
      </c>
      <c r="L11" s="11"/>
      <c r="M11" s="11"/>
      <c r="N11" s="11">
        <v>5</v>
      </c>
      <c r="O11" s="11"/>
      <c r="P11" s="11"/>
      <c r="Q11" s="11"/>
      <c r="R11" s="11"/>
      <c r="S11" s="11"/>
      <c r="T11" s="11"/>
      <c r="U11" s="11"/>
      <c r="V11" s="11"/>
      <c r="W11" s="11"/>
    </row>
    <row r="12" spans="1:23" ht="23.25" customHeight="1">
      <c r="A12" s="9" t="s">
        <v>361</v>
      </c>
      <c r="B12" s="9" t="s">
        <v>362</v>
      </c>
      <c r="C12" s="9" t="s">
        <v>360</v>
      </c>
      <c r="D12" s="9" t="s">
        <v>43</v>
      </c>
      <c r="E12" s="9" t="s">
        <v>70</v>
      </c>
      <c r="F12" s="9" t="s">
        <v>63</v>
      </c>
      <c r="G12" s="9" t="s">
        <v>365</v>
      </c>
      <c r="H12" s="9" t="s">
        <v>234</v>
      </c>
      <c r="I12" s="11">
        <v>30</v>
      </c>
      <c r="J12" s="11">
        <v>30</v>
      </c>
      <c r="K12" s="11">
        <v>30</v>
      </c>
      <c r="L12" s="11"/>
      <c r="M12" s="11"/>
      <c r="N12" s="11">
        <v>30</v>
      </c>
      <c r="O12" s="11"/>
      <c r="P12" s="11"/>
      <c r="Q12" s="11"/>
      <c r="R12" s="11"/>
      <c r="S12" s="11"/>
      <c r="T12" s="11"/>
      <c r="U12" s="11"/>
      <c r="V12" s="11"/>
      <c r="W12" s="11"/>
    </row>
    <row r="13" spans="1:23" ht="23.25" customHeight="1">
      <c r="A13" s="9"/>
      <c r="B13" s="9"/>
      <c r="C13" s="9" t="s">
        <v>366</v>
      </c>
      <c r="D13" s="9"/>
      <c r="E13" s="9"/>
      <c r="F13" s="9"/>
      <c r="G13" s="9"/>
      <c r="H13" s="9"/>
      <c r="I13" s="11">
        <v>43.5</v>
      </c>
      <c r="J13" s="11">
        <v>43.5</v>
      </c>
      <c r="K13" s="11">
        <v>43.5</v>
      </c>
      <c r="L13" s="11"/>
      <c r="M13" s="11"/>
      <c r="N13" s="11">
        <v>43.5</v>
      </c>
      <c r="O13" s="11"/>
      <c r="P13" s="11"/>
      <c r="Q13" s="11"/>
      <c r="R13" s="11"/>
      <c r="S13" s="11"/>
      <c r="T13" s="11"/>
      <c r="U13" s="11"/>
      <c r="V13" s="11"/>
      <c r="W13" s="11"/>
    </row>
    <row r="14" spans="1:23" ht="23.25" customHeight="1">
      <c r="A14" s="9" t="s">
        <v>361</v>
      </c>
      <c r="B14" s="9" t="s">
        <v>367</v>
      </c>
      <c r="C14" s="9" t="s">
        <v>366</v>
      </c>
      <c r="D14" s="9" t="s">
        <v>43</v>
      </c>
      <c r="E14" s="9" t="s">
        <v>70</v>
      </c>
      <c r="F14" s="9" t="s">
        <v>63</v>
      </c>
      <c r="G14" s="9" t="s">
        <v>368</v>
      </c>
      <c r="H14" s="9" t="s">
        <v>219</v>
      </c>
      <c r="I14" s="11">
        <v>5</v>
      </c>
      <c r="J14" s="11">
        <v>5</v>
      </c>
      <c r="K14" s="11">
        <v>5</v>
      </c>
      <c r="L14" s="11"/>
      <c r="M14" s="11"/>
      <c r="N14" s="11">
        <v>5</v>
      </c>
      <c r="O14" s="11"/>
      <c r="P14" s="11"/>
      <c r="Q14" s="11"/>
      <c r="R14" s="11"/>
      <c r="S14" s="11"/>
      <c r="T14" s="11"/>
      <c r="U14" s="11"/>
      <c r="V14" s="11"/>
      <c r="W14" s="11"/>
    </row>
    <row r="15" spans="1:23" ht="23.25" customHeight="1">
      <c r="A15" s="9" t="s">
        <v>361</v>
      </c>
      <c r="B15" s="9" t="s">
        <v>367</v>
      </c>
      <c r="C15" s="9" t="s">
        <v>366</v>
      </c>
      <c r="D15" s="9" t="s">
        <v>43</v>
      </c>
      <c r="E15" s="9" t="s">
        <v>70</v>
      </c>
      <c r="F15" s="9" t="s">
        <v>63</v>
      </c>
      <c r="G15" s="9" t="s">
        <v>369</v>
      </c>
      <c r="H15" s="9" t="s">
        <v>228</v>
      </c>
      <c r="I15" s="11">
        <v>38.5</v>
      </c>
      <c r="J15" s="11">
        <v>38.5</v>
      </c>
      <c r="K15" s="11">
        <v>38.5</v>
      </c>
      <c r="L15" s="11"/>
      <c r="M15" s="11"/>
      <c r="N15" s="11">
        <v>38.5</v>
      </c>
      <c r="O15" s="11"/>
      <c r="P15" s="11"/>
      <c r="Q15" s="11"/>
      <c r="R15" s="11"/>
      <c r="S15" s="11"/>
      <c r="T15" s="11"/>
      <c r="U15" s="11"/>
      <c r="V15" s="11"/>
      <c r="W15" s="11"/>
    </row>
    <row r="16" spans="1:23" ht="23.25" customHeight="1">
      <c r="A16" s="9"/>
      <c r="B16" s="9"/>
      <c r="C16" s="9" t="s">
        <v>370</v>
      </c>
      <c r="D16" s="9"/>
      <c r="E16" s="9"/>
      <c r="F16" s="9"/>
      <c r="G16" s="9"/>
      <c r="H16" s="9"/>
      <c r="I16" s="11">
        <v>45</v>
      </c>
      <c r="J16" s="11">
        <v>45</v>
      </c>
      <c r="K16" s="11">
        <v>45</v>
      </c>
      <c r="L16" s="11"/>
      <c r="M16" s="11"/>
      <c r="N16" s="11">
        <v>45</v>
      </c>
      <c r="O16" s="11"/>
      <c r="P16" s="11"/>
      <c r="Q16" s="11"/>
      <c r="R16" s="11"/>
      <c r="S16" s="11"/>
      <c r="T16" s="11"/>
      <c r="U16" s="11"/>
      <c r="V16" s="11"/>
      <c r="W16" s="11"/>
    </row>
    <row r="17" spans="1:23" ht="23.25" customHeight="1">
      <c r="A17" s="9" t="s">
        <v>361</v>
      </c>
      <c r="B17" s="9" t="s">
        <v>371</v>
      </c>
      <c r="C17" s="9" t="s">
        <v>370</v>
      </c>
      <c r="D17" s="9" t="s">
        <v>43</v>
      </c>
      <c r="E17" s="9" t="s">
        <v>70</v>
      </c>
      <c r="F17" s="9" t="s">
        <v>63</v>
      </c>
      <c r="G17" s="9" t="s">
        <v>317</v>
      </c>
      <c r="H17" s="9" t="s">
        <v>211</v>
      </c>
      <c r="I17" s="11">
        <v>25</v>
      </c>
      <c r="J17" s="11">
        <v>25</v>
      </c>
      <c r="K17" s="11">
        <v>25</v>
      </c>
      <c r="L17" s="11"/>
      <c r="M17" s="11"/>
      <c r="N17" s="11">
        <v>25</v>
      </c>
      <c r="O17" s="11"/>
      <c r="P17" s="11"/>
      <c r="Q17" s="11"/>
      <c r="R17" s="11"/>
      <c r="S17" s="11"/>
      <c r="T17" s="11"/>
      <c r="U17" s="11"/>
      <c r="V17" s="11"/>
      <c r="W17" s="11"/>
    </row>
    <row r="18" spans="1:23" ht="23.25" customHeight="1">
      <c r="A18" s="9" t="s">
        <v>361</v>
      </c>
      <c r="B18" s="9" t="s">
        <v>371</v>
      </c>
      <c r="C18" s="9" t="s">
        <v>370</v>
      </c>
      <c r="D18" s="9" t="s">
        <v>43</v>
      </c>
      <c r="E18" s="9" t="s">
        <v>70</v>
      </c>
      <c r="F18" s="9" t="s">
        <v>63</v>
      </c>
      <c r="G18" s="9" t="s">
        <v>372</v>
      </c>
      <c r="H18" s="9" t="s">
        <v>249</v>
      </c>
      <c r="I18" s="11">
        <v>20</v>
      </c>
      <c r="J18" s="11">
        <v>20</v>
      </c>
      <c r="K18" s="11">
        <v>20</v>
      </c>
      <c r="L18" s="11"/>
      <c r="M18" s="11"/>
      <c r="N18" s="11">
        <v>20</v>
      </c>
      <c r="O18" s="11"/>
      <c r="P18" s="11"/>
      <c r="Q18" s="11"/>
      <c r="R18" s="11"/>
      <c r="S18" s="11"/>
      <c r="T18" s="11"/>
      <c r="U18" s="11"/>
      <c r="V18" s="11"/>
      <c r="W18" s="11"/>
    </row>
    <row r="19" spans="1:23" ht="23.25" customHeight="1">
      <c r="A19" s="9"/>
      <c r="B19" s="9"/>
      <c r="C19" s="9" t="s">
        <v>373</v>
      </c>
      <c r="D19" s="9"/>
      <c r="E19" s="9"/>
      <c r="F19" s="9"/>
      <c r="G19" s="9"/>
      <c r="H19" s="9"/>
      <c r="I19" s="11">
        <v>55</v>
      </c>
      <c r="J19" s="11">
        <v>55</v>
      </c>
      <c r="K19" s="11">
        <v>55</v>
      </c>
      <c r="L19" s="11"/>
      <c r="M19" s="11"/>
      <c r="N19" s="11">
        <v>55</v>
      </c>
      <c r="O19" s="11"/>
      <c r="P19" s="11"/>
      <c r="Q19" s="11"/>
      <c r="R19" s="11"/>
      <c r="S19" s="11"/>
      <c r="T19" s="11"/>
      <c r="U19" s="11"/>
      <c r="V19" s="11"/>
      <c r="W19" s="11"/>
    </row>
    <row r="20" spans="1:23" ht="23.25" customHeight="1">
      <c r="A20" s="9" t="s">
        <v>361</v>
      </c>
      <c r="B20" s="9" t="s">
        <v>374</v>
      </c>
      <c r="C20" s="9" t="s">
        <v>373</v>
      </c>
      <c r="D20" s="9" t="s">
        <v>43</v>
      </c>
      <c r="E20" s="9" t="s">
        <v>70</v>
      </c>
      <c r="F20" s="9" t="s">
        <v>63</v>
      </c>
      <c r="G20" s="9" t="s">
        <v>318</v>
      </c>
      <c r="H20" s="9" t="s">
        <v>224</v>
      </c>
      <c r="I20" s="11">
        <v>20</v>
      </c>
      <c r="J20" s="11">
        <v>20</v>
      </c>
      <c r="K20" s="11">
        <v>20</v>
      </c>
      <c r="L20" s="11"/>
      <c r="M20" s="11"/>
      <c r="N20" s="11">
        <v>20</v>
      </c>
      <c r="O20" s="11"/>
      <c r="P20" s="11"/>
      <c r="Q20" s="11"/>
      <c r="R20" s="11"/>
      <c r="S20" s="11"/>
      <c r="T20" s="11"/>
      <c r="U20" s="11"/>
      <c r="V20" s="11"/>
      <c r="W20" s="11"/>
    </row>
    <row r="21" spans="1:23" ht="23.25" customHeight="1">
      <c r="A21" s="9" t="s">
        <v>361</v>
      </c>
      <c r="B21" s="9" t="s">
        <v>374</v>
      </c>
      <c r="C21" s="9" t="s">
        <v>373</v>
      </c>
      <c r="D21" s="9" t="s">
        <v>43</v>
      </c>
      <c r="E21" s="9" t="s">
        <v>70</v>
      </c>
      <c r="F21" s="9" t="s">
        <v>63</v>
      </c>
      <c r="G21" s="9" t="s">
        <v>330</v>
      </c>
      <c r="H21" s="9" t="s">
        <v>199</v>
      </c>
      <c r="I21" s="11">
        <v>20</v>
      </c>
      <c r="J21" s="11">
        <v>20</v>
      </c>
      <c r="K21" s="11">
        <v>20</v>
      </c>
      <c r="L21" s="11"/>
      <c r="M21" s="11"/>
      <c r="N21" s="11">
        <v>20</v>
      </c>
      <c r="O21" s="11"/>
      <c r="P21" s="11"/>
      <c r="Q21" s="11"/>
      <c r="R21" s="11"/>
      <c r="S21" s="11"/>
      <c r="T21" s="11"/>
      <c r="U21" s="11"/>
      <c r="V21" s="11"/>
      <c r="W21" s="11"/>
    </row>
    <row r="22" spans="1:23" ht="23.25" customHeight="1">
      <c r="A22" s="9" t="s">
        <v>361</v>
      </c>
      <c r="B22" s="9" t="s">
        <v>374</v>
      </c>
      <c r="C22" s="9" t="s">
        <v>373</v>
      </c>
      <c r="D22" s="9" t="s">
        <v>43</v>
      </c>
      <c r="E22" s="9" t="s">
        <v>70</v>
      </c>
      <c r="F22" s="9" t="s">
        <v>63</v>
      </c>
      <c r="G22" s="9" t="s">
        <v>375</v>
      </c>
      <c r="H22" s="9" t="s">
        <v>202</v>
      </c>
      <c r="I22" s="11">
        <v>15</v>
      </c>
      <c r="J22" s="11">
        <v>15</v>
      </c>
      <c r="K22" s="11">
        <v>15</v>
      </c>
      <c r="L22" s="11"/>
      <c r="M22" s="11"/>
      <c r="N22" s="11">
        <v>15</v>
      </c>
      <c r="O22" s="11"/>
      <c r="P22" s="11"/>
      <c r="Q22" s="11"/>
      <c r="R22" s="11"/>
      <c r="S22" s="11"/>
      <c r="T22" s="11"/>
      <c r="U22" s="11"/>
      <c r="V22" s="11"/>
      <c r="W22" s="11"/>
    </row>
    <row r="23" spans="1:23" ht="23.25" customHeight="1">
      <c r="A23" s="9"/>
      <c r="B23" s="9"/>
      <c r="C23" s="9" t="s">
        <v>376</v>
      </c>
      <c r="D23" s="9"/>
      <c r="E23" s="9"/>
      <c r="F23" s="9"/>
      <c r="G23" s="9"/>
      <c r="H23" s="9"/>
      <c r="I23" s="11">
        <v>60</v>
      </c>
      <c r="J23" s="11">
        <v>60</v>
      </c>
      <c r="K23" s="11">
        <v>60</v>
      </c>
      <c r="L23" s="11"/>
      <c r="M23" s="11"/>
      <c r="N23" s="11">
        <v>60</v>
      </c>
      <c r="O23" s="11"/>
      <c r="P23" s="11"/>
      <c r="Q23" s="11"/>
      <c r="R23" s="11"/>
      <c r="S23" s="11"/>
      <c r="T23" s="11"/>
      <c r="U23" s="11"/>
      <c r="V23" s="11"/>
      <c r="W23" s="11"/>
    </row>
    <row r="24" spans="1:23" ht="23.25" customHeight="1">
      <c r="A24" s="9" t="s">
        <v>361</v>
      </c>
      <c r="B24" s="9" t="s">
        <v>377</v>
      </c>
      <c r="C24" s="9" t="s">
        <v>376</v>
      </c>
      <c r="D24" s="9" t="s">
        <v>43</v>
      </c>
      <c r="E24" s="9" t="s">
        <v>70</v>
      </c>
      <c r="F24" s="9" t="s">
        <v>63</v>
      </c>
      <c r="G24" s="9" t="s">
        <v>317</v>
      </c>
      <c r="H24" s="9" t="s">
        <v>211</v>
      </c>
      <c r="I24" s="11">
        <v>40</v>
      </c>
      <c r="J24" s="11">
        <v>40</v>
      </c>
      <c r="K24" s="11">
        <v>40</v>
      </c>
      <c r="L24" s="11"/>
      <c r="M24" s="11"/>
      <c r="N24" s="11">
        <v>40</v>
      </c>
      <c r="O24" s="11"/>
      <c r="P24" s="11"/>
      <c r="Q24" s="11"/>
      <c r="R24" s="11"/>
      <c r="S24" s="11"/>
      <c r="T24" s="11"/>
      <c r="U24" s="11"/>
      <c r="V24" s="11"/>
      <c r="W24" s="11"/>
    </row>
    <row r="25" spans="1:23" ht="23.25" customHeight="1">
      <c r="A25" s="9" t="s">
        <v>361</v>
      </c>
      <c r="B25" s="9" t="s">
        <v>377</v>
      </c>
      <c r="C25" s="9" t="s">
        <v>376</v>
      </c>
      <c r="D25" s="9" t="s">
        <v>43</v>
      </c>
      <c r="E25" s="9" t="s">
        <v>70</v>
      </c>
      <c r="F25" s="9" t="s">
        <v>63</v>
      </c>
      <c r="G25" s="9" t="s">
        <v>365</v>
      </c>
      <c r="H25" s="9" t="s">
        <v>234</v>
      </c>
      <c r="I25" s="11">
        <v>20</v>
      </c>
      <c r="J25" s="11">
        <v>20</v>
      </c>
      <c r="K25" s="11">
        <v>20</v>
      </c>
      <c r="L25" s="11"/>
      <c r="M25" s="11"/>
      <c r="N25" s="11">
        <v>20</v>
      </c>
      <c r="O25" s="11"/>
      <c r="P25" s="11"/>
      <c r="Q25" s="11"/>
      <c r="R25" s="11"/>
      <c r="S25" s="11"/>
      <c r="T25" s="11"/>
      <c r="U25" s="11"/>
      <c r="V25" s="11"/>
      <c r="W25" s="11"/>
    </row>
    <row r="26" spans="1:23" ht="23.25" customHeight="1">
      <c r="A26" s="9"/>
      <c r="B26" s="9"/>
      <c r="C26" s="9" t="s">
        <v>378</v>
      </c>
      <c r="D26" s="9"/>
      <c r="E26" s="9"/>
      <c r="F26" s="9"/>
      <c r="G26" s="9"/>
      <c r="H26" s="9"/>
      <c r="I26" s="11">
        <v>80</v>
      </c>
      <c r="J26" s="11">
        <v>80</v>
      </c>
      <c r="K26" s="11">
        <v>80</v>
      </c>
      <c r="L26" s="11"/>
      <c r="M26" s="11"/>
      <c r="N26" s="11">
        <v>80</v>
      </c>
      <c r="O26" s="11"/>
      <c r="P26" s="11"/>
      <c r="Q26" s="11"/>
      <c r="R26" s="11"/>
      <c r="S26" s="11"/>
      <c r="T26" s="11"/>
      <c r="U26" s="11"/>
      <c r="V26" s="11"/>
      <c r="W26" s="11"/>
    </row>
    <row r="27" spans="1:23" ht="23.25" customHeight="1">
      <c r="A27" s="9" t="s">
        <v>361</v>
      </c>
      <c r="B27" s="9" t="s">
        <v>379</v>
      </c>
      <c r="C27" s="9" t="s">
        <v>378</v>
      </c>
      <c r="D27" s="9" t="s">
        <v>43</v>
      </c>
      <c r="E27" s="9" t="s">
        <v>70</v>
      </c>
      <c r="F27" s="9" t="s">
        <v>63</v>
      </c>
      <c r="G27" s="9" t="s">
        <v>380</v>
      </c>
      <c r="H27" s="9" t="s">
        <v>221</v>
      </c>
      <c r="I27" s="11">
        <v>5</v>
      </c>
      <c r="J27" s="11">
        <v>5</v>
      </c>
      <c r="K27" s="11">
        <v>5</v>
      </c>
      <c r="L27" s="11"/>
      <c r="M27" s="11"/>
      <c r="N27" s="11">
        <v>5</v>
      </c>
      <c r="O27" s="11"/>
      <c r="P27" s="11"/>
      <c r="Q27" s="11"/>
      <c r="R27" s="11"/>
      <c r="S27" s="11"/>
      <c r="T27" s="11"/>
      <c r="U27" s="11"/>
      <c r="V27" s="11"/>
      <c r="W27" s="11"/>
    </row>
    <row r="28" spans="1:23" ht="23.25" customHeight="1">
      <c r="A28" s="9" t="s">
        <v>361</v>
      </c>
      <c r="B28" s="9" t="s">
        <v>379</v>
      </c>
      <c r="C28" s="9" t="s">
        <v>378</v>
      </c>
      <c r="D28" s="9" t="s">
        <v>43</v>
      </c>
      <c r="E28" s="9" t="s">
        <v>70</v>
      </c>
      <c r="F28" s="9" t="s">
        <v>63</v>
      </c>
      <c r="G28" s="9" t="s">
        <v>318</v>
      </c>
      <c r="H28" s="9" t="s">
        <v>224</v>
      </c>
      <c r="I28" s="11">
        <v>50</v>
      </c>
      <c r="J28" s="11">
        <v>50</v>
      </c>
      <c r="K28" s="11">
        <v>50</v>
      </c>
      <c r="L28" s="11"/>
      <c r="M28" s="11"/>
      <c r="N28" s="11">
        <v>50</v>
      </c>
      <c r="O28" s="11"/>
      <c r="P28" s="11"/>
      <c r="Q28" s="11"/>
      <c r="R28" s="11"/>
      <c r="S28" s="11"/>
      <c r="T28" s="11"/>
      <c r="U28" s="11"/>
      <c r="V28" s="11"/>
      <c r="W28" s="11"/>
    </row>
    <row r="29" spans="1:23" ht="23.25" customHeight="1">
      <c r="A29" s="9" t="s">
        <v>361</v>
      </c>
      <c r="B29" s="9" t="s">
        <v>379</v>
      </c>
      <c r="C29" s="9" t="s">
        <v>378</v>
      </c>
      <c r="D29" s="9" t="s">
        <v>43</v>
      </c>
      <c r="E29" s="9" t="s">
        <v>70</v>
      </c>
      <c r="F29" s="9" t="s">
        <v>63</v>
      </c>
      <c r="G29" s="9" t="s">
        <v>375</v>
      </c>
      <c r="H29" s="9" t="s">
        <v>202</v>
      </c>
      <c r="I29" s="11">
        <v>15</v>
      </c>
      <c r="J29" s="11">
        <v>15</v>
      </c>
      <c r="K29" s="11">
        <v>15</v>
      </c>
      <c r="L29" s="11"/>
      <c r="M29" s="11"/>
      <c r="N29" s="11">
        <v>15</v>
      </c>
      <c r="O29" s="11"/>
      <c r="P29" s="11"/>
      <c r="Q29" s="11"/>
      <c r="R29" s="11"/>
      <c r="S29" s="11"/>
      <c r="T29" s="11"/>
      <c r="U29" s="11"/>
      <c r="V29" s="11"/>
      <c r="W29" s="11"/>
    </row>
    <row r="30" spans="1:23" ht="23.25" customHeight="1">
      <c r="A30" s="9" t="s">
        <v>361</v>
      </c>
      <c r="B30" s="9" t="s">
        <v>379</v>
      </c>
      <c r="C30" s="9" t="s">
        <v>378</v>
      </c>
      <c r="D30" s="9" t="s">
        <v>43</v>
      </c>
      <c r="E30" s="9" t="s">
        <v>70</v>
      </c>
      <c r="F30" s="9" t="s">
        <v>63</v>
      </c>
      <c r="G30" s="9" t="s">
        <v>381</v>
      </c>
      <c r="H30" s="9" t="s">
        <v>210</v>
      </c>
      <c r="I30" s="11">
        <v>10</v>
      </c>
      <c r="J30" s="11">
        <v>10</v>
      </c>
      <c r="K30" s="11">
        <v>10</v>
      </c>
      <c r="L30" s="11"/>
      <c r="M30" s="11"/>
      <c r="N30" s="11">
        <v>10</v>
      </c>
      <c r="O30" s="11"/>
      <c r="P30" s="11"/>
      <c r="Q30" s="11"/>
      <c r="R30" s="11"/>
      <c r="S30" s="11"/>
      <c r="T30" s="11"/>
      <c r="U30" s="11"/>
      <c r="V30" s="11"/>
      <c r="W30" s="11"/>
    </row>
    <row r="31" spans="1:23" ht="23.25" customHeight="1">
      <c r="A31" s="9"/>
      <c r="B31" s="9"/>
      <c r="C31" s="9" t="s">
        <v>382</v>
      </c>
      <c r="D31" s="9"/>
      <c r="E31" s="9"/>
      <c r="F31" s="9"/>
      <c r="G31" s="9"/>
      <c r="H31" s="9"/>
      <c r="I31" s="11">
        <v>69</v>
      </c>
      <c r="J31" s="11">
        <v>69</v>
      </c>
      <c r="K31" s="11">
        <v>69</v>
      </c>
      <c r="L31" s="11"/>
      <c r="M31" s="11"/>
      <c r="N31" s="11">
        <v>69</v>
      </c>
      <c r="O31" s="11"/>
      <c r="P31" s="11"/>
      <c r="Q31" s="11"/>
      <c r="R31" s="11"/>
      <c r="S31" s="11"/>
      <c r="T31" s="11"/>
      <c r="U31" s="11"/>
      <c r="V31" s="11"/>
      <c r="W31" s="11"/>
    </row>
    <row r="32" spans="1:23" ht="23.25" customHeight="1">
      <c r="A32" s="9" t="s">
        <v>361</v>
      </c>
      <c r="B32" s="9" t="s">
        <v>383</v>
      </c>
      <c r="C32" s="9" t="s">
        <v>382</v>
      </c>
      <c r="D32" s="9" t="s">
        <v>43</v>
      </c>
      <c r="E32" s="9" t="s">
        <v>70</v>
      </c>
      <c r="F32" s="9" t="s">
        <v>63</v>
      </c>
      <c r="G32" s="9" t="s">
        <v>384</v>
      </c>
      <c r="H32" s="9" t="s">
        <v>216</v>
      </c>
      <c r="I32" s="11">
        <v>3</v>
      </c>
      <c r="J32" s="11">
        <v>3</v>
      </c>
      <c r="K32" s="11">
        <v>3</v>
      </c>
      <c r="L32" s="11"/>
      <c r="M32" s="11"/>
      <c r="N32" s="11">
        <v>3</v>
      </c>
      <c r="O32" s="11"/>
      <c r="P32" s="11"/>
      <c r="Q32" s="11"/>
      <c r="R32" s="11"/>
      <c r="S32" s="11"/>
      <c r="T32" s="11"/>
      <c r="U32" s="11"/>
      <c r="V32" s="11"/>
      <c r="W32" s="11"/>
    </row>
    <row r="33" spans="1:23" ht="23.25" customHeight="1">
      <c r="A33" s="9" t="s">
        <v>361</v>
      </c>
      <c r="B33" s="9" t="s">
        <v>383</v>
      </c>
      <c r="C33" s="9" t="s">
        <v>382</v>
      </c>
      <c r="D33" s="9" t="s">
        <v>43</v>
      </c>
      <c r="E33" s="9" t="s">
        <v>70</v>
      </c>
      <c r="F33" s="9" t="s">
        <v>63</v>
      </c>
      <c r="G33" s="9" t="s">
        <v>368</v>
      </c>
      <c r="H33" s="9" t="s">
        <v>219</v>
      </c>
      <c r="I33" s="11">
        <v>15</v>
      </c>
      <c r="J33" s="11">
        <v>15</v>
      </c>
      <c r="K33" s="11">
        <v>15</v>
      </c>
      <c r="L33" s="11"/>
      <c r="M33" s="11"/>
      <c r="N33" s="11">
        <v>15</v>
      </c>
      <c r="O33" s="11"/>
      <c r="P33" s="11"/>
      <c r="Q33" s="11"/>
      <c r="R33" s="11"/>
      <c r="S33" s="11"/>
      <c r="T33" s="11"/>
      <c r="U33" s="11"/>
      <c r="V33" s="11"/>
      <c r="W33" s="11"/>
    </row>
    <row r="34" spans="1:23" ht="23.25" customHeight="1">
      <c r="A34" s="9" t="s">
        <v>361</v>
      </c>
      <c r="B34" s="9" t="s">
        <v>383</v>
      </c>
      <c r="C34" s="9" t="s">
        <v>382</v>
      </c>
      <c r="D34" s="9" t="s">
        <v>43</v>
      </c>
      <c r="E34" s="9" t="s">
        <v>70</v>
      </c>
      <c r="F34" s="9" t="s">
        <v>63</v>
      </c>
      <c r="G34" s="9" t="s">
        <v>364</v>
      </c>
      <c r="H34" s="9" t="s">
        <v>220</v>
      </c>
      <c r="I34" s="11">
        <v>10</v>
      </c>
      <c r="J34" s="11">
        <v>10</v>
      </c>
      <c r="K34" s="11">
        <v>10</v>
      </c>
      <c r="L34" s="11"/>
      <c r="M34" s="11"/>
      <c r="N34" s="11">
        <v>10</v>
      </c>
      <c r="O34" s="11"/>
      <c r="P34" s="11"/>
      <c r="Q34" s="11"/>
      <c r="R34" s="11"/>
      <c r="S34" s="11"/>
      <c r="T34" s="11"/>
      <c r="U34" s="11"/>
      <c r="V34" s="11"/>
      <c r="W34" s="11"/>
    </row>
    <row r="35" spans="1:23" ht="23.25" customHeight="1">
      <c r="A35" s="9" t="s">
        <v>361</v>
      </c>
      <c r="B35" s="9" t="s">
        <v>383</v>
      </c>
      <c r="C35" s="9" t="s">
        <v>382</v>
      </c>
      <c r="D35" s="9" t="s">
        <v>43</v>
      </c>
      <c r="E35" s="9" t="s">
        <v>70</v>
      </c>
      <c r="F35" s="9" t="s">
        <v>63</v>
      </c>
      <c r="G35" s="9" t="s">
        <v>318</v>
      </c>
      <c r="H35" s="9" t="s">
        <v>224</v>
      </c>
      <c r="I35" s="11">
        <v>10</v>
      </c>
      <c r="J35" s="11">
        <v>10</v>
      </c>
      <c r="K35" s="11">
        <v>10</v>
      </c>
      <c r="L35" s="11"/>
      <c r="M35" s="11"/>
      <c r="N35" s="11">
        <v>10</v>
      </c>
      <c r="O35" s="11"/>
      <c r="P35" s="11"/>
      <c r="Q35" s="11"/>
      <c r="R35" s="11"/>
      <c r="S35" s="11"/>
      <c r="T35" s="11"/>
      <c r="U35" s="11"/>
      <c r="V35" s="11"/>
      <c r="W35" s="11"/>
    </row>
    <row r="36" spans="1:23" ht="23.25" customHeight="1">
      <c r="A36" s="9" t="s">
        <v>361</v>
      </c>
      <c r="B36" s="9" t="s">
        <v>383</v>
      </c>
      <c r="C36" s="9" t="s">
        <v>382</v>
      </c>
      <c r="D36" s="9" t="s">
        <v>43</v>
      </c>
      <c r="E36" s="9" t="s">
        <v>70</v>
      </c>
      <c r="F36" s="9" t="s">
        <v>63</v>
      </c>
      <c r="G36" s="9" t="s">
        <v>385</v>
      </c>
      <c r="H36" s="9" t="s">
        <v>207</v>
      </c>
      <c r="I36" s="11">
        <v>21</v>
      </c>
      <c r="J36" s="11">
        <v>21</v>
      </c>
      <c r="K36" s="11">
        <v>21</v>
      </c>
      <c r="L36" s="11"/>
      <c r="M36" s="11"/>
      <c r="N36" s="11">
        <v>21</v>
      </c>
      <c r="O36" s="11"/>
      <c r="P36" s="11"/>
      <c r="Q36" s="11"/>
      <c r="R36" s="11"/>
      <c r="S36" s="11"/>
      <c r="T36" s="11"/>
      <c r="U36" s="11"/>
      <c r="V36" s="11"/>
      <c r="W36" s="11"/>
    </row>
    <row r="37" spans="1:23" ht="23.25" customHeight="1">
      <c r="A37" s="9" t="s">
        <v>361</v>
      </c>
      <c r="B37" s="9" t="s">
        <v>383</v>
      </c>
      <c r="C37" s="9" t="s">
        <v>382</v>
      </c>
      <c r="D37" s="9" t="s">
        <v>43</v>
      </c>
      <c r="E37" s="9" t="s">
        <v>70</v>
      </c>
      <c r="F37" s="9" t="s">
        <v>63</v>
      </c>
      <c r="G37" s="9" t="s">
        <v>372</v>
      </c>
      <c r="H37" s="9" t="s">
        <v>249</v>
      </c>
      <c r="I37" s="11">
        <v>10</v>
      </c>
      <c r="J37" s="11">
        <v>10</v>
      </c>
      <c r="K37" s="11">
        <v>10</v>
      </c>
      <c r="L37" s="11"/>
      <c r="M37" s="11"/>
      <c r="N37" s="11">
        <v>10</v>
      </c>
      <c r="O37" s="11"/>
      <c r="P37" s="11"/>
      <c r="Q37" s="11"/>
      <c r="R37" s="11"/>
      <c r="S37" s="11"/>
      <c r="T37" s="11"/>
      <c r="U37" s="11"/>
      <c r="V37" s="11"/>
      <c r="W37" s="11"/>
    </row>
    <row r="38" spans="1:23" ht="23.25" customHeight="1">
      <c r="A38" s="9"/>
      <c r="B38" s="9"/>
      <c r="C38" s="9" t="s">
        <v>386</v>
      </c>
      <c r="D38" s="9"/>
      <c r="E38" s="9"/>
      <c r="F38" s="9"/>
      <c r="G38" s="9"/>
      <c r="H38" s="9"/>
      <c r="I38" s="11">
        <v>20</v>
      </c>
      <c r="J38" s="11">
        <v>20</v>
      </c>
      <c r="K38" s="11">
        <v>20</v>
      </c>
      <c r="L38" s="11"/>
      <c r="M38" s="11"/>
      <c r="N38" s="11">
        <v>20</v>
      </c>
      <c r="O38" s="11"/>
      <c r="P38" s="11"/>
      <c r="Q38" s="11"/>
      <c r="R38" s="11"/>
      <c r="S38" s="11"/>
      <c r="T38" s="11"/>
      <c r="U38" s="11"/>
      <c r="V38" s="11"/>
      <c r="W38" s="11"/>
    </row>
    <row r="39" spans="1:23" ht="23.25" customHeight="1">
      <c r="A39" s="9" t="s">
        <v>361</v>
      </c>
      <c r="B39" s="9" t="s">
        <v>387</v>
      </c>
      <c r="C39" s="9" t="s">
        <v>386</v>
      </c>
      <c r="D39" s="9" t="s">
        <v>43</v>
      </c>
      <c r="E39" s="9" t="s">
        <v>62</v>
      </c>
      <c r="F39" s="9" t="s">
        <v>63</v>
      </c>
      <c r="G39" s="9" t="s">
        <v>317</v>
      </c>
      <c r="H39" s="9" t="s">
        <v>211</v>
      </c>
      <c r="I39" s="11">
        <v>7</v>
      </c>
      <c r="J39" s="11">
        <v>7</v>
      </c>
      <c r="K39" s="11">
        <v>7</v>
      </c>
      <c r="L39" s="11"/>
      <c r="M39" s="11"/>
      <c r="N39" s="11">
        <v>7</v>
      </c>
      <c r="O39" s="11"/>
      <c r="P39" s="11"/>
      <c r="Q39" s="11"/>
      <c r="R39" s="11"/>
      <c r="S39" s="11"/>
      <c r="T39" s="11"/>
      <c r="U39" s="11"/>
      <c r="V39" s="11"/>
      <c r="W39" s="11"/>
    </row>
    <row r="40" spans="1:23" ht="23.25" customHeight="1">
      <c r="A40" s="9" t="s">
        <v>361</v>
      </c>
      <c r="B40" s="9" t="s">
        <v>387</v>
      </c>
      <c r="C40" s="9" t="s">
        <v>386</v>
      </c>
      <c r="D40" s="9" t="s">
        <v>43</v>
      </c>
      <c r="E40" s="9" t="s">
        <v>62</v>
      </c>
      <c r="F40" s="9" t="s">
        <v>63</v>
      </c>
      <c r="G40" s="9" t="s">
        <v>363</v>
      </c>
      <c r="H40" s="9" t="s">
        <v>214</v>
      </c>
      <c r="I40" s="11">
        <v>1</v>
      </c>
      <c r="J40" s="11">
        <v>1</v>
      </c>
      <c r="K40" s="11">
        <v>1</v>
      </c>
      <c r="L40" s="11"/>
      <c r="M40" s="11"/>
      <c r="N40" s="11">
        <v>1</v>
      </c>
      <c r="O40" s="11"/>
      <c r="P40" s="11"/>
      <c r="Q40" s="11"/>
      <c r="R40" s="11"/>
      <c r="S40" s="11"/>
      <c r="T40" s="11"/>
      <c r="U40" s="11"/>
      <c r="V40" s="11"/>
      <c r="W40" s="11"/>
    </row>
    <row r="41" spans="1:23" ht="23.25" customHeight="1">
      <c r="A41" s="9" t="s">
        <v>361</v>
      </c>
      <c r="B41" s="9" t="s">
        <v>387</v>
      </c>
      <c r="C41" s="9" t="s">
        <v>386</v>
      </c>
      <c r="D41" s="9" t="s">
        <v>43</v>
      </c>
      <c r="E41" s="9" t="s">
        <v>62</v>
      </c>
      <c r="F41" s="9" t="s">
        <v>63</v>
      </c>
      <c r="G41" s="9" t="s">
        <v>318</v>
      </c>
      <c r="H41" s="9" t="s">
        <v>224</v>
      </c>
      <c r="I41" s="11">
        <v>4</v>
      </c>
      <c r="J41" s="11">
        <v>4</v>
      </c>
      <c r="K41" s="11">
        <v>4</v>
      </c>
      <c r="L41" s="11"/>
      <c r="M41" s="11"/>
      <c r="N41" s="11">
        <v>4</v>
      </c>
      <c r="O41" s="11"/>
      <c r="P41" s="11"/>
      <c r="Q41" s="11"/>
      <c r="R41" s="11"/>
      <c r="S41" s="11"/>
      <c r="T41" s="11"/>
      <c r="U41" s="11"/>
      <c r="V41" s="11"/>
      <c r="W41" s="11"/>
    </row>
    <row r="42" spans="1:23" ht="23.25" customHeight="1">
      <c r="A42" s="9" t="s">
        <v>361</v>
      </c>
      <c r="B42" s="9" t="s">
        <v>387</v>
      </c>
      <c r="C42" s="9" t="s">
        <v>386</v>
      </c>
      <c r="D42" s="9" t="s">
        <v>43</v>
      </c>
      <c r="E42" s="9" t="s">
        <v>62</v>
      </c>
      <c r="F42" s="9" t="s">
        <v>63</v>
      </c>
      <c r="G42" s="9" t="s">
        <v>328</v>
      </c>
      <c r="H42" s="9" t="s">
        <v>197</v>
      </c>
      <c r="I42" s="11">
        <v>3</v>
      </c>
      <c r="J42" s="11">
        <v>3</v>
      </c>
      <c r="K42" s="11">
        <v>3</v>
      </c>
      <c r="L42" s="11"/>
      <c r="M42" s="11"/>
      <c r="N42" s="11">
        <v>3</v>
      </c>
      <c r="O42" s="11"/>
      <c r="P42" s="11"/>
      <c r="Q42" s="11"/>
      <c r="R42" s="11"/>
      <c r="S42" s="11"/>
      <c r="T42" s="11"/>
      <c r="U42" s="11"/>
      <c r="V42" s="11"/>
      <c r="W42" s="11"/>
    </row>
    <row r="43" spans="1:23" ht="23.25" customHeight="1">
      <c r="A43" s="9" t="s">
        <v>361</v>
      </c>
      <c r="B43" s="9" t="s">
        <v>387</v>
      </c>
      <c r="C43" s="9" t="s">
        <v>386</v>
      </c>
      <c r="D43" s="9" t="s">
        <v>43</v>
      </c>
      <c r="E43" s="9" t="s">
        <v>62</v>
      </c>
      <c r="F43" s="9" t="s">
        <v>63</v>
      </c>
      <c r="G43" s="9" t="s">
        <v>330</v>
      </c>
      <c r="H43" s="9" t="s">
        <v>199</v>
      </c>
      <c r="I43" s="11">
        <v>5</v>
      </c>
      <c r="J43" s="11">
        <v>5</v>
      </c>
      <c r="K43" s="11">
        <v>5</v>
      </c>
      <c r="L43" s="11"/>
      <c r="M43" s="11"/>
      <c r="N43" s="11">
        <v>5</v>
      </c>
      <c r="O43" s="11"/>
      <c r="P43" s="11"/>
      <c r="Q43" s="11"/>
      <c r="R43" s="11"/>
      <c r="S43" s="11"/>
      <c r="T43" s="11"/>
      <c r="U43" s="11"/>
      <c r="V43" s="11"/>
      <c r="W43" s="11"/>
    </row>
    <row r="44" spans="1:23" ht="23.25" customHeight="1">
      <c r="A44" s="9"/>
      <c r="B44" s="9"/>
      <c r="C44" s="9" t="s">
        <v>388</v>
      </c>
      <c r="D44" s="9"/>
      <c r="E44" s="9"/>
      <c r="F44" s="9"/>
      <c r="G44" s="9"/>
      <c r="H44" s="9"/>
      <c r="I44" s="11">
        <v>184.5</v>
      </c>
      <c r="J44" s="11">
        <v>184.5</v>
      </c>
      <c r="K44" s="11">
        <v>184.5</v>
      </c>
      <c r="L44" s="11"/>
      <c r="M44" s="11"/>
      <c r="N44" s="11">
        <v>184.5</v>
      </c>
      <c r="O44" s="11"/>
      <c r="P44" s="11"/>
      <c r="Q44" s="11"/>
      <c r="R44" s="11"/>
      <c r="S44" s="11"/>
      <c r="T44" s="11"/>
      <c r="U44" s="11"/>
      <c r="V44" s="11"/>
      <c r="W44" s="11"/>
    </row>
    <row r="45" spans="1:23" ht="23.25" customHeight="1">
      <c r="A45" s="9" t="s">
        <v>361</v>
      </c>
      <c r="B45" s="9" t="s">
        <v>389</v>
      </c>
      <c r="C45" s="9" t="s">
        <v>388</v>
      </c>
      <c r="D45" s="9" t="s">
        <v>43</v>
      </c>
      <c r="E45" s="9" t="s">
        <v>64</v>
      </c>
      <c r="F45" s="9" t="s">
        <v>65</v>
      </c>
      <c r="G45" s="9" t="s">
        <v>375</v>
      </c>
      <c r="H45" s="9" t="s">
        <v>202</v>
      </c>
      <c r="I45" s="11">
        <v>33</v>
      </c>
      <c r="J45" s="11">
        <v>33</v>
      </c>
      <c r="K45" s="11">
        <v>33</v>
      </c>
      <c r="L45" s="11"/>
      <c r="M45" s="11"/>
      <c r="N45" s="11">
        <v>33</v>
      </c>
      <c r="O45" s="11"/>
      <c r="P45" s="11"/>
      <c r="Q45" s="11"/>
      <c r="R45" s="11"/>
      <c r="S45" s="11"/>
      <c r="T45" s="11"/>
      <c r="U45" s="11"/>
      <c r="V45" s="11"/>
      <c r="W45" s="11"/>
    </row>
    <row r="46" spans="1:23" ht="23.25" customHeight="1">
      <c r="A46" s="9" t="s">
        <v>361</v>
      </c>
      <c r="B46" s="9" t="s">
        <v>389</v>
      </c>
      <c r="C46" s="9" t="s">
        <v>388</v>
      </c>
      <c r="D46" s="9" t="s">
        <v>43</v>
      </c>
      <c r="E46" s="9" t="s">
        <v>64</v>
      </c>
      <c r="F46" s="9" t="s">
        <v>65</v>
      </c>
      <c r="G46" s="9" t="s">
        <v>372</v>
      </c>
      <c r="H46" s="9" t="s">
        <v>249</v>
      </c>
      <c r="I46" s="11">
        <v>15</v>
      </c>
      <c r="J46" s="11">
        <v>15</v>
      </c>
      <c r="K46" s="11">
        <v>15</v>
      </c>
      <c r="L46" s="11"/>
      <c r="M46" s="11"/>
      <c r="N46" s="11">
        <v>15</v>
      </c>
      <c r="O46" s="11"/>
      <c r="P46" s="11"/>
      <c r="Q46" s="11"/>
      <c r="R46" s="11"/>
      <c r="S46" s="11"/>
      <c r="T46" s="11"/>
      <c r="U46" s="11"/>
      <c r="V46" s="11"/>
      <c r="W46" s="11"/>
    </row>
    <row r="47" spans="1:23" ht="23.25" customHeight="1">
      <c r="A47" s="9" t="s">
        <v>361</v>
      </c>
      <c r="B47" s="9" t="s">
        <v>389</v>
      </c>
      <c r="C47" s="9" t="s">
        <v>388</v>
      </c>
      <c r="D47" s="9" t="s">
        <v>43</v>
      </c>
      <c r="E47" s="9" t="s">
        <v>64</v>
      </c>
      <c r="F47" s="9" t="s">
        <v>65</v>
      </c>
      <c r="G47" s="9" t="s">
        <v>390</v>
      </c>
      <c r="H47" s="9" t="s">
        <v>251</v>
      </c>
      <c r="I47" s="11">
        <v>136.5</v>
      </c>
      <c r="J47" s="11">
        <v>136.5</v>
      </c>
      <c r="K47" s="11">
        <v>136.5</v>
      </c>
      <c r="L47" s="11"/>
      <c r="M47" s="11"/>
      <c r="N47" s="11">
        <v>136.5</v>
      </c>
      <c r="O47" s="11"/>
      <c r="P47" s="11"/>
      <c r="Q47" s="11"/>
      <c r="R47" s="11"/>
      <c r="S47" s="11"/>
      <c r="T47" s="11"/>
      <c r="U47" s="11"/>
      <c r="V47" s="11"/>
      <c r="W47" s="11"/>
    </row>
    <row r="48" spans="1:23" ht="23.25" customHeight="1">
      <c r="A48" s="9"/>
      <c r="B48" s="9"/>
      <c r="C48" s="9" t="s">
        <v>391</v>
      </c>
      <c r="D48" s="9"/>
      <c r="E48" s="9"/>
      <c r="F48" s="9"/>
      <c r="G48" s="9"/>
      <c r="H48" s="9"/>
      <c r="I48" s="11">
        <v>20</v>
      </c>
      <c r="J48" s="11">
        <v>20</v>
      </c>
      <c r="K48" s="11">
        <v>20</v>
      </c>
      <c r="L48" s="11"/>
      <c r="M48" s="11"/>
      <c r="N48" s="11">
        <v>20</v>
      </c>
      <c r="O48" s="11"/>
      <c r="P48" s="11"/>
      <c r="Q48" s="11"/>
      <c r="R48" s="11"/>
      <c r="S48" s="11"/>
      <c r="T48" s="11"/>
      <c r="U48" s="11"/>
      <c r="V48" s="11"/>
      <c r="W48" s="11"/>
    </row>
    <row r="49" spans="1:23" ht="23.25" customHeight="1">
      <c r="A49" s="9" t="s">
        <v>361</v>
      </c>
      <c r="B49" s="9" t="s">
        <v>392</v>
      </c>
      <c r="C49" s="9" t="s">
        <v>391</v>
      </c>
      <c r="D49" s="9" t="s">
        <v>43</v>
      </c>
      <c r="E49" s="9" t="s">
        <v>64</v>
      </c>
      <c r="F49" s="9" t="s">
        <v>65</v>
      </c>
      <c r="G49" s="9" t="s">
        <v>317</v>
      </c>
      <c r="H49" s="9" t="s">
        <v>211</v>
      </c>
      <c r="I49" s="11">
        <v>3</v>
      </c>
      <c r="J49" s="11">
        <v>3</v>
      </c>
      <c r="K49" s="11">
        <v>3</v>
      </c>
      <c r="L49" s="11"/>
      <c r="M49" s="11"/>
      <c r="N49" s="11">
        <v>3</v>
      </c>
      <c r="O49" s="11"/>
      <c r="P49" s="11"/>
      <c r="Q49" s="11"/>
      <c r="R49" s="11"/>
      <c r="S49" s="11"/>
      <c r="T49" s="11"/>
      <c r="U49" s="11"/>
      <c r="V49" s="11"/>
      <c r="W49" s="11"/>
    </row>
    <row r="50" spans="1:23" ht="23.25" customHeight="1">
      <c r="A50" s="9" t="s">
        <v>361</v>
      </c>
      <c r="B50" s="9" t="s">
        <v>392</v>
      </c>
      <c r="C50" s="9" t="s">
        <v>391</v>
      </c>
      <c r="D50" s="9" t="s">
        <v>43</v>
      </c>
      <c r="E50" s="9" t="s">
        <v>64</v>
      </c>
      <c r="F50" s="9" t="s">
        <v>65</v>
      </c>
      <c r="G50" s="9" t="s">
        <v>364</v>
      </c>
      <c r="H50" s="9" t="s">
        <v>220</v>
      </c>
      <c r="I50" s="11">
        <v>10</v>
      </c>
      <c r="J50" s="11">
        <v>10</v>
      </c>
      <c r="K50" s="11">
        <v>10</v>
      </c>
      <c r="L50" s="11"/>
      <c r="M50" s="11"/>
      <c r="N50" s="11">
        <v>10</v>
      </c>
      <c r="O50" s="11"/>
      <c r="P50" s="11"/>
      <c r="Q50" s="11"/>
      <c r="R50" s="11"/>
      <c r="S50" s="11"/>
      <c r="T50" s="11"/>
      <c r="U50" s="11"/>
      <c r="V50" s="11"/>
      <c r="W50" s="11"/>
    </row>
    <row r="51" spans="1:23" ht="23.25" customHeight="1">
      <c r="A51" s="9" t="s">
        <v>361</v>
      </c>
      <c r="B51" s="9" t="s">
        <v>392</v>
      </c>
      <c r="C51" s="9" t="s">
        <v>391</v>
      </c>
      <c r="D51" s="9" t="s">
        <v>43</v>
      </c>
      <c r="E51" s="9" t="s">
        <v>64</v>
      </c>
      <c r="F51" s="9" t="s">
        <v>65</v>
      </c>
      <c r="G51" s="9" t="s">
        <v>375</v>
      </c>
      <c r="H51" s="9" t="s">
        <v>202</v>
      </c>
      <c r="I51" s="11">
        <v>5</v>
      </c>
      <c r="J51" s="11">
        <v>5</v>
      </c>
      <c r="K51" s="11">
        <v>5</v>
      </c>
      <c r="L51" s="11"/>
      <c r="M51" s="11"/>
      <c r="N51" s="11">
        <v>5</v>
      </c>
      <c r="O51" s="11"/>
      <c r="P51" s="11"/>
      <c r="Q51" s="11"/>
      <c r="R51" s="11"/>
      <c r="S51" s="11"/>
      <c r="T51" s="11"/>
      <c r="U51" s="11"/>
      <c r="V51" s="11"/>
      <c r="W51" s="11"/>
    </row>
    <row r="52" spans="1:23" ht="23.25" customHeight="1">
      <c r="A52" s="9" t="s">
        <v>361</v>
      </c>
      <c r="B52" s="9" t="s">
        <v>392</v>
      </c>
      <c r="C52" s="9" t="s">
        <v>391</v>
      </c>
      <c r="D52" s="9" t="s">
        <v>43</v>
      </c>
      <c r="E52" s="9" t="s">
        <v>64</v>
      </c>
      <c r="F52" s="9" t="s">
        <v>65</v>
      </c>
      <c r="G52" s="9" t="s">
        <v>372</v>
      </c>
      <c r="H52" s="9" t="s">
        <v>249</v>
      </c>
      <c r="I52" s="11">
        <v>2</v>
      </c>
      <c r="J52" s="11">
        <v>2</v>
      </c>
      <c r="K52" s="11">
        <v>2</v>
      </c>
      <c r="L52" s="11"/>
      <c r="M52" s="11"/>
      <c r="N52" s="11">
        <v>2</v>
      </c>
      <c r="O52" s="11"/>
      <c r="P52" s="11"/>
      <c r="Q52" s="11"/>
      <c r="R52" s="11"/>
      <c r="S52" s="11"/>
      <c r="T52" s="11"/>
      <c r="U52" s="11"/>
      <c r="V52" s="11"/>
      <c r="W52" s="11"/>
    </row>
    <row r="53" spans="1:23" ht="23.25" customHeight="1">
      <c r="A53" s="9"/>
      <c r="B53" s="9"/>
      <c r="C53" s="9" t="s">
        <v>393</v>
      </c>
      <c r="D53" s="9"/>
      <c r="E53" s="9"/>
      <c r="F53" s="9"/>
      <c r="G53" s="9"/>
      <c r="H53" s="9"/>
      <c r="I53" s="11">
        <v>20</v>
      </c>
      <c r="J53" s="11">
        <v>20</v>
      </c>
      <c r="K53" s="11">
        <v>20</v>
      </c>
      <c r="L53" s="11"/>
      <c r="M53" s="11"/>
      <c r="N53" s="11">
        <v>20</v>
      </c>
      <c r="O53" s="11"/>
      <c r="P53" s="11"/>
      <c r="Q53" s="11"/>
      <c r="R53" s="11"/>
      <c r="S53" s="11"/>
      <c r="T53" s="11"/>
      <c r="U53" s="11"/>
      <c r="V53" s="11"/>
      <c r="W53" s="11"/>
    </row>
    <row r="54" spans="1:23" ht="23.25" customHeight="1">
      <c r="A54" s="9" t="s">
        <v>361</v>
      </c>
      <c r="B54" s="9" t="s">
        <v>394</v>
      </c>
      <c r="C54" s="9" t="s">
        <v>393</v>
      </c>
      <c r="D54" s="9" t="s">
        <v>43</v>
      </c>
      <c r="E54" s="9" t="s">
        <v>64</v>
      </c>
      <c r="F54" s="9" t="s">
        <v>65</v>
      </c>
      <c r="G54" s="9" t="s">
        <v>317</v>
      </c>
      <c r="H54" s="9" t="s">
        <v>211</v>
      </c>
      <c r="I54" s="11">
        <v>3</v>
      </c>
      <c r="J54" s="11">
        <v>3</v>
      </c>
      <c r="K54" s="11">
        <v>3</v>
      </c>
      <c r="L54" s="11"/>
      <c r="M54" s="11"/>
      <c r="N54" s="11">
        <v>3</v>
      </c>
      <c r="O54" s="11"/>
      <c r="P54" s="11"/>
      <c r="Q54" s="11"/>
      <c r="R54" s="11"/>
      <c r="S54" s="11"/>
      <c r="T54" s="11"/>
      <c r="U54" s="11"/>
      <c r="V54" s="11"/>
      <c r="W54" s="11"/>
    </row>
    <row r="55" spans="1:23" ht="23.25" customHeight="1">
      <c r="A55" s="9" t="s">
        <v>361</v>
      </c>
      <c r="B55" s="9" t="s">
        <v>394</v>
      </c>
      <c r="C55" s="9" t="s">
        <v>393</v>
      </c>
      <c r="D55" s="9" t="s">
        <v>43</v>
      </c>
      <c r="E55" s="9" t="s">
        <v>64</v>
      </c>
      <c r="F55" s="9" t="s">
        <v>65</v>
      </c>
      <c r="G55" s="9" t="s">
        <v>384</v>
      </c>
      <c r="H55" s="9" t="s">
        <v>216</v>
      </c>
      <c r="I55" s="11">
        <v>1</v>
      </c>
      <c r="J55" s="11">
        <v>1</v>
      </c>
      <c r="K55" s="11">
        <v>1</v>
      </c>
      <c r="L55" s="11"/>
      <c r="M55" s="11"/>
      <c r="N55" s="11">
        <v>1</v>
      </c>
      <c r="O55" s="11"/>
      <c r="P55" s="11"/>
      <c r="Q55" s="11"/>
      <c r="R55" s="11"/>
      <c r="S55" s="11"/>
      <c r="T55" s="11"/>
      <c r="U55" s="11"/>
      <c r="V55" s="11"/>
      <c r="W55" s="11"/>
    </row>
    <row r="56" spans="1:23" ht="23.25" customHeight="1">
      <c r="A56" s="9" t="s">
        <v>361</v>
      </c>
      <c r="B56" s="9" t="s">
        <v>394</v>
      </c>
      <c r="C56" s="9" t="s">
        <v>393</v>
      </c>
      <c r="D56" s="9" t="s">
        <v>43</v>
      </c>
      <c r="E56" s="9" t="s">
        <v>64</v>
      </c>
      <c r="F56" s="9" t="s">
        <v>65</v>
      </c>
      <c r="G56" s="9" t="s">
        <v>368</v>
      </c>
      <c r="H56" s="9" t="s">
        <v>219</v>
      </c>
      <c r="I56" s="11">
        <v>6</v>
      </c>
      <c r="J56" s="11">
        <v>6</v>
      </c>
      <c r="K56" s="11">
        <v>6</v>
      </c>
      <c r="L56" s="11"/>
      <c r="M56" s="11"/>
      <c r="N56" s="11">
        <v>6</v>
      </c>
      <c r="O56" s="11"/>
      <c r="P56" s="11"/>
      <c r="Q56" s="11"/>
      <c r="R56" s="11"/>
      <c r="S56" s="11"/>
      <c r="T56" s="11"/>
      <c r="U56" s="11"/>
      <c r="V56" s="11"/>
      <c r="W56" s="11"/>
    </row>
    <row r="57" spans="1:23" ht="23.25" customHeight="1">
      <c r="A57" s="9" t="s">
        <v>361</v>
      </c>
      <c r="B57" s="9" t="s">
        <v>394</v>
      </c>
      <c r="C57" s="9" t="s">
        <v>393</v>
      </c>
      <c r="D57" s="9" t="s">
        <v>43</v>
      </c>
      <c r="E57" s="9" t="s">
        <v>64</v>
      </c>
      <c r="F57" s="9" t="s">
        <v>65</v>
      </c>
      <c r="G57" s="9" t="s">
        <v>380</v>
      </c>
      <c r="H57" s="9" t="s">
        <v>221</v>
      </c>
      <c r="I57" s="11">
        <v>5</v>
      </c>
      <c r="J57" s="11">
        <v>5</v>
      </c>
      <c r="K57" s="11">
        <v>5</v>
      </c>
      <c r="L57" s="11"/>
      <c r="M57" s="11"/>
      <c r="N57" s="11">
        <v>5</v>
      </c>
      <c r="O57" s="11"/>
      <c r="P57" s="11"/>
      <c r="Q57" s="11"/>
      <c r="R57" s="11"/>
      <c r="S57" s="11"/>
      <c r="T57" s="11"/>
      <c r="U57" s="11"/>
      <c r="V57" s="11"/>
      <c r="W57" s="11"/>
    </row>
    <row r="58" spans="1:23" ht="23.25" customHeight="1">
      <c r="A58" s="9" t="s">
        <v>361</v>
      </c>
      <c r="B58" s="9" t="s">
        <v>394</v>
      </c>
      <c r="C58" s="9" t="s">
        <v>393</v>
      </c>
      <c r="D58" s="9" t="s">
        <v>43</v>
      </c>
      <c r="E58" s="9" t="s">
        <v>64</v>
      </c>
      <c r="F58" s="9" t="s">
        <v>65</v>
      </c>
      <c r="G58" s="9" t="s">
        <v>375</v>
      </c>
      <c r="H58" s="9" t="s">
        <v>202</v>
      </c>
      <c r="I58" s="11">
        <v>5</v>
      </c>
      <c r="J58" s="11">
        <v>5</v>
      </c>
      <c r="K58" s="11">
        <v>5</v>
      </c>
      <c r="L58" s="11"/>
      <c r="M58" s="11"/>
      <c r="N58" s="11">
        <v>5</v>
      </c>
      <c r="O58" s="11"/>
      <c r="P58" s="11"/>
      <c r="Q58" s="11"/>
      <c r="R58" s="11"/>
      <c r="S58" s="11"/>
      <c r="T58" s="11"/>
      <c r="U58" s="11"/>
      <c r="V58" s="11"/>
      <c r="W58" s="11"/>
    </row>
    <row r="59" spans="1:23" ht="23.25" customHeight="1">
      <c r="A59" s="9"/>
      <c r="B59" s="9"/>
      <c r="C59" s="9" t="s">
        <v>395</v>
      </c>
      <c r="D59" s="9"/>
      <c r="E59" s="9"/>
      <c r="F59" s="9"/>
      <c r="G59" s="9"/>
      <c r="H59" s="9"/>
      <c r="I59" s="11">
        <v>20</v>
      </c>
      <c r="J59" s="11">
        <v>20</v>
      </c>
      <c r="K59" s="11">
        <v>20</v>
      </c>
      <c r="L59" s="11"/>
      <c r="M59" s="11"/>
      <c r="N59" s="11">
        <v>20</v>
      </c>
      <c r="O59" s="11"/>
      <c r="P59" s="11"/>
      <c r="Q59" s="11"/>
      <c r="R59" s="11"/>
      <c r="S59" s="11"/>
      <c r="T59" s="11"/>
      <c r="U59" s="11"/>
      <c r="V59" s="11"/>
      <c r="W59" s="11"/>
    </row>
    <row r="60" spans="1:23" ht="23.25" customHeight="1">
      <c r="A60" s="9" t="s">
        <v>396</v>
      </c>
      <c r="B60" s="9" t="s">
        <v>397</v>
      </c>
      <c r="C60" s="9" t="s">
        <v>395</v>
      </c>
      <c r="D60" s="9" t="s">
        <v>43</v>
      </c>
      <c r="E60" s="9" t="s">
        <v>64</v>
      </c>
      <c r="F60" s="9" t="s">
        <v>65</v>
      </c>
      <c r="G60" s="9" t="s">
        <v>398</v>
      </c>
      <c r="H60" s="9" t="s">
        <v>57</v>
      </c>
      <c r="I60" s="11">
        <v>20</v>
      </c>
      <c r="J60" s="11">
        <v>20</v>
      </c>
      <c r="K60" s="11">
        <v>20</v>
      </c>
      <c r="L60" s="11"/>
      <c r="M60" s="11"/>
      <c r="N60" s="11">
        <v>20</v>
      </c>
      <c r="O60" s="11"/>
      <c r="P60" s="11"/>
      <c r="Q60" s="11"/>
      <c r="R60" s="11"/>
      <c r="S60" s="11"/>
      <c r="T60" s="11"/>
      <c r="U60" s="11"/>
      <c r="V60" s="11"/>
      <c r="W60" s="11"/>
    </row>
    <row r="61" spans="1:23" ht="18.75" customHeight="1">
      <c r="A61" s="262" t="s">
        <v>106</v>
      </c>
      <c r="B61" s="263"/>
      <c r="C61" s="263"/>
      <c r="D61" s="263"/>
      <c r="E61" s="263"/>
      <c r="F61" s="263"/>
      <c r="G61" s="263"/>
      <c r="H61" s="264"/>
      <c r="I61" s="11">
        <v>857</v>
      </c>
      <c r="J61" s="11">
        <v>857</v>
      </c>
      <c r="K61" s="11">
        <v>857</v>
      </c>
      <c r="L61" s="11"/>
      <c r="M61" s="11"/>
      <c r="N61" s="11">
        <v>857</v>
      </c>
      <c r="O61" s="11"/>
      <c r="P61" s="11"/>
      <c r="Q61" s="11"/>
      <c r="R61" s="11"/>
      <c r="S61" s="11"/>
      <c r="T61" s="11"/>
      <c r="U61" s="11"/>
      <c r="V61" s="11"/>
      <c r="W61" s="11"/>
    </row>
    <row r="62" spans="1:23" ht="14.25" customHeight="1">
      <c r="A62" t="s">
        <v>399</v>
      </c>
    </row>
  </sheetData>
  <mergeCells count="28">
    <mergeCell ref="V5:V7"/>
    <mergeCell ref="W5:W7"/>
    <mergeCell ref="J5:K6"/>
    <mergeCell ref="A61:H61"/>
    <mergeCell ref="A4:A7"/>
    <mergeCell ref="B4:B7"/>
    <mergeCell ref="C4:C7"/>
    <mergeCell ref="D4:D7"/>
    <mergeCell ref="E4:E7"/>
    <mergeCell ref="F4:F7"/>
    <mergeCell ref="G4:G7"/>
    <mergeCell ref="H4:H7"/>
    <mergeCell ref="A2:W2"/>
    <mergeCell ref="A3:H3"/>
    <mergeCell ref="J4:M4"/>
    <mergeCell ref="N4:P4"/>
    <mergeCell ref="R4:W4"/>
    <mergeCell ref="I4:I7"/>
    <mergeCell ref="L5:L7"/>
    <mergeCell ref="M5:M7"/>
    <mergeCell ref="N5:N7"/>
    <mergeCell ref="O5:O7"/>
    <mergeCell ref="P5:P7"/>
    <mergeCell ref="Q4:Q7"/>
    <mergeCell ref="R5:R7"/>
    <mergeCell ref="S5:S7"/>
    <mergeCell ref="T5:T7"/>
    <mergeCell ref="U5:U7"/>
  </mergeCells>
  <phoneticPr fontId="33" type="noConversion"/>
  <pageMargins left="0.75" right="0.75" top="1" bottom="1" header="0.5" footer="0.5"/>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20</vt:i4>
      </vt:variant>
      <vt:variant>
        <vt:lpstr>命名范围</vt:lpstr>
      </vt:variant>
      <vt:variant>
        <vt:i4>20</vt:i4>
      </vt:variant>
    </vt:vector>
  </HeadingPairs>
  <TitlesOfParts>
    <vt:vector size="40" baseType="lpstr">
      <vt:lpstr>财务收支预算总表01-1</vt:lpstr>
      <vt:lpstr>部门收入预算表01-2</vt:lpstr>
      <vt:lpstr>部门支出预算表01-03</vt:lpstr>
      <vt:lpstr>财政拨款收支预算总表02-1</vt:lpstr>
      <vt:lpstr>一般公共预算支出预算表（按功能科目分类）02-2</vt:lpstr>
      <vt:lpstr>一般公共预算支出预算表（按经济科目分类）02-3</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国有资本经营预算支出表07</vt:lpstr>
      <vt:lpstr>部门政府采购预算表08</vt:lpstr>
      <vt:lpstr>政府购买服务预算表09</vt:lpstr>
      <vt:lpstr>市对下转移支付预算表10-1</vt:lpstr>
      <vt:lpstr>市对下转移支付绩效目标表10-2</vt:lpstr>
      <vt:lpstr>新增资产配置表11</vt:lpstr>
      <vt:lpstr>上级补助项目支出预算表12</vt:lpstr>
      <vt:lpstr>部门项目中期规划预算表13</vt:lpstr>
      <vt:lpstr>'部门收入预算表01-2'!Print_Titles</vt:lpstr>
      <vt:lpstr>部门项目中期规划预算表13!Print_Titles</vt:lpstr>
      <vt:lpstr>部门政府采购预算表08!Print_Titles</vt:lpstr>
      <vt:lpstr>'部门支出预算表01-03'!Print_Titles</vt:lpstr>
      <vt:lpstr>'财务收支预算总表01-1'!Print_Titles</vt:lpstr>
      <vt:lpstr>'财政拨款收支预算总表02-1'!Print_Titles</vt:lpstr>
      <vt:lpstr>国有资本经营预算支出表07!Print_Titles</vt:lpstr>
      <vt:lpstr>'基本支出预算表（人员类.运转类公用经费项目）04'!Print_Titles</vt:lpstr>
      <vt:lpstr>上级补助项目支出预算表12!Print_Titles</vt:lpstr>
      <vt:lpstr>'市对下转移支付绩效目标表10-2'!Print_Titles</vt:lpstr>
      <vt:lpstr>'市对下转移支付预算表10-1'!Print_Titles</vt:lpstr>
      <vt:lpstr>'项目支出绩效目标表（本次下达）05-2'!Print_Titles</vt:lpstr>
      <vt:lpstr>'项目支出绩效目标表（另文下达）05-3'!Print_Titles</vt:lpstr>
      <vt:lpstr>'项目支出预算表（其他运转类.特定目标类项目）05-1'!Print_Titles</vt:lpstr>
      <vt:lpstr>新增资产配置表11!Print_Titles</vt:lpstr>
      <vt:lpstr>一般公共预算“三公”经费支出预算表03!Print_Titles</vt:lpstr>
      <vt:lpstr>'一般公共预算支出预算表（按功能科目分类）02-2'!Print_Titles</vt:lpstr>
      <vt:lpstr>'一般公共预算支出预算表（按经济科目分类）02-3'!Print_Titles</vt:lpstr>
      <vt:lpstr>政府购买服务预算表09!Print_Titles</vt:lpstr>
      <vt:lpstr>政府性基金预算支出预算表06!Print_Titles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2024-01-24T02:45:00Z</dcterms:created>
  <dcterms:modified xsi:type="dcterms:W3CDTF">2024-07-18T07:10:38Z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03613D804C17404E943DC355BC757DCC</vt:lpwstr>
  </property>
</Properties>
</file>