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20" activeTab="1"/>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21"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1">'部门收入预算表01-2'!$A:$A,'部门收入预算表01-2'!$1:$1</definedName>
    <definedName name="_xlnm.Print_Titles" localSheetId="19">部门项目中期规划预算表13!$A:$A,部门项目中期规划预算表13!$1:$1</definedName>
    <definedName name="_xlnm.Print_Titles" localSheetId="13">部门政府采购预算表08!$A:$A,部门政府采购预算表08!$1:$1</definedName>
    <definedName name="_xlnm.Print_Titles" localSheetId="2">'部门支出预算表01-03'!$A:$A,'部门支出预算表01-03'!$1:$1</definedName>
    <definedName name="_xlnm.Print_Titles" localSheetId="0">'财务收支预算总表01-1'!$A:$A,'财务收支预算总表01-1'!$1:$1</definedName>
    <definedName name="_xlnm.Print_Titles" localSheetId="3">'财政拨款收支预算总表02-1'!$A:$A,'财政拨款收支预算总表02-1'!$1:$1</definedName>
    <definedName name="_xlnm.Print_Titles" localSheetId="12">国有资本经营预算支出表07!$A:$A,国有资本经营预算支出表07!$1:$1</definedName>
    <definedName name="_xlnm.Print_Titles" localSheetId="7">'基本支出预算表（人员类.运转类公用经费项目）04'!$A:$A,'基本支出预算表（人员类.运转类公用经费项目）04'!$1:$1</definedName>
    <definedName name="_xlnm.Print_Titles" localSheetId="18">上级补助项目支出预算表12!$A:$A,上级补助项目支出预算表12!$1:$1</definedName>
    <definedName name="_xlnm.Print_Titles" localSheetId="16">'市对下转移支付绩效目标表10-2'!$A:$A,'市对下转移支付绩效目标表10-2'!$1:$1</definedName>
    <definedName name="_xlnm.Print_Titles" localSheetId="15">'市对下转移支付预算表10-1'!$A:$A,'市对下转移支付预算表10-1'!$1:$1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8">'项目支出预算表（其他运转类.特定目标类项目）05-1'!$A:$A,'项目支出预算表（其他运转类.特定目标类项目）05-1'!$1:$1</definedName>
    <definedName name="_xlnm.Print_Titles" localSheetId="17">新增资产配置表11!$A:$A,新增资产配置表11!$1:$1</definedName>
    <definedName name="_xlnm.Print_Titles" localSheetId="6">一般公共预算“三公”经费支出预算表03!$A:$A,一般公共预算“三公”经费支出预算表03!$1:$1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14">政府购买服务预算表09!$A:$A,政府购买服务预算表09!$1:$1</definedName>
    <definedName name="_xlnm.Print_Titles" localSheetId="11">政府性基金预算支出预算表06!$A:$A,政府性基金预算支出预算表06!$1:$1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<sst xmlns="http://schemas.openxmlformats.org/spreadsheetml/2006/main" count="1607" uniqueCount="502">
  <si>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</si>
  <si>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</si>
  <si>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</si>
  <si>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</si>
  <si>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</si>
  <si>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</si>
  <si>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</si>
  <si>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</si>
  <si>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</si>
  <si>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</si>
  <si>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</si>
  <si>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</si>
  <si>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</si>
  <si>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</si>
  <si>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</si>
  <si>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</si>
  <si>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</si>
  <si>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</si>
  <si>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</si>
  <si>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</si>
  <si>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</si>
  <si>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</si>
  <si>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</si>
  <si>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</si>
  <si>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</si>
  <si>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</si>
  <si>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</si>
  <si>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</si>
  <si>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</si>
  <si>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</si>
  <si>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</si>
  <si>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</si>
  <si>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</si>
  <si>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</si>
  <si>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</si>
  <si>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</si>
  <si>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</si>
  <si>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</si>
  <si>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</si>
  <si>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</si>
  <si>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</si>
  <si>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</si>
  <si>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105010</t>
  </si>
  <si>
    <t>曲靖市第三幼儿园</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</si>
  <si>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</si>
  <si>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</si>
  <si>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</si>
  <si>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</si>
  <si>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</si>
  <si>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</si>
  <si>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</si>
  <si>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</si>
  <si>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</si>
  <si>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</si>
  <si>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</si>
  <si>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</si>
  <si>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</si>
  <si>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205</t>
  </si>
  <si>
    <t>教育支出</t>
  </si>
  <si>
    <t>20502</t>
  </si>
  <si>
    <t>普通教育</t>
  </si>
  <si>
    <t>2050201</t>
  </si>
  <si>
    <t>学前教育</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</si>
  <si>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</si>
  <si>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</si>
  <si>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</si>
  <si>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</si>
  <si>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</si>
  <si>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</si>
  <si>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</si>
  <si>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</si>
  <si>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</si>
  <si>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</si>
  <si>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</si>
  <si>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</si>
  <si>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</si>
  <si>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</si>
  <si>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</si>
  <si>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</si>
  <si>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</si>
  <si>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</si>
  <si>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</si>
  <si>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</si>
  <si>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</si>
  <si>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</si>
  <si>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</si>
  <si>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</si>
  <si>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</si>
  <si>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</si>
  <si>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</si>
  <si>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</si>
  <si>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</si>
  <si>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</si>
  <si>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</si>
  <si>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</si>
  <si>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</si>
  <si>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</si>
  <si>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</si>
  <si>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</si>
  <si>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</si>
  <si>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</si>
  <si>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</si>
  <si>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</si>
  <si>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</si>
  <si>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</si>
  <si>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</si>
  <si>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</si>
  <si>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</si>
  <si>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</si>
  <si>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</si>
  <si>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</si>
  <si>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</si>
  <si>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</si>
  <si>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</si>
  <si>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</si>
  <si>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</si>
  <si>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</si>
  <si>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</si>
  <si>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</si>
  <si>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</si>
  <si>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</si>
  <si>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</si>
  <si>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</si>
  <si>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</si>
  <si>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</si>
  <si>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</si>
  <si>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</si>
  <si>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</si>
  <si>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</si>
  <si>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</si>
  <si>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</si>
  <si>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</si>
  <si>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</si>
  <si>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</si>
  <si>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</si>
  <si>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</si>
  <si>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</si>
  <si>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</si>
  <si>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</si>
  <si>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</si>
  <si>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</si>
  <si>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</si>
  <si>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502</t>
  </si>
  <si>
    <t>机关商品和服务支出</t>
  </si>
  <si>
    <t>02</t>
  </si>
  <si>
    <t>津贴补贴</t>
  </si>
  <si>
    <t>办公经费</t>
  </si>
  <si>
    <t>03</t>
  </si>
  <si>
    <t>奖金</t>
  </si>
  <si>
    <t>505</t>
  </si>
  <si>
    <t>对事业单位经常性补助</t>
  </si>
  <si>
    <t>07</t>
  </si>
  <si>
    <t>绩效工资</t>
  </si>
  <si>
    <t>08</t>
  </si>
  <si>
    <t>机关事业单位基本养老保险缴费</t>
  </si>
  <si>
    <t>商品和服务支出</t>
  </si>
  <si>
    <t>09</t>
  </si>
  <si>
    <t>职业年金缴费</t>
  </si>
  <si>
    <t>506</t>
  </si>
  <si>
    <t>对事业单位资本性补助</t>
  </si>
  <si>
    <t>职工基本医疗保险缴费</t>
  </si>
  <si>
    <t>资本性支出（一）</t>
  </si>
  <si>
    <t>公务员医疗补助缴费</t>
  </si>
  <si>
    <t>509</t>
  </si>
  <si>
    <t>对个人和家庭的补助</t>
  </si>
  <si>
    <t>其他社会保障缴费</t>
  </si>
  <si>
    <t>社会福利和救助</t>
  </si>
  <si>
    <t>助学金</t>
  </si>
  <si>
    <t>99</t>
  </si>
  <si>
    <t>其他工资福利支出</t>
  </si>
  <si>
    <t>05</t>
  </si>
  <si>
    <t>离退休费</t>
  </si>
  <si>
    <t>302</t>
  </si>
  <si>
    <t>其他对个人和家庭补助</t>
  </si>
  <si>
    <t>办公费</t>
  </si>
  <si>
    <t>印刷费</t>
  </si>
  <si>
    <t>水费</t>
  </si>
  <si>
    <t>06</t>
  </si>
  <si>
    <t>电费</t>
  </si>
  <si>
    <t>邮电费</t>
  </si>
  <si>
    <t>物业管理费</t>
  </si>
  <si>
    <t>差旅费</t>
  </si>
  <si>
    <t>维修（护）费</t>
  </si>
  <si>
    <t>租赁费</t>
  </si>
  <si>
    <t>会议费</t>
  </si>
  <si>
    <t>培训费</t>
  </si>
  <si>
    <t>公务接待费</t>
  </si>
  <si>
    <t>26</t>
  </si>
  <si>
    <t>劳务费</t>
  </si>
  <si>
    <t>27</t>
  </si>
  <si>
    <t>委托业务费</t>
  </si>
  <si>
    <t>28</t>
  </si>
  <si>
    <t>工会经费</t>
  </si>
  <si>
    <t>29</t>
  </si>
  <si>
    <t>福利费</t>
  </si>
  <si>
    <t>31</t>
  </si>
  <si>
    <t>公务用车运行维护费</t>
  </si>
  <si>
    <t>39</t>
  </si>
  <si>
    <t>其他交通费用</t>
  </si>
  <si>
    <t>其他商品和服务支出</t>
  </si>
  <si>
    <t>303</t>
  </si>
  <si>
    <t>退休费</t>
  </si>
  <si>
    <t>生活补助</t>
  </si>
  <si>
    <t>医疗费补助</t>
  </si>
  <si>
    <t>其他对个人和家庭的补助</t>
  </si>
  <si>
    <t>310</t>
  </si>
  <si>
    <t>资本性支出</t>
  </si>
  <si>
    <t>房屋建筑物购建</t>
  </si>
  <si>
    <t>办公设备购置</t>
  </si>
  <si>
    <t>专用设备购置</t>
  </si>
  <si>
    <t>大型修缮</t>
  </si>
  <si>
    <t>其他资本性支出</t>
  </si>
  <si>
    <t>预算03表</t>
  </si>
  <si>
    <t>一般公共预算“三公”经费支出预算表</t>
  </si>
  <si>
    <t>“三公”经费合计</t>
  </si>
  <si>
    <t>因公出国（境）费</t>
  </si>
  <si>
    <t>公务用车购置及运行费</t>
  </si>
  <si>
    <t>公务用车购置费</t>
  </si>
  <si>
    <t>公务用车运行费</t>
  </si>
  <si>
    <t>说明：曲靖市第三幼儿园2024年无一般公共预算“三公”经费支出，故此表为空表。</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</si>
  <si>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</si>
  <si>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</si>
  <si>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</si>
  <si>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</si>
  <si>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</si>
  <si>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</si>
  <si>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</si>
  <si>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</si>
  <si>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</si>
  <si>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</si>
  <si>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</si>
  <si>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</si>
  <si>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</si>
  <si>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</si>
  <si>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</si>
  <si>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</si>
  <si>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</si>
  <si>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</si>
  <si>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</si>
  <si>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</si>
  <si>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530300210000000019481</t>
  </si>
  <si>
    <t>事业人员支出工资</t>
  </si>
  <si>
    <t>30101</t>
  </si>
  <si>
    <t>30102</t>
  </si>
  <si>
    <t>30107</t>
  </si>
  <si>
    <t>530300231100001509538</t>
  </si>
  <si>
    <t>事业人员参照公务员规范后绩效奖</t>
  </si>
  <si>
    <t>530300210000000021225</t>
  </si>
  <si>
    <t>社会保障缴费（养老保险）</t>
  </si>
  <si>
    <t>30108</t>
  </si>
  <si>
    <t>530300210000000021223</t>
  </si>
  <si>
    <t>社会保障缴费（基本医疗保险）</t>
  </si>
  <si>
    <t>30110</t>
  </si>
  <si>
    <t>530300210000000021222</t>
  </si>
  <si>
    <t>社会保障缴费（工伤保险）</t>
  </si>
  <si>
    <t>30112</t>
  </si>
  <si>
    <t>530300210000000021224</t>
  </si>
  <si>
    <t>社会保障缴费（失业保险）</t>
  </si>
  <si>
    <t>530300210000000021221</t>
  </si>
  <si>
    <t>社会保障缴费（附加商业险）</t>
  </si>
  <si>
    <t>530300210000000021226</t>
  </si>
  <si>
    <t>社会保障缴费（住房公积金）</t>
  </si>
  <si>
    <t>30113</t>
  </si>
  <si>
    <t>530300210000000019501</t>
  </si>
  <si>
    <t>一般公用经费</t>
  </si>
  <si>
    <t>30299</t>
  </si>
  <si>
    <t>30201</t>
  </si>
  <si>
    <t>30209</t>
  </si>
  <si>
    <t>30211</t>
  </si>
  <si>
    <t>30216</t>
  </si>
  <si>
    <t>30214</t>
  </si>
  <si>
    <t>30213</t>
  </si>
  <si>
    <t>30202</t>
  </si>
  <si>
    <t>30205</t>
  </si>
  <si>
    <t>30206</t>
  </si>
  <si>
    <t>30226</t>
  </si>
  <si>
    <t>530300210000000021228</t>
  </si>
  <si>
    <t>退休公用经费</t>
  </si>
  <si>
    <t>530300210000000019500</t>
  </si>
  <si>
    <t>530300210000000019498</t>
  </si>
  <si>
    <t>30228</t>
  </si>
  <si>
    <t>530300210000000019499</t>
  </si>
  <si>
    <t>30229</t>
  </si>
  <si>
    <t>530300231100001252917</t>
  </si>
  <si>
    <t>曲靖市第三幼儿园事业绩效激励专项资金</t>
  </si>
  <si>
    <t>530300231100001722405</t>
  </si>
  <si>
    <t>曲靖市第三幼儿园保育费支付社会保障缴费专项资金</t>
  </si>
  <si>
    <t>530300231100001531657</t>
  </si>
  <si>
    <t>其他人员支出</t>
  </si>
  <si>
    <t>30199</t>
  </si>
  <si>
    <t>预算05-1表</t>
  </si>
  <si>
    <t>项目支出预算表（其他运转类.特定目标类项目）</t>
  </si>
  <si>
    <t>项目分类</t>
  </si>
  <si>
    <t>经济科目编码</t>
  </si>
  <si>
    <t>经济科目名称</t>
  </si>
  <si>
    <t>本年拨款</t>
  </si>
  <si>
    <t>其中：本次下达</t>
  </si>
  <si>
    <t>保育费促发展专项资金</t>
  </si>
  <si>
    <t>事业发展类</t>
  </si>
  <si>
    <t>530300231100001722519</t>
  </si>
  <si>
    <t>30207</t>
  </si>
  <si>
    <t>30227</t>
  </si>
  <si>
    <t>30239</t>
  </si>
  <si>
    <t>30305</t>
  </si>
  <si>
    <t>30399</t>
  </si>
  <si>
    <t>31001</t>
  </si>
  <si>
    <t>31002</t>
  </si>
  <si>
    <t>31003</t>
  </si>
  <si>
    <t>31099</t>
  </si>
  <si>
    <t>曲靖市第三幼儿园单位自有资金专项资金</t>
  </si>
  <si>
    <t>530300221100000635595</t>
  </si>
  <si>
    <t>30217</t>
  </si>
  <si>
    <t>31006</t>
  </si>
  <si>
    <t>学前教育幼儿资助专项资金</t>
  </si>
  <si>
    <t>民生类</t>
  </si>
  <si>
    <t>530300221100000407663</t>
  </si>
  <si>
    <t>30308</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</si>
  <si>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</si>
  <si>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</si>
  <si>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</si>
  <si>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</si>
  <si>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</si>
  <si>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</si>
  <si>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</si>
  <si>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</si>
  <si>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</si>
  <si>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</si>
  <si>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</si>
  <si>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</si>
  <si>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1、云南省学前教育家庭经济困难儿童资助标准为300元/人每年，资助范围包括公办幼儿园和普惠性民办幼儿园。
2、预估2024年我园资助人数预计为4人。</t>
  </si>
  <si>
    <t>产出指标</t>
  </si>
  <si>
    <t>数量指标</t>
  </si>
  <si>
    <t>工作完成率</t>
  </si>
  <si>
    <t>=</t>
  </si>
  <si>
    <t>100</t>
  </si>
  <si>
    <t>%</t>
  </si>
  <si>
    <t>定性指标</t>
  </si>
  <si>
    <t>根据年初资助计划实施，年终进行考评。</t>
  </si>
  <si>
    <t>质量指标</t>
  </si>
  <si>
    <t>建档立卡贫困幼儿资助比例</t>
  </si>
  <si>
    <t>幼儿园建档立卡贫困幼儿资助的比例。</t>
  </si>
  <si>
    <t>资助人数</t>
  </si>
  <si>
    <t>人</t>
  </si>
  <si>
    <t>定量指标</t>
  </si>
  <si>
    <t>2024年度幼儿园资助人数预计为4人。</t>
  </si>
  <si>
    <t>按要求完成相关工作任务</t>
  </si>
  <si>
    <t>收到文件下达资金，根据文件指示及时发放资助金。</t>
  </si>
  <si>
    <t>成本指标</t>
  </si>
  <si>
    <t>人均资助标准</t>
  </si>
  <si>
    <t>300</t>
  </si>
  <si>
    <t>元/学年</t>
  </si>
  <si>
    <t>每生每学期资助标准为150元，每学年300元。</t>
  </si>
  <si>
    <t>效益指标</t>
  </si>
  <si>
    <t>社会效益指标</t>
  </si>
  <si>
    <t>补助对象政策的知晓度</t>
  </si>
  <si>
    <t>受资助人数对当年资助政策知晓率。</t>
  </si>
  <si>
    <t>可持续影响指标</t>
  </si>
  <si>
    <t>学前教育资助年限</t>
  </si>
  <si>
    <t>&lt;=</t>
  </si>
  <si>
    <t>年</t>
  </si>
  <si>
    <t>每生在园期间资助年限不超过3年。</t>
  </si>
  <si>
    <t>满意度指标</t>
  </si>
  <si>
    <t>服务对象满意度指标</t>
  </si>
  <si>
    <t>家长满意度</t>
  </si>
  <si>
    <t>&gt;=</t>
  </si>
  <si>
    <t>80</t>
  </si>
  <si>
    <t>受资助幼儿家长对本次资助满意度。</t>
  </si>
  <si>
    <t>1、单位自有资金来源主要为：捐赠收入、主管部门拨付资金及其他收入等。
2、单位自有资金主要用于保障下列支出：
（1）保障单位正常运转，改善单位办园条件，提升单位办园品质。
（2）用于激励单位教职工，提升工作人员工作积极性，保证各岗位正常运转。
（3）捐赠支出根据捐赠合同形成单位支出。
（4）上级主管部门及其他单位转入工作经费根据款项用途用于改善单位办园条件及品质提升。
（5）自有资金根据设置的绩效目标执行，在2024年度完成绩效目标。</t>
  </si>
  <si>
    <t>根据年初工作计划实施，年终进行考评。</t>
  </si>
  <si>
    <t>班级教师配比人数</t>
  </si>
  <si>
    <t>每班至少配置两教一保。</t>
  </si>
  <si>
    <t>验收合格率</t>
  </si>
  <si>
    <t>反映单位当年工程、设备采购验收情况。</t>
  </si>
  <si>
    <t>根据上级主管部门及财政部门要求，及时完成其安排的各项工作。</t>
  </si>
  <si>
    <t>时效指标</t>
  </si>
  <si>
    <t>工作任务完成及时率</t>
  </si>
  <si>
    <t>根据资金下达时间、用途及性质，及时开展活动，在期限内完成绩效目标。</t>
  </si>
  <si>
    <t>保障幼儿园正常运转</t>
  </si>
  <si>
    <t>正常运转</t>
  </si>
  <si>
    <t>用于补充为学校正常运转所需的经费保障及人员保障。</t>
  </si>
  <si>
    <t>家长对学校提供教育、教学质量的评价。</t>
  </si>
  <si>
    <t>教师满意度</t>
  </si>
  <si>
    <t>教师对学校活动开展及后勤保障等服务的满意度。</t>
  </si>
  <si>
    <t>2024年幼儿保教费收费标准为2800元/人/学期，预计招收学生人数1000人左右，保教费收入预计560万元。我园2024年年度目标实施计划如下：
1、预计2024年入园总人数约1000人，在一定程度上缓解社会教育压力。根据学校实际情况，每班配置两教一保或三教一保，保障学校正常运转，有效保障幼儿接受教育。
2、完工工程及采购设施设备验收合格率达到100%，不合格项目坚决退回整改，不予验收。
3、除幼儿园工程项目及教学设备设施采购以外，其余经费主要用于为学校运转提供正常经费保障及人员保障。
4、年末教师及家长对幼儿园整年工作开展及执行进行评价，预期作用明显满意度调查问卷占比达80%以上。</t>
  </si>
  <si>
    <t>入园总人数</t>
  </si>
  <si>
    <t>1000</t>
  </si>
  <si>
    <t>至2024年底，在园幼儿人数达到1000人。</t>
  </si>
  <si>
    <t>按每生2800元/学期收取保教费后，及时足额上缴财政局。</t>
  </si>
  <si>
    <t>幼儿保教费收费标准</t>
  </si>
  <si>
    <t>5600</t>
  </si>
  <si>
    <t>一级一等幼儿园按每生2800元/学期收取保教费 。</t>
  </si>
  <si>
    <t>为学校运转提供正常经费保障及人员保障。</t>
  </si>
  <si>
    <t>教师对学校提供教学硬件设施及后勤保障等服务的满意度。</t>
  </si>
  <si>
    <t>预算05-3表</t>
  </si>
  <si>
    <t>项目支出绩效目标表（另文下达）</t>
  </si>
  <si>
    <t>单位名称：曲靖市第三幼儿园</t>
  </si>
  <si>
    <t>说明：曲靖市第三幼儿园2024年无项目支出绩效（另文下达），故此表为空表。</t>
  </si>
  <si>
    <t>预算06表</t>
  </si>
  <si>
    <t>政府性基金预算支出预算表</t>
  </si>
  <si>
    <t>单位名称：预算科</t>
  </si>
  <si>
    <t>单位名称</t>
  </si>
  <si>
    <t>本年政府性基金预算支出</t>
  </si>
  <si>
    <t>说明：曲靖市第三幼儿园2024年无政府性基金预算支出，故此表为空表。</t>
  </si>
  <si>
    <t>国有资本经营预算支出预算表</t>
  </si>
  <si>
    <t>本年国有资本经营预算支出</t>
  </si>
  <si>
    <t>说明：曲靖市第三幼儿园2024年无国有资本经营预算支出，故此表为空表。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</si>
  <si>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</si>
  <si>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</si>
  <si>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</si>
  <si>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</si>
  <si>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</si>
  <si>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</si>
  <si>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</si>
  <si>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</si>
  <si>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</si>
  <si>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</si>
  <si>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</si>
  <si>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80400163</t>
  </si>
  <si>
    <t>台式计算机</t>
  </si>
  <si>
    <t>A02010105 台式计算机</t>
  </si>
  <si>
    <t>台</t>
  </si>
  <si>
    <t>多功能一体机</t>
  </si>
  <si>
    <t>A02020400 多功能一体机</t>
  </si>
  <si>
    <t>打印机</t>
  </si>
  <si>
    <t>A02021003 A4黑白打印机</t>
  </si>
  <si>
    <t>碎纸机</t>
  </si>
  <si>
    <t>A02021301 碎纸机</t>
  </si>
  <si>
    <t>办公桌</t>
  </si>
  <si>
    <t>A05010201 办公桌</t>
  </si>
  <si>
    <t>张</t>
  </si>
  <si>
    <t>办公椅</t>
  </si>
  <si>
    <t>A05010301 办公椅</t>
  </si>
  <si>
    <t>把</t>
  </si>
  <si>
    <t>书柜</t>
  </si>
  <si>
    <t>A05010501 书柜</t>
  </si>
  <si>
    <t>组</t>
  </si>
  <si>
    <t>档案柜</t>
  </si>
  <si>
    <t>A05010599 其他柜类</t>
  </si>
  <si>
    <t>打印纸</t>
  </si>
  <si>
    <t>A05040101 复印纸</t>
  </si>
  <si>
    <t>箱</t>
  </si>
  <si>
    <t>50</t>
  </si>
  <si>
    <t>物业管理服务</t>
  </si>
  <si>
    <t>C21040000 物业管理服务</t>
  </si>
  <si>
    <t>项</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</si>
  <si>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</si>
  <si>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</si>
  <si>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</si>
  <si>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</si>
  <si>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</si>
  <si>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</si>
  <si>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</si>
  <si>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</si>
  <si>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</si>
  <si>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</si>
  <si>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说明：曲靖市第三幼儿园2024年无政府购买服务预算，故此表为空表。</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</si>
  <si>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</si>
  <si>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</si>
  <si>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</si>
  <si>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</si>
  <si>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</si>
  <si>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</si>
  <si>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</si>
  <si>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</si>
  <si>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</si>
  <si>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</si>
  <si>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</si>
  <si>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</si>
  <si>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</si>
  <si>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</si>
  <si>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</si>
  <si>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说明：曲靖市第三幼儿园2024年无市对下转移支付预算，故此表为空表。</t>
  </si>
  <si>
    <t>预算10-2表</t>
  </si>
  <si>
    <t>市对下转移支付绩效目标表</t>
  </si>
  <si>
    <t>说明：曲靖市第三幼儿园2024年无市对下转移支付绩效目标。故此表为空表。</t>
  </si>
  <si>
    <t>预算11表</t>
  </si>
  <si>
    <t>新增资产配置表</t>
  </si>
  <si>
    <t>资产类别</t>
  </si>
  <si>
    <t>资产分类代码.名称</t>
  </si>
  <si>
    <t>资产名称</t>
  </si>
  <si>
    <t>计量单位</t>
  </si>
  <si>
    <t>财政部门批复数（元）</t>
  </si>
  <si>
    <t>单价</t>
  </si>
  <si>
    <t>金额</t>
  </si>
  <si>
    <t>A4黑白打印机</t>
  </si>
  <si>
    <t>预算12表</t>
  </si>
  <si>
    <t>上级补助项目支出预算表</t>
  </si>
  <si>
    <t>上级补助</t>
  </si>
  <si>
    <t>说明：曲靖市第三幼儿园2024年无上级补助项目支出预算，故此表为空表。</t>
  </si>
  <si>
    <t>预算13表</t>
  </si>
  <si>
    <t>部门项目中期规划预算表</t>
  </si>
  <si>
    <t>项目级次</t>
  </si>
  <si>
    <t>2024年</t>
  </si>
  <si>
    <t>2025年</t>
  </si>
  <si>
    <t>2026年</t>
  </si>
  <si>
    <t>1112 事业人员支出工资</t>
  </si>
  <si>
    <t>本级</t>
  </si>
  <si>
    <t>112 社会保障缴费</t>
  </si>
  <si>
    <t>116 其他人员支出</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</si>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</sst>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00_ "/>
  </numFmts>
  <fonts count="51">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rgb="FF000000"/>
      <name val="宋体"/>
      <charset val="134"/>
    </font>
    <font>
      <sz val="9"/>
      <color rgb="FF000000"/>
      <name val="Microsoft YaHei UI"/>
      <charset val="134"/>
    </font>
    <font>
      <sz val="9"/>
      <name val="宋体"/>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28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1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5" fillId="0" borderId="0" applyNumberFormat="0" applyFill="0" applyBorder="0" applyAlignment="0" applyProtection="0">
      <alignment vertical="center"/>
    </xf>
    <xf numFmtId="0" fontId="36" fillId="3" borderId="17" applyNumberFormat="0" applyAlignment="0" applyProtection="0">
      <alignment vertical="center"/>
    </xf>
    <xf numFmtId="0" fontId="37" fillId="4" borderId="18" applyNumberFormat="0" applyAlignment="0" applyProtection="0">
      <alignment vertical="center"/>
    </xf>
    <xf numFmtId="0" fontId="38" fillId="4" borderId="17" applyNumberFormat="0" applyAlignment="0" applyProtection="0">
      <alignment vertical="center"/>
    </xf>
    <xf numFmtId="0" fontId="39" fillId="5" borderId="19" applyNumberFormat="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1" fillId="0" borderId="0"/>
    <xf numFmtId="0" fontId="47" fillId="0" borderId="4">
      <alignment horizontal="center" vertical="center"/>
    </xf>
    <xf numFmtId="0" fontId="47" fillId="0" borderId="4">
      <alignment horizontal="center" vertical="center"/>
      <protection locked="0"/>
    </xf>
    <xf numFmtId="0" fontId="2" fillId="0" borderId="0">
      <alignment horizontal="center" vertical="top"/>
    </xf>
    <xf numFmtId="0" fontId="26" fillId="0" borderId="0">
      <alignment horizontal="center" vertical="center"/>
    </xf>
    <xf numFmtId="0" fontId="4" fillId="0" borderId="7">
      <alignment horizontal="center" vertical="center"/>
    </xf>
    <xf numFmtId="4" fontId="3" fillId="0" borderId="1">
      <alignment horizontal="right" vertical="center"/>
    </xf>
    <xf numFmtId="4" fontId="3" fillId="0" borderId="1">
      <alignment horizontal="right" vertical="center"/>
      <protection locked="0"/>
    </xf>
    <xf numFmtId="4" fontId="3" fillId="0" borderId="11">
      <alignment horizontal="right" vertical="center"/>
      <protection locked="0"/>
    </xf>
    <xf numFmtId="4" fontId="47" fillId="0" borderId="11">
      <alignment horizontal="right" vertical="center"/>
    </xf>
    <xf numFmtId="4" fontId="3" fillId="0" borderId="11">
      <alignment horizontal="right" vertical="center"/>
    </xf>
    <xf numFmtId="0" fontId="6" fillId="0" borderId="0">
      <alignment horizontal="center" vertical="center"/>
    </xf>
    <xf numFmtId="0" fontId="47" fillId="0" borderId="1">
      <alignment horizontal="center" vertical="center"/>
    </xf>
    <xf numFmtId="0" fontId="3" fillId="0" borderId="0">
      <alignment horizontal="right"/>
    </xf>
    <xf numFmtId="4" fontId="47" fillId="0" borderId="1">
      <alignment horizontal="right" vertical="center"/>
    </xf>
    <xf numFmtId="0" fontId="3" fillId="0" borderId="1">
      <alignment horizontal="right" vertical="center"/>
    </xf>
    <xf numFmtId="4" fontId="47" fillId="0" borderId="1">
      <alignment horizontal="right" vertical="center"/>
      <protection locked="0"/>
    </xf>
    <xf numFmtId="0" fontId="48" fillId="0" borderId="0">
      <alignment vertical="top"/>
      <protection locked="0"/>
    </xf>
    <xf numFmtId="0" fontId="1" fillId="0" borderId="6">
      <alignment horizontal="center" vertical="center"/>
      <protection locked="0"/>
    </xf>
    <xf numFmtId="0" fontId="1" fillId="0" borderId="12">
      <alignment horizontal="center" vertical="center"/>
      <protection locked="0"/>
    </xf>
    <xf numFmtId="0" fontId="1" fillId="0" borderId="1">
      <alignment horizontal="center" vertical="center"/>
      <protection locked="0"/>
    </xf>
    <xf numFmtId="0" fontId="3" fillId="0" borderId="0">
      <alignment vertical="top"/>
      <protection locked="0"/>
    </xf>
    <xf numFmtId="0" fontId="3" fillId="0" borderId="0">
      <alignment horizontal="left" vertical="center"/>
    </xf>
    <xf numFmtId="0" fontId="1" fillId="0" borderId="12">
      <alignment horizontal="center" vertical="center" wrapText="1"/>
    </xf>
    <xf numFmtId="0" fontId="1" fillId="0" borderId="10">
      <alignment horizontal="center" vertical="center" wrapText="1"/>
      <protection locked="0"/>
    </xf>
    <xf numFmtId="0" fontId="1" fillId="0" borderId="7">
      <alignment horizontal="center" vertical="center" wrapText="1"/>
    </xf>
    <xf numFmtId="0" fontId="1" fillId="0" borderId="10">
      <alignment horizontal="center" vertical="center" wrapText="1"/>
    </xf>
    <xf numFmtId="0" fontId="1" fillId="0" borderId="9">
      <alignment horizontal="center" vertical="center" wrapText="1"/>
      <protection locked="0"/>
    </xf>
    <xf numFmtId="0" fontId="1" fillId="0" borderId="10">
      <alignment horizontal="center" vertical="center"/>
      <protection locked="0"/>
    </xf>
    <xf numFmtId="0" fontId="1" fillId="0" borderId="4">
      <alignment horizontal="center" vertical="center"/>
      <protection locked="0"/>
    </xf>
    <xf numFmtId="3" fontId="1" fillId="0" borderId="4">
      <alignment horizontal="center" vertical="center"/>
    </xf>
    <xf numFmtId="4" fontId="3" fillId="0" borderId="4">
      <alignment horizontal="right" vertical="center"/>
      <protection locked="0"/>
    </xf>
    <xf numFmtId="3" fontId="1" fillId="0" borderId="10">
      <alignment horizontal="center" vertical="center"/>
    </xf>
    <xf numFmtId="0" fontId="4" fillId="0" borderId="5">
      <alignment horizontal="center" vertical="center"/>
    </xf>
    <xf numFmtId="4" fontId="3" fillId="0" borderId="10">
      <alignment horizontal="right" vertical="center"/>
      <protection locked="0"/>
    </xf>
    <xf numFmtId="0" fontId="3" fillId="0" borderId="10">
      <alignment horizontal="right" vertical="center"/>
      <protection locked="0"/>
    </xf>
    <xf numFmtId="0" fontId="3" fillId="0" borderId="0">
      <alignment horizontal="right" wrapText="1"/>
      <protection locked="0"/>
    </xf>
    <xf numFmtId="0" fontId="1" fillId="0" borderId="8">
      <alignment horizontal="center" vertical="center" wrapText="1"/>
    </xf>
    <xf numFmtId="0" fontId="3" fillId="0" borderId="10">
      <alignment horizontal="righ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48" fillId="0" borderId="0">
      <alignment vertical="top"/>
      <protection locked="0"/>
    </xf>
    <xf numFmtId="0" fontId="4" fillId="0" borderId="2">
      <alignment horizontal="center" vertical="center"/>
    </xf>
    <xf numFmtId="0" fontId="4" fillId="0" borderId="4">
      <alignment horizontal="center" vertical="center"/>
    </xf>
    <xf numFmtId="0" fontId="3" fillId="0" borderId="1">
      <alignment horizontal="left" vertical="center"/>
    </xf>
    <xf numFmtId="0" fontId="3" fillId="0" borderId="4">
      <alignment horizontal="left" vertical="center"/>
    </xf>
    <xf numFmtId="0" fontId="1" fillId="0" borderId="1"/>
    <xf numFmtId="176" fontId="49" fillId="0" borderId="1">
      <alignment horizontal="right" vertical="center"/>
    </xf>
    <xf numFmtId="177" fontId="49" fillId="0" borderId="1">
      <alignment horizontal="right" vertical="center"/>
    </xf>
    <xf numFmtId="178" fontId="49" fillId="0" borderId="1">
      <alignment horizontal="right" vertical="center"/>
    </xf>
    <xf numFmtId="179" fontId="49" fillId="0" borderId="1">
      <alignment horizontal="right" vertical="center"/>
    </xf>
    <xf numFmtId="0" fontId="49" fillId="0" borderId="0">
      <alignment vertical="top"/>
      <protection locked="0"/>
    </xf>
    <xf numFmtId="179" fontId="49" fillId="0" borderId="1">
      <alignment horizontal="right" vertical="center"/>
    </xf>
    <xf numFmtId="10" fontId="49" fillId="0" borderId="1">
      <alignment horizontal="right" vertical="center"/>
    </xf>
    <xf numFmtId="49" fontId="49" fillId="0" borderId="1">
      <alignment horizontal="left" vertical="center" wrapText="1"/>
    </xf>
    <xf numFmtId="180" fontId="49" fillId="0" borderId="1">
      <alignment horizontal="right" vertical="center"/>
    </xf>
    <xf numFmtId="0" fontId="1" fillId="0" borderId="0"/>
    <xf numFmtId="0" fontId="1" fillId="0" borderId="8">
      <alignment horizontal="center" vertical="center" wrapText="1"/>
      <protection locked="0"/>
    </xf>
    <xf numFmtId="0" fontId="1" fillId="0" borderId="9">
      <alignment horizontal="center" vertical="center" wrapText="1"/>
    </xf>
    <xf numFmtId="0" fontId="1" fillId="0" borderId="10">
      <alignment horizontal="center" vertical="center"/>
    </xf>
    <xf numFmtId="0" fontId="3" fillId="0" borderId="7">
      <alignment horizontal="right" vertical="center"/>
      <protection locked="0"/>
    </xf>
    <xf numFmtId="0" fontId="1" fillId="0" borderId="6">
      <alignment horizontal="center" vertical="center" wrapText="1"/>
      <protection locked="0"/>
    </xf>
    <xf numFmtId="0" fontId="6" fillId="0" borderId="0">
      <alignment horizontal="center" vertical="center"/>
      <protection locked="0"/>
    </xf>
    <xf numFmtId="0" fontId="1" fillId="0" borderId="6">
      <alignment horizontal="center" vertical="center" wrapText="1"/>
    </xf>
    <xf numFmtId="3" fontId="1" fillId="0" borderId="5">
      <alignment horizontal="center" vertical="center"/>
    </xf>
    <xf numFmtId="3" fontId="1" fillId="0" borderId="1">
      <alignment horizontal="center" vertical="center"/>
    </xf>
    <xf numFmtId="0" fontId="1" fillId="0" borderId="2">
      <alignment horizontal="center" vertical="center" wrapText="1"/>
      <protection locked="0"/>
    </xf>
    <xf numFmtId="0" fontId="1" fillId="0" borderId="3">
      <alignment horizontal="center" vertical="center" wrapText="1"/>
    </xf>
    <xf numFmtId="0" fontId="1" fillId="0" borderId="4">
      <alignment horizontal="center" vertical="center"/>
    </xf>
    <xf numFmtId="0" fontId="3" fillId="0" borderId="5">
      <alignment horizontal="center" vertical="center"/>
      <protection locked="0"/>
    </xf>
    <xf numFmtId="0" fontId="1" fillId="0" borderId="0"/>
    <xf numFmtId="0" fontId="3" fillId="0" borderId="5">
      <alignment horizontal="center" vertical="center" wrapText="1"/>
      <protection locked="0"/>
    </xf>
    <xf numFmtId="0" fontId="4" fillId="0" borderId="0">
      <alignment horizontal="left" vertical="center"/>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3">
      <alignment horizontal="center" vertical="center" wrapText="1"/>
    </xf>
    <xf numFmtId="0" fontId="4" fillId="0" borderId="4">
      <alignment horizontal="center" vertical="center" wrapText="1"/>
    </xf>
    <xf numFmtId="0" fontId="3" fillId="0" borderId="7">
      <alignment horizontal="left" vertical="center" wrapText="1"/>
      <protection locked="0"/>
    </xf>
    <xf numFmtId="0" fontId="4" fillId="0" borderId="0"/>
    <xf numFmtId="0" fontId="2" fillId="0" borderId="0">
      <alignment horizontal="center" vertical="center"/>
    </xf>
    <xf numFmtId="0" fontId="4" fillId="0" borderId="5">
      <alignment horizontal="center" vertical="center"/>
    </xf>
    <xf numFmtId="0" fontId="4" fillId="0" borderId="2">
      <alignment horizontal="center" vertical="center"/>
    </xf>
    <xf numFmtId="0" fontId="4" fillId="0" borderId="4">
      <alignment horizontal="center" vertical="center"/>
    </xf>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0"/>
    <xf numFmtId="0" fontId="4" fillId="0" borderId="10">
      <alignment horizontal="center" vertical="center"/>
    </xf>
    <xf numFmtId="0" fontId="4" fillId="0" borderId="10">
      <alignment horizontal="center" vertical="center"/>
      <protection locked="0"/>
    </xf>
    <xf numFmtId="0" fontId="3" fillId="0" borderId="0">
      <alignment horizontal="right"/>
    </xf>
    <xf numFmtId="0" fontId="1" fillId="0" borderId="0"/>
    <xf numFmtId="0" fontId="1" fillId="0" borderId="10">
      <alignment horizontal="center" vertical="center" wrapText="1"/>
    </xf>
    <xf numFmtId="3" fontId="4" fillId="0" borderId="10">
      <alignment horizontal="center" vertical="center"/>
      <protection locked="0"/>
    </xf>
    <xf numFmtId="3" fontId="4" fillId="0" borderId="10">
      <alignment horizontal="center" vertical="center"/>
    </xf>
    <xf numFmtId="0" fontId="1" fillId="0" borderId="8">
      <alignment horizontal="center" vertical="center"/>
    </xf>
    <xf numFmtId="0" fontId="1" fillId="0" borderId="8">
      <alignment horizontal="center" vertical="center" wrapText="1"/>
    </xf>
    <xf numFmtId="3" fontId="4" fillId="0" borderId="10">
      <alignment horizontal="center" vertical="top"/>
      <protection locked="0"/>
    </xf>
    <xf numFmtId="0" fontId="1" fillId="0" borderId="10">
      <alignment horizontal="center" vertical="top"/>
    </xf>
    <xf numFmtId="0" fontId="3" fillId="0" borderId="0">
      <alignment horizontal="left" vertical="center" wrapText="1"/>
      <protection locked="0"/>
    </xf>
    <xf numFmtId="0" fontId="1" fillId="0" borderId="11">
      <alignment horizontal="center" vertical="center" wrapText="1"/>
      <protection locked="0"/>
    </xf>
    <xf numFmtId="0" fontId="1" fillId="0" borderId="0">
      <alignment vertical="center"/>
    </xf>
    <xf numFmtId="0" fontId="25" fillId="0" borderId="0">
      <alignment horizontal="center" vertical="center"/>
    </xf>
    <xf numFmtId="0" fontId="26" fillId="0" borderId="0">
      <alignment horizontal="center" vertical="center"/>
    </xf>
    <xf numFmtId="0" fontId="0" fillId="0" borderId="0"/>
    <xf numFmtId="0" fontId="9" fillId="0" borderId="0">
      <alignment horizontal="right"/>
      <protection locked="0"/>
    </xf>
    <xf numFmtId="49" fontId="9" fillId="0" borderId="0">
      <protection locked="0"/>
    </xf>
    <xf numFmtId="49" fontId="4" fillId="0" borderId="2">
      <alignment horizontal="center" vertical="center" wrapText="1"/>
      <protection locked="0"/>
    </xf>
    <xf numFmtId="49" fontId="4" fillId="0" borderId="3">
      <alignment horizontal="center" vertical="center" wrapText="1"/>
      <protection locked="0"/>
    </xf>
    <xf numFmtId="49" fontId="4" fillId="0" borderId="1">
      <alignment horizontal="center" vertical="center"/>
      <protection locked="0"/>
    </xf>
    <xf numFmtId="0" fontId="10" fillId="0" borderId="0">
      <alignment horizontal="center" vertical="center"/>
      <protection locked="0"/>
    </xf>
    <xf numFmtId="0" fontId="1" fillId="0" borderId="7">
      <alignment horizontal="center" vertical="center"/>
      <protection locked="0"/>
    </xf>
    <xf numFmtId="0" fontId="1" fillId="0" borderId="0">
      <alignment horizontal="right"/>
    </xf>
    <xf numFmtId="0" fontId="10" fillId="0" borderId="0">
      <alignment horizontal="center" vertical="center"/>
    </xf>
    <xf numFmtId="0" fontId="10" fillId="0" borderId="0">
      <alignment horizontal="center" vertical="center" wrapText="1"/>
      <protection locked="0"/>
    </xf>
    <xf numFmtId="0" fontId="4" fillId="0" borderId="2">
      <alignment horizontal="center" vertical="center"/>
      <protection locked="0"/>
    </xf>
    <xf numFmtId="0" fontId="4" fillId="0" borderId="3">
      <alignment horizontal="center" vertical="center"/>
      <protection locked="0"/>
    </xf>
    <xf numFmtId="0" fontId="1" fillId="0" borderId="6">
      <alignment horizontal="center" vertical="center"/>
      <protection locked="0"/>
    </xf>
    <xf numFmtId="0" fontId="1" fillId="0" borderId="0"/>
    <xf numFmtId="0" fontId="1" fillId="0" borderId="0">
      <alignment vertical="top"/>
      <protection locked="0"/>
    </xf>
    <xf numFmtId="0" fontId="4" fillId="0" borderId="0">
      <alignment horizontal="left" vertical="center"/>
      <protection locked="0"/>
    </xf>
    <xf numFmtId="0" fontId="3" fillId="0" borderId="6">
      <alignment horizontal="left" vertical="center"/>
      <protection locked="0"/>
    </xf>
    <xf numFmtId="49" fontId="1" fillId="0" borderId="0">
      <protection locked="0"/>
    </xf>
    <xf numFmtId="0" fontId="3" fillId="0" borderId="7">
      <alignment horizontal="left" vertical="center"/>
      <protection locked="0"/>
    </xf>
    <xf numFmtId="0" fontId="4" fillId="0" borderId="5">
      <alignment horizontal="center" vertical="center" wrapText="1"/>
      <protection locked="0"/>
    </xf>
    <xf numFmtId="0" fontId="4" fillId="0" borderId="7">
      <alignment horizontal="center" vertical="center" wrapText="1"/>
      <protection locked="0"/>
    </xf>
    <xf numFmtId="0" fontId="4" fillId="0" borderId="7">
      <alignment horizontal="center" vertical="center"/>
      <protection locked="0"/>
    </xf>
    <xf numFmtId="0" fontId="1" fillId="0" borderId="7">
      <alignment horizontal="center"/>
    </xf>
    <xf numFmtId="0" fontId="4" fillId="0" borderId="4">
      <alignment horizontal="center" vertical="center"/>
      <protection locked="0"/>
    </xf>
    <xf numFmtId="0" fontId="3" fillId="0" borderId="1">
      <alignment horizontal="left" vertical="center"/>
    </xf>
    <xf numFmtId="0" fontId="1" fillId="0" borderId="0"/>
    <xf numFmtId="0" fontId="1" fillId="0" borderId="5">
      <alignment horizontal="center" vertical="center" wrapText="1"/>
      <protection locked="0"/>
    </xf>
    <xf numFmtId="0" fontId="3" fillId="0" borderId="6">
      <alignment horizontal="left" vertical="center"/>
    </xf>
    <xf numFmtId="0" fontId="3" fillId="0" borderId="7">
      <alignment horizontal="left" vertical="center"/>
    </xf>
    <xf numFmtId="0" fontId="4" fillId="0" borderId="3">
      <alignment horizontal="center" vertical="center"/>
    </xf>
    <xf numFmtId="0" fontId="3" fillId="0" borderId="1">
      <alignment horizontal="left" vertical="center" wrapText="1"/>
    </xf>
    <xf numFmtId="0" fontId="1" fillId="0" borderId="0">
      <alignment vertical="center"/>
    </xf>
    <xf numFmtId="0" fontId="4" fillId="0" borderId="1">
      <alignment horizontal="center" vertical="center"/>
      <protection locked="0"/>
    </xf>
    <xf numFmtId="0" fontId="4" fillId="0" borderId="1">
      <alignment horizontal="center" vertical="center" wrapText="1"/>
      <protection locked="0"/>
    </xf>
    <xf numFmtId="0" fontId="3" fillId="0" borderId="1">
      <alignment horizontal="center" vertical="center" wrapText="1"/>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6" fillId="0" borderId="0">
      <alignment horizontal="center" vertical="center"/>
    </xf>
    <xf numFmtId="0" fontId="1" fillId="0" borderId="0"/>
    <xf numFmtId="0" fontId="1" fillId="0" borderId="0">
      <alignment horizontal="right" vertical="center"/>
    </xf>
    <xf numFmtId="0" fontId="4" fillId="0" borderId="0">
      <alignment horizontal="right" wrapText="1"/>
    </xf>
    <xf numFmtId="0" fontId="4" fillId="0" borderId="22">
      <alignment horizontal="center" vertical="center" wrapText="1"/>
    </xf>
    <xf numFmtId="0" fontId="8" fillId="0" borderId="0">
      <alignment horizontal="center" vertical="center" wrapText="1"/>
    </xf>
    <xf numFmtId="0" fontId="7" fillId="0" borderId="0">
      <alignment vertical="top"/>
    </xf>
    <xf numFmtId="0" fontId="4" fillId="0" borderId="0">
      <protection locked="0"/>
    </xf>
    <xf numFmtId="0" fontId="4" fillId="0" borderId="5">
      <alignment horizontal="center" vertical="center"/>
      <protection locked="0"/>
    </xf>
    <xf numFmtId="0" fontId="4" fillId="0" borderId="0">
      <alignment horizontal="right" vertical="center"/>
      <protection locked="0"/>
    </xf>
    <xf numFmtId="0" fontId="4" fillId="0" borderId="0">
      <alignment horizontal="left" vertical="center" wrapText="1"/>
    </xf>
    <xf numFmtId="0" fontId="1" fillId="0" borderId="1">
      <alignment horizontal="center"/>
    </xf>
    <xf numFmtId="0" fontId="4" fillId="0" borderId="1">
      <alignment horizontal="center" vertical="center"/>
    </xf>
    <xf numFmtId="0" fontId="4" fillId="0" borderId="1">
      <alignment vertical="center" wrapText="1"/>
    </xf>
    <xf numFmtId="0" fontId="8" fillId="0" borderId="0">
      <alignment horizontal="center" vertical="center"/>
    </xf>
    <xf numFmtId="0" fontId="4" fillId="0" borderId="0">
      <alignment wrapText="1"/>
    </xf>
    <xf numFmtId="0" fontId="1" fillId="0" borderId="0">
      <alignment vertical="center"/>
    </xf>
    <xf numFmtId="0" fontId="1" fillId="0" borderId="0">
      <alignment vertical="center"/>
    </xf>
    <xf numFmtId="0" fontId="1" fillId="0" borderId="0"/>
    <xf numFmtId="0" fontId="1" fillId="0" borderId="0">
      <alignment vertical="top"/>
    </xf>
    <xf numFmtId="0" fontId="4" fillId="0" borderId="22">
      <alignment horizontal="center" vertical="center"/>
    </xf>
    <xf numFmtId="0" fontId="4" fillId="0" borderId="11">
      <alignment horizontal="center" vertical="center" wrapText="1"/>
      <protection locked="0"/>
    </xf>
    <xf numFmtId="0" fontId="4" fillId="0" borderId="8">
      <alignment horizontal="center" vertical="center"/>
    </xf>
    <xf numFmtId="0" fontId="1" fillId="0" borderId="0">
      <alignment vertical="center"/>
    </xf>
    <xf numFmtId="0" fontId="3" fillId="0" borderId="7">
      <alignment vertical="center" wrapText="1"/>
      <protection locked="0"/>
    </xf>
    <xf numFmtId="0" fontId="4" fillId="0" borderId="5">
      <alignment horizontal="center" vertical="center" wrapText="1"/>
    </xf>
    <xf numFmtId="0" fontId="4" fillId="0" borderId="6">
      <alignment horizontal="center" vertical="center" wrapText="1"/>
    </xf>
    <xf numFmtId="0" fontId="3" fillId="0" borderId="0">
      <alignment horizontal="right" vertical="center"/>
    </xf>
    <xf numFmtId="0" fontId="4" fillId="0" borderId="7">
      <alignment horizontal="center" vertical="center" wrapText="1"/>
    </xf>
    <xf numFmtId="0" fontId="6" fillId="0" borderId="0">
      <alignment horizontal="center" vertical="center" wrapText="1"/>
    </xf>
    <xf numFmtId="0" fontId="3" fillId="0" borderId="0">
      <alignment horizontal="left" vertical="center"/>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alignment horizontal="center" wrapText="1"/>
    </xf>
    <xf numFmtId="0" fontId="18" fillId="0" borderId="5">
      <alignment horizontal="center" vertical="center" wrapText="1"/>
    </xf>
    <xf numFmtId="0" fontId="17" fillId="0" borderId="0">
      <alignment horizontal="center" vertical="center" wrapText="1"/>
    </xf>
    <xf numFmtId="0" fontId="18" fillId="0" borderId="1">
      <alignment horizontal="center" vertical="center" wrapText="1"/>
    </xf>
    <xf numFmtId="49" fontId="1" fillId="0" borderId="0"/>
    <xf numFmtId="0" fontId="1" fillId="0" borderId="5">
      <alignment horizontal="center" vertical="center"/>
    </xf>
    <xf numFmtId="49" fontId="1" fillId="0" borderId="0"/>
    <xf numFmtId="49" fontId="4" fillId="0" borderId="6">
      <alignment horizontal="center" vertical="center" wrapText="1"/>
    </xf>
    <xf numFmtId="0" fontId="50" fillId="0" borderId="6">
      <alignment horizontal="center" vertical="center"/>
    </xf>
    <xf numFmtId="49" fontId="4" fillId="0" borderId="7">
      <alignment horizontal="center" vertical="center" wrapText="1"/>
    </xf>
    <xf numFmtId="0" fontId="50" fillId="0" borderId="7">
      <alignment horizontal="center" vertical="center"/>
    </xf>
    <xf numFmtId="0" fontId="21" fillId="0" borderId="0">
      <alignment horizontal="center" vertical="center"/>
    </xf>
    <xf numFmtId="0" fontId="7" fillId="0" borderId="1">
      <alignment horizontal="center" vertical="center"/>
    </xf>
    <xf numFmtId="0" fontId="1" fillId="0" borderId="7">
      <alignment horizontal="center" vertical="center"/>
    </xf>
    <xf numFmtId="49" fontId="4" fillId="0" borderId="5">
      <alignment horizontal="center" vertical="center" wrapText="1"/>
    </xf>
    <xf numFmtId="49" fontId="4" fillId="0" borderId="1">
      <alignment horizontal="center" vertical="center"/>
    </xf>
    <xf numFmtId="0" fontId="50" fillId="0" borderId="5">
      <alignment horizontal="center" vertical="center"/>
    </xf>
    <xf numFmtId="0" fontId="1" fillId="0" borderId="0">
      <alignment wrapText="1"/>
    </xf>
    <xf numFmtId="0" fontId="2" fillId="0" borderId="0">
      <alignment horizontal="center" vertical="center" wrapText="1"/>
    </xf>
    <xf numFmtId="0" fontId="4" fillId="0" borderId="8">
      <alignment horizontal="center" vertical="center" wrapText="1"/>
    </xf>
    <xf numFmtId="0" fontId="4" fillId="0" borderId="9">
      <alignment horizontal="center" vertical="center" wrapText="1"/>
    </xf>
    <xf numFmtId="0" fontId="4" fillId="0" borderId="10">
      <alignment horizontal="center" vertical="center" wrapText="1"/>
    </xf>
    <xf numFmtId="0" fontId="3" fillId="0" borderId="10">
      <alignment horizontal="left" vertical="center" wrapText="1"/>
    </xf>
    <xf numFmtId="0" fontId="3" fillId="0" borderId="12">
      <alignment horizontal="left" vertical="center"/>
    </xf>
    <xf numFmtId="0" fontId="3" fillId="0" borderId="10">
      <alignment horizontal="left" vertical="center"/>
    </xf>
    <xf numFmtId="0" fontId="1" fillId="0" borderId="0">
      <protection locked="0"/>
    </xf>
    <xf numFmtId="0" fontId="4" fillId="0" borderId="8">
      <alignment horizontal="center" vertical="center" wrapText="1"/>
      <protection locked="0"/>
    </xf>
    <xf numFmtId="0" fontId="4" fillId="0" borderId="9">
      <alignment horizontal="center" vertical="center" wrapText="1"/>
      <protection locked="0"/>
    </xf>
    <xf numFmtId="0" fontId="4" fillId="0" borderId="10">
      <alignment horizontal="center" vertical="center" wrapText="1"/>
      <protection locked="0"/>
    </xf>
    <xf numFmtId="0" fontId="3" fillId="0" borderId="10">
      <alignment horizontal="right" vertical="center"/>
      <protection locked="0"/>
    </xf>
    <xf numFmtId="0" fontId="3" fillId="0" borderId="10">
      <alignment horizontal="right" vertical="center"/>
    </xf>
    <xf numFmtId="0" fontId="3" fillId="0" borderId="0">
      <alignment vertical="top" wrapText="1"/>
      <protection locked="0"/>
    </xf>
    <xf numFmtId="0" fontId="3" fillId="0" borderId="0">
      <alignment horizontal="left" vertical="center" wrapText="1"/>
    </xf>
    <xf numFmtId="0" fontId="2" fillId="0" borderId="0">
      <alignment horizontal="center" vertical="center" wrapText="1"/>
      <protection locked="0"/>
    </xf>
    <xf numFmtId="0" fontId="4" fillId="0" borderId="6">
      <alignment horizontal="center" vertical="center" wrapText="1"/>
      <protection locked="0"/>
    </xf>
    <xf numFmtId="0" fontId="4" fillId="0" borderId="12">
      <alignment horizontal="center" vertical="center" wrapText="1"/>
    </xf>
    <xf numFmtId="0" fontId="3" fillId="0" borderId="0">
      <alignment horizontal="right"/>
      <protection locked="0"/>
    </xf>
    <xf numFmtId="0" fontId="4" fillId="0" borderId="6">
      <alignment horizontal="center" vertical="center"/>
      <protection locked="0"/>
    </xf>
    <xf numFmtId="0" fontId="4" fillId="0" borderId="12">
      <alignment horizontal="center" vertical="center"/>
      <protection locked="0"/>
    </xf>
    <xf numFmtId="0" fontId="3" fillId="0" borderId="0">
      <alignment horizontal="right" vertical="center" wrapText="1"/>
      <protection locked="0"/>
    </xf>
    <xf numFmtId="0" fontId="3" fillId="0" borderId="0">
      <alignment horizontal="right" wrapText="1"/>
      <protection locked="0"/>
    </xf>
    <xf numFmtId="0" fontId="4" fillId="0" borderId="12">
      <alignment horizontal="center" vertical="center" wrapText="1"/>
      <protection locked="0"/>
    </xf>
    <xf numFmtId="0" fontId="3" fillId="0" borderId="0">
      <alignment horizontal="right" vertical="center" wrapText="1"/>
    </xf>
    <xf numFmtId="0" fontId="3" fillId="0" borderId="0">
      <alignment horizontal="right" wrapText="1"/>
    </xf>
    <xf numFmtId="0" fontId="3" fillId="0" borderId="11">
      <alignment horizontal="center" vertical="center"/>
    </xf>
    <xf numFmtId="0" fontId="9" fillId="0" borderId="0">
      <alignment horizontal="right"/>
      <protection locked="0"/>
    </xf>
  </cellStyleXfs>
  <cellXfs count="280">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144">
      <alignment horizontal="center" vertical="center"/>
    </xf>
    <xf numFmtId="0" fontId="1" fillId="0" borderId="1" xfId="139">
      <alignment horizontal="center" vertical="center"/>
      <protection locked="0"/>
    </xf>
    <xf numFmtId="49" fontId="5" fillId="0" borderId="1" xfId="105" applyFont="1">
      <alignment horizontal="left" vertical="center" wrapText="1"/>
    </xf>
    <xf numFmtId="0" fontId="0" fillId="0" borderId="1" xfId="0" applyBorder="1"/>
    <xf numFmtId="179" fontId="5" fillId="0" borderId="1" xfId="0" applyNumberFormat="1" applyFont="1" applyBorder="1" applyAlignment="1">
      <alignment horizontal="right" vertical="center"/>
    </xf>
    <xf numFmtId="0" fontId="3" fillId="0" borderId="1" xfId="122" applyBorder="1">
      <alignment horizontal="center" vertical="center" wrapText="1"/>
      <protection locked="0"/>
    </xf>
    <xf numFmtId="0" fontId="3" fillId="0" borderId="1" xfId="124" applyBorder="1">
      <alignment horizontal="left" vertical="center" wrapText="1"/>
      <protection locked="0"/>
    </xf>
    <xf numFmtId="0" fontId="3" fillId="0" borderId="1" xfId="129" applyBorder="1">
      <alignment horizontal="left" vertical="center" wrapText="1"/>
      <protection locked="0"/>
    </xf>
    <xf numFmtId="49" fontId="1" fillId="0" borderId="0" xfId="125"/>
    <xf numFmtId="0" fontId="2" fillId="0" borderId="0" xfId="131">
      <alignment horizontal="center" vertical="center"/>
    </xf>
    <xf numFmtId="0" fontId="4" fillId="0" borderId="0" xfId="123">
      <alignment horizontal="left" vertical="center"/>
    </xf>
    <xf numFmtId="0" fontId="4" fillId="0" borderId="0" xfId="130"/>
    <xf numFmtId="0" fontId="4" fillId="0" borderId="2" xfId="141">
      <alignment horizontal="center" vertical="center" wrapText="1"/>
      <protection locked="0"/>
    </xf>
    <xf numFmtId="0" fontId="4" fillId="0" borderId="2" xfId="126">
      <alignment horizontal="center" vertical="center" wrapText="1"/>
    </xf>
    <xf numFmtId="0" fontId="4" fillId="0" borderId="2" xfId="133">
      <alignment horizontal="center" vertical="center"/>
    </xf>
    <xf numFmtId="0" fontId="4" fillId="0" borderId="3" xfId="142">
      <alignment horizontal="center" vertical="center" wrapText="1"/>
      <protection locked="0"/>
    </xf>
    <xf numFmtId="0" fontId="4" fillId="0" borderId="3" xfId="127">
      <alignment horizontal="center" vertical="center" wrapText="1"/>
    </xf>
    <xf numFmtId="0" fontId="4" fillId="0" borderId="3" xfId="193">
      <alignment horizontal="center" vertical="center"/>
    </xf>
    <xf numFmtId="0" fontId="4" fillId="0" borderId="4" xfId="143">
      <alignment horizontal="center" vertical="center" wrapText="1"/>
      <protection locked="0"/>
    </xf>
    <xf numFmtId="0" fontId="4" fillId="0" borderId="4" xfId="128">
      <alignment horizontal="center" vertical="center" wrapText="1"/>
    </xf>
    <xf numFmtId="0" fontId="4" fillId="0" borderId="4" xfId="134">
      <alignment horizontal="center" vertical="center"/>
    </xf>
    <xf numFmtId="0" fontId="3" fillId="0" borderId="1" xfId="194">
      <alignment horizontal="left" vertical="center" wrapText="1"/>
    </xf>
    <xf numFmtId="0" fontId="1" fillId="0" borderId="5" xfId="190">
      <alignment horizontal="center" vertical="center" wrapText="1"/>
      <protection locked="0"/>
    </xf>
    <xf numFmtId="0" fontId="3" fillId="0" borderId="6" xfId="191">
      <alignment horizontal="left" vertical="center"/>
    </xf>
    <xf numFmtId="0" fontId="3" fillId="0" borderId="7" xfId="192">
      <alignment horizontal="left" vertical="center"/>
    </xf>
    <xf numFmtId="0" fontId="0" fillId="0" borderId="0" xfId="0" applyFont="1"/>
    <xf numFmtId="0" fontId="1" fillId="0" borderId="0" xfId="136">
      <alignment horizontal="right" vertical="center"/>
      <protection locked="0"/>
    </xf>
    <xf numFmtId="0" fontId="4" fillId="0" borderId="5" xfId="132">
      <alignment horizontal="center" vertical="center"/>
    </xf>
    <xf numFmtId="0" fontId="4" fillId="0" borderId="6" xfId="135">
      <alignment horizontal="center" vertical="center"/>
    </xf>
    <xf numFmtId="0" fontId="4" fillId="0" borderId="7" xfId="138">
      <alignment horizontal="center" vertical="center"/>
    </xf>
    <xf numFmtId="0" fontId="3" fillId="0" borderId="0" xfId="229">
      <alignment horizontal="right" vertical="center"/>
    </xf>
    <xf numFmtId="0" fontId="6" fillId="0" borderId="0" xfId="231">
      <alignment horizontal="center" vertical="center" wrapText="1"/>
    </xf>
    <xf numFmtId="0" fontId="3" fillId="0" borderId="0" xfId="0" applyFont="1" applyAlignment="1">
      <alignment horizontal="left" vertical="center"/>
    </xf>
    <xf numFmtId="0" fontId="4" fillId="0" borderId="5" xfId="227">
      <alignment horizontal="center" vertical="center" wrapText="1"/>
    </xf>
    <xf numFmtId="0" fontId="4" fillId="0" borderId="6" xfId="228">
      <alignment horizontal="center" vertical="center" wrapText="1"/>
    </xf>
    <xf numFmtId="0" fontId="4" fillId="0" borderId="7" xfId="230">
      <alignment horizontal="center" vertical="center" wrapText="1"/>
    </xf>
    <xf numFmtId="0" fontId="4" fillId="0" borderId="1" xfId="233">
      <alignment horizontal="center" vertical="center" wrapText="1"/>
    </xf>
    <xf numFmtId="181" fontId="4" fillId="0" borderId="1" xfId="233" applyNumberFormat="1">
      <alignment horizontal="center" vertical="center" wrapText="1"/>
    </xf>
    <xf numFmtId="0" fontId="3" fillId="0" borderId="1" xfId="235">
      <alignment horizontal="center" vertical="center" wrapText="1"/>
      <protection locked="0"/>
    </xf>
    <xf numFmtId="0" fontId="3" fillId="0" borderId="7" xfId="226">
      <alignment vertical="center" wrapText="1"/>
      <protection locked="0"/>
    </xf>
    <xf numFmtId="0" fontId="6" fillId="0" borderId="0" xfId="0" applyFont="1" applyAlignment="1">
      <alignment horizontal="center" vertical="center"/>
    </xf>
    <xf numFmtId="0" fontId="2" fillId="0" borderId="0" xfId="0" applyFont="1" applyAlignment="1" applyProtection="1">
      <alignment horizontal="center" vertical="center"/>
      <protection locked="0"/>
    </xf>
    <xf numFmtId="0" fontId="4" fillId="0" borderId="1" xfId="196">
      <alignment horizontal="center" vertical="center"/>
      <protection locked="0"/>
    </xf>
    <xf numFmtId="0" fontId="4" fillId="0" borderId="1" xfId="197">
      <alignment horizontal="center" vertical="center" wrapText="1"/>
      <protection locked="0"/>
    </xf>
    <xf numFmtId="0" fontId="3" fillId="0" borderId="0" xfId="0" applyFont="1" applyAlignment="1" applyProtection="1">
      <alignment horizontal="right" vertical="center"/>
      <protection locked="0"/>
    </xf>
    <xf numFmtId="0" fontId="1" fillId="0" borderId="0" xfId="204">
      <alignment horizontal="right" vertical="center"/>
    </xf>
    <xf numFmtId="0" fontId="7" fillId="0" borderId="0" xfId="208">
      <alignment vertical="top"/>
    </xf>
    <xf numFmtId="0" fontId="8" fillId="0" borderId="0" xfId="207">
      <alignment horizontal="center" vertical="center" wrapText="1"/>
    </xf>
    <xf numFmtId="0" fontId="8" fillId="0" borderId="0" xfId="216">
      <alignment horizontal="center" vertical="center"/>
    </xf>
    <xf numFmtId="0" fontId="4" fillId="0" borderId="0" xfId="0" applyFont="1" applyAlignment="1">
      <alignment horizontal="left" vertical="center" wrapText="1"/>
    </xf>
    <xf numFmtId="0" fontId="4" fillId="0" borderId="0" xfId="217">
      <alignment wrapText="1"/>
    </xf>
    <xf numFmtId="0" fontId="4" fillId="0" borderId="0" xfId="205">
      <alignment horizontal="right" wrapText="1"/>
    </xf>
    <xf numFmtId="0" fontId="4" fillId="0" borderId="0" xfId="209">
      <protection locked="0"/>
    </xf>
    <xf numFmtId="0" fontId="4" fillId="0" borderId="1" xfId="206" applyBorder="1">
      <alignment horizontal="center" vertical="center" wrapText="1"/>
    </xf>
    <xf numFmtId="0" fontId="4" fillId="0" borderId="1" xfId="214">
      <alignment horizontal="center" vertical="center"/>
    </xf>
    <xf numFmtId="0" fontId="4" fillId="0" borderId="1" xfId="0" applyFont="1" applyBorder="1" applyAlignment="1" applyProtection="1">
      <alignment horizontal="center" vertical="center"/>
      <protection locked="0"/>
    </xf>
    <xf numFmtId="0" fontId="4" fillId="0" borderId="1" xfId="215">
      <alignment vertical="center" wrapText="1"/>
    </xf>
    <xf numFmtId="0" fontId="3" fillId="0" borderId="0" xfId="201">
      <alignment horizontal="right" vertical="center"/>
      <protection locked="0"/>
    </xf>
    <xf numFmtId="0" fontId="4" fillId="0" borderId="0" xfId="211">
      <alignment horizontal="right" vertical="center"/>
      <protection locked="0"/>
    </xf>
    <xf numFmtId="0" fontId="1" fillId="0" borderId="1" xfId="213">
      <alignment horizontal="center"/>
    </xf>
    <xf numFmtId="0" fontId="1" fillId="0" borderId="0" xfId="253">
      <alignment wrapText="1"/>
    </xf>
    <xf numFmtId="0" fontId="1" fillId="0" borderId="0" xfId="261">
      <protection locked="0"/>
    </xf>
    <xf numFmtId="0" fontId="2" fillId="0" borderId="0" xfId="254">
      <alignment horizontal="center" vertical="center" wrapText="1"/>
    </xf>
    <xf numFmtId="0" fontId="2" fillId="0" borderId="0" xfId="199">
      <alignment horizontal="center" vertical="center"/>
      <protection locked="0"/>
    </xf>
    <xf numFmtId="0" fontId="3" fillId="0" borderId="0" xfId="268">
      <alignment horizontal="left" vertical="center" wrapText="1"/>
    </xf>
    <xf numFmtId="0" fontId="4" fillId="0" borderId="8" xfId="255">
      <alignment horizontal="center" vertical="center" wrapText="1"/>
    </xf>
    <xf numFmtId="0" fontId="4" fillId="0" borderId="8" xfId="262">
      <alignment horizontal="center" vertical="center" wrapText="1"/>
      <protection locked="0"/>
    </xf>
    <xf numFmtId="0" fontId="4" fillId="0" borderId="9" xfId="256">
      <alignment horizontal="center" vertical="center" wrapText="1"/>
    </xf>
    <xf numFmtId="0" fontId="4" fillId="0" borderId="9" xfId="263">
      <alignment horizontal="center" vertical="center" wrapText="1"/>
      <protection locked="0"/>
    </xf>
    <xf numFmtId="0" fontId="4" fillId="0" borderId="10" xfId="257">
      <alignment horizontal="center" vertical="center" wrapText="1"/>
    </xf>
    <xf numFmtId="0" fontId="4" fillId="0" borderId="10" xfId="264">
      <alignment horizontal="center" vertical="center" wrapText="1"/>
      <protection locked="0"/>
    </xf>
    <xf numFmtId="0" fontId="3" fillId="0" borderId="10" xfId="258">
      <alignment horizontal="left" vertical="center" wrapText="1"/>
    </xf>
    <xf numFmtId="0" fontId="3" fillId="0" borderId="10" xfId="265">
      <alignment horizontal="right" vertical="center"/>
      <protection locked="0"/>
    </xf>
    <xf numFmtId="0" fontId="3" fillId="0" borderId="11" xfId="280">
      <alignment horizontal="center" vertical="center"/>
    </xf>
    <xf numFmtId="0" fontId="3" fillId="0" borderId="12" xfId="259">
      <alignment horizontal="left" vertical="center"/>
    </xf>
    <xf numFmtId="0" fontId="3" fillId="0" borderId="10" xfId="260">
      <alignment horizontal="left" vertical="center"/>
    </xf>
    <xf numFmtId="0" fontId="3" fillId="0" borderId="0" xfId="267">
      <alignment vertical="top" wrapText="1"/>
      <protection locked="0"/>
    </xf>
    <xf numFmtId="0" fontId="2" fillId="0" borderId="0" xfId="269">
      <alignment horizontal="center" vertical="center" wrapText="1"/>
      <protection locked="0"/>
    </xf>
    <xf numFmtId="0" fontId="3" fillId="0" borderId="0" xfId="272">
      <alignment horizontal="right"/>
      <protection locked="0"/>
    </xf>
    <xf numFmtId="0" fontId="4" fillId="0" borderId="6" xfId="270">
      <alignment horizontal="center" vertical="center" wrapText="1"/>
      <protection locked="0"/>
    </xf>
    <xf numFmtId="0" fontId="4" fillId="0" borderId="6" xfId="273">
      <alignment horizontal="center" vertical="center"/>
      <protection locked="0"/>
    </xf>
    <xf numFmtId="0" fontId="4" fillId="0" borderId="12" xfId="271">
      <alignment horizontal="center" vertical="center" wrapText="1"/>
    </xf>
    <xf numFmtId="0" fontId="4" fillId="0" borderId="12" xfId="274">
      <alignment horizontal="center" vertical="center"/>
      <protection locked="0"/>
    </xf>
    <xf numFmtId="0" fontId="3" fillId="0" borderId="0" xfId="275">
      <alignment horizontal="right" vertical="center" wrapText="1"/>
      <protection locked="0"/>
    </xf>
    <xf numFmtId="0" fontId="3" fillId="0" borderId="0" xfId="278">
      <alignment horizontal="right" vertical="center" wrapText="1"/>
    </xf>
    <xf numFmtId="0" fontId="3" fillId="0" borderId="0" xfId="276">
      <alignment horizontal="right" wrapText="1"/>
      <protection locked="0"/>
    </xf>
    <xf numFmtId="0" fontId="3" fillId="0" borderId="0" xfId="0" applyFont="1" applyAlignment="1">
      <alignment horizontal="right" wrapText="1"/>
    </xf>
    <xf numFmtId="0" fontId="4" fillId="0" borderId="12" xfId="277">
      <alignment horizontal="center" vertical="center" wrapText="1"/>
      <protection locked="0"/>
    </xf>
    <xf numFmtId="0" fontId="0" fillId="0" borderId="0" xfId="163"/>
    <xf numFmtId="0" fontId="3" fillId="0" borderId="0" xfId="163" applyFont="1" applyAlignment="1">
      <alignment horizontal="left" vertical="center"/>
    </xf>
    <xf numFmtId="0" fontId="4" fillId="0" borderId="10" xfId="147">
      <alignment horizontal="center" vertical="center"/>
    </xf>
    <xf numFmtId="0" fontId="4" fillId="0" borderId="10" xfId="148">
      <alignment horizontal="center" vertical="center"/>
      <protection locked="0"/>
    </xf>
    <xf numFmtId="0" fontId="3" fillId="0" borderId="10" xfId="266">
      <alignment horizontal="right" vertical="center"/>
    </xf>
    <xf numFmtId="179" fontId="5" fillId="0" borderId="1" xfId="163" applyNumberFormat="1" applyFont="1" applyBorder="1" applyAlignment="1">
      <alignment horizontal="right" vertical="center"/>
    </xf>
    <xf numFmtId="0" fontId="3" fillId="0" borderId="0" xfId="163" applyFont="1" applyAlignment="1">
      <alignment horizontal="right"/>
    </xf>
    <xf numFmtId="0" fontId="9" fillId="0" borderId="0" xfId="164">
      <alignment horizontal="right"/>
      <protection locked="0"/>
    </xf>
    <xf numFmtId="49" fontId="9" fillId="0" borderId="0" xfId="165">
      <protection locked="0"/>
    </xf>
    <xf numFmtId="0" fontId="1" fillId="0" borderId="0" xfId="171">
      <alignment horizontal="right"/>
    </xf>
    <xf numFmtId="0" fontId="3" fillId="0" borderId="0" xfId="149">
      <alignment horizontal="right"/>
    </xf>
    <xf numFmtId="0" fontId="10" fillId="0" borderId="0" xfId="173">
      <alignment horizontal="center" vertical="center" wrapText="1"/>
      <protection locked="0"/>
    </xf>
    <xf numFmtId="0" fontId="10" fillId="0" borderId="0" xfId="169">
      <alignment horizontal="center" vertical="center"/>
      <protection locked="0"/>
    </xf>
    <xf numFmtId="0" fontId="10" fillId="0" borderId="0" xfId="172">
      <alignment horizontal="center" vertical="center"/>
    </xf>
    <xf numFmtId="0" fontId="3" fillId="0" borderId="0" xfId="140">
      <alignment horizontal="left" vertical="center"/>
      <protection locked="0"/>
    </xf>
    <xf numFmtId="0" fontId="3" fillId="0" borderId="0" xfId="0" applyFont="1" applyAlignment="1">
      <alignment horizontal="right"/>
    </xf>
    <xf numFmtId="0" fontId="4" fillId="0" borderId="13" xfId="174" applyBorder="1">
      <alignment horizontal="center" vertical="center"/>
      <protection locked="0"/>
    </xf>
    <xf numFmtId="49" fontId="4" fillId="0" borderId="13" xfId="166" applyBorder="1">
      <alignment horizontal="center" vertical="center" wrapText="1"/>
      <protection locked="0"/>
    </xf>
    <xf numFmtId="0" fontId="4" fillId="0" borderId="13" xfId="132" applyBorder="1">
      <alignment horizontal="center" vertical="center"/>
    </xf>
    <xf numFmtId="0" fontId="4" fillId="0" borderId="13" xfId="135" applyBorder="1">
      <alignment horizontal="center" vertical="center"/>
    </xf>
    <xf numFmtId="0" fontId="4" fillId="0" borderId="13" xfId="138" applyBorder="1">
      <alignment horizontal="center" vertical="center"/>
    </xf>
    <xf numFmtId="0" fontId="4" fillId="0" borderId="13" xfId="175" applyBorder="1">
      <alignment horizontal="center" vertical="center"/>
      <protection locked="0"/>
    </xf>
    <xf numFmtId="49" fontId="4" fillId="0" borderId="13" xfId="167" applyBorder="1">
      <alignment horizontal="center" vertical="center" wrapText="1"/>
      <protection locked="0"/>
    </xf>
    <xf numFmtId="0" fontId="4" fillId="0" borderId="13" xfId="133" applyBorder="1">
      <alignment horizontal="center" vertical="center"/>
    </xf>
    <xf numFmtId="0" fontId="4" fillId="0" borderId="13" xfId="196" applyBorder="1">
      <alignment horizontal="center" vertical="center"/>
      <protection locked="0"/>
    </xf>
    <xf numFmtId="49" fontId="4" fillId="0" borderId="13" xfId="168" applyBorder="1">
      <alignment horizontal="center" vertical="center"/>
      <protection locked="0"/>
    </xf>
    <xf numFmtId="0" fontId="4" fillId="0" borderId="13" xfId="214" applyBorder="1">
      <alignment horizontal="center" vertical="center"/>
    </xf>
    <xf numFmtId="49" fontId="5" fillId="0" borderId="13" xfId="105" applyFont="1" applyBorder="1">
      <alignment horizontal="left" vertical="center" wrapText="1"/>
    </xf>
    <xf numFmtId="0" fontId="3" fillId="0" borderId="13" xfId="145" applyBorder="1">
      <alignment horizontal="left" vertical="center" wrapText="1"/>
      <protection locked="0"/>
    </xf>
    <xf numFmtId="179" fontId="5" fillId="0" borderId="13" xfId="0" applyNumberFormat="1" applyFont="1" applyBorder="1" applyAlignment="1">
      <alignment horizontal="right" vertical="center"/>
    </xf>
    <xf numFmtId="0" fontId="1" fillId="0" borderId="13" xfId="176" applyBorder="1">
      <alignment horizontal="center" vertical="center"/>
      <protection locked="0"/>
    </xf>
    <xf numFmtId="0" fontId="1" fillId="0" borderId="13" xfId="170" applyBorder="1">
      <alignment horizontal="center" vertical="center"/>
      <protection locked="0"/>
    </xf>
    <xf numFmtId="0" fontId="1" fillId="0" borderId="0" xfId="0" applyFont="1" applyAlignment="1">
      <alignment horizontal="right"/>
    </xf>
    <xf numFmtId="0" fontId="10" fillId="0" borderId="0" xfId="0" applyFont="1" applyAlignment="1">
      <alignment horizontal="center" vertical="center"/>
    </xf>
    <xf numFmtId="49" fontId="4" fillId="0" borderId="1" xfId="166" applyBorder="1">
      <alignment horizontal="center" vertical="center" wrapText="1"/>
      <protection locked="0"/>
    </xf>
    <xf numFmtId="49" fontId="4" fillId="0" borderId="1" xfId="167" applyBorder="1">
      <alignment horizontal="center" vertical="center" wrapText="1"/>
      <protection locked="0"/>
    </xf>
    <xf numFmtId="49" fontId="4" fillId="0" borderId="1" xfId="168">
      <alignment horizontal="center" vertical="center"/>
      <protection locked="0"/>
    </xf>
    <xf numFmtId="0" fontId="1" fillId="0" borderId="1" xfId="0" applyFont="1" applyBorder="1" applyAlignment="1" applyProtection="1">
      <alignment horizontal="center" vertical="center"/>
      <protection locked="0"/>
    </xf>
    <xf numFmtId="0" fontId="1" fillId="0" borderId="1" xfId="170" applyBorder="1">
      <alignment horizontal="center" vertical="center"/>
      <protection locked="0"/>
    </xf>
    <xf numFmtId="0" fontId="6" fillId="0" borderId="0" xfId="202">
      <alignment horizontal="center" vertical="center"/>
    </xf>
    <xf numFmtId="0" fontId="11" fillId="0" borderId="0" xfId="0" applyFont="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234">
      <alignment vertical="center" wrapText="1"/>
    </xf>
    <xf numFmtId="0" fontId="3" fillId="0" borderId="1" xfId="198">
      <alignment horizontal="center" vertical="center" wrapText="1"/>
    </xf>
    <xf numFmtId="0" fontId="3" fillId="0" borderId="1" xfId="200">
      <alignment horizontal="center" vertical="center"/>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Border="1" applyAlignment="1">
      <alignment horizontal="center" vertical="center"/>
    </xf>
    <xf numFmtId="0" fontId="1" fillId="0" borderId="0" xfId="0" applyFont="1" applyAlignment="1">
      <alignment vertical="top"/>
    </xf>
    <xf numFmtId="0" fontId="4" fillId="0" borderId="1" xfId="127"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191" applyBorder="1">
      <alignment horizontal="left" vertical="center"/>
    </xf>
    <xf numFmtId="0" fontId="3" fillId="0" borderId="1" xfId="192" applyBorder="1">
      <alignment horizontal="left" vertical="center"/>
    </xf>
    <xf numFmtId="0" fontId="4" fillId="0" borderId="1" xfId="222" applyBorder="1">
      <alignment horizontal="center" vertical="center"/>
    </xf>
    <xf numFmtId="0" fontId="4" fillId="0" borderId="1" xfId="223" applyBorder="1">
      <alignment horizontal="center" vertical="center" wrapText="1"/>
      <protection locked="0"/>
    </xf>
    <xf numFmtId="0" fontId="3" fillId="0" borderId="0" xfId="0" applyFont="1" applyAlignment="1">
      <alignment horizontal="right" vertical="center"/>
    </xf>
    <xf numFmtId="0" fontId="1" fillId="0" borderId="0" xfId="178">
      <alignment vertical="top"/>
      <protection locked="0"/>
    </xf>
    <xf numFmtId="49" fontId="1" fillId="0" borderId="0" xfId="181">
      <protection locked="0"/>
    </xf>
    <xf numFmtId="0" fontId="1" fillId="0" borderId="0" xfId="0" applyFont="1" applyProtection="1">
      <protection locked="0"/>
    </xf>
    <xf numFmtId="0" fontId="4" fillId="0" borderId="0" xfId="179">
      <alignment horizontal="left" vertical="center"/>
      <protection locked="0"/>
    </xf>
    <xf numFmtId="0" fontId="4" fillId="0" borderId="0" xfId="0" applyFont="1" applyProtection="1">
      <protection locked="0"/>
    </xf>
    <xf numFmtId="0" fontId="4" fillId="0" borderId="1" xfId="141" applyBorder="1">
      <alignment horizontal="center" vertical="center" wrapText="1"/>
      <protection locked="0"/>
    </xf>
    <xf numFmtId="0" fontId="4" fillId="0" borderId="1" xfId="142" applyBorder="1">
      <alignment horizontal="center" vertical="center" wrapText="1"/>
      <protection locked="0"/>
    </xf>
    <xf numFmtId="0" fontId="4" fillId="0" borderId="1" xfId="175" applyBorder="1">
      <alignment horizontal="center" vertical="center"/>
      <protection locked="0"/>
    </xf>
    <xf numFmtId="0" fontId="4" fillId="0" borderId="1" xfId="193" applyBorder="1">
      <alignment horizontal="center" vertical="center"/>
    </xf>
    <xf numFmtId="0" fontId="4" fillId="0" borderId="1" xfId="187" applyBorder="1">
      <alignment horizontal="center" vertical="center"/>
      <protection locked="0"/>
    </xf>
    <xf numFmtId="0" fontId="3" fillId="0" borderId="1" xfId="188">
      <alignment horizontal="left" vertical="center"/>
    </xf>
    <xf numFmtId="49" fontId="5" fillId="0" borderId="1" xfId="105" applyFont="1" applyAlignment="1">
      <alignment horizontal="left" vertical="center" wrapText="1" indent="1"/>
    </xf>
    <xf numFmtId="0" fontId="1" fillId="0" borderId="1" xfId="190" applyBorder="1">
      <alignment horizontal="center" vertical="center" wrapText="1"/>
      <protection locked="0"/>
    </xf>
    <xf numFmtId="0" fontId="3" fillId="0" borderId="1" xfId="180" applyBorder="1">
      <alignment horizontal="left" vertical="center"/>
      <protection locked="0"/>
    </xf>
    <xf numFmtId="0" fontId="3" fillId="0" borderId="1" xfId="182" applyBorder="1">
      <alignment horizontal="left" vertical="center"/>
      <protection locked="0"/>
    </xf>
    <xf numFmtId="0" fontId="4" fillId="0" borderId="1" xfId="183" applyBorder="1">
      <alignment horizontal="center" vertical="center" wrapText="1"/>
      <protection locked="0"/>
    </xf>
    <xf numFmtId="0" fontId="4" fillId="0" borderId="1" xfId="184" applyBorder="1">
      <alignment horizontal="center" vertical="center" wrapText="1"/>
      <protection locked="0"/>
    </xf>
    <xf numFmtId="0" fontId="4" fillId="0" borderId="1" xfId="143" applyBorder="1">
      <alignment horizontal="center" vertical="center" wrapText="1"/>
      <protection locked="0"/>
    </xf>
    <xf numFmtId="0" fontId="4" fillId="0" borderId="1" xfId="270" applyBorder="1">
      <alignment horizontal="center" vertical="center" wrapText="1"/>
      <protection locked="0"/>
    </xf>
    <xf numFmtId="0" fontId="1" fillId="0" borderId="1" xfId="186" applyBorder="1">
      <alignment horizontal="center"/>
    </xf>
    <xf numFmtId="0" fontId="1" fillId="0" borderId="0" xfId="236">
      <alignment horizontal="center" wrapText="1"/>
    </xf>
    <xf numFmtId="0" fontId="3" fillId="0" borderId="0" xfId="279">
      <alignment horizontal="right" wrapText="1"/>
    </xf>
    <xf numFmtId="0" fontId="17" fillId="0" borderId="0" xfId="238">
      <alignment horizontal="center" vertical="center" wrapText="1"/>
    </xf>
    <xf numFmtId="0" fontId="18" fillId="0" borderId="1" xfId="239">
      <alignment horizontal="center" vertical="center" wrapText="1"/>
    </xf>
    <xf numFmtId="0" fontId="18" fillId="0" borderId="1" xfId="237" applyBorder="1">
      <alignment horizontal="center" vertical="center" wrapText="1"/>
    </xf>
    <xf numFmtId="179" fontId="19" fillId="0" borderId="0" xfId="0" applyNumberFormat="1" applyFont="1" applyAlignment="1">
      <alignment horizontal="right" vertical="center"/>
    </xf>
    <xf numFmtId="0" fontId="20" fillId="0" borderId="0" xfId="247" applyFont="1">
      <alignment horizontal="center" vertical="center"/>
    </xf>
    <xf numFmtId="0" fontId="21" fillId="0" borderId="0" xfId="247">
      <alignment horizontal="center" vertical="center"/>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49" fontId="22" fillId="0" borderId="1" xfId="243" applyFont="1" applyBorder="1">
      <alignment horizontal="center" vertical="center" wrapText="1"/>
    </xf>
    <xf numFmtId="49" fontId="22"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pplyProtection="1">
      <alignment horizontal="center" vertical="center"/>
      <protection locked="0"/>
    </xf>
    <xf numFmtId="0" fontId="22" fillId="0" borderId="1" xfId="0" applyFont="1" applyBorder="1"/>
    <xf numFmtId="0" fontId="22" fillId="0" borderId="1" xfId="0" applyFont="1" applyBorder="1" applyAlignment="1">
      <alignment horizontal="left" indent="1"/>
    </xf>
    <xf numFmtId="0" fontId="22" fillId="0" borderId="1" xfId="252" applyFont="1" applyBorder="1">
      <alignment horizontal="center" vertical="center"/>
    </xf>
    <xf numFmtId="0" fontId="22" fillId="0" borderId="1" xfId="244" applyFont="1" applyBorder="1">
      <alignment horizontal="center" vertical="center"/>
    </xf>
    <xf numFmtId="0" fontId="22" fillId="0" borderId="1" xfId="246" applyFont="1" applyBorder="1">
      <alignment horizontal="center" vertical="center"/>
    </xf>
    <xf numFmtId="179" fontId="24" fillId="0" borderId="1" xfId="0" applyNumberFormat="1" applyFont="1" applyBorder="1" applyAlignment="1">
      <alignment horizontal="right" vertical="center"/>
    </xf>
    <xf numFmtId="179" fontId="24" fillId="0" borderId="1" xfId="0" applyNumberFormat="1" applyFont="1" applyBorder="1" applyAlignment="1">
      <alignment horizontal="right" vertical="center" indent="1"/>
    </xf>
    <xf numFmtId="179" fontId="24" fillId="0" borderId="1" xfId="0" applyNumberFormat="1"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 xfId="273" applyFont="1" applyBorder="1">
      <alignment horizontal="center" vertical="center"/>
      <protection locked="0"/>
    </xf>
    <xf numFmtId="0" fontId="22" fillId="0" borderId="1" xfId="185" applyFont="1" applyBorder="1">
      <alignment horizontal="center" vertical="center"/>
      <protection locked="0"/>
    </xf>
    <xf numFmtId="0" fontId="0" fillId="0" borderId="0" xfId="0" applyAlignment="1">
      <alignment horizontal="center" vertical="center"/>
    </xf>
    <xf numFmtId="0" fontId="22" fillId="0" borderId="1" xfId="196" applyFont="1">
      <alignment horizontal="center" vertical="center"/>
      <protection locked="0"/>
    </xf>
    <xf numFmtId="0" fontId="23" fillId="0" borderId="1" xfId="248" applyFont="1">
      <alignment horizontal="center" vertical="center"/>
    </xf>
    <xf numFmtId="0" fontId="23" fillId="0" borderId="1" xfId="0" applyFont="1" applyBorder="1" applyAlignment="1">
      <alignment horizontal="center" vertical="center"/>
    </xf>
    <xf numFmtId="0" fontId="1" fillId="0" borderId="0" xfId="221">
      <alignment vertical="top"/>
    </xf>
    <xf numFmtId="49" fontId="4" fillId="0" borderId="1" xfId="250" applyBorder="1">
      <alignment horizontal="center" vertical="center" wrapText="1"/>
    </xf>
    <xf numFmtId="49" fontId="4" fillId="0" borderId="1" xfId="245" applyBorder="1">
      <alignment horizontal="center" vertical="center" wrapText="1"/>
    </xf>
    <xf numFmtId="0" fontId="4" fillId="0" borderId="1" xfId="210" applyBorder="1">
      <alignment horizontal="center" vertical="center"/>
      <protection locked="0"/>
    </xf>
    <xf numFmtId="49" fontId="4" fillId="0" borderId="1" xfId="251">
      <alignment horizontal="center" vertical="center"/>
    </xf>
    <xf numFmtId="49" fontId="5" fillId="0" borderId="1" xfId="105" applyFont="1" applyAlignment="1">
      <alignment horizontal="left" vertical="center" wrapText="1" indent="2"/>
    </xf>
    <xf numFmtId="0" fontId="1" fillId="0" borderId="1" xfId="0" applyFont="1" applyBorder="1" applyAlignment="1">
      <alignment horizontal="center" vertical="center"/>
    </xf>
    <xf numFmtId="0" fontId="1" fillId="0" borderId="1" xfId="249" applyBorder="1">
      <alignment horizontal="center" vertical="center"/>
    </xf>
    <xf numFmtId="49" fontId="5" fillId="0" borderId="0" xfId="105" applyFont="1" applyBorder="1">
      <alignment horizontal="left" vertical="center" wrapText="1"/>
    </xf>
    <xf numFmtId="0" fontId="25" fillId="0" borderId="0" xfId="161">
      <alignment horizontal="center" vertical="center"/>
    </xf>
    <xf numFmtId="0" fontId="26" fillId="0" borderId="0" xfId="0" applyFont="1" applyAlignment="1">
      <alignment horizontal="center" vertical="center"/>
    </xf>
    <xf numFmtId="49" fontId="27" fillId="0" borderId="1" xfId="105" applyFont="1" applyAlignment="1">
      <alignment horizontal="center" vertical="center" wrapText="1"/>
    </xf>
    <xf numFmtId="0" fontId="4" fillId="0" borderId="1" xfId="174" applyBorder="1">
      <alignment horizontal="center" vertical="center"/>
      <protection locked="0"/>
    </xf>
    <xf numFmtId="49" fontId="5" fillId="0" borderId="1" xfId="105" applyFont="1" applyAlignment="1">
      <alignment horizontal="center" vertical="center" wrapText="1"/>
    </xf>
    <xf numFmtId="0" fontId="4" fillId="0" borderId="1" xfId="128" applyBorder="1">
      <alignment horizontal="center" vertical="center" wrapText="1"/>
    </xf>
    <xf numFmtId="0" fontId="3" fillId="0" borderId="0" xfId="158">
      <alignment horizontal="left" vertical="center" wrapText="1"/>
      <protection locked="0"/>
    </xf>
    <xf numFmtId="0" fontId="4" fillId="0" borderId="0" xfId="212">
      <alignment horizontal="left" vertical="center" wrapText="1"/>
    </xf>
    <xf numFmtId="0" fontId="4" fillId="0" borderId="1" xfId="126" applyBorder="1">
      <alignment horizontal="center" vertical="center" wrapText="1"/>
    </xf>
    <xf numFmtId="0" fontId="4" fillId="0" borderId="1" xfId="255" applyBorder="1">
      <alignment horizontal="center" vertical="center" wrapText="1"/>
    </xf>
    <xf numFmtId="0" fontId="4" fillId="0" borderId="1" xfId="224" applyBorder="1">
      <alignment horizontal="center" vertical="center"/>
    </xf>
    <xf numFmtId="0" fontId="4" fillId="0" borderId="1" xfId="135" applyBorder="1">
      <alignment horizontal="center" vertical="center"/>
    </xf>
    <xf numFmtId="0" fontId="1" fillId="0" borderId="1" xfId="154" applyBorder="1">
      <alignment horizontal="center" vertical="center"/>
    </xf>
    <xf numFmtId="0" fontId="4" fillId="0" borderId="1" xfId="147" applyBorder="1">
      <alignment horizontal="center" vertical="center"/>
    </xf>
    <xf numFmtId="0" fontId="4" fillId="0" borderId="1" xfId="148" applyBorder="1">
      <alignment horizontal="center" vertical="center"/>
      <protection locked="0"/>
    </xf>
    <xf numFmtId="3" fontId="4" fillId="0" borderId="1" xfId="152" applyBorder="1">
      <alignment horizontal="center" vertical="center"/>
      <protection locked="0"/>
    </xf>
    <xf numFmtId="3" fontId="4" fillId="0" borderId="1" xfId="153" applyBorder="1">
      <alignment horizontal="center" vertical="center"/>
    </xf>
    <xf numFmtId="0" fontId="1" fillId="0" borderId="1" xfId="159" applyBorder="1">
      <alignment horizontal="center" vertical="center" wrapText="1"/>
      <protection locked="0"/>
    </xf>
    <xf numFmtId="0" fontId="1" fillId="0" borderId="1" xfId="0" applyFont="1" applyBorder="1" applyAlignment="1">
      <alignment horizontal="center" vertical="center" wrapText="1"/>
    </xf>
    <xf numFmtId="0" fontId="4" fillId="0" borderId="1" xfId="262" applyBorder="1">
      <alignment horizontal="center" vertical="center" wrapText="1"/>
      <protection locked="0"/>
    </xf>
    <xf numFmtId="0" fontId="4" fillId="0" borderId="1" xfId="228" applyBorder="1">
      <alignment horizontal="center" vertical="center" wrapText="1"/>
    </xf>
    <xf numFmtId="0" fontId="4" fillId="0" borderId="1" xfId="264" applyBorder="1">
      <alignment horizontal="center" vertical="center" wrapText="1"/>
      <protection locked="0"/>
    </xf>
    <xf numFmtId="3" fontId="4" fillId="0" borderId="1" xfId="156" applyBorder="1">
      <alignment horizontal="center" vertical="top"/>
      <protection locked="0"/>
    </xf>
    <xf numFmtId="0" fontId="1" fillId="0" borderId="1" xfId="157" applyBorder="1">
      <alignment horizontal="center" vertical="top"/>
    </xf>
    <xf numFmtId="0" fontId="4" fillId="0" borderId="1" xfId="230" applyBorder="1">
      <alignment horizontal="center" vertical="center" wrapText="1"/>
    </xf>
    <xf numFmtId="0" fontId="6" fillId="0" borderId="0" xfId="113">
      <alignment horizontal="center" vertical="center"/>
      <protection locked="0"/>
    </xf>
    <xf numFmtId="0" fontId="1" fillId="0" borderId="1" xfId="117" applyBorder="1">
      <alignment horizontal="center" vertical="center" wrapText="1"/>
      <protection locked="0"/>
    </xf>
    <xf numFmtId="0" fontId="1" fillId="0" borderId="1" xfId="108" applyBorder="1">
      <alignment horizontal="center" vertical="center" wrapText="1"/>
      <protection locked="0"/>
    </xf>
    <xf numFmtId="0" fontId="1" fillId="0" borderId="1" xfId="112" applyBorder="1">
      <alignment horizontal="center" vertical="center" wrapText="1"/>
      <protection locked="0"/>
    </xf>
    <xf numFmtId="0" fontId="1" fillId="0" borderId="1" xfId="114" applyBorder="1">
      <alignment horizontal="center" vertical="center" wrapText="1"/>
    </xf>
    <xf numFmtId="0" fontId="1" fillId="0" borderId="1" xfId="118" applyBorder="1">
      <alignment horizontal="center" vertical="center" wrapText="1"/>
    </xf>
    <xf numFmtId="0" fontId="1" fillId="0" borderId="1" xfId="109" applyBorder="1">
      <alignment horizontal="center" vertical="center" wrapText="1"/>
    </xf>
    <xf numFmtId="0" fontId="1" fillId="0" borderId="1" xfId="119" applyBorder="1">
      <alignment horizontal="center" vertical="center"/>
    </xf>
    <xf numFmtId="0" fontId="1" fillId="0" borderId="1" xfId="110" applyBorder="1">
      <alignment horizontal="center" vertical="center"/>
    </xf>
    <xf numFmtId="0" fontId="1" fillId="0" borderId="1" xfId="241" applyBorder="1">
      <alignment horizontal="center" vertical="center"/>
    </xf>
    <xf numFmtId="3" fontId="1" fillId="0" borderId="1" xfId="115" applyBorder="1">
      <alignment horizontal="center" vertical="center"/>
    </xf>
    <xf numFmtId="3" fontId="1" fillId="0" borderId="1" xfId="116">
      <alignment horizontal="center" vertical="center"/>
    </xf>
    <xf numFmtId="0" fontId="3" fillId="0" borderId="1" xfId="120" applyBorder="1">
      <alignment horizontal="center" vertical="center"/>
      <protection locked="0"/>
    </xf>
    <xf numFmtId="0" fontId="3" fillId="0" borderId="1" xfId="111" applyBorder="1">
      <alignment horizontal="right" vertical="center"/>
      <protection locked="0"/>
    </xf>
    <xf numFmtId="0" fontId="1" fillId="0" borderId="1" xfId="176" applyBorder="1">
      <alignment horizontal="center" vertical="center"/>
      <protection locked="0"/>
    </xf>
    <xf numFmtId="0" fontId="1" fillId="0" borderId="1" xfId="74" applyBorder="1">
      <alignment horizontal="center" vertical="center" wrapText="1"/>
    </xf>
    <xf numFmtId="0" fontId="1" fillId="0" borderId="1" xfId="68" applyBorder="1">
      <alignment horizontal="center" vertical="center"/>
      <protection locked="0"/>
    </xf>
    <xf numFmtId="0" fontId="1" fillId="0" borderId="1" xfId="72" applyBorder="1">
      <alignment horizontal="center" vertical="center" wrapText="1"/>
    </xf>
    <xf numFmtId="0" fontId="1" fillId="0" borderId="1" xfId="151" applyBorder="1">
      <alignment horizontal="center" vertical="center" wrapText="1"/>
    </xf>
    <xf numFmtId="0" fontId="1" fillId="0" borderId="1" xfId="76" applyBorder="1">
      <alignment horizontal="center" vertical="center" wrapText="1"/>
      <protection locked="0"/>
    </xf>
    <xf numFmtId="0" fontId="1" fillId="0" borderId="1" xfId="73" applyBorder="1">
      <alignment horizontal="center" vertical="center" wrapText="1"/>
      <protection locked="0"/>
    </xf>
    <xf numFmtId="0" fontId="1" fillId="0" borderId="1" xfId="77" applyBorder="1">
      <alignment horizontal="center" vertical="center"/>
      <protection locked="0"/>
    </xf>
    <xf numFmtId="0" fontId="1" fillId="0" borderId="0" xfId="137">
      <alignment horizontal="right"/>
      <protection locked="0"/>
    </xf>
    <xf numFmtId="0" fontId="1" fillId="0" borderId="1" xfId="91" applyBorder="1">
      <alignment horizontal="center" vertical="center" wrapText="1"/>
      <protection locked="0"/>
    </xf>
    <xf numFmtId="0" fontId="1" fillId="0" borderId="1" xfId="155" applyBorder="1">
      <alignment horizontal="center" vertical="center" wrapText="1"/>
    </xf>
    <xf numFmtId="0" fontId="1" fillId="0" borderId="1" xfId="78" applyBorder="1">
      <alignment horizontal="center" vertical="center"/>
      <protection locked="0"/>
    </xf>
    <xf numFmtId="3" fontId="1" fillId="0" borderId="1" xfId="79" applyBorder="1">
      <alignment horizontal="center" vertical="center"/>
    </xf>
    <xf numFmtId="3" fontId="1" fillId="0" borderId="1" xfId="81" applyBorder="1">
      <alignment horizontal="center" vertical="center"/>
    </xf>
    <xf numFmtId="0" fontId="2" fillId="0" borderId="0" xfId="52">
      <alignment horizontal="center" vertical="top"/>
    </xf>
    <xf numFmtId="0" fontId="3" fillId="0" borderId="0" xfId="232">
      <alignment horizontal="left" vertical="center"/>
    </xf>
    <xf numFmtId="0" fontId="26" fillId="0" borderId="0" xfId="162">
      <alignment horizontal="center" vertical="center"/>
    </xf>
    <xf numFmtId="0" fontId="4" fillId="0" borderId="1" xfId="132" applyBorder="1">
      <alignment horizontal="center" vertical="center"/>
    </xf>
    <xf numFmtId="0" fontId="4" fillId="0" borderId="1" xfId="138" applyBorder="1">
      <alignment horizontal="center" vertical="center"/>
    </xf>
    <xf numFmtId="0" fontId="4" fillId="0" borderId="1" xfId="133" applyBorder="1">
      <alignment horizontal="center" vertical="center"/>
    </xf>
    <xf numFmtId="0" fontId="4" fillId="0" borderId="1" xfId="134" applyBorder="1">
      <alignment horizontal="center" vertical="center"/>
    </xf>
    <xf numFmtId="0" fontId="5" fillId="0" borderId="1" xfId="0" applyFont="1" applyBorder="1" applyAlignment="1">
      <alignment horizontal="left" vertical="center" wrapText="1"/>
    </xf>
    <xf numFmtId="0" fontId="3" fillId="0" borderId="0" xfId="149" quotePrefix="1">
      <alignment horizontal="right"/>
    </xf>
    <xf numFmtId="0" fontId="3" fillId="0" borderId="0" xfId="276" quotePrefix="1">
      <alignment horizontal="right" wrapText="1"/>
      <protection locked="0"/>
    </xf>
    <xf numFmtId="0" fontId="3" fillId="0" borderId="0" xfId="229" quotePrefix="1">
      <alignment horizontal="right" vertical="center"/>
    </xf>
    <xf numFmtId="0" fontId="3" fillId="0" borderId="0" xfId="0" applyFont="1" applyAlignment="1" quotePrefix="1">
      <alignment horizontal="right"/>
    </xf>
    <xf numFmtId="0" fontId="3" fillId="0" borderId="0" xfId="279" quotePrefix="1">
      <alignment horizontal="right" wrapText="1"/>
    </xf>
    <xf numFmtId="0" fontId="3" fillId="0" borderId="0" xfId="272" quotePrefix="1">
      <alignment horizontal="right"/>
      <protection locked="0"/>
    </xf>
    <xf numFmtId="0" fontId="3" fillId="0" borderId="0" xfId="163" applyFont="1" applyAlignment="1" quotePrefix="1">
      <alignment horizontal="right"/>
    </xf>
    <xf numFmtId="0" fontId="3" fillId="0" borderId="0" xfId="0" applyFont="1" applyAlignment="1" quotePrefix="1">
      <alignment horizontal="right" wrapText="1"/>
    </xf>
    <xf numFmtId="0" fontId="4" fillId="0" borderId="0" xfId="211" quotePrefix="1">
      <alignment horizontal="right" vertical="center"/>
      <protection locked="0"/>
    </xf>
    <xf numFmtId="0" fontId="1" fillId="0" borderId="0" xfId="0" applyFont="1" applyAlignment="1" applyProtection="1" quotePrefix="1">
      <alignment horizontal="right"/>
      <protection locked="0"/>
    </xf>
  </cellXfs>
  <cellStyles count="28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_b-1-0" xfId="49"/>
    <cellStyle name="__b-10-0" xfId="50"/>
    <cellStyle name="__b-11-0" xfId="51"/>
    <cellStyle name="__b-12-0" xfId="52"/>
    <cellStyle name="__b-13-0" xfId="53"/>
    <cellStyle name="__b-14-0" xfId="54"/>
    <cellStyle name="__b-15-0" xfId="55"/>
    <cellStyle name="__b-16-0" xfId="56"/>
    <cellStyle name="__b-17-0" xfId="57"/>
    <cellStyle name="__b-18-0" xfId="58"/>
    <cellStyle name="__b-19-0" xfId="59"/>
    <cellStyle name="__b-2-0" xfId="60"/>
    <cellStyle name="__b-20-0" xfId="61"/>
    <cellStyle name="__b-21-0" xfId="62"/>
    <cellStyle name="__b-22-0" xfId="63"/>
    <cellStyle name="__b-23-0" xfId="64"/>
    <cellStyle name="__b-24-0" xfId="65"/>
    <cellStyle name="__b-25-0" xfId="66"/>
    <cellStyle name="__b-26-0" xfId="67"/>
    <cellStyle name="__b-27-0" xfId="68"/>
    <cellStyle name="__b-28-0" xfId="69"/>
    <cellStyle name="__b-29-0" xfId="70"/>
    <cellStyle name="__b-3-0" xfId="71"/>
    <cellStyle name="__b-30-0" xfId="72"/>
    <cellStyle name="__b-31-0" xfId="73"/>
    <cellStyle name="__b-32-0" xfId="74"/>
    <cellStyle name="__b-33-0" xfId="75"/>
    <cellStyle name="__b-34-0" xfId="76"/>
    <cellStyle name="__b-35-0" xfId="77"/>
    <cellStyle name="__b-36-0" xfId="78"/>
    <cellStyle name="__b-37-0" xfId="79"/>
    <cellStyle name="__b-38-0" xfId="80"/>
    <cellStyle name="__b-39-0" xfId="81"/>
    <cellStyle name="__b-4-0" xfId="82"/>
    <cellStyle name="__b-40-0" xfId="83"/>
    <cellStyle name="__b-41-0" xfId="84"/>
    <cellStyle name="__b-42-0" xfId="85"/>
    <cellStyle name="__b-43-0" xfId="86"/>
    <cellStyle name="__b-44-0" xfId="87"/>
    <cellStyle name="__b-45-0" xfId="88"/>
    <cellStyle name="__b-46-0" xfId="89"/>
    <cellStyle name="__b-47-0" xfId="90"/>
    <cellStyle name="__b-48-0" xfId="91"/>
    <cellStyle name="__b-49-0" xfId="92"/>
    <cellStyle name="__b-5-0" xfId="93"/>
    <cellStyle name="__b-6-0" xfId="94"/>
    <cellStyle name="__b-7-0" xfId="95"/>
    <cellStyle name="__b-8-0" xfId="96"/>
    <cellStyle name="__b-9-0" xfId="97"/>
    <cellStyle name="DateStyle" xfId="98"/>
    <cellStyle name="DateTimeStyle" xfId="99"/>
    <cellStyle name="IntegralNumberStyle" xfId="100"/>
    <cellStyle name="MoneyStyle" xfId="101"/>
    <cellStyle name="Normal" xfId="102"/>
    <cellStyle name="NumberStyle" xfId="103"/>
    <cellStyle name="PercentStyle" xfId="104"/>
    <cellStyle name="TextStyle" xfId="105"/>
    <cellStyle name="TimeStyle" xfId="106"/>
    <cellStyle name="部门收入预算表01-2 __b-1-0" xfId="107"/>
    <cellStyle name="部门收入预算表01-2 __b-12-0" xfId="108"/>
    <cellStyle name="部门收入预算表01-2 __b-13-0" xfId="109"/>
    <cellStyle name="部门收入预算表01-2 __b-14-0" xfId="110"/>
    <cellStyle name="部门收入预算表01-2 __b-16-0" xfId="111"/>
    <cellStyle name="部门收入预算表01-2 __b-19-0" xfId="112"/>
    <cellStyle name="部门收入预算表01-2 __b-2-0" xfId="113"/>
    <cellStyle name="部门收入预算表01-2 __b-20-0" xfId="114"/>
    <cellStyle name="部门收入预算表01-2 __b-21-0" xfId="115"/>
    <cellStyle name="部门收入预算表01-2 __b-22-0" xfId="116"/>
    <cellStyle name="部门收入预算表01-2 __b-4-0" xfId="117"/>
    <cellStyle name="部门收入预算表01-2 __b-5-0" xfId="118"/>
    <cellStyle name="部门收入预算表01-2 __b-6-0" xfId="119"/>
    <cellStyle name="部门收入预算表01-2 __b-9-0" xfId="120"/>
    <cellStyle name="部门项目中期规划预算表13 __b-1-0" xfId="121"/>
    <cellStyle name="部门项目中期规划预算表13 __b-10-0" xfId="122"/>
    <cellStyle name="部门项目中期规划预算表13 __b-11-0" xfId="123"/>
    <cellStyle name="部门项目中期规划预算表13 __b-13-0" xfId="124"/>
    <cellStyle name="部门项目中期规划预算表13 __b-14-0" xfId="125"/>
    <cellStyle name="部门项目中期规划预算表13 __b-15-0" xfId="126"/>
    <cellStyle name="部门项目中期规划预算表13 __b-16-0" xfId="127"/>
    <cellStyle name="部门项目中期规划预算表13 __b-17-0" xfId="128"/>
    <cellStyle name="部门项目中期规划预算表13 __b-18-0" xfId="129"/>
    <cellStyle name="部门项目中期规划预算表13 __b-19-0" xfId="130"/>
    <cellStyle name="部门项目中期规划预算表13 __b-2-0" xfId="131"/>
    <cellStyle name="部门项目中期规划预算表13 __b-20-0" xfId="132"/>
    <cellStyle name="部门项目中期规划预算表13 __b-21-0" xfId="133"/>
    <cellStyle name="部门项目中期规划预算表13 __b-22-0" xfId="134"/>
    <cellStyle name="部门项目中期规划预算表13 __b-24-0" xfId="135"/>
    <cellStyle name="部门项目中期规划预算表13 __b-25-0" xfId="136"/>
    <cellStyle name="部门项目中期规划预算表13 __b-26-0" xfId="137"/>
    <cellStyle name="部门项目中期规划预算表13 __b-27-0" xfId="138"/>
    <cellStyle name="部门项目中期规划预算表13 __b-28-0" xfId="139"/>
    <cellStyle name="部门项目中期规划预算表13 __b-3-0" xfId="140"/>
    <cellStyle name="部门项目中期规划预算表13 __b-4-0" xfId="141"/>
    <cellStyle name="部门项目中期规划预算表13 __b-5-0" xfId="142"/>
    <cellStyle name="部门项目中期规划预算表13 __b-6-0" xfId="143"/>
    <cellStyle name="部门项目中期规划预算表13 __b-7-0" xfId="144"/>
    <cellStyle name="部门项目中期规划预算表13 __b-8-0" xfId="145"/>
    <cellStyle name="部门政府采购预算表08 __b-1-0" xfId="146"/>
    <cellStyle name="部门政府采购预算表08 __b-15-0" xfId="147"/>
    <cellStyle name="部门政府采购预算表08 __b-21-0" xfId="148"/>
    <cellStyle name="部门政府采购预算表08 __b-36-0" xfId="149"/>
    <cellStyle name="部门支出预算表01-03 __b-1-0" xfId="150"/>
    <cellStyle name="部门支出预算表01-03 __b-12-0" xfId="151"/>
    <cellStyle name="部门支出预算表01-03 __b-19-0" xfId="152"/>
    <cellStyle name="部门支出预算表01-03 __b-20-0" xfId="153"/>
    <cellStyle name="部门支出预算表01-03 __b-23-0" xfId="154"/>
    <cellStyle name="部门支出预算表01-03 __b-24-0" xfId="155"/>
    <cellStyle name="部门支出预算表01-03 __b-28-0" xfId="156"/>
    <cellStyle name="部门支出预算表01-03 __b-29-0" xfId="157"/>
    <cellStyle name="部门支出预算表01-03 __b-3-0" xfId="158"/>
    <cellStyle name="部门支出预算表01-03 __b-7-0" xfId="159"/>
    <cellStyle name="财政拨款收支预算总表02-1 __b-1-0" xfId="160"/>
    <cellStyle name="财政拨款收支预算总表02-1 __b-12-0" xfId="161"/>
    <cellStyle name="财政拨款收支预算总表02-1 __b-13-0" xfId="162"/>
    <cellStyle name="常规 2" xfId="163"/>
    <cellStyle name="国有资本经营预算支出表07 __b-1-0" xfId="164"/>
    <cellStyle name="国有资本经营预算支出表07 __b-10-0" xfId="165"/>
    <cellStyle name="国有资本经营预算支出表07 __b-11-0" xfId="166"/>
    <cellStyle name="国有资本经营预算支出表07 __b-12-0" xfId="167"/>
    <cellStyle name="国有资本经营预算支出表07 __b-13-0" xfId="168"/>
    <cellStyle name="国有资本经营预算支出表07 __b-15-0" xfId="169"/>
    <cellStyle name="国有资本经营预算支出表07 __b-16-0" xfId="170"/>
    <cellStyle name="国有资本经营预算支出表07 __b-17-0" xfId="171"/>
    <cellStyle name="国有资本经营预算支出表07 __b-18-0" xfId="172"/>
    <cellStyle name="国有资本经营预算支出表07 __b-2-0" xfId="173"/>
    <cellStyle name="国有资本经营预算支出表07 __b-4-0" xfId="174"/>
    <cellStyle name="国有资本经营预算支出表07 __b-5-0" xfId="175"/>
    <cellStyle name="国有资本经营预算支出表07 __b-8-0" xfId="176"/>
    <cellStyle name="基本支出预算表（人员类.运转类公用经费项目）04 __b-1-0" xfId="177"/>
    <cellStyle name="基本支出预算表（人员类.运转类公用经费项目）04 __b-12-0" xfId="178"/>
    <cellStyle name="基本支出预算表（人员类.运转类公用经费项目）04 __b-13-0" xfId="179"/>
    <cellStyle name="基本支出预算表（人员类.运转类公用经费项目）04 __b-15-0" xfId="180"/>
    <cellStyle name="基本支出预算表（人员类.运转类公用经费项目）04 __b-16-0" xfId="181"/>
    <cellStyle name="基本支出预算表（人员类.运转类公用经费项目）04 __b-17-0" xfId="182"/>
    <cellStyle name="基本支出预算表（人员类.运转类公用经费项目）04 __b-24-0" xfId="183"/>
    <cellStyle name="基本支出预算表（人员类.运转类公用经费项目）04 __b-29-0" xfId="184"/>
    <cellStyle name="基本支出预算表（人员类.运转类公用经费项目）04 __b-33-0" xfId="185"/>
    <cellStyle name="基本支出预算表（人员类.运转类公用经费项目）04 __b-40-0" xfId="186"/>
    <cellStyle name="基本支出预算表（人员类.运转类公用经费项目）04 __b-7-0" xfId="187"/>
    <cellStyle name="基本支出预算表（人员类.运转类公用经费项目）04 __b-9-0" xfId="188"/>
    <cellStyle name="上级补助项目支出预算表12 __b-1-0" xfId="189"/>
    <cellStyle name="上级补助项目支出预算表12 __b-10-0" xfId="190"/>
    <cellStyle name="上级补助项目支出预算表12 __b-12-0" xfId="191"/>
    <cellStyle name="上级补助项目支出预算表12 __b-17-0" xfId="192"/>
    <cellStyle name="上级补助项目支出预算表12 __b-20-0" xfId="193"/>
    <cellStyle name="上级补助项目支出预算表12 __b-8-0" xfId="194"/>
    <cellStyle name="市对下转移支付绩效目标表10-2 __b-1-0" xfId="195"/>
    <cellStyle name="市对下转移支付绩效目标表10-2 __b-10-0" xfId="196"/>
    <cellStyle name="市对下转移支付绩效目标表10-2 __b-13-0" xfId="197"/>
    <cellStyle name="市对下转移支付绩效目标表10-2 __b-14-0" xfId="198"/>
    <cellStyle name="市对下转移支付绩效目标表10-2 __b-16-0" xfId="199"/>
    <cellStyle name="市对下转移支付绩效目标表10-2 __b-17-0" xfId="200"/>
    <cellStyle name="市对下转移支付绩效目标表10-2 __b-18-0" xfId="201"/>
    <cellStyle name="市对下转移支付绩效目标表10-2 __b-2-0" xfId="202"/>
    <cellStyle name="市对下转移支付预算表10-1 __b-1-0" xfId="203"/>
    <cellStyle name="市对下转移支付预算表10-1 __b-16-0" xfId="204"/>
    <cellStyle name="市对下转移支付预算表10-1 __b-17-0" xfId="205"/>
    <cellStyle name="市对下转移支付预算表10-1 __b-18-0" xfId="206"/>
    <cellStyle name="市对下转移支付预算表10-1 __b-2-0" xfId="207"/>
    <cellStyle name="市对下转移支付预算表10-1 __b-22-0" xfId="208"/>
    <cellStyle name="市对下转移支付预算表10-1 __b-23-0" xfId="209"/>
    <cellStyle name="市对下转移支付预算表10-1 __b-25-0" xfId="210"/>
    <cellStyle name="市对下转移支付预算表10-1 __b-27-0" xfId="211"/>
    <cellStyle name="市对下转移支付预算表10-1 __b-3-0" xfId="212"/>
    <cellStyle name="市对下转移支付预算表10-1 __b-30-0" xfId="213"/>
    <cellStyle name="市对下转移支付预算表10-1 __b-6-0" xfId="214"/>
    <cellStyle name="市对下转移支付预算表10-1 __b-7-0" xfId="215"/>
    <cellStyle name="市对下转移支付预算表10-1 __b-8-0" xfId="216"/>
    <cellStyle name="市对下转移支付预算表10-1 __b-9-0" xfId="217"/>
    <cellStyle name="项目支出绩效目标表（本级下达）05-2 __b-1-0" xfId="218"/>
    <cellStyle name="项目支出绩效目标表（另文下达）05-3 __b-1-0" xfId="219"/>
    <cellStyle name="项目支出预算表（其他运转类.特定目标类项目）05-1 __b-1-0" xfId="220"/>
    <cellStyle name="项目支出预算表（其他运转类.特定目标类项目）05-1 __b-13-0" xfId="221"/>
    <cellStyle name="项目支出预算表（其他运转类.特定目标类项目）05-1 __b-29-0" xfId="222"/>
    <cellStyle name="项目支出预算表（其他运转类.特定目标类项目）05-1 __b-30-0" xfId="223"/>
    <cellStyle name="项目支出预算表（其他运转类.特定目标类项目）05-1 __b-33-0" xfId="224"/>
    <cellStyle name="新增资产配置表11 __b-1-0" xfId="225"/>
    <cellStyle name="新增资产配置表11 __b-11-0" xfId="226"/>
    <cellStyle name="新增资产配置表11 __b-12-0" xfId="227"/>
    <cellStyle name="新增资产配置表11 __b-15-0" xfId="228"/>
    <cellStyle name="新增资产配置表11 __b-18-0" xfId="229"/>
    <cellStyle name="新增资产配置表11 __b-19-0" xfId="230"/>
    <cellStyle name="新增资产配置表11 __b-2-0" xfId="231"/>
    <cellStyle name="新增资产配置表11 __b-3-0" xfId="232"/>
    <cellStyle name="新增资产配置表11 __b-6-0" xfId="233"/>
    <cellStyle name="新增资产配置表11 __b-7-0" xfId="234"/>
    <cellStyle name="新增资产配置表11 __b-8-0" xfId="235"/>
    <cellStyle name="一般公共预算“三公”经费支出预算表03 __b-1-0" xfId="236"/>
    <cellStyle name="一般公共预算“三公”经费支出预算表03 __b-14-0" xfId="237"/>
    <cellStyle name="一般公共预算“三公”经费支出预算表03 __b-2-0" xfId="238"/>
    <cellStyle name="一般公共预算“三公”经费支出预算表03 __b-6-0" xfId="239"/>
    <cellStyle name="一般公共预算支出预算表（按功能科目分类）02-2 __b-1-0" xfId="240"/>
    <cellStyle name="一般公共预算支出预算表（按功能科目分类）02-2 __b-7-0" xfId="241"/>
    <cellStyle name="一般公共预算支出预算表（按经济科目分类）02-3 __b-1-0" xfId="242"/>
    <cellStyle name="一般公共预算支出预算表（按经济科目分类）02-3 __b-12-0" xfId="243"/>
    <cellStyle name="一般公共预算支出预算表（按经济科目分类）02-3 __b-14-0" xfId="244"/>
    <cellStyle name="一般公共预算支出预算表（按经济科目分类）02-3 __b-15-0" xfId="245"/>
    <cellStyle name="一般公共预算支出预算表（按经济科目分类）02-3 __b-16-0" xfId="246"/>
    <cellStyle name="一般公共预算支出预算表（按经济科目分类）02-3 __b-2-0" xfId="247"/>
    <cellStyle name="一般公共预算支出预算表（按经济科目分类）02-3 __b-33-0" xfId="248"/>
    <cellStyle name="一般公共预算支出预算表（按经济科目分类）02-3 __b-36-0" xfId="249"/>
    <cellStyle name="一般公共预算支出预算表（按经济科目分类）02-3 __b-5-0" xfId="250"/>
    <cellStyle name="一般公共预算支出预算表（按经济科目分类）02-3 __b-6-0" xfId="251"/>
    <cellStyle name="一般公共预算支出预算表（按经济科目分类）02-3 __b-9-0" xfId="252"/>
    <cellStyle name="政府购买服务预算表09 __b-1-0" xfId="253"/>
    <cellStyle name="政府购买服务预算表09 __b-10-0" xfId="254"/>
    <cellStyle name="政府购买服务预算表09 __b-12-0" xfId="255"/>
    <cellStyle name="政府购买服务预算表09 __b-13-0" xfId="256"/>
    <cellStyle name="政府购买服务预算表09 __b-14-0" xfId="257"/>
    <cellStyle name="政府购买服务预算表09 __b-15-0" xfId="258"/>
    <cellStyle name="政府购买服务预算表09 __b-16-0" xfId="259"/>
    <cellStyle name="政府购买服务预算表09 __b-17-0" xfId="260"/>
    <cellStyle name="政府购买服务预算表09 __b-18-0" xfId="261"/>
    <cellStyle name="政府购买服务预算表09 __b-21-0" xfId="262"/>
    <cellStyle name="政府购买服务预算表09 __b-22-0" xfId="263"/>
    <cellStyle name="政府购买服务预算表09 __b-23-0" xfId="264"/>
    <cellStyle name="政府购买服务预算表09 __b-24-0" xfId="265"/>
    <cellStyle name="政府购买服务预算表09 __b-28-0" xfId="266"/>
    <cellStyle name="政府购买服务预算表09 __b-29-0" xfId="267"/>
    <cellStyle name="政府购买服务预算表09 __b-3-0" xfId="268"/>
    <cellStyle name="政府购买服务预算表09 __b-30-0" xfId="269"/>
    <cellStyle name="政府购买服务预算表09 __b-31-0" xfId="270"/>
    <cellStyle name="政府购买服务预算表09 __b-32-0" xfId="271"/>
    <cellStyle name="政府购买服务预算表09 __b-34-0" xfId="272"/>
    <cellStyle name="政府购买服务预算表09 __b-35-0" xfId="273"/>
    <cellStyle name="政府购买服务预算表09 __b-36-0" xfId="274"/>
    <cellStyle name="政府购买服务预算表09 __b-39-0" xfId="275"/>
    <cellStyle name="政府购买服务预算表09 __b-40-0" xfId="276"/>
    <cellStyle name="政府购买服务预算表09 __b-41-0" xfId="277"/>
    <cellStyle name="政府购买服务预算表09 __b-42-0" xfId="278"/>
    <cellStyle name="政府购买服务预算表09 __b-43-0" xfId="279"/>
    <cellStyle name="政府购买服务预算表09 __b-8-0" xfId="280"/>
    <cellStyle name="政府性基金预算支出预算表06 __b-1-0" xfId="28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view="pageBreakPreview" zoomScale="70" zoomScaleNormal="70" workbookViewId="0">
      <selection activeCell="C15" sqref="C15"/>
    </sheetView>
  </sheetViews>
  <sheetFormatPr defaultColWidth="8" defaultRowHeight="14.25" customHeight="1" outlineLevelCol="3"/>
  <cols>
    <col min="1" max="1" width="33.2818181818182" customWidth="1"/>
    <col min="2" max="2" width="54.3727272727273" customWidth="1"/>
    <col min="3" max="3" width="58.7090909090909" customWidth="1"/>
    <col min="4" max="4" width="70.0636363636364" customWidth="1"/>
  </cols>
  <sheetData>
    <row r="1" ht="13.5" customHeight="1" spans="4:4">
      <c r="D1" s="109" t="s">
        <v>0</v>
      </c>
    </row>
    <row r="2" ht="36" customHeight="1" spans="1:4">
      <c r="A2" s="138" t="s">
        <v>1</v>
      </c>
      <c r="B2" s="272"/>
      <c r="C2" s="272"/>
      <c r="D2" s="272"/>
    </row>
    <row r="3" ht="21" customHeight="1" spans="1:4">
      <c r="A3" s="273" t="str">
        <f>"单位名称："&amp;"曲靖市第三幼儿园"</f>
        <v>单位名称：曲靖市第三幼儿园</v>
      </c>
      <c r="B3" s="274"/>
      <c r="C3" s="274"/>
      <c r="D3" s="280" t="s">
        <v>2</v>
      </c>
    </row>
    <row r="4" ht="19.5" customHeight="1" spans="1:4">
      <c r="A4" s="275" t="s">
        <v>3</v>
      </c>
      <c r="B4" s="276"/>
      <c r="C4" s="275" t="s">
        <v>4</v>
      </c>
      <c r="D4" s="276"/>
    </row>
    <row r="5" ht="19.5" customHeight="1" spans="1:4">
      <c r="A5" s="277" t="s">
        <v>5</v>
      </c>
      <c r="B5" s="277" t="s">
        <v>6</v>
      </c>
      <c r="C5" s="277" t="s">
        <v>7</v>
      </c>
      <c r="D5" s="277" t="s">
        <v>6</v>
      </c>
    </row>
    <row r="6" ht="19.5" customHeight="1" spans="1:4">
      <c r="A6" s="278"/>
      <c r="B6" s="278"/>
      <c r="C6" s="278"/>
      <c r="D6" s="278"/>
    </row>
    <row r="7" ht="20.25" customHeight="1" spans="1:4">
      <c r="A7" s="13" t="s">
        <v>8</v>
      </c>
      <c r="B7" s="15">
        <v>1690.881996</v>
      </c>
      <c r="C7" s="279" t="str">
        <f>"一"&amp;"、"&amp;"一般公共服务支出"</f>
        <v>一、一般公共服务支出</v>
      </c>
      <c r="D7" s="15"/>
    </row>
    <row r="8" ht="20.25" customHeight="1" spans="1:4">
      <c r="A8" s="13" t="s">
        <v>9</v>
      </c>
      <c r="B8" s="15"/>
      <c r="C8" s="279" t="str">
        <f>"二"&amp;"、"&amp;"外交支出"</f>
        <v>二、外交支出</v>
      </c>
      <c r="D8" s="15"/>
    </row>
    <row r="9" ht="20.25" customHeight="1" spans="1:4">
      <c r="A9" s="13" t="s">
        <v>10</v>
      </c>
      <c r="B9" s="15"/>
      <c r="C9" s="279" t="str">
        <f>"三"&amp;"、"&amp;"国防支出"</f>
        <v>三、国防支出</v>
      </c>
      <c r="D9" s="15"/>
    </row>
    <row r="10" ht="20.25" customHeight="1" spans="1:4">
      <c r="A10" s="13" t="s">
        <v>11</v>
      </c>
      <c r="B10" s="15"/>
      <c r="C10" s="279" t="str">
        <f>"四"&amp;"、"&amp;"公共安全支出"</f>
        <v>四、公共安全支出</v>
      </c>
      <c r="D10" s="15"/>
    </row>
    <row r="11" ht="20.25" customHeight="1" spans="1:4">
      <c r="A11" s="13" t="s">
        <v>12</v>
      </c>
      <c r="B11" s="15">
        <v>90</v>
      </c>
      <c r="C11" s="279" t="str">
        <f>"五"&amp;"、"&amp;"教育支出"</f>
        <v>五、教育支出</v>
      </c>
      <c r="D11" s="15">
        <v>1403.68388</v>
      </c>
    </row>
    <row r="12" ht="20.25" customHeight="1" spans="1:4">
      <c r="A12" s="13" t="s">
        <v>13</v>
      </c>
      <c r="B12" s="15"/>
      <c r="C12" s="279" t="str">
        <f>"六"&amp;"、"&amp;"科学技术支出"</f>
        <v>六、科学技术支出</v>
      </c>
      <c r="D12" s="15"/>
    </row>
    <row r="13" ht="20.25" customHeight="1" spans="1:4">
      <c r="A13" s="13" t="s">
        <v>14</v>
      </c>
      <c r="B13" s="15"/>
      <c r="C13" s="279" t="str">
        <f>"七"&amp;"、"&amp;"文化旅游体育与传媒支出"</f>
        <v>七、文化旅游体育与传媒支出</v>
      </c>
      <c r="D13" s="15"/>
    </row>
    <row r="14" ht="20.25" customHeight="1" spans="1:4">
      <c r="A14" s="13" t="s">
        <v>15</v>
      </c>
      <c r="B14" s="15"/>
      <c r="C14" s="279" t="str">
        <f>"八"&amp;"、"&amp;"社会保障和就业支出"</f>
        <v>八、社会保障和就业支出</v>
      </c>
      <c r="D14" s="15">
        <v>116.087292</v>
      </c>
    </row>
    <row r="15" ht="20.25" customHeight="1" spans="1:4">
      <c r="A15" s="13" t="s">
        <v>16</v>
      </c>
      <c r="B15" s="15"/>
      <c r="C15" s="279" t="str">
        <f>"九"&amp;"、"&amp;"社会保险基金支出"</f>
        <v>九、社会保险基金支出</v>
      </c>
      <c r="D15" s="15"/>
    </row>
    <row r="16" ht="20.25" customHeight="1" spans="1:4">
      <c r="A16" s="13" t="s">
        <v>17</v>
      </c>
      <c r="B16" s="15">
        <v>90</v>
      </c>
      <c r="C16" s="279" t="str">
        <f>"十"&amp;"、"&amp;"卫生健康支出"</f>
        <v>十、卫生健康支出</v>
      </c>
      <c r="D16" s="15">
        <v>181.545856</v>
      </c>
    </row>
    <row r="17" ht="20.25" customHeight="1" spans="1:4">
      <c r="A17" s="13"/>
      <c r="B17" s="15"/>
      <c r="C17" s="279" t="str">
        <f>"十一"&amp;"、"&amp;"节能环保支出"</f>
        <v>十一、节能环保支出</v>
      </c>
      <c r="D17" s="15"/>
    </row>
    <row r="18" ht="20.25" customHeight="1" spans="1:4">
      <c r="A18" s="13"/>
      <c r="B18" s="13"/>
      <c r="C18" s="279" t="str">
        <f>"十二"&amp;"、"&amp;"城乡社区支出"</f>
        <v>十二、城乡社区支出</v>
      </c>
      <c r="D18" s="15"/>
    </row>
    <row r="19" ht="20.25" customHeight="1" spans="1:4">
      <c r="A19" s="13"/>
      <c r="B19" s="13"/>
      <c r="C19" s="279" t="str">
        <f>"十三"&amp;"、"&amp;"农林水支出"</f>
        <v>十三、农林水支出</v>
      </c>
      <c r="D19" s="15"/>
    </row>
    <row r="20" ht="20.25" customHeight="1" spans="1:4">
      <c r="A20" s="13"/>
      <c r="B20" s="13"/>
      <c r="C20" s="279" t="str">
        <f>"十四"&amp;"、"&amp;"交通运输支出"</f>
        <v>十四、交通运输支出</v>
      </c>
      <c r="D20" s="15"/>
    </row>
    <row r="21" ht="20.25" customHeight="1" spans="1:4">
      <c r="A21" s="13"/>
      <c r="B21" s="13"/>
      <c r="C21" s="279" t="str">
        <f>"十五"&amp;"、"&amp;"资源勘探工业信息等支出"</f>
        <v>十五、资源勘探工业信息等支出</v>
      </c>
      <c r="D21" s="15"/>
    </row>
    <row r="22" ht="20.25" customHeight="1" spans="1:4">
      <c r="A22" s="13"/>
      <c r="B22" s="13"/>
      <c r="C22" s="279" t="str">
        <f>"十六"&amp;"、"&amp;"商业服务业等支出"</f>
        <v>十六、商业服务业等支出</v>
      </c>
      <c r="D22" s="15"/>
    </row>
    <row r="23" ht="20.25" customHeight="1" spans="1:4">
      <c r="A23" s="13"/>
      <c r="B23" s="13"/>
      <c r="C23" s="279" t="str">
        <f>"十七"&amp;"、"&amp;"金融支出"</f>
        <v>十七、金融支出</v>
      </c>
      <c r="D23" s="15"/>
    </row>
    <row r="24" ht="20.25" customHeight="1" spans="1:4">
      <c r="A24" s="13"/>
      <c r="B24" s="13"/>
      <c r="C24" s="279" t="str">
        <f>"十八"&amp;"、"&amp;"援助其他地区支出"</f>
        <v>十八、援助其他地区支出</v>
      </c>
      <c r="D24" s="15"/>
    </row>
    <row r="25" ht="20.25" customHeight="1" spans="1:4">
      <c r="A25" s="13"/>
      <c r="B25" s="13"/>
      <c r="C25" s="279" t="str">
        <f>"十九"&amp;"、"&amp;"自然资源海洋气象等支出"</f>
        <v>十九、自然资源海洋气象等支出</v>
      </c>
      <c r="D25" s="15"/>
    </row>
    <row r="26" ht="20.25" customHeight="1" spans="1:4">
      <c r="A26" s="13"/>
      <c r="B26" s="13"/>
      <c r="C26" s="279" t="str">
        <f>"二十"&amp;"、"&amp;"住房保障支出"</f>
        <v>二十、住房保障支出</v>
      </c>
      <c r="D26" s="15">
        <v>79.564968</v>
      </c>
    </row>
    <row r="27" ht="20.25" customHeight="1" spans="1:4">
      <c r="A27" s="13"/>
      <c r="B27" s="13"/>
      <c r="C27" s="279" t="str">
        <f>"二十一"&amp;"、"&amp;"粮油物资储备支出"</f>
        <v>二十一、粮油物资储备支出</v>
      </c>
      <c r="D27" s="15"/>
    </row>
    <row r="28" ht="20.25" customHeight="1" spans="1:4">
      <c r="A28" s="13"/>
      <c r="B28" s="13"/>
      <c r="C28" s="279" t="str">
        <f>"二十二"&amp;"、"&amp;"灾害防治及应急管理支出"</f>
        <v>二十二、灾害防治及应急管理支出</v>
      </c>
      <c r="D28" s="15"/>
    </row>
    <row r="29" ht="20.25" customHeight="1" spans="1:4">
      <c r="A29" s="13"/>
      <c r="B29" s="13"/>
      <c r="C29" s="279" t="str">
        <f>"二十三"&amp;"、"&amp;"预备费"</f>
        <v>二十三、预备费</v>
      </c>
      <c r="D29" s="15"/>
    </row>
    <row r="30" ht="20.25" customHeight="1" spans="1:4">
      <c r="A30" s="13"/>
      <c r="B30" s="13"/>
      <c r="C30" s="279" t="str">
        <f>"二十四"&amp;"、"&amp;"其他支出"</f>
        <v>二十四、其他支出</v>
      </c>
      <c r="D30" s="15"/>
    </row>
    <row r="31" ht="20.25" customHeight="1" spans="1:4">
      <c r="A31" s="13"/>
      <c r="B31" s="13"/>
      <c r="C31" s="279" t="str">
        <f>"二十五"&amp;"、"&amp;"转移性支出"</f>
        <v>二十五、转移性支出</v>
      </c>
      <c r="D31" s="15"/>
    </row>
    <row r="32" ht="20.25" customHeight="1" spans="1:4">
      <c r="A32" s="13"/>
      <c r="B32" s="13"/>
      <c r="C32" s="279" t="str">
        <f>"二十六"&amp;"、"&amp;"债务还本支出"</f>
        <v>二十六、债务还本支出</v>
      </c>
      <c r="D32" s="15"/>
    </row>
    <row r="33" ht="20.25" customHeight="1" spans="1:4">
      <c r="A33" s="13"/>
      <c r="B33" s="13"/>
      <c r="C33" s="279" t="str">
        <f>"二十七"&amp;"、"&amp;"债务付息支出"</f>
        <v>二十七、债务付息支出</v>
      </c>
      <c r="D33" s="15"/>
    </row>
    <row r="34" ht="20.25" customHeight="1" spans="1:4">
      <c r="A34" s="13"/>
      <c r="B34" s="13"/>
      <c r="C34" s="279" t="str">
        <f>"二十八"&amp;"、"&amp;"债务发行费用支出"</f>
        <v>二十八、债务发行费用支出</v>
      </c>
      <c r="D34" s="15"/>
    </row>
    <row r="35" ht="20.25" customHeight="1" spans="1:4">
      <c r="A35" s="13"/>
      <c r="B35" s="13"/>
      <c r="C35" s="279" t="str">
        <f>"二十九"&amp;"、"&amp;"抗疫特别国债安排的支出"</f>
        <v>二十九、抗疫特别国债安排的支出</v>
      </c>
      <c r="D35" s="15"/>
    </row>
    <row r="36" ht="20.25" customHeight="1" spans="1:4">
      <c r="A36" s="223" t="s">
        <v>18</v>
      </c>
      <c r="B36" s="15">
        <v>1780.881996</v>
      </c>
      <c r="C36" s="223" t="s">
        <v>19</v>
      </c>
      <c r="D36" s="15">
        <v>1780.881996</v>
      </c>
    </row>
    <row r="37" ht="20.25" customHeight="1" spans="1:4">
      <c r="A37" s="13" t="s">
        <v>20</v>
      </c>
      <c r="B37" s="15"/>
      <c r="C37" s="13" t="s">
        <v>21</v>
      </c>
      <c r="D37" s="15"/>
    </row>
    <row r="38" ht="20.25" customHeight="1" spans="1:4">
      <c r="A38" s="223" t="s">
        <v>22</v>
      </c>
      <c r="B38" s="15">
        <v>1780.881996</v>
      </c>
      <c r="C38" s="223" t="s">
        <v>23</v>
      </c>
      <c r="D38" s="15">
        <v>1780.881996</v>
      </c>
    </row>
  </sheetData>
  <mergeCells count="8">
    <mergeCell ref="A2:D2"/>
    <mergeCell ref="A3:B3"/>
    <mergeCell ref="A4:B4"/>
    <mergeCell ref="C4:D4"/>
    <mergeCell ref="A5:A6"/>
    <mergeCell ref="B5:B6"/>
    <mergeCell ref="C5:C6"/>
    <mergeCell ref="D5:D6"/>
  </mergeCells>
  <printOptions horizontalCentered="1"/>
  <pageMargins left="0.786805555555556" right="0.786805555555556" top="1" bottom="1" header="0.5" footer="0.5"/>
  <pageSetup paperSize="8" scale="90" fitToWidth="0" fitToHeight="0"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30"/>
  <sheetViews>
    <sheetView view="pageBreakPreview" zoomScale="55" zoomScaleNormal="40" topLeftCell="B1" workbookViewId="0">
      <selection activeCell="A15" sqref="A15:A22"/>
    </sheetView>
  </sheetViews>
  <sheetFormatPr defaultColWidth="9.17272727272727" defaultRowHeight="12" customHeight="1"/>
  <cols>
    <col min="1" max="1" width="28.6272727272727" customWidth="1"/>
    <col min="2" max="2" width="32.3636363636364" customWidth="1"/>
    <col min="3" max="3" width="87.1727272727273" customWidth="1"/>
    <col min="4" max="4" width="9.45454545454546" customWidth="1"/>
    <col min="5" max="5" width="16.4545454545455" customWidth="1"/>
    <col min="6" max="6" width="21.8181818181818" customWidth="1"/>
    <col min="7" max="7" width="9.27272727272727" customWidth="1"/>
    <col min="8" max="8" width="7.81818181818182" customWidth="1"/>
    <col min="9" max="10" width="9.27272727272727" customWidth="1"/>
    <col min="11" max="11" width="60.6272727272727" customWidth="1"/>
  </cols>
  <sheetData>
    <row r="1" customHeight="1" spans="11:11">
      <c r="K1" s="55" t="s">
        <v>317</v>
      </c>
    </row>
    <row r="2" ht="28.5" customHeight="1" spans="2:11">
      <c r="B2" s="51" t="s">
        <v>318</v>
      </c>
      <c r="C2" s="3"/>
      <c r="D2" s="3"/>
      <c r="E2" s="3"/>
      <c r="F2" s="3"/>
      <c r="G2" s="52"/>
      <c r="H2" s="3"/>
      <c r="I2" s="52"/>
      <c r="J2" s="52"/>
      <c r="K2" s="3"/>
    </row>
    <row r="3" ht="17.25" customHeight="1" spans="1:2">
      <c r="A3" t="str">
        <f>"单位名称："&amp;"曲靖市第三幼儿园"</f>
        <v>单位名称：曲靖市第三幼儿园</v>
      </c>
      <c r="B3" s="4"/>
    </row>
    <row r="4" ht="44.25" customHeight="1" spans="1:11">
      <c r="A4" s="148" t="s">
        <v>223</v>
      </c>
      <c r="B4" s="47" t="s">
        <v>319</v>
      </c>
      <c r="C4" s="47" t="s">
        <v>320</v>
      </c>
      <c r="D4" s="47" t="s">
        <v>321</v>
      </c>
      <c r="E4" s="47" t="s">
        <v>322</v>
      </c>
      <c r="F4" s="47" t="s">
        <v>323</v>
      </c>
      <c r="G4" s="53" t="s">
        <v>324</v>
      </c>
      <c r="H4" s="47" t="s">
        <v>325</v>
      </c>
      <c r="I4" s="53" t="s">
        <v>326</v>
      </c>
      <c r="J4" s="53" t="s">
        <v>327</v>
      </c>
      <c r="K4" s="47" t="s">
        <v>328</v>
      </c>
    </row>
    <row r="5" ht="18.75" customHeight="1" spans="1:11">
      <c r="A5" s="149">
        <v>1</v>
      </c>
      <c r="B5" s="150">
        <v>2</v>
      </c>
      <c r="C5" s="150">
        <v>3</v>
      </c>
      <c r="D5" s="150">
        <v>4</v>
      </c>
      <c r="E5" s="150">
        <v>5</v>
      </c>
      <c r="F5" s="150">
        <v>6</v>
      </c>
      <c r="G5" s="151">
        <v>7</v>
      </c>
      <c r="H5" s="150">
        <v>8</v>
      </c>
      <c r="I5" s="151">
        <v>9</v>
      </c>
      <c r="J5" s="151">
        <v>10</v>
      </c>
      <c r="K5" s="150">
        <v>11</v>
      </c>
    </row>
    <row r="6" ht="21.75" customHeight="1" spans="1:11">
      <c r="A6" s="14"/>
      <c r="B6" s="13" t="s">
        <v>43</v>
      </c>
      <c r="C6" s="14"/>
      <c r="D6" s="14"/>
      <c r="E6" s="14"/>
      <c r="F6" s="14"/>
      <c r="G6" s="14"/>
      <c r="H6" s="14"/>
      <c r="I6" s="14"/>
      <c r="J6" s="14"/>
      <c r="K6" s="14"/>
    </row>
    <row r="7" ht="19.5" customHeight="1" spans="1:11">
      <c r="A7" s="152" t="s">
        <v>315</v>
      </c>
      <c r="B7" s="13" t="s">
        <v>313</v>
      </c>
      <c r="C7" s="13" t="s">
        <v>329</v>
      </c>
      <c r="D7" s="13" t="s">
        <v>330</v>
      </c>
      <c r="E7" s="13" t="s">
        <v>331</v>
      </c>
      <c r="F7" s="13" t="s">
        <v>332</v>
      </c>
      <c r="G7" s="13" t="s">
        <v>333</v>
      </c>
      <c r="H7" s="13" t="s">
        <v>334</v>
      </c>
      <c r="I7" s="13" t="s">
        <v>335</v>
      </c>
      <c r="J7" s="13" t="s">
        <v>336</v>
      </c>
      <c r="K7" s="13" t="s">
        <v>337</v>
      </c>
    </row>
    <row r="8" ht="19.5" customHeight="1" spans="1:11">
      <c r="A8" s="152" t="s">
        <v>315</v>
      </c>
      <c r="B8" s="13" t="s">
        <v>313</v>
      </c>
      <c r="C8" s="13" t="s">
        <v>329</v>
      </c>
      <c r="D8" s="13" t="s">
        <v>330</v>
      </c>
      <c r="E8" s="13" t="s">
        <v>338</v>
      </c>
      <c r="F8" s="13" t="s">
        <v>339</v>
      </c>
      <c r="G8" s="13" t="s">
        <v>333</v>
      </c>
      <c r="H8" s="13" t="s">
        <v>334</v>
      </c>
      <c r="I8" s="13" t="s">
        <v>335</v>
      </c>
      <c r="J8" s="13" t="s">
        <v>336</v>
      </c>
      <c r="K8" s="13" t="s">
        <v>340</v>
      </c>
    </row>
    <row r="9" ht="19.5" customHeight="1" spans="1:11">
      <c r="A9" s="152" t="s">
        <v>315</v>
      </c>
      <c r="B9" s="13" t="s">
        <v>313</v>
      </c>
      <c r="C9" s="13" t="s">
        <v>329</v>
      </c>
      <c r="D9" s="13" t="s">
        <v>330</v>
      </c>
      <c r="E9" s="13" t="s">
        <v>338</v>
      </c>
      <c r="F9" s="13" t="s">
        <v>341</v>
      </c>
      <c r="G9" s="13" t="s">
        <v>333</v>
      </c>
      <c r="H9" s="13" t="s">
        <v>108</v>
      </c>
      <c r="I9" s="13" t="s">
        <v>342</v>
      </c>
      <c r="J9" s="13" t="s">
        <v>343</v>
      </c>
      <c r="K9" s="13" t="s">
        <v>344</v>
      </c>
    </row>
    <row r="10" ht="19.5" customHeight="1" spans="1:11">
      <c r="A10" s="152" t="s">
        <v>315</v>
      </c>
      <c r="B10" s="13" t="s">
        <v>313</v>
      </c>
      <c r="C10" s="13" t="s">
        <v>329</v>
      </c>
      <c r="D10" s="13" t="s">
        <v>330</v>
      </c>
      <c r="E10" s="13" t="s">
        <v>338</v>
      </c>
      <c r="F10" s="13" t="s">
        <v>345</v>
      </c>
      <c r="G10" s="13" t="s">
        <v>333</v>
      </c>
      <c r="H10" s="13" t="s">
        <v>334</v>
      </c>
      <c r="I10" s="13" t="s">
        <v>335</v>
      </c>
      <c r="J10" s="13" t="s">
        <v>336</v>
      </c>
      <c r="K10" s="13" t="s">
        <v>346</v>
      </c>
    </row>
    <row r="11" ht="19.5" customHeight="1" spans="1:11">
      <c r="A11" s="152" t="s">
        <v>315</v>
      </c>
      <c r="B11" s="13" t="s">
        <v>313</v>
      </c>
      <c r="C11" s="13" t="s">
        <v>329</v>
      </c>
      <c r="D11" s="13" t="s">
        <v>330</v>
      </c>
      <c r="E11" s="13" t="s">
        <v>347</v>
      </c>
      <c r="F11" s="13" t="s">
        <v>348</v>
      </c>
      <c r="G11" s="13" t="s">
        <v>333</v>
      </c>
      <c r="H11" s="13" t="s">
        <v>349</v>
      </c>
      <c r="I11" s="13" t="s">
        <v>350</v>
      </c>
      <c r="J11" s="13" t="s">
        <v>343</v>
      </c>
      <c r="K11" s="13" t="s">
        <v>351</v>
      </c>
    </row>
    <row r="12" ht="19.5" customHeight="1" spans="1:11">
      <c r="A12" s="152" t="s">
        <v>315</v>
      </c>
      <c r="B12" s="13" t="s">
        <v>313</v>
      </c>
      <c r="C12" s="13" t="s">
        <v>329</v>
      </c>
      <c r="D12" s="13" t="s">
        <v>352</v>
      </c>
      <c r="E12" s="13" t="s">
        <v>353</v>
      </c>
      <c r="F12" s="13" t="s">
        <v>354</v>
      </c>
      <c r="G12" s="13" t="s">
        <v>333</v>
      </c>
      <c r="H12" s="13" t="s">
        <v>334</v>
      </c>
      <c r="I12" s="13" t="s">
        <v>335</v>
      </c>
      <c r="J12" s="13" t="s">
        <v>336</v>
      </c>
      <c r="K12" s="13" t="s">
        <v>355</v>
      </c>
    </row>
    <row r="13" ht="19.5" customHeight="1" spans="1:11">
      <c r="A13" s="152" t="s">
        <v>315</v>
      </c>
      <c r="B13" s="13" t="s">
        <v>313</v>
      </c>
      <c r="C13" s="13" t="s">
        <v>329</v>
      </c>
      <c r="D13" s="13" t="s">
        <v>352</v>
      </c>
      <c r="E13" s="13" t="s">
        <v>356</v>
      </c>
      <c r="F13" s="13" t="s">
        <v>357</v>
      </c>
      <c r="G13" s="13" t="s">
        <v>358</v>
      </c>
      <c r="H13" s="13" t="s">
        <v>107</v>
      </c>
      <c r="I13" s="13" t="s">
        <v>359</v>
      </c>
      <c r="J13" s="13" t="s">
        <v>343</v>
      </c>
      <c r="K13" s="13" t="s">
        <v>360</v>
      </c>
    </row>
    <row r="14" ht="19.5" customHeight="1" spans="1:11">
      <c r="A14" s="152" t="s">
        <v>315</v>
      </c>
      <c r="B14" s="13" t="s">
        <v>313</v>
      </c>
      <c r="C14" s="13" t="s">
        <v>329</v>
      </c>
      <c r="D14" s="13" t="s">
        <v>361</v>
      </c>
      <c r="E14" s="13" t="s">
        <v>362</v>
      </c>
      <c r="F14" s="13" t="s">
        <v>363</v>
      </c>
      <c r="G14" s="13" t="s">
        <v>364</v>
      </c>
      <c r="H14" s="13" t="s">
        <v>365</v>
      </c>
      <c r="I14" s="13" t="s">
        <v>335</v>
      </c>
      <c r="J14" s="13" t="s">
        <v>336</v>
      </c>
      <c r="K14" s="13" t="s">
        <v>366</v>
      </c>
    </row>
    <row r="15" ht="19.5" customHeight="1" spans="1:11">
      <c r="A15" s="152" t="s">
        <v>310</v>
      </c>
      <c r="B15" s="13" t="s">
        <v>309</v>
      </c>
      <c r="C15" s="13" t="s">
        <v>367</v>
      </c>
      <c r="D15" s="13" t="s">
        <v>330</v>
      </c>
      <c r="E15" s="13" t="s">
        <v>331</v>
      </c>
      <c r="F15" s="13" t="s">
        <v>332</v>
      </c>
      <c r="G15" s="13" t="s">
        <v>333</v>
      </c>
      <c r="H15" s="13" t="s">
        <v>334</v>
      </c>
      <c r="I15" s="13" t="s">
        <v>335</v>
      </c>
      <c r="J15" s="13" t="s">
        <v>343</v>
      </c>
      <c r="K15" s="13" t="s">
        <v>368</v>
      </c>
    </row>
    <row r="16" ht="19.5" customHeight="1" spans="1:11">
      <c r="A16" s="152" t="s">
        <v>310</v>
      </c>
      <c r="B16" s="13" t="s">
        <v>309</v>
      </c>
      <c r="C16" s="13" t="s">
        <v>367</v>
      </c>
      <c r="D16" s="13" t="s">
        <v>330</v>
      </c>
      <c r="E16" s="13" t="s">
        <v>331</v>
      </c>
      <c r="F16" s="13" t="s">
        <v>369</v>
      </c>
      <c r="G16" s="13" t="s">
        <v>364</v>
      </c>
      <c r="H16" s="13" t="s">
        <v>107</v>
      </c>
      <c r="I16" s="13" t="s">
        <v>342</v>
      </c>
      <c r="J16" s="13" t="s">
        <v>343</v>
      </c>
      <c r="K16" s="13" t="s">
        <v>370</v>
      </c>
    </row>
    <row r="17" ht="19.5" customHeight="1" spans="1:11">
      <c r="A17" s="152" t="s">
        <v>310</v>
      </c>
      <c r="B17" s="13" t="s">
        <v>309</v>
      </c>
      <c r="C17" s="13" t="s">
        <v>367</v>
      </c>
      <c r="D17" s="13" t="s">
        <v>330</v>
      </c>
      <c r="E17" s="13" t="s">
        <v>338</v>
      </c>
      <c r="F17" s="13" t="s">
        <v>371</v>
      </c>
      <c r="G17" s="13" t="s">
        <v>333</v>
      </c>
      <c r="H17" s="13" t="s">
        <v>334</v>
      </c>
      <c r="I17" s="13" t="s">
        <v>335</v>
      </c>
      <c r="J17" s="13" t="s">
        <v>343</v>
      </c>
      <c r="K17" s="13" t="s">
        <v>372</v>
      </c>
    </row>
    <row r="18" ht="19.5" customHeight="1" spans="1:11">
      <c r="A18" s="152" t="s">
        <v>310</v>
      </c>
      <c r="B18" s="13" t="s">
        <v>309</v>
      </c>
      <c r="C18" s="13" t="s">
        <v>367</v>
      </c>
      <c r="D18" s="13" t="s">
        <v>330</v>
      </c>
      <c r="E18" s="13" t="s">
        <v>338</v>
      </c>
      <c r="F18" s="13" t="s">
        <v>345</v>
      </c>
      <c r="G18" s="13" t="s">
        <v>333</v>
      </c>
      <c r="H18" s="13" t="s">
        <v>334</v>
      </c>
      <c r="I18" s="13" t="s">
        <v>335</v>
      </c>
      <c r="J18" s="13" t="s">
        <v>343</v>
      </c>
      <c r="K18" s="13" t="s">
        <v>373</v>
      </c>
    </row>
    <row r="19" ht="19.5" customHeight="1" spans="1:11">
      <c r="A19" s="152" t="s">
        <v>310</v>
      </c>
      <c r="B19" s="13" t="s">
        <v>309</v>
      </c>
      <c r="C19" s="13" t="s">
        <v>367</v>
      </c>
      <c r="D19" s="13" t="s">
        <v>330</v>
      </c>
      <c r="E19" s="13" t="s">
        <v>374</v>
      </c>
      <c r="F19" s="13" t="s">
        <v>375</v>
      </c>
      <c r="G19" s="13" t="s">
        <v>333</v>
      </c>
      <c r="H19" s="13" t="s">
        <v>334</v>
      </c>
      <c r="I19" s="13" t="s">
        <v>335</v>
      </c>
      <c r="J19" s="13" t="s">
        <v>343</v>
      </c>
      <c r="K19" s="13" t="s">
        <v>376</v>
      </c>
    </row>
    <row r="20" ht="19.5" customHeight="1" spans="1:11">
      <c r="A20" s="152" t="s">
        <v>310</v>
      </c>
      <c r="B20" s="13" t="s">
        <v>309</v>
      </c>
      <c r="C20" s="13" t="s">
        <v>367</v>
      </c>
      <c r="D20" s="13" t="s">
        <v>352</v>
      </c>
      <c r="E20" s="13" t="s">
        <v>353</v>
      </c>
      <c r="F20" s="13" t="s">
        <v>377</v>
      </c>
      <c r="G20" s="13" t="s">
        <v>333</v>
      </c>
      <c r="H20" s="13" t="s">
        <v>378</v>
      </c>
      <c r="I20" s="13" t="s">
        <v>335</v>
      </c>
      <c r="J20" s="13" t="s">
        <v>336</v>
      </c>
      <c r="K20" s="13" t="s">
        <v>379</v>
      </c>
    </row>
    <row r="21" ht="19.5" customHeight="1" spans="1:11">
      <c r="A21" s="152" t="s">
        <v>310</v>
      </c>
      <c r="B21" s="13" t="s">
        <v>309</v>
      </c>
      <c r="C21" s="13" t="s">
        <v>367</v>
      </c>
      <c r="D21" s="13" t="s">
        <v>361</v>
      </c>
      <c r="E21" s="13" t="s">
        <v>362</v>
      </c>
      <c r="F21" s="13" t="s">
        <v>363</v>
      </c>
      <c r="G21" s="13" t="s">
        <v>364</v>
      </c>
      <c r="H21" s="13" t="s">
        <v>365</v>
      </c>
      <c r="I21" s="13" t="s">
        <v>335</v>
      </c>
      <c r="J21" s="13" t="s">
        <v>343</v>
      </c>
      <c r="K21" s="13" t="s">
        <v>380</v>
      </c>
    </row>
    <row r="22" ht="19.5" customHeight="1" spans="1:11">
      <c r="A22" s="152" t="s">
        <v>310</v>
      </c>
      <c r="B22" s="13" t="s">
        <v>309</v>
      </c>
      <c r="C22" s="13" t="s">
        <v>367</v>
      </c>
      <c r="D22" s="13" t="s">
        <v>361</v>
      </c>
      <c r="E22" s="13" t="s">
        <v>362</v>
      </c>
      <c r="F22" s="13" t="s">
        <v>381</v>
      </c>
      <c r="G22" s="13" t="s">
        <v>364</v>
      </c>
      <c r="H22" s="13" t="s">
        <v>365</v>
      </c>
      <c r="I22" s="13" t="s">
        <v>335</v>
      </c>
      <c r="J22" s="13" t="s">
        <v>343</v>
      </c>
      <c r="K22" s="13" t="s">
        <v>382</v>
      </c>
    </row>
    <row r="23" ht="19.5" customHeight="1" spans="1:11">
      <c r="A23" s="152" t="s">
        <v>299</v>
      </c>
      <c r="B23" s="13" t="s">
        <v>297</v>
      </c>
      <c r="C23" s="13" t="s">
        <v>383</v>
      </c>
      <c r="D23" s="13" t="s">
        <v>330</v>
      </c>
      <c r="E23" s="13" t="s">
        <v>331</v>
      </c>
      <c r="F23" s="13" t="s">
        <v>384</v>
      </c>
      <c r="G23" s="13" t="s">
        <v>364</v>
      </c>
      <c r="H23" s="13" t="s">
        <v>385</v>
      </c>
      <c r="I23" s="13" t="s">
        <v>342</v>
      </c>
      <c r="J23" s="13" t="s">
        <v>343</v>
      </c>
      <c r="K23" s="13" t="s">
        <v>386</v>
      </c>
    </row>
    <row r="24" ht="19.5" customHeight="1" spans="1:11">
      <c r="A24" s="152" t="s">
        <v>299</v>
      </c>
      <c r="B24" s="13" t="s">
        <v>297</v>
      </c>
      <c r="C24" s="13" t="s">
        <v>383</v>
      </c>
      <c r="D24" s="13" t="s">
        <v>330</v>
      </c>
      <c r="E24" s="13" t="s">
        <v>331</v>
      </c>
      <c r="F24" s="13" t="s">
        <v>369</v>
      </c>
      <c r="G24" s="13" t="s">
        <v>364</v>
      </c>
      <c r="H24" s="13" t="s">
        <v>107</v>
      </c>
      <c r="I24" s="13" t="s">
        <v>342</v>
      </c>
      <c r="J24" s="13" t="s">
        <v>343</v>
      </c>
      <c r="K24" s="13" t="s">
        <v>370</v>
      </c>
    </row>
    <row r="25" ht="19.5" customHeight="1" spans="1:11">
      <c r="A25" s="152" t="s">
        <v>299</v>
      </c>
      <c r="B25" s="13" t="s">
        <v>297</v>
      </c>
      <c r="C25" s="13" t="s">
        <v>383</v>
      </c>
      <c r="D25" s="13" t="s">
        <v>330</v>
      </c>
      <c r="E25" s="13" t="s">
        <v>338</v>
      </c>
      <c r="F25" s="13" t="s">
        <v>371</v>
      </c>
      <c r="G25" s="13" t="s">
        <v>333</v>
      </c>
      <c r="H25" s="13" t="s">
        <v>334</v>
      </c>
      <c r="I25" s="13" t="s">
        <v>335</v>
      </c>
      <c r="J25" s="13" t="s">
        <v>343</v>
      </c>
      <c r="K25" s="13" t="s">
        <v>372</v>
      </c>
    </row>
    <row r="26" ht="19.5" customHeight="1" spans="1:11">
      <c r="A26" s="152" t="s">
        <v>299</v>
      </c>
      <c r="B26" s="13" t="s">
        <v>297</v>
      </c>
      <c r="C26" s="13" t="s">
        <v>383</v>
      </c>
      <c r="D26" s="13" t="s">
        <v>330</v>
      </c>
      <c r="E26" s="13" t="s">
        <v>374</v>
      </c>
      <c r="F26" s="13" t="s">
        <v>375</v>
      </c>
      <c r="G26" s="13" t="s">
        <v>333</v>
      </c>
      <c r="H26" s="13" t="s">
        <v>334</v>
      </c>
      <c r="I26" s="13" t="s">
        <v>335</v>
      </c>
      <c r="J26" s="13" t="s">
        <v>343</v>
      </c>
      <c r="K26" s="13" t="s">
        <v>387</v>
      </c>
    </row>
    <row r="27" ht="19.5" customHeight="1" spans="1:11">
      <c r="A27" s="152" t="s">
        <v>299</v>
      </c>
      <c r="B27" s="13" t="s">
        <v>297</v>
      </c>
      <c r="C27" s="13" t="s">
        <v>383</v>
      </c>
      <c r="D27" s="13" t="s">
        <v>330</v>
      </c>
      <c r="E27" s="13" t="s">
        <v>347</v>
      </c>
      <c r="F27" s="13" t="s">
        <v>388</v>
      </c>
      <c r="G27" s="13" t="s">
        <v>333</v>
      </c>
      <c r="H27" s="13" t="s">
        <v>389</v>
      </c>
      <c r="I27" s="13" t="s">
        <v>350</v>
      </c>
      <c r="J27" s="13" t="s">
        <v>343</v>
      </c>
      <c r="K27" s="13" t="s">
        <v>390</v>
      </c>
    </row>
    <row r="28" ht="19.5" customHeight="1" spans="1:11">
      <c r="A28" s="152" t="s">
        <v>299</v>
      </c>
      <c r="B28" s="13" t="s">
        <v>297</v>
      </c>
      <c r="C28" s="13" t="s">
        <v>383</v>
      </c>
      <c r="D28" s="13" t="s">
        <v>352</v>
      </c>
      <c r="E28" s="13" t="s">
        <v>353</v>
      </c>
      <c r="F28" s="13" t="s">
        <v>377</v>
      </c>
      <c r="G28" s="13" t="s">
        <v>333</v>
      </c>
      <c r="H28" s="13" t="s">
        <v>378</v>
      </c>
      <c r="I28" s="13" t="s">
        <v>335</v>
      </c>
      <c r="J28" s="13" t="s">
        <v>336</v>
      </c>
      <c r="K28" s="13" t="s">
        <v>391</v>
      </c>
    </row>
    <row r="29" ht="19.5" customHeight="1" spans="1:11">
      <c r="A29" s="152" t="s">
        <v>299</v>
      </c>
      <c r="B29" s="13" t="s">
        <v>297</v>
      </c>
      <c r="C29" s="13" t="s">
        <v>383</v>
      </c>
      <c r="D29" s="13" t="s">
        <v>361</v>
      </c>
      <c r="E29" s="13" t="s">
        <v>362</v>
      </c>
      <c r="F29" s="13" t="s">
        <v>363</v>
      </c>
      <c r="G29" s="13" t="s">
        <v>364</v>
      </c>
      <c r="H29" s="13" t="s">
        <v>365</v>
      </c>
      <c r="I29" s="13" t="s">
        <v>335</v>
      </c>
      <c r="J29" s="13" t="s">
        <v>343</v>
      </c>
      <c r="K29" s="13" t="s">
        <v>380</v>
      </c>
    </row>
    <row r="30" ht="96.5" customHeight="1" spans="1:11">
      <c r="A30" s="152" t="s">
        <v>299</v>
      </c>
      <c r="B30" s="13" t="s">
        <v>297</v>
      </c>
      <c r="C30" s="13" t="s">
        <v>383</v>
      </c>
      <c r="D30" s="13" t="s">
        <v>361</v>
      </c>
      <c r="E30" s="13" t="s">
        <v>362</v>
      </c>
      <c r="F30" s="13" t="s">
        <v>381</v>
      </c>
      <c r="G30" s="13" t="s">
        <v>364</v>
      </c>
      <c r="H30" s="13" t="s">
        <v>365</v>
      </c>
      <c r="I30" s="13" t="s">
        <v>335</v>
      </c>
      <c r="J30" s="13" t="s">
        <v>343</v>
      </c>
      <c r="K30" s="13" t="s">
        <v>392</v>
      </c>
    </row>
  </sheetData>
  <mergeCells count="10">
    <mergeCell ref="B2:K2"/>
    <mergeCell ref="A7:A14"/>
    <mergeCell ref="A15:A22"/>
    <mergeCell ref="A23:A30"/>
    <mergeCell ref="B7:B14"/>
    <mergeCell ref="B15:B22"/>
    <mergeCell ref="B23:B30"/>
    <mergeCell ref="C7:C14"/>
    <mergeCell ref="C15:C22"/>
    <mergeCell ref="C23:C30"/>
  </mergeCells>
  <pageMargins left="0.75" right="0.75" top="1" bottom="1" header="0.5" footer="0.5"/>
  <pageSetup paperSize="8" scale="67" fitToWidth="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view="pageBreakPreview" zoomScale="55" zoomScaleNormal="100" workbookViewId="0">
      <selection activeCell="A13" sqref="A13"/>
    </sheetView>
  </sheetViews>
  <sheetFormatPr defaultColWidth="9.17272727272727" defaultRowHeight="12" customHeight="1" outlineLevelRow="7"/>
  <cols>
    <col min="1" max="1" width="38" customWidth="1"/>
    <col min="2" max="2" width="22.7181818181818" customWidth="1"/>
    <col min="3" max="3" width="17.5454545454545" customWidth="1"/>
    <col min="4" max="7" width="23.5454545454545" customWidth="1"/>
    <col min="8" max="8" width="21.8181818181818" customWidth="1"/>
    <col min="9" max="11" width="23.5454545454545" customWidth="1"/>
  </cols>
  <sheetData>
    <row r="1" ht="17.25" customHeight="1" spans="11:11">
      <c r="K1" s="68" t="s">
        <v>393</v>
      </c>
    </row>
    <row r="2" ht="28.5" customHeight="1" spans="2:11">
      <c r="B2" s="138" t="s">
        <v>394</v>
      </c>
      <c r="C2" s="20"/>
      <c r="D2" s="20"/>
      <c r="E2" s="20"/>
      <c r="F2" s="20"/>
      <c r="G2" s="74"/>
      <c r="H2" s="20"/>
      <c r="I2" s="74"/>
      <c r="J2" s="74"/>
      <c r="K2" s="20"/>
    </row>
    <row r="3" ht="17.25" customHeight="1" spans="1:2">
      <c r="A3" s="36" t="s">
        <v>395</v>
      </c>
      <c r="B3" s="139"/>
    </row>
    <row r="4" ht="44.25" customHeight="1" spans="1:11">
      <c r="A4" s="140" t="s">
        <v>223</v>
      </c>
      <c r="B4" s="47" t="s">
        <v>319</v>
      </c>
      <c r="C4" s="47" t="s">
        <v>320</v>
      </c>
      <c r="D4" s="47" t="s">
        <v>321</v>
      </c>
      <c r="E4" s="47" t="s">
        <v>322</v>
      </c>
      <c r="F4" s="47" t="s">
        <v>323</v>
      </c>
      <c r="G4" s="53" t="s">
        <v>324</v>
      </c>
      <c r="H4" s="47" t="s">
        <v>325</v>
      </c>
      <c r="I4" s="53" t="s">
        <v>326</v>
      </c>
      <c r="J4" s="53" t="s">
        <v>327</v>
      </c>
      <c r="K4" s="47" t="s">
        <v>328</v>
      </c>
    </row>
    <row r="5" ht="14.25" customHeight="1" spans="1:11">
      <c r="A5" s="141">
        <v>1</v>
      </c>
      <c r="B5" s="142">
        <v>2</v>
      </c>
      <c r="C5" s="143">
        <v>3</v>
      </c>
      <c r="D5" s="144">
        <v>4</v>
      </c>
      <c r="E5" s="144">
        <v>5</v>
      </c>
      <c r="F5" s="144">
        <v>6</v>
      </c>
      <c r="G5" s="144">
        <v>7</v>
      </c>
      <c r="H5" s="143">
        <v>8</v>
      </c>
      <c r="I5" s="144">
        <v>8</v>
      </c>
      <c r="J5" s="143">
        <v>10</v>
      </c>
      <c r="K5" s="143">
        <v>11</v>
      </c>
    </row>
    <row r="6" ht="42" customHeight="1" spans="1:11">
      <c r="A6" s="14"/>
      <c r="B6" s="13"/>
      <c r="C6" s="145"/>
      <c r="D6" s="145"/>
      <c r="E6" s="145"/>
      <c r="F6" s="146"/>
      <c r="G6" s="147"/>
      <c r="H6" s="146"/>
      <c r="I6" s="147"/>
      <c r="J6" s="147"/>
      <c r="K6" s="146"/>
    </row>
    <row r="7" ht="51.75" customHeight="1" spans="1:11">
      <c r="A7" s="141"/>
      <c r="B7" s="13"/>
      <c r="C7" s="13"/>
      <c r="D7" s="13"/>
      <c r="E7" s="13"/>
      <c r="F7" s="13"/>
      <c r="G7" s="13"/>
      <c r="H7" s="13"/>
      <c r="I7" s="13"/>
      <c r="J7" s="13"/>
      <c r="K7" s="32"/>
    </row>
    <row r="8" customHeight="1" spans="1:1">
      <c r="A8" t="s">
        <v>396</v>
      </c>
    </row>
  </sheetData>
  <mergeCells count="1">
    <mergeCell ref="B2:K2"/>
  </mergeCells>
  <pageMargins left="0.75" right="0.75" top="1" bottom="1" header="0.5" footer="0.5"/>
  <pageSetup paperSize="8" scale="71" fitToWidth="0"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view="pageBreakPreview" zoomScale="55" zoomScaleNormal="100" workbookViewId="0">
      <selection activeCell="A14" sqref="A14"/>
    </sheetView>
  </sheetViews>
  <sheetFormatPr defaultColWidth="9.17272727272727" defaultRowHeight="14.25" customHeight="1" outlineLevelCol="5"/>
  <cols>
    <col min="1" max="1" width="26.8181818181818" customWidth="1"/>
    <col min="2" max="2" width="34.2727272727273" customWidth="1"/>
    <col min="3" max="3" width="30.4545454545455" customWidth="1"/>
    <col min="4" max="4" width="28.7181818181818" customWidth="1"/>
    <col min="5" max="6" width="26.8181818181818" customWidth="1"/>
  </cols>
  <sheetData>
    <row r="1" ht="12" customHeight="1" spans="1:6">
      <c r="A1" s="106">
        <v>1</v>
      </c>
      <c r="B1" s="107">
        <v>0</v>
      </c>
      <c r="C1" s="106">
        <v>1</v>
      </c>
      <c r="D1" s="131"/>
      <c r="E1" s="131"/>
      <c r="F1" s="114" t="s">
        <v>397</v>
      </c>
    </row>
    <row r="2" ht="26.25" customHeight="1" spans="1:6">
      <c r="A2" s="110" t="s">
        <v>398</v>
      </c>
      <c r="B2" s="110" t="s">
        <v>398</v>
      </c>
      <c r="C2" s="111"/>
      <c r="D2" s="132"/>
      <c r="E2" s="132"/>
      <c r="F2" s="132"/>
    </row>
    <row r="3" ht="13.5" customHeight="1" spans="1:6">
      <c r="A3" s="4" t="str">
        <f>"单位名称："&amp;"曲靖市第三幼儿园"</f>
        <v>单位名称：曲靖市第三幼儿园</v>
      </c>
      <c r="B3" s="4" t="s">
        <v>399</v>
      </c>
      <c r="C3" s="106"/>
      <c r="D3" s="131"/>
      <c r="E3" s="131"/>
      <c r="F3" s="283" t="s">
        <v>2</v>
      </c>
    </row>
    <row r="4" ht="19.5" customHeight="1" spans="1:6">
      <c r="A4" s="66" t="s">
        <v>400</v>
      </c>
      <c r="B4" s="133" t="s">
        <v>46</v>
      </c>
      <c r="C4" s="66" t="s">
        <v>47</v>
      </c>
      <c r="D4" s="10" t="s">
        <v>401</v>
      </c>
      <c r="E4" s="10"/>
      <c r="F4" s="10"/>
    </row>
    <row r="5" ht="18.75" customHeight="1" spans="1:6">
      <c r="A5" s="66"/>
      <c r="B5" s="134"/>
      <c r="C5" s="66"/>
      <c r="D5" s="10" t="s">
        <v>29</v>
      </c>
      <c r="E5" s="10" t="s">
        <v>48</v>
      </c>
      <c r="F5" s="10" t="s">
        <v>49</v>
      </c>
    </row>
    <row r="6" ht="23.25" customHeight="1" spans="1:6">
      <c r="A6" s="53">
        <v>1</v>
      </c>
      <c r="B6" s="135" t="s">
        <v>106</v>
      </c>
      <c r="C6" s="53">
        <v>3</v>
      </c>
      <c r="D6" s="65">
        <v>4</v>
      </c>
      <c r="E6" s="65">
        <v>5</v>
      </c>
      <c r="F6" s="65">
        <v>6</v>
      </c>
    </row>
    <row r="7" ht="23.25" customHeight="1" spans="1:6">
      <c r="A7" s="13"/>
      <c r="B7" s="14"/>
      <c r="C7" s="14"/>
      <c r="D7" s="15"/>
      <c r="E7" s="15"/>
      <c r="F7" s="15"/>
    </row>
    <row r="8" ht="24" customHeight="1" spans="1:6">
      <c r="A8" s="14"/>
      <c r="B8" s="13"/>
      <c r="C8" s="13"/>
      <c r="D8" s="15"/>
      <c r="E8" s="15"/>
      <c r="F8" s="15"/>
    </row>
    <row r="9" ht="18.75" customHeight="1" spans="1:6">
      <c r="A9" s="136" t="s">
        <v>88</v>
      </c>
      <c r="B9" s="136" t="s">
        <v>88</v>
      </c>
      <c r="C9" s="137" t="s">
        <v>88</v>
      </c>
      <c r="D9" s="15"/>
      <c r="E9" s="15"/>
      <c r="F9" s="15"/>
    </row>
    <row r="10" customHeight="1" spans="1:1">
      <c r="A10" s="36" t="s">
        <v>402</v>
      </c>
    </row>
  </sheetData>
  <mergeCells count="7">
    <mergeCell ref="A2:F2"/>
    <mergeCell ref="A3:C3"/>
    <mergeCell ref="D4:F4"/>
    <mergeCell ref="A9:C9"/>
    <mergeCell ref="A4:A5"/>
    <mergeCell ref="B4:B5"/>
    <mergeCell ref="C4:C5"/>
  </mergeCells>
  <pageMargins left="0.75" right="0.75" top="1" bottom="1" header="0.5" footer="0.5"/>
  <pageSetup paperSize="8" scale="110" fitToWidth="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view="pageBreakPreview" zoomScaleNormal="100" workbookViewId="0">
      <selection activeCell="B17" sqref="B17"/>
    </sheetView>
  </sheetViews>
  <sheetFormatPr defaultColWidth="9.17272727272727" defaultRowHeight="14.25" customHeight="1" outlineLevelCol="5"/>
  <cols>
    <col min="1" max="1" width="23.5454545454545" customWidth="1"/>
    <col min="2" max="2" width="30.4545454545455" customWidth="1"/>
    <col min="3" max="3" width="26.1727272727273" customWidth="1"/>
    <col min="4" max="4" width="25.2727272727273" customWidth="1"/>
    <col min="5" max="6" width="23.5454545454545" customWidth="1"/>
  </cols>
  <sheetData>
    <row r="1" ht="12" customHeight="1" spans="1:6">
      <c r="A1" s="106">
        <v>1</v>
      </c>
      <c r="B1" s="107">
        <v>0</v>
      </c>
      <c r="C1" s="106">
        <v>1</v>
      </c>
      <c r="D1" s="108"/>
      <c r="E1" s="108"/>
      <c r="F1" s="109" t="s">
        <v>397</v>
      </c>
    </row>
    <row r="2" ht="26.25" customHeight="1" spans="1:6">
      <c r="A2" s="110" t="s">
        <v>403</v>
      </c>
      <c r="B2" s="110" t="s">
        <v>398</v>
      </c>
      <c r="C2" s="111"/>
      <c r="D2" s="112"/>
      <c r="E2" s="112"/>
      <c r="F2" s="112"/>
    </row>
    <row r="3" ht="13.5" customHeight="1" spans="1:6">
      <c r="A3" s="4" t="str">
        <f>"单位名称："&amp;"曲靖市第三幼儿园"</f>
        <v>单位名称：曲靖市第三幼儿园</v>
      </c>
      <c r="B3" s="113" t="s">
        <v>399</v>
      </c>
      <c r="C3" s="106"/>
      <c r="D3" s="108"/>
      <c r="E3" s="108"/>
      <c r="F3" s="283" t="s">
        <v>2</v>
      </c>
    </row>
    <row r="4" ht="19.5" customHeight="1" spans="1:6">
      <c r="A4" s="115" t="s">
        <v>400</v>
      </c>
      <c r="B4" s="116" t="s">
        <v>46</v>
      </c>
      <c r="C4" s="115" t="s">
        <v>47</v>
      </c>
      <c r="D4" s="117" t="s">
        <v>404</v>
      </c>
      <c r="E4" s="118"/>
      <c r="F4" s="119"/>
    </row>
    <row r="5" ht="18.75" customHeight="1" spans="1:6">
      <c r="A5" s="120"/>
      <c r="B5" s="121"/>
      <c r="C5" s="120"/>
      <c r="D5" s="122" t="s">
        <v>29</v>
      </c>
      <c r="E5" s="117" t="s">
        <v>48</v>
      </c>
      <c r="F5" s="122" t="s">
        <v>49</v>
      </c>
    </row>
    <row r="6" ht="18.75" customHeight="1" spans="1:6">
      <c r="A6" s="123">
        <v>1</v>
      </c>
      <c r="B6" s="124" t="s">
        <v>106</v>
      </c>
      <c r="C6" s="123">
        <v>3</v>
      </c>
      <c r="D6" s="125">
        <v>4</v>
      </c>
      <c r="E6" s="125">
        <v>5</v>
      </c>
      <c r="F6" s="125">
        <v>6</v>
      </c>
    </row>
    <row r="7" ht="21" customHeight="1" spans="1:6">
      <c r="A7" s="126"/>
      <c r="B7" s="127"/>
      <c r="C7" s="127"/>
      <c r="D7" s="128"/>
      <c r="E7" s="128"/>
      <c r="F7" s="128"/>
    </row>
    <row r="8" ht="21" customHeight="1" spans="1:6">
      <c r="A8" s="127"/>
      <c r="B8" s="126"/>
      <c r="C8" s="126"/>
      <c r="D8" s="128"/>
      <c r="E8" s="128"/>
      <c r="F8" s="128"/>
    </row>
    <row r="9" ht="18.75" customHeight="1" spans="1:6">
      <c r="A9" s="129" t="s">
        <v>88</v>
      </c>
      <c r="B9" s="129" t="s">
        <v>88</v>
      </c>
      <c r="C9" s="130" t="s">
        <v>88</v>
      </c>
      <c r="D9" s="128"/>
      <c r="E9" s="128"/>
      <c r="F9" s="128"/>
    </row>
    <row r="11" customHeight="1" spans="1:1">
      <c r="A11" s="36" t="s">
        <v>405</v>
      </c>
    </row>
  </sheetData>
  <mergeCells count="7">
    <mergeCell ref="A2:F2"/>
    <mergeCell ref="A3:C3"/>
    <mergeCell ref="D4:F4"/>
    <mergeCell ref="A9:C9"/>
    <mergeCell ref="A4:A5"/>
    <mergeCell ref="B4:B5"/>
    <mergeCell ref="C4:C5"/>
  </mergeCells>
  <pageMargins left="0.75" right="0.75" top="1" bottom="1" header="0.5" footer="0.5"/>
  <pageSetup paperSize="8" scale="125" fitToWidth="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9"/>
  <sheetViews>
    <sheetView view="pageBreakPreview" zoomScale="55" zoomScaleNormal="85" workbookViewId="0">
      <selection activeCell="A17" sqref="A17"/>
    </sheetView>
  </sheetViews>
  <sheetFormatPr defaultColWidth="9.17272727272727" defaultRowHeight="14.25" customHeight="1"/>
  <cols>
    <col min="1" max="2" width="23.5454545454545" style="99" customWidth="1"/>
    <col min="3" max="3" width="27" style="99" customWidth="1"/>
    <col min="4" max="5" width="23.5454545454545" style="99" customWidth="1"/>
    <col min="6" max="6" width="33.8181818181818" style="99" customWidth="1"/>
    <col min="7" max="8" width="20.1727272727273" style="99" customWidth="1"/>
    <col min="9" max="9" width="25.2727272727273" style="99" customWidth="1"/>
    <col min="10" max="12" width="27" style="99" customWidth="1"/>
    <col min="13" max="13" width="23.5454545454545" style="99" customWidth="1"/>
    <col min="14" max="14" width="30.4545454545455" style="99" customWidth="1"/>
    <col min="15" max="15" width="27" style="99" customWidth="1"/>
    <col min="16" max="16" width="30.4545454545455" style="99" customWidth="1"/>
    <col min="17" max="17" width="23.5454545454545" style="99" customWidth="1"/>
    <col min="18" max="16384" width="9.17272727272727" style="99"/>
  </cols>
  <sheetData>
    <row r="1" ht="13.5" customHeight="1" spans="15:17">
      <c r="O1" s="68"/>
      <c r="P1" s="68"/>
      <c r="Q1" s="41" t="s">
        <v>406</v>
      </c>
    </row>
    <row r="2" ht="27.75" customHeight="1" spans="1:17">
      <c r="A2" s="42" t="s">
        <v>407</v>
      </c>
      <c r="B2" s="20"/>
      <c r="C2" s="20"/>
      <c r="D2" s="20"/>
      <c r="E2" s="20"/>
      <c r="F2" s="20"/>
      <c r="G2" s="20"/>
      <c r="H2" s="20"/>
      <c r="I2" s="20"/>
      <c r="J2" s="20"/>
      <c r="K2" s="74"/>
      <c r="L2" s="20"/>
      <c r="M2" s="20"/>
      <c r="N2" s="20"/>
      <c r="O2" s="74"/>
      <c r="P2" s="74"/>
      <c r="Q2" s="20"/>
    </row>
    <row r="3" ht="18.75" customHeight="1" spans="1:17">
      <c r="A3" s="100" t="str">
        <f>"单位名称："&amp;"曲靖市第三幼儿园"</f>
        <v>单位名称：曲靖市第三幼儿园</v>
      </c>
      <c r="B3" s="22"/>
      <c r="C3" s="22"/>
      <c r="D3" s="22"/>
      <c r="E3" s="22"/>
      <c r="F3" s="22"/>
      <c r="G3" s="22"/>
      <c r="H3" s="22"/>
      <c r="I3" s="22"/>
      <c r="J3" s="22"/>
      <c r="O3" s="89"/>
      <c r="P3" s="89"/>
      <c r="Q3" s="286" t="s">
        <v>2</v>
      </c>
    </row>
    <row r="4" ht="15.75" customHeight="1" spans="1:17">
      <c r="A4" s="24" t="s">
        <v>408</v>
      </c>
      <c r="B4" s="76" t="s">
        <v>409</v>
      </c>
      <c r="C4" s="76" t="s">
        <v>410</v>
      </c>
      <c r="D4" s="76" t="s">
        <v>411</v>
      </c>
      <c r="E4" s="76" t="s">
        <v>412</v>
      </c>
      <c r="F4" s="76" t="s">
        <v>413</v>
      </c>
      <c r="G4" s="45" t="s">
        <v>229</v>
      </c>
      <c r="H4" s="45"/>
      <c r="I4" s="45"/>
      <c r="J4" s="45"/>
      <c r="K4" s="90"/>
      <c r="L4" s="45"/>
      <c r="M4" s="45"/>
      <c r="N4" s="45"/>
      <c r="O4" s="91"/>
      <c r="P4" s="90"/>
      <c r="Q4" s="46"/>
    </row>
    <row r="5" ht="17.25" customHeight="1" spans="1:17">
      <c r="A5" s="27"/>
      <c r="B5" s="78"/>
      <c r="C5" s="78"/>
      <c r="D5" s="78"/>
      <c r="E5" s="78"/>
      <c r="F5" s="78"/>
      <c r="G5" s="78" t="s">
        <v>29</v>
      </c>
      <c r="H5" s="78" t="s">
        <v>32</v>
      </c>
      <c r="I5" s="78" t="s">
        <v>414</v>
      </c>
      <c r="J5" s="78" t="s">
        <v>415</v>
      </c>
      <c r="K5" s="79" t="s">
        <v>416</v>
      </c>
      <c r="L5" s="92" t="s">
        <v>36</v>
      </c>
      <c r="M5" s="92"/>
      <c r="N5" s="92"/>
      <c r="O5" s="93"/>
      <c r="P5" s="98"/>
      <c r="Q5" s="80"/>
    </row>
    <row r="6" ht="54" customHeight="1" spans="1:17">
      <c r="A6" s="30"/>
      <c r="B6" s="80"/>
      <c r="C6" s="80"/>
      <c r="D6" s="80"/>
      <c r="E6" s="80"/>
      <c r="F6" s="80"/>
      <c r="G6" s="80"/>
      <c r="H6" s="80" t="s">
        <v>31</v>
      </c>
      <c r="I6" s="80"/>
      <c r="J6" s="80"/>
      <c r="K6" s="81"/>
      <c r="L6" s="80" t="s">
        <v>31</v>
      </c>
      <c r="M6" s="80" t="s">
        <v>37</v>
      </c>
      <c r="N6" s="80" t="s">
        <v>238</v>
      </c>
      <c r="O6" s="54" t="s">
        <v>39</v>
      </c>
      <c r="P6" s="81" t="s">
        <v>40</v>
      </c>
      <c r="Q6" s="80" t="s">
        <v>41</v>
      </c>
    </row>
    <row r="7" ht="15" customHeight="1" spans="1:17">
      <c r="A7" s="31">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21" customHeight="1" spans="1:17">
      <c r="A8" s="13" t="s">
        <v>417</v>
      </c>
      <c r="B8" s="82"/>
      <c r="C8" s="82"/>
      <c r="D8" s="82"/>
      <c r="E8" s="103"/>
      <c r="F8" s="104">
        <v>23.35</v>
      </c>
      <c r="G8" s="104">
        <v>23.35</v>
      </c>
      <c r="H8" s="104">
        <v>23.35</v>
      </c>
      <c r="I8" s="104"/>
      <c r="J8" s="104"/>
      <c r="K8" s="104"/>
      <c r="L8" s="104"/>
      <c r="M8" s="104"/>
      <c r="N8" s="104"/>
      <c r="O8" s="104"/>
      <c r="P8" s="104"/>
      <c r="Q8" s="104"/>
    </row>
    <row r="9" ht="25.5" customHeight="1" spans="1:17">
      <c r="A9" s="13" t="s">
        <v>297</v>
      </c>
      <c r="B9" s="13" t="s">
        <v>418</v>
      </c>
      <c r="C9" s="13" t="s">
        <v>419</v>
      </c>
      <c r="D9" s="13" t="s">
        <v>420</v>
      </c>
      <c r="E9" s="13" t="s">
        <v>108</v>
      </c>
      <c r="F9" s="104">
        <v>2.4</v>
      </c>
      <c r="G9" s="104">
        <v>2.4</v>
      </c>
      <c r="H9" s="104">
        <v>2.4</v>
      </c>
      <c r="I9" s="104"/>
      <c r="J9" s="104"/>
      <c r="K9" s="104"/>
      <c r="L9" s="104"/>
      <c r="M9" s="104"/>
      <c r="N9" s="104"/>
      <c r="O9" s="104"/>
      <c r="P9" s="104"/>
      <c r="Q9" s="104"/>
    </row>
    <row r="10" ht="25.5" customHeight="1" spans="1:17">
      <c r="A10" s="13" t="s">
        <v>297</v>
      </c>
      <c r="B10" s="13" t="s">
        <v>421</v>
      </c>
      <c r="C10" s="13" t="s">
        <v>422</v>
      </c>
      <c r="D10" s="13" t="s">
        <v>420</v>
      </c>
      <c r="E10" s="13" t="s">
        <v>105</v>
      </c>
      <c r="F10" s="104">
        <v>0.2</v>
      </c>
      <c r="G10" s="104">
        <v>0.2</v>
      </c>
      <c r="H10" s="104">
        <v>0.2</v>
      </c>
      <c r="I10" s="104"/>
      <c r="J10" s="104"/>
      <c r="K10" s="104"/>
      <c r="L10" s="104"/>
      <c r="M10" s="104"/>
      <c r="N10" s="104"/>
      <c r="O10" s="104"/>
      <c r="P10" s="104"/>
      <c r="Q10" s="104"/>
    </row>
    <row r="11" ht="25.5" customHeight="1" spans="1:17">
      <c r="A11" s="13" t="s">
        <v>297</v>
      </c>
      <c r="B11" s="13" t="s">
        <v>423</v>
      </c>
      <c r="C11" s="13" t="s">
        <v>424</v>
      </c>
      <c r="D11" s="13" t="s">
        <v>420</v>
      </c>
      <c r="E11" s="13" t="s">
        <v>106</v>
      </c>
      <c r="F11" s="104">
        <v>0.6</v>
      </c>
      <c r="G11" s="104">
        <v>0.6</v>
      </c>
      <c r="H11" s="104">
        <v>0.6</v>
      </c>
      <c r="I11" s="104"/>
      <c r="J11" s="104"/>
      <c r="K11" s="104"/>
      <c r="L11" s="104"/>
      <c r="M11" s="104"/>
      <c r="N11" s="104"/>
      <c r="O11" s="104"/>
      <c r="P11" s="104"/>
      <c r="Q11" s="104"/>
    </row>
    <row r="12" ht="25.5" customHeight="1" spans="1:17">
      <c r="A12" s="13" t="s">
        <v>297</v>
      </c>
      <c r="B12" s="13" t="s">
        <v>425</v>
      </c>
      <c r="C12" s="13" t="s">
        <v>426</v>
      </c>
      <c r="D12" s="13" t="s">
        <v>420</v>
      </c>
      <c r="E12" s="13" t="s">
        <v>106</v>
      </c>
      <c r="F12" s="104">
        <v>0.4</v>
      </c>
      <c r="G12" s="104">
        <v>0.4</v>
      </c>
      <c r="H12" s="104">
        <v>0.4</v>
      </c>
      <c r="I12" s="104"/>
      <c r="J12" s="104"/>
      <c r="K12" s="104"/>
      <c r="L12" s="104"/>
      <c r="M12" s="104"/>
      <c r="N12" s="104"/>
      <c r="O12" s="104"/>
      <c r="P12" s="104"/>
      <c r="Q12" s="104"/>
    </row>
    <row r="13" ht="25.5" customHeight="1" spans="1:17">
      <c r="A13" s="13" t="s">
        <v>297</v>
      </c>
      <c r="B13" s="13" t="s">
        <v>427</v>
      </c>
      <c r="C13" s="13" t="s">
        <v>428</v>
      </c>
      <c r="D13" s="13" t="s">
        <v>429</v>
      </c>
      <c r="E13" s="13" t="s">
        <v>106</v>
      </c>
      <c r="F13" s="104">
        <v>0.8</v>
      </c>
      <c r="G13" s="104">
        <v>0.8</v>
      </c>
      <c r="H13" s="104">
        <v>0.8</v>
      </c>
      <c r="I13" s="104"/>
      <c r="J13" s="104"/>
      <c r="K13" s="104"/>
      <c r="L13" s="104"/>
      <c r="M13" s="104"/>
      <c r="N13" s="104"/>
      <c r="O13" s="104"/>
      <c r="P13" s="104"/>
      <c r="Q13" s="104"/>
    </row>
    <row r="14" ht="25.5" customHeight="1" spans="1:17">
      <c r="A14" s="13" t="s">
        <v>297</v>
      </c>
      <c r="B14" s="13" t="s">
        <v>430</v>
      </c>
      <c r="C14" s="13" t="s">
        <v>431</v>
      </c>
      <c r="D14" s="13" t="s">
        <v>432</v>
      </c>
      <c r="E14" s="13" t="s">
        <v>106</v>
      </c>
      <c r="F14" s="104">
        <v>0.4</v>
      </c>
      <c r="G14" s="104">
        <v>0.4</v>
      </c>
      <c r="H14" s="104">
        <v>0.4</v>
      </c>
      <c r="I14" s="104"/>
      <c r="J14" s="104"/>
      <c r="K14" s="104"/>
      <c r="L14" s="104"/>
      <c r="M14" s="104"/>
      <c r="N14" s="104"/>
      <c r="O14" s="104"/>
      <c r="P14" s="104"/>
      <c r="Q14" s="104"/>
    </row>
    <row r="15" ht="25.5" customHeight="1" spans="1:17">
      <c r="A15" s="13" t="s">
        <v>297</v>
      </c>
      <c r="B15" s="13" t="s">
        <v>433</v>
      </c>
      <c r="C15" s="13" t="s">
        <v>434</v>
      </c>
      <c r="D15" s="13" t="s">
        <v>435</v>
      </c>
      <c r="E15" s="13" t="s">
        <v>107</v>
      </c>
      <c r="F15" s="104">
        <v>0.6</v>
      </c>
      <c r="G15" s="104">
        <v>0.6</v>
      </c>
      <c r="H15" s="104">
        <v>0.6</v>
      </c>
      <c r="I15" s="104"/>
      <c r="J15" s="104"/>
      <c r="K15" s="104"/>
      <c r="L15" s="104"/>
      <c r="M15" s="104"/>
      <c r="N15" s="104"/>
      <c r="O15" s="104"/>
      <c r="P15" s="104"/>
      <c r="Q15" s="104"/>
    </row>
    <row r="16" ht="25.5" customHeight="1" spans="1:17">
      <c r="A16" s="13" t="s">
        <v>297</v>
      </c>
      <c r="B16" s="13" t="s">
        <v>436</v>
      </c>
      <c r="C16" s="13" t="s">
        <v>437</v>
      </c>
      <c r="D16" s="13" t="s">
        <v>435</v>
      </c>
      <c r="E16" s="13" t="s">
        <v>125</v>
      </c>
      <c r="F16" s="104">
        <v>1.95</v>
      </c>
      <c r="G16" s="104">
        <v>1.95</v>
      </c>
      <c r="H16" s="104">
        <v>1.95</v>
      </c>
      <c r="I16" s="104"/>
      <c r="J16" s="104"/>
      <c r="K16" s="104"/>
      <c r="L16" s="104"/>
      <c r="M16" s="104"/>
      <c r="N16" s="104"/>
      <c r="O16" s="104"/>
      <c r="P16" s="104"/>
      <c r="Q16" s="104"/>
    </row>
    <row r="17" ht="25.5" customHeight="1" spans="1:17">
      <c r="A17" s="13" t="s">
        <v>297</v>
      </c>
      <c r="B17" s="13" t="s">
        <v>438</v>
      </c>
      <c r="C17" s="13" t="s">
        <v>439</v>
      </c>
      <c r="D17" s="13" t="s">
        <v>440</v>
      </c>
      <c r="E17" s="13" t="s">
        <v>441</v>
      </c>
      <c r="F17" s="104">
        <v>1</v>
      </c>
      <c r="G17" s="104">
        <v>1</v>
      </c>
      <c r="H17" s="104">
        <v>1</v>
      </c>
      <c r="I17" s="104"/>
      <c r="J17" s="104"/>
      <c r="K17" s="104"/>
      <c r="L17" s="104"/>
      <c r="M17" s="104"/>
      <c r="N17" s="104"/>
      <c r="O17" s="104"/>
      <c r="P17" s="104"/>
      <c r="Q17" s="104"/>
    </row>
    <row r="18" ht="25.5" customHeight="1" spans="1:17">
      <c r="A18" s="13" t="s">
        <v>297</v>
      </c>
      <c r="B18" s="13" t="s">
        <v>442</v>
      </c>
      <c r="C18" s="13" t="s">
        <v>443</v>
      </c>
      <c r="D18" s="13" t="s">
        <v>444</v>
      </c>
      <c r="E18" s="13" t="s">
        <v>105</v>
      </c>
      <c r="F18" s="104">
        <v>15</v>
      </c>
      <c r="G18" s="104">
        <v>15</v>
      </c>
      <c r="H18" s="104">
        <v>15</v>
      </c>
      <c r="I18" s="104"/>
      <c r="J18" s="104"/>
      <c r="K18" s="104"/>
      <c r="L18" s="104"/>
      <c r="M18" s="104"/>
      <c r="N18" s="104"/>
      <c r="O18" s="104"/>
      <c r="P18" s="104"/>
      <c r="Q18" s="104"/>
    </row>
    <row r="19" ht="21" customHeight="1" spans="1:17">
      <c r="A19" s="84" t="s">
        <v>88</v>
      </c>
      <c r="B19" s="85"/>
      <c r="C19" s="85"/>
      <c r="D19" s="85"/>
      <c r="E19" s="103"/>
      <c r="F19" s="104">
        <v>23.35</v>
      </c>
      <c r="G19" s="104">
        <v>23.35</v>
      </c>
      <c r="H19" s="104">
        <v>23.35</v>
      </c>
      <c r="I19" s="104"/>
      <c r="J19" s="104"/>
      <c r="K19" s="104"/>
      <c r="L19" s="104"/>
      <c r="M19" s="104"/>
      <c r="N19" s="104"/>
      <c r="O19" s="104"/>
      <c r="P19" s="104"/>
      <c r="Q19" s="104"/>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8" scale="43" fitToWidth="0"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view="pageBreakPreview" zoomScale="55" zoomScaleNormal="100" workbookViewId="0">
      <selection activeCell="A15" sqref="A15"/>
    </sheetView>
  </sheetViews>
  <sheetFormatPr defaultColWidth="9.17272727272727" defaultRowHeight="14.25" customHeight="1"/>
  <cols>
    <col min="1" max="1" width="23.5454545454545" customWidth="1"/>
    <col min="2" max="2" width="27" customWidth="1"/>
    <col min="3" max="3" width="28.2727272727273" customWidth="1"/>
    <col min="4" max="4" width="23.5454545454545" customWidth="1"/>
    <col min="5" max="7" width="27" customWidth="1"/>
    <col min="8" max="9" width="20.1727272727273" customWidth="1"/>
    <col min="10" max="10" width="25.2727272727273" customWidth="1"/>
    <col min="11" max="13" width="27" customWidth="1"/>
    <col min="14" max="14" width="23.5454545454545" customWidth="1"/>
    <col min="15" max="15" width="30.4545454545455" customWidth="1"/>
    <col min="16" max="16" width="27" customWidth="1"/>
    <col min="17" max="17" width="30.4545454545455" customWidth="1"/>
    <col min="18" max="18" width="23.5454545454545" customWidth="1"/>
  </cols>
  <sheetData>
    <row r="1" ht="13.5" customHeight="1" spans="1:18">
      <c r="A1" s="71"/>
      <c r="B1" s="71"/>
      <c r="C1" s="71"/>
      <c r="D1" s="72"/>
      <c r="E1" s="72"/>
      <c r="F1" s="72"/>
      <c r="G1" s="72"/>
      <c r="H1" s="71"/>
      <c r="I1" s="71"/>
      <c r="J1" s="71"/>
      <c r="K1" s="71"/>
      <c r="L1" s="87"/>
      <c r="M1" s="71"/>
      <c r="N1" s="71"/>
      <c r="O1" s="71"/>
      <c r="P1" s="68"/>
      <c r="Q1" s="94"/>
      <c r="R1" s="95" t="s">
        <v>445</v>
      </c>
    </row>
    <row r="2" ht="27.75" customHeight="1" spans="1:18">
      <c r="A2" s="42" t="s">
        <v>446</v>
      </c>
      <c r="B2" s="73"/>
      <c r="C2" s="73"/>
      <c r="D2" s="74"/>
      <c r="E2" s="74"/>
      <c r="F2" s="74"/>
      <c r="G2" s="74"/>
      <c r="H2" s="73"/>
      <c r="I2" s="73"/>
      <c r="J2" s="73"/>
      <c r="K2" s="73"/>
      <c r="L2" s="88"/>
      <c r="M2" s="73"/>
      <c r="N2" s="73"/>
      <c r="O2" s="73"/>
      <c r="P2" s="74"/>
      <c r="Q2" s="88"/>
      <c r="R2" s="73"/>
    </row>
    <row r="3" ht="18.75" customHeight="1" spans="1:18">
      <c r="A3" s="75" t="str">
        <f>"单位名称："&amp;"曲靖市第三幼儿园"</f>
        <v>单位名称：曲靖市第三幼儿园</v>
      </c>
      <c r="B3" s="61"/>
      <c r="C3" s="61"/>
      <c r="D3" s="63"/>
      <c r="E3" s="63"/>
      <c r="F3" s="63"/>
      <c r="G3" s="63"/>
      <c r="H3" s="61"/>
      <c r="I3" s="61"/>
      <c r="J3" s="61"/>
      <c r="K3" s="61"/>
      <c r="L3" s="87"/>
      <c r="M3" s="71"/>
      <c r="N3" s="71"/>
      <c r="O3" s="71"/>
      <c r="P3" s="89"/>
      <c r="Q3" s="96"/>
      <c r="R3" s="287" t="s">
        <v>2</v>
      </c>
    </row>
    <row r="4" ht="15.75" customHeight="1" spans="1:18">
      <c r="A4" s="24" t="s">
        <v>408</v>
      </c>
      <c r="B4" s="76" t="s">
        <v>447</v>
      </c>
      <c r="C4" s="76" t="s">
        <v>448</v>
      </c>
      <c r="D4" s="77" t="s">
        <v>449</v>
      </c>
      <c r="E4" s="77" t="s">
        <v>450</v>
      </c>
      <c r="F4" s="77" t="s">
        <v>451</v>
      </c>
      <c r="G4" s="77" t="s">
        <v>452</v>
      </c>
      <c r="H4" s="45" t="s">
        <v>229</v>
      </c>
      <c r="I4" s="45"/>
      <c r="J4" s="45"/>
      <c r="K4" s="45"/>
      <c r="L4" s="90"/>
      <c r="M4" s="45"/>
      <c r="N4" s="45"/>
      <c r="O4" s="45"/>
      <c r="P4" s="91"/>
      <c r="Q4" s="90"/>
      <c r="R4" s="46"/>
    </row>
    <row r="5" ht="17.25" customHeight="1" spans="1:18">
      <c r="A5" s="27"/>
      <c r="B5" s="78"/>
      <c r="C5" s="78"/>
      <c r="D5" s="79"/>
      <c r="E5" s="79"/>
      <c r="F5" s="79"/>
      <c r="G5" s="79"/>
      <c r="H5" s="78" t="s">
        <v>29</v>
      </c>
      <c r="I5" s="78" t="s">
        <v>32</v>
      </c>
      <c r="J5" s="78" t="s">
        <v>414</v>
      </c>
      <c r="K5" s="78" t="s">
        <v>415</v>
      </c>
      <c r="L5" s="79" t="s">
        <v>416</v>
      </c>
      <c r="M5" s="92" t="s">
        <v>453</v>
      </c>
      <c r="N5" s="92"/>
      <c r="O5" s="92"/>
      <c r="P5" s="93"/>
      <c r="Q5" s="98"/>
      <c r="R5" s="80"/>
    </row>
    <row r="6" ht="54" customHeight="1" spans="1:18">
      <c r="A6" s="30"/>
      <c r="B6" s="80"/>
      <c r="C6" s="80"/>
      <c r="D6" s="81"/>
      <c r="E6" s="81"/>
      <c r="F6" s="81"/>
      <c r="G6" s="81"/>
      <c r="H6" s="80"/>
      <c r="I6" s="80" t="s">
        <v>31</v>
      </c>
      <c r="J6" s="80"/>
      <c r="K6" s="80"/>
      <c r="L6" s="81"/>
      <c r="M6" s="80" t="s">
        <v>31</v>
      </c>
      <c r="N6" s="80" t="s">
        <v>37</v>
      </c>
      <c r="O6" s="80" t="s">
        <v>238</v>
      </c>
      <c r="P6" s="54" t="s">
        <v>39</v>
      </c>
      <c r="Q6" s="81" t="s">
        <v>40</v>
      </c>
      <c r="R6" s="80" t="s">
        <v>41</v>
      </c>
    </row>
    <row r="7" ht="15" customHeight="1" spans="1:18">
      <c r="A7" s="30">
        <v>1</v>
      </c>
      <c r="B7" s="80">
        <v>2</v>
      </c>
      <c r="C7" s="80">
        <v>3</v>
      </c>
      <c r="D7" s="81">
        <v>4</v>
      </c>
      <c r="E7" s="81">
        <v>5</v>
      </c>
      <c r="F7" s="81">
        <v>6</v>
      </c>
      <c r="G7" s="81">
        <v>7</v>
      </c>
      <c r="H7" s="81">
        <v>8</v>
      </c>
      <c r="I7" s="81">
        <v>9</v>
      </c>
      <c r="J7" s="81">
        <v>10</v>
      </c>
      <c r="K7" s="81">
        <v>11</v>
      </c>
      <c r="L7" s="81">
        <v>12</v>
      </c>
      <c r="M7" s="81">
        <v>13</v>
      </c>
      <c r="N7" s="81">
        <v>14</v>
      </c>
      <c r="O7" s="81">
        <v>15</v>
      </c>
      <c r="P7" s="81">
        <v>16</v>
      </c>
      <c r="Q7" s="81">
        <v>17</v>
      </c>
      <c r="R7" s="81">
        <v>18</v>
      </c>
    </row>
    <row r="8" ht="21" customHeight="1" spans="1:18">
      <c r="A8" s="13"/>
      <c r="B8" s="82"/>
      <c r="C8" s="82"/>
      <c r="D8" s="83"/>
      <c r="E8" s="83"/>
      <c r="F8" s="83"/>
      <c r="G8" s="83"/>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84" t="s">
        <v>454</v>
      </c>
      <c r="B10" s="85"/>
      <c r="C10" s="86"/>
      <c r="D10" s="83"/>
      <c r="E10" s="83"/>
      <c r="F10" s="83"/>
      <c r="G10" s="83"/>
      <c r="H10" s="15"/>
      <c r="I10" s="15"/>
      <c r="J10" s="15"/>
      <c r="K10" s="15"/>
      <c r="L10" s="15"/>
      <c r="M10" s="15"/>
      <c r="N10" s="15"/>
      <c r="O10" s="15"/>
      <c r="P10" s="15"/>
      <c r="Q10" s="15"/>
      <c r="R10" s="15"/>
    </row>
    <row r="12" customHeight="1" spans="1:1">
      <c r="A12" s="36" t="s">
        <v>455</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8" scale="42" fitToWidth="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view="pageBreakPreview" zoomScale="70" zoomScaleNormal="100" workbookViewId="0">
      <selection activeCell="A14" sqref="A14"/>
    </sheetView>
  </sheetViews>
  <sheetFormatPr defaultColWidth="9.17272727272727" defaultRowHeight="14.25" customHeight="1"/>
  <cols>
    <col min="1" max="1" width="37.7181818181818" customWidth="1"/>
    <col min="2" max="4" width="13.4545454545455" customWidth="1"/>
    <col min="5" max="5" width="10.2727272727273" customWidth="1"/>
    <col min="7" max="14" width="10.2727272727273" customWidth="1"/>
  </cols>
  <sheetData>
    <row r="1" ht="13.5" customHeight="1" spans="4:14">
      <c r="D1" s="56"/>
      <c r="F1" s="57"/>
      <c r="N1" s="68" t="s">
        <v>456</v>
      </c>
    </row>
    <row r="2" ht="35.25" customHeight="1" spans="1:14">
      <c r="A2" s="58" t="s">
        <v>457</v>
      </c>
      <c r="B2" s="59"/>
      <c r="C2" s="59"/>
      <c r="D2" s="59"/>
      <c r="E2" s="59"/>
      <c r="F2" s="59"/>
      <c r="G2" s="59"/>
      <c r="H2" s="59"/>
      <c r="I2" s="59"/>
      <c r="J2" s="59"/>
      <c r="K2" s="59"/>
      <c r="L2" s="59"/>
      <c r="M2" s="59"/>
      <c r="N2" s="59"/>
    </row>
    <row r="3" ht="24" customHeight="1" spans="1:13">
      <c r="A3" s="60" t="str">
        <f>"单位名称："&amp;"曲靖市第三幼儿园"</f>
        <v>单位名称：曲靖市第三幼儿园</v>
      </c>
      <c r="B3" s="61"/>
      <c r="C3" s="61"/>
      <c r="D3" s="62"/>
      <c r="E3" s="61"/>
      <c r="F3" s="63"/>
      <c r="G3" s="61"/>
      <c r="H3" s="61"/>
      <c r="I3" s="61"/>
      <c r="J3" s="61"/>
      <c r="K3" s="22"/>
      <c r="L3" s="22"/>
      <c r="M3" s="288" t="s">
        <v>2</v>
      </c>
    </row>
    <row r="4" ht="19.5" customHeight="1" spans="1:14">
      <c r="A4" s="10" t="s">
        <v>458</v>
      </c>
      <c r="B4" s="10" t="s">
        <v>229</v>
      </c>
      <c r="C4" s="10"/>
      <c r="D4" s="10"/>
      <c r="E4" s="10" t="s">
        <v>459</v>
      </c>
      <c r="F4" s="10"/>
      <c r="G4" s="10"/>
      <c r="H4" s="10"/>
      <c r="I4" s="10"/>
      <c r="J4" s="10"/>
      <c r="K4" s="10"/>
      <c r="L4" s="10"/>
      <c r="M4" s="10"/>
      <c r="N4" s="10"/>
    </row>
    <row r="5" ht="40.5" customHeight="1" spans="1:14">
      <c r="A5" s="10"/>
      <c r="B5" s="10" t="s">
        <v>29</v>
      </c>
      <c r="C5" s="9" t="s">
        <v>32</v>
      </c>
      <c r="D5" s="64" t="s">
        <v>460</v>
      </c>
      <c r="E5" s="53" t="s">
        <v>461</v>
      </c>
      <c r="F5" s="53" t="s">
        <v>462</v>
      </c>
      <c r="G5" s="53" t="s">
        <v>463</v>
      </c>
      <c r="H5" s="53" t="s">
        <v>464</v>
      </c>
      <c r="I5" s="53" t="s">
        <v>465</v>
      </c>
      <c r="J5" s="53" t="s">
        <v>466</v>
      </c>
      <c r="K5" s="53" t="s">
        <v>467</v>
      </c>
      <c r="L5" s="53" t="s">
        <v>468</v>
      </c>
      <c r="M5" s="53" t="s">
        <v>469</v>
      </c>
      <c r="N5" s="53" t="s">
        <v>470</v>
      </c>
    </row>
    <row r="6" ht="19.5" customHeight="1" spans="1:14">
      <c r="A6" s="65">
        <v>1</v>
      </c>
      <c r="B6" s="65">
        <v>2</v>
      </c>
      <c r="C6" s="65">
        <v>3</v>
      </c>
      <c r="D6" s="10">
        <v>4</v>
      </c>
      <c r="E6" s="53">
        <v>5</v>
      </c>
      <c r="F6" s="65">
        <v>6</v>
      </c>
      <c r="G6" s="53">
        <v>7</v>
      </c>
      <c r="H6" s="66">
        <v>8</v>
      </c>
      <c r="I6" s="53">
        <v>9</v>
      </c>
      <c r="J6" s="53">
        <v>10</v>
      </c>
      <c r="K6" s="53">
        <v>11</v>
      </c>
      <c r="L6" s="66">
        <v>12</v>
      </c>
      <c r="M6" s="53">
        <v>13</v>
      </c>
      <c r="N6" s="70">
        <v>14</v>
      </c>
    </row>
    <row r="7" ht="18.75" customHeight="1" spans="1:14">
      <c r="A7" s="67"/>
      <c r="B7" s="15"/>
      <c r="C7" s="15"/>
      <c r="D7" s="15"/>
      <c r="E7" s="15"/>
      <c r="F7" s="15"/>
      <c r="G7" s="15"/>
      <c r="H7" s="15"/>
      <c r="I7" s="15"/>
      <c r="J7" s="15"/>
      <c r="K7" s="15"/>
      <c r="L7" s="15"/>
      <c r="M7" s="15"/>
      <c r="N7" s="15"/>
    </row>
    <row r="8" ht="18.75" customHeight="1" spans="1:14">
      <c r="A8" s="67"/>
      <c r="B8" s="15"/>
      <c r="C8" s="15"/>
      <c r="D8" s="15"/>
      <c r="E8" s="15"/>
      <c r="F8" s="15"/>
      <c r="G8" s="15"/>
      <c r="H8" s="15"/>
      <c r="I8" s="15"/>
      <c r="J8" s="15"/>
      <c r="K8" s="15"/>
      <c r="L8" s="15"/>
      <c r="M8" s="15"/>
      <c r="N8" s="15"/>
    </row>
    <row r="10" customHeight="1" spans="1:1">
      <c r="A10" s="36" t="s">
        <v>471</v>
      </c>
    </row>
  </sheetData>
  <mergeCells count="6">
    <mergeCell ref="A2:N2"/>
    <mergeCell ref="A3:J3"/>
    <mergeCell ref="M3:N3"/>
    <mergeCell ref="B4:D4"/>
    <mergeCell ref="E4:N4"/>
    <mergeCell ref="A4:A5"/>
  </mergeCells>
  <pageMargins left="0.75" right="0.75" top="1" bottom="1" header="0.5" footer="0.5"/>
  <pageSetup paperSize="8" scale="105" fitToWidth="0"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view="pageBreakPreview" zoomScale="70" zoomScaleNormal="100" workbookViewId="0">
      <selection activeCell="A13" sqref="A13"/>
    </sheetView>
  </sheetViews>
  <sheetFormatPr defaultColWidth="9.17272727272727" defaultRowHeight="12" customHeight="1"/>
  <cols>
    <col min="1" max="1" width="26.4545454545455" customWidth="1"/>
    <col min="2" max="5" width="26.8181818181818" customWidth="1"/>
    <col min="6" max="6" width="23.5454545454545" customWidth="1"/>
    <col min="7" max="7" width="25" customWidth="1"/>
    <col min="8" max="9" width="23.5454545454545" customWidth="1"/>
    <col min="10" max="10" width="26.8181818181818" customWidth="1"/>
  </cols>
  <sheetData>
    <row r="1" customHeight="1" spans="10:10">
      <c r="J1" s="55" t="s">
        <v>472</v>
      </c>
    </row>
    <row r="2" ht="28.5" customHeight="1" spans="1:10">
      <c r="A2" s="51" t="s">
        <v>473</v>
      </c>
      <c r="B2" s="3"/>
      <c r="C2" s="3"/>
      <c r="D2" s="3"/>
      <c r="E2" s="3"/>
      <c r="F2" s="52"/>
      <c r="G2" s="3"/>
      <c r="H2" s="52"/>
      <c r="I2" s="52"/>
      <c r="J2" s="3"/>
    </row>
    <row r="3" ht="17.25" customHeight="1" spans="1:1">
      <c r="A3" s="4" t="str">
        <f>"单位名称："&amp;"曲靖市第三幼儿园"</f>
        <v>单位名称：曲靖市第三幼儿园</v>
      </c>
    </row>
    <row r="4" ht="44.25" customHeight="1" spans="1:10">
      <c r="A4" s="47" t="s">
        <v>319</v>
      </c>
      <c r="B4" s="47" t="s">
        <v>320</v>
      </c>
      <c r="C4" s="47" t="s">
        <v>321</v>
      </c>
      <c r="D4" s="47" t="s">
        <v>322</v>
      </c>
      <c r="E4" s="47" t="s">
        <v>323</v>
      </c>
      <c r="F4" s="53" t="s">
        <v>324</v>
      </c>
      <c r="G4" s="47" t="s">
        <v>325</v>
      </c>
      <c r="H4" s="53" t="s">
        <v>326</v>
      </c>
      <c r="I4" s="53" t="s">
        <v>327</v>
      </c>
      <c r="J4" s="47" t="s">
        <v>328</v>
      </c>
    </row>
    <row r="5" ht="14.25" customHeight="1" spans="1:10">
      <c r="A5" s="47">
        <v>1</v>
      </c>
      <c r="B5" s="53">
        <v>2</v>
      </c>
      <c r="C5" s="54">
        <v>3</v>
      </c>
      <c r="D5" s="54">
        <v>4</v>
      </c>
      <c r="E5" s="54">
        <v>5</v>
      </c>
      <c r="F5" s="54">
        <v>6</v>
      </c>
      <c r="G5" s="53">
        <v>7</v>
      </c>
      <c r="H5" s="54">
        <v>8</v>
      </c>
      <c r="I5" s="53">
        <v>9</v>
      </c>
      <c r="J5" s="53">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9" customHeight="1" spans="1:1">
      <c r="A9" s="36" t="s">
        <v>474</v>
      </c>
    </row>
  </sheetData>
  <mergeCells count="2">
    <mergeCell ref="A2:J2"/>
    <mergeCell ref="A3:H3"/>
  </mergeCells>
  <pageMargins left="0.75" right="0.75" top="1" bottom="1" header="0.5" footer="0.5"/>
  <pageSetup paperSize="8" scale="75" fitToWidth="0"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5"/>
  <sheetViews>
    <sheetView view="pageBreakPreview" zoomScale="55" zoomScaleNormal="100" workbookViewId="0">
      <selection activeCell="A17" sqref="A17"/>
    </sheetView>
  </sheetViews>
  <sheetFormatPr defaultColWidth="9.17272727272727" defaultRowHeight="12" customHeight="1" outlineLevelCol="7"/>
  <cols>
    <col min="1" max="1" width="22.7181818181818" customWidth="1"/>
    <col min="2" max="2" width="24.5454545454545" customWidth="1"/>
    <col min="3" max="3" width="30.4545454545455" customWidth="1"/>
    <col min="4" max="5" width="23.5454545454545" customWidth="1"/>
    <col min="6" max="8" width="32.1727272727273" customWidth="1"/>
  </cols>
  <sheetData>
    <row r="1" ht="14.25" customHeight="1" spans="8:8">
      <c r="H1" s="41" t="s">
        <v>475</v>
      </c>
    </row>
    <row r="2" ht="28.5" customHeight="1" spans="1:8">
      <c r="A2" s="42" t="s">
        <v>476</v>
      </c>
      <c r="B2" s="20"/>
      <c r="C2" s="20"/>
      <c r="D2" s="20"/>
      <c r="E2" s="20"/>
      <c r="F2" s="20"/>
      <c r="G2" s="20"/>
      <c r="H2" s="20"/>
    </row>
    <row r="3" ht="13.5" customHeight="1" spans="1:2">
      <c r="A3" s="43" t="str">
        <f>"单位名称："&amp;"曲靖市第三幼儿园"</f>
        <v>单位名称：曲靖市第三幼儿园</v>
      </c>
      <c r="B3" s="21"/>
    </row>
    <row r="4" ht="18" customHeight="1" spans="1:8">
      <c r="A4" s="24" t="s">
        <v>400</v>
      </c>
      <c r="B4" s="24" t="s">
        <v>477</v>
      </c>
      <c r="C4" s="24" t="s">
        <v>478</v>
      </c>
      <c r="D4" s="24" t="s">
        <v>479</v>
      </c>
      <c r="E4" s="24" t="s">
        <v>480</v>
      </c>
      <c r="F4" s="44" t="s">
        <v>481</v>
      </c>
      <c r="G4" s="45"/>
      <c r="H4" s="46"/>
    </row>
    <row r="5" ht="18" customHeight="1" spans="1:8">
      <c r="A5" s="30"/>
      <c r="B5" s="30"/>
      <c r="C5" s="30"/>
      <c r="D5" s="30"/>
      <c r="E5" s="30"/>
      <c r="F5" s="47" t="s">
        <v>412</v>
      </c>
      <c r="G5" s="47" t="s">
        <v>482</v>
      </c>
      <c r="H5" s="47" t="s">
        <v>483</v>
      </c>
    </row>
    <row r="6" ht="21" customHeight="1" spans="1:8">
      <c r="A6" s="47">
        <v>1</v>
      </c>
      <c r="B6" s="47">
        <v>2</v>
      </c>
      <c r="C6" s="47">
        <v>3</v>
      </c>
      <c r="D6" s="47">
        <v>4</v>
      </c>
      <c r="E6" s="47">
        <v>5</v>
      </c>
      <c r="F6" s="47">
        <v>6</v>
      </c>
      <c r="G6" s="47">
        <v>7</v>
      </c>
      <c r="H6" s="47">
        <v>8</v>
      </c>
    </row>
    <row r="7" ht="21" customHeight="1" spans="1:8">
      <c r="A7" s="47" t="s">
        <v>43</v>
      </c>
      <c r="B7" s="47" t="s">
        <v>208</v>
      </c>
      <c r="C7" s="47" t="s">
        <v>419</v>
      </c>
      <c r="D7" s="47" t="s">
        <v>418</v>
      </c>
      <c r="E7" s="47" t="s">
        <v>420</v>
      </c>
      <c r="F7" s="47">
        <v>4</v>
      </c>
      <c r="G7" s="48">
        <v>6000</v>
      </c>
      <c r="H7" s="48">
        <v>24000</v>
      </c>
    </row>
    <row r="8" ht="21" customHeight="1" spans="1:8">
      <c r="A8" s="47" t="s">
        <v>43</v>
      </c>
      <c r="B8" s="47" t="s">
        <v>208</v>
      </c>
      <c r="C8" s="47" t="s">
        <v>422</v>
      </c>
      <c r="D8" s="47" t="s">
        <v>421</v>
      </c>
      <c r="E8" s="47" t="s">
        <v>420</v>
      </c>
      <c r="F8" s="47">
        <v>1</v>
      </c>
      <c r="G8" s="48">
        <v>2000</v>
      </c>
      <c r="H8" s="48">
        <v>2000</v>
      </c>
    </row>
    <row r="9" ht="21" customHeight="1" spans="1:8">
      <c r="A9" s="47" t="s">
        <v>43</v>
      </c>
      <c r="B9" s="47" t="s">
        <v>208</v>
      </c>
      <c r="C9" s="47" t="s">
        <v>424</v>
      </c>
      <c r="D9" s="47" t="s">
        <v>484</v>
      </c>
      <c r="E9" s="47" t="s">
        <v>420</v>
      </c>
      <c r="F9" s="47">
        <v>2</v>
      </c>
      <c r="G9" s="48">
        <v>3000</v>
      </c>
      <c r="H9" s="48">
        <v>6000</v>
      </c>
    </row>
    <row r="10" ht="21" customHeight="1" spans="1:8">
      <c r="A10" s="47" t="s">
        <v>43</v>
      </c>
      <c r="B10" s="47" t="s">
        <v>208</v>
      </c>
      <c r="C10" s="47" t="s">
        <v>426</v>
      </c>
      <c r="D10" s="47" t="s">
        <v>425</v>
      </c>
      <c r="E10" s="47" t="s">
        <v>420</v>
      </c>
      <c r="F10" s="47">
        <v>4</v>
      </c>
      <c r="G10" s="48">
        <v>1000</v>
      </c>
      <c r="H10" s="48">
        <v>4000</v>
      </c>
    </row>
    <row r="11" ht="21" customHeight="1" spans="1:8">
      <c r="A11" s="47" t="s">
        <v>43</v>
      </c>
      <c r="B11" s="47" t="s">
        <v>211</v>
      </c>
      <c r="C11" s="47" t="s">
        <v>428</v>
      </c>
      <c r="D11" s="47" t="s">
        <v>427</v>
      </c>
      <c r="E11" s="47" t="s">
        <v>429</v>
      </c>
      <c r="F11" s="47">
        <v>4</v>
      </c>
      <c r="G11" s="48">
        <v>2000</v>
      </c>
      <c r="H11" s="48">
        <v>8000</v>
      </c>
    </row>
    <row r="12" ht="21" customHeight="1" spans="1:8">
      <c r="A12" s="47" t="s">
        <v>43</v>
      </c>
      <c r="B12" s="47" t="s">
        <v>211</v>
      </c>
      <c r="C12" s="47" t="s">
        <v>431</v>
      </c>
      <c r="D12" s="47" t="s">
        <v>430</v>
      </c>
      <c r="E12" s="47" t="s">
        <v>432</v>
      </c>
      <c r="F12" s="47">
        <v>4</v>
      </c>
      <c r="G12" s="48">
        <v>1000</v>
      </c>
      <c r="H12" s="48">
        <v>4000</v>
      </c>
    </row>
    <row r="13" ht="21" customHeight="1" spans="1:8">
      <c r="A13" s="47" t="s">
        <v>43</v>
      </c>
      <c r="B13" s="47" t="s">
        <v>211</v>
      </c>
      <c r="C13" s="47" t="s">
        <v>434</v>
      </c>
      <c r="D13" s="47" t="s">
        <v>433</v>
      </c>
      <c r="E13" s="47" t="s">
        <v>435</v>
      </c>
      <c r="F13" s="47">
        <v>3</v>
      </c>
      <c r="G13" s="48">
        <v>2000</v>
      </c>
      <c r="H13" s="48">
        <v>6000</v>
      </c>
    </row>
    <row r="14" ht="21" customHeight="1" spans="1:8">
      <c r="A14" s="47" t="s">
        <v>43</v>
      </c>
      <c r="B14" s="47" t="s">
        <v>211</v>
      </c>
      <c r="C14" s="47" t="s">
        <v>437</v>
      </c>
      <c r="D14" s="47" t="s">
        <v>436</v>
      </c>
      <c r="E14" s="47" t="s">
        <v>435</v>
      </c>
      <c r="F14" s="47">
        <v>15</v>
      </c>
      <c r="G14" s="48">
        <v>1300</v>
      </c>
      <c r="H14" s="48">
        <v>19500</v>
      </c>
    </row>
    <row r="15" ht="24" customHeight="1" spans="1:8">
      <c r="A15" s="49" t="s">
        <v>29</v>
      </c>
      <c r="B15" s="50"/>
      <c r="C15" s="50"/>
      <c r="D15" s="50"/>
      <c r="E15" s="50"/>
      <c r="F15" s="13"/>
      <c r="G15" s="15"/>
      <c r="H15" s="48">
        <v>73500</v>
      </c>
    </row>
  </sheetData>
  <mergeCells count="8">
    <mergeCell ref="A2:H2"/>
    <mergeCell ref="A3:C3"/>
    <mergeCell ref="F4:H4"/>
    <mergeCell ref="A4:A5"/>
    <mergeCell ref="B4:B5"/>
    <mergeCell ref="C4:C5"/>
    <mergeCell ref="D4:D5"/>
    <mergeCell ref="E4:E5"/>
  </mergeCells>
  <pageMargins left="0.75" right="0.75" top="1" bottom="1" header="0.5" footer="0.5"/>
  <pageSetup paperSize="8" scale="88" fitToWidth="0"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view="pageBreakPreview" zoomScale="70" zoomScaleNormal="100" workbookViewId="0">
      <selection activeCell="A15" sqref="A15"/>
    </sheetView>
  </sheetViews>
  <sheetFormatPr defaultColWidth="9.17272727272727" defaultRowHeight="14.25" customHeight="1"/>
  <cols>
    <col min="1" max="3" width="23.5454545454545" customWidth="1"/>
    <col min="4" max="7" width="27" customWidth="1"/>
    <col min="8" max="8" width="20.1727272727273" customWidth="1"/>
    <col min="9" max="9" width="33.8181818181818" customWidth="1"/>
    <col min="10" max="10" width="32.1727272727273" customWidth="1"/>
    <col min="11" max="11" width="17.5454545454545" customWidth="1"/>
  </cols>
  <sheetData>
    <row r="1" ht="13.5" customHeight="1" spans="4:11">
      <c r="D1" s="19"/>
      <c r="E1" s="19"/>
      <c r="F1" s="19"/>
      <c r="G1" s="19"/>
      <c r="K1" s="37" t="s">
        <v>485</v>
      </c>
    </row>
    <row r="2" ht="27.75" customHeight="1" spans="1:11">
      <c r="A2" s="20" t="s">
        <v>486</v>
      </c>
      <c r="B2" s="20"/>
      <c r="C2" s="20"/>
      <c r="D2" s="20"/>
      <c r="E2" s="20"/>
      <c r="F2" s="20"/>
      <c r="G2" s="20"/>
      <c r="H2" s="20"/>
      <c r="I2" s="20"/>
      <c r="J2" s="20"/>
      <c r="K2" s="20"/>
    </row>
    <row r="3" ht="13.5" customHeight="1" spans="1:11">
      <c r="A3" s="4" t="str">
        <f>"单位名称："&amp;"曲靖市第三幼儿园"</f>
        <v>单位名称：曲靖市第三幼儿园</v>
      </c>
      <c r="B3" s="21"/>
      <c r="C3" s="21"/>
      <c r="D3" s="21"/>
      <c r="E3" s="21"/>
      <c r="F3" s="21"/>
      <c r="G3" s="21"/>
      <c r="H3" s="22"/>
      <c r="I3" s="22"/>
      <c r="J3" s="22"/>
      <c r="K3" s="289" t="s">
        <v>2</v>
      </c>
    </row>
    <row r="4" ht="21.75" customHeight="1" spans="1:11">
      <c r="A4" s="23" t="s">
        <v>292</v>
      </c>
      <c r="B4" s="23" t="s">
        <v>224</v>
      </c>
      <c r="C4" s="23" t="s">
        <v>222</v>
      </c>
      <c r="D4" s="24" t="s">
        <v>225</v>
      </c>
      <c r="E4" s="24" t="s">
        <v>226</v>
      </c>
      <c r="F4" s="24" t="s">
        <v>293</v>
      </c>
      <c r="G4" s="24" t="s">
        <v>294</v>
      </c>
      <c r="H4" s="25" t="s">
        <v>29</v>
      </c>
      <c r="I4" s="38" t="s">
        <v>487</v>
      </c>
      <c r="J4" s="39"/>
      <c r="K4" s="40"/>
    </row>
    <row r="5" ht="21.75" customHeight="1" spans="1:11">
      <c r="A5" s="26"/>
      <c r="B5" s="26"/>
      <c r="C5" s="26"/>
      <c r="D5" s="27"/>
      <c r="E5" s="27"/>
      <c r="F5" s="27"/>
      <c r="G5" s="27"/>
      <c r="H5" s="28"/>
      <c r="I5" s="24" t="s">
        <v>32</v>
      </c>
      <c r="J5" s="24" t="s">
        <v>33</v>
      </c>
      <c r="K5" s="24" t="s">
        <v>34</v>
      </c>
    </row>
    <row r="6" ht="40.5" customHeight="1" spans="1:11">
      <c r="A6" s="29"/>
      <c r="B6" s="29"/>
      <c r="C6" s="29"/>
      <c r="D6" s="30"/>
      <c r="E6" s="30"/>
      <c r="F6" s="30"/>
      <c r="G6" s="30"/>
      <c r="H6" s="31"/>
      <c r="I6" s="30" t="s">
        <v>31</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15"/>
      <c r="I8" s="15"/>
      <c r="J8" s="15"/>
      <c r="K8" s="15"/>
    </row>
    <row r="9" ht="18.75" customHeight="1" spans="1:11">
      <c r="A9" s="13"/>
      <c r="B9" s="13"/>
      <c r="C9" s="13"/>
      <c r="D9" s="13"/>
      <c r="E9" s="13"/>
      <c r="F9" s="13"/>
      <c r="G9" s="13"/>
      <c r="H9" s="15"/>
      <c r="I9" s="15"/>
      <c r="J9" s="15"/>
      <c r="K9" s="15"/>
    </row>
    <row r="10" ht="18.75" customHeight="1" spans="1:11">
      <c r="A10" s="33" t="s">
        <v>88</v>
      </c>
      <c r="B10" s="34"/>
      <c r="C10" s="34"/>
      <c r="D10" s="34"/>
      <c r="E10" s="34"/>
      <c r="F10" s="34"/>
      <c r="G10" s="35"/>
      <c r="H10" s="15"/>
      <c r="I10" s="15"/>
      <c r="J10" s="15"/>
      <c r="K10" s="15"/>
    </row>
    <row r="12" customHeight="1" spans="1:1">
      <c r="A12" s="36" t="s">
        <v>488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8" scale="68"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9"/>
  <sheetViews>
    <sheetView tabSelected="1" view="pageBreakPreview" zoomScale="55" zoomScaleNormal="85" workbookViewId="0">
      <selection activeCell="A17" sqref="A17"/>
    </sheetView>
  </sheetViews>
  <sheetFormatPr defaultColWidth="8" defaultRowHeight="14.25" customHeight="1"/>
  <cols>
    <col min="1" max="1" width="25.2727272727273" customWidth="1"/>
    <col min="2" max="2" width="33.5454545454545" customWidth="1"/>
    <col min="3" max="8" width="12.5454545454545" customWidth="1"/>
    <col min="9" max="9" width="11.7181818181818" customWidth="1"/>
    <col min="10" max="14" width="12.5454545454545" customWidth="1"/>
    <col min="15" max="15" width="15.8181818181818" customWidth="1"/>
    <col min="16" max="16" width="9.54545454545454" customWidth="1"/>
    <col min="17" max="17" width="21.2727272727273" customWidth="1"/>
    <col min="18" max="18" width="10.5454545454545" customWidth="1"/>
    <col min="19" max="20" width="10.1727272727273" customWidth="1"/>
  </cols>
  <sheetData>
    <row r="1" customHeight="1" spans="9:20">
      <c r="I1" s="72"/>
      <c r="O1" s="72"/>
      <c r="P1" s="72"/>
      <c r="Q1" s="72"/>
      <c r="R1" s="72"/>
      <c r="S1" s="96" t="s">
        <v>24</v>
      </c>
      <c r="T1" s="37" t="s">
        <v>24</v>
      </c>
    </row>
    <row r="2" ht="36" customHeight="1" spans="1:20">
      <c r="A2" s="244" t="s">
        <v>25</v>
      </c>
      <c r="B2" s="20"/>
      <c r="C2" s="20"/>
      <c r="D2" s="20"/>
      <c r="E2" s="20"/>
      <c r="F2" s="20"/>
      <c r="G2" s="20"/>
      <c r="H2" s="20"/>
      <c r="I2" s="74"/>
      <c r="J2" s="20"/>
      <c r="K2" s="20"/>
      <c r="L2" s="20"/>
      <c r="M2" s="20"/>
      <c r="N2" s="20"/>
      <c r="O2" s="74"/>
      <c r="P2" s="74"/>
      <c r="Q2" s="74"/>
      <c r="R2" s="74"/>
      <c r="S2" s="20"/>
      <c r="T2" s="74"/>
    </row>
    <row r="3" ht="20.25" customHeight="1" spans="1:20">
      <c r="A3" s="43" t="str">
        <f>"单位名称："&amp;"曲靖市第三幼儿园"</f>
        <v>单位名称：曲靖市第三幼儿园</v>
      </c>
      <c r="B3" s="22"/>
      <c r="C3" s="22"/>
      <c r="D3" s="22"/>
      <c r="E3" s="22"/>
      <c r="F3" s="22"/>
      <c r="G3" s="22"/>
      <c r="H3" s="22"/>
      <c r="I3" s="63"/>
      <c r="J3" s="22"/>
      <c r="K3" s="22"/>
      <c r="L3" s="22"/>
      <c r="M3" s="22"/>
      <c r="N3" s="22"/>
      <c r="O3" s="63"/>
      <c r="P3" s="63"/>
      <c r="Q3" s="63"/>
      <c r="R3" s="63"/>
      <c r="S3" s="281" t="s">
        <v>2</v>
      </c>
      <c r="T3" s="266" t="s">
        <v>26</v>
      </c>
    </row>
    <row r="4" ht="18.75" customHeight="1" spans="1:20">
      <c r="A4" s="245" t="s">
        <v>27</v>
      </c>
      <c r="B4" s="246" t="s">
        <v>28</v>
      </c>
      <c r="C4" s="246" t="s">
        <v>29</v>
      </c>
      <c r="D4" s="247" t="s">
        <v>30</v>
      </c>
      <c r="E4" s="248"/>
      <c r="F4" s="248"/>
      <c r="G4" s="248"/>
      <c r="H4" s="248"/>
      <c r="I4" s="258"/>
      <c r="J4" s="248"/>
      <c r="K4" s="248"/>
      <c r="L4" s="248"/>
      <c r="M4" s="248"/>
      <c r="N4" s="259"/>
      <c r="O4" s="247" t="s">
        <v>20</v>
      </c>
      <c r="P4" s="247"/>
      <c r="Q4" s="247"/>
      <c r="R4" s="247"/>
      <c r="S4" s="248"/>
      <c r="T4" s="267"/>
    </row>
    <row r="5" ht="24.75" customHeight="1" spans="1:20">
      <c r="A5" s="249"/>
      <c r="B5" s="250"/>
      <c r="C5" s="250"/>
      <c r="D5" s="250" t="s">
        <v>31</v>
      </c>
      <c r="E5" s="250" t="s">
        <v>32</v>
      </c>
      <c r="F5" s="250" t="s">
        <v>33</v>
      </c>
      <c r="G5" s="250" t="s">
        <v>34</v>
      </c>
      <c r="H5" s="250" t="s">
        <v>35</v>
      </c>
      <c r="I5" s="260" t="s">
        <v>36</v>
      </c>
      <c r="J5" s="261"/>
      <c r="K5" s="261"/>
      <c r="L5" s="261"/>
      <c r="M5" s="261"/>
      <c r="N5" s="262"/>
      <c r="O5" s="263" t="s">
        <v>31</v>
      </c>
      <c r="P5" s="263" t="s">
        <v>32</v>
      </c>
      <c r="Q5" s="245" t="s">
        <v>33</v>
      </c>
      <c r="R5" s="246" t="s">
        <v>34</v>
      </c>
      <c r="S5" s="268" t="s">
        <v>35</v>
      </c>
      <c r="T5" s="246" t="s">
        <v>36</v>
      </c>
    </row>
    <row r="6" ht="24.75" customHeight="1" spans="1:20">
      <c r="A6" s="251"/>
      <c r="B6" s="252"/>
      <c r="C6" s="252"/>
      <c r="D6" s="252"/>
      <c r="E6" s="252"/>
      <c r="F6" s="252"/>
      <c r="G6" s="252"/>
      <c r="H6" s="252"/>
      <c r="I6" s="12" t="s">
        <v>31</v>
      </c>
      <c r="J6" s="264" t="s">
        <v>37</v>
      </c>
      <c r="K6" s="264" t="s">
        <v>38</v>
      </c>
      <c r="L6" s="264" t="s">
        <v>39</v>
      </c>
      <c r="M6" s="264" t="s">
        <v>40</v>
      </c>
      <c r="N6" s="264" t="s">
        <v>41</v>
      </c>
      <c r="O6" s="265"/>
      <c r="P6" s="265"/>
      <c r="Q6" s="269"/>
      <c r="R6" s="265"/>
      <c r="S6" s="252"/>
      <c r="T6" s="252"/>
    </row>
    <row r="7" ht="16.5" customHeight="1" spans="1:20">
      <c r="A7" s="253">
        <v>1</v>
      </c>
      <c r="B7" s="11">
        <v>2</v>
      </c>
      <c r="C7" s="11">
        <v>3</v>
      </c>
      <c r="D7" s="11">
        <v>4</v>
      </c>
      <c r="E7" s="254">
        <v>5</v>
      </c>
      <c r="F7" s="255">
        <v>6</v>
      </c>
      <c r="G7" s="255">
        <v>7</v>
      </c>
      <c r="H7" s="254">
        <v>8</v>
      </c>
      <c r="I7" s="254">
        <v>9</v>
      </c>
      <c r="J7" s="255">
        <v>10</v>
      </c>
      <c r="K7" s="255">
        <v>11</v>
      </c>
      <c r="L7" s="254">
        <v>12</v>
      </c>
      <c r="M7" s="254">
        <v>13</v>
      </c>
      <c r="N7" s="255">
        <v>14</v>
      </c>
      <c r="O7" s="255">
        <v>15</v>
      </c>
      <c r="P7" s="254">
        <v>16</v>
      </c>
      <c r="Q7" s="270">
        <v>17</v>
      </c>
      <c r="R7" s="271">
        <v>18</v>
      </c>
      <c r="S7" s="271">
        <v>19</v>
      </c>
      <c r="T7" s="271">
        <v>20</v>
      </c>
    </row>
    <row r="8" ht="16.5" customHeight="1" spans="1:20">
      <c r="A8" s="13" t="s">
        <v>42</v>
      </c>
      <c r="B8" s="13" t="s">
        <v>43</v>
      </c>
      <c r="C8" s="15">
        <v>1780.881996</v>
      </c>
      <c r="D8" s="15">
        <v>1780.881996</v>
      </c>
      <c r="E8" s="15">
        <v>1690.881996</v>
      </c>
      <c r="F8" s="15"/>
      <c r="G8" s="15"/>
      <c r="H8" s="15"/>
      <c r="I8" s="15">
        <v>90</v>
      </c>
      <c r="J8" s="15"/>
      <c r="K8" s="15"/>
      <c r="L8" s="15"/>
      <c r="M8" s="15"/>
      <c r="N8" s="15">
        <v>90</v>
      </c>
      <c r="O8" s="15"/>
      <c r="P8" s="15"/>
      <c r="Q8" s="15"/>
      <c r="R8" s="15"/>
      <c r="S8" s="15"/>
      <c r="T8" s="15"/>
    </row>
    <row r="9" ht="12.75" customHeight="1" spans="1:20">
      <c r="A9" s="256" t="s">
        <v>29</v>
      </c>
      <c r="B9" s="257"/>
      <c r="C9" s="15">
        <v>1780.881996</v>
      </c>
      <c r="D9" s="15">
        <v>1780.881996</v>
      </c>
      <c r="E9" s="15">
        <v>1690.881996</v>
      </c>
      <c r="F9" s="15"/>
      <c r="G9" s="15"/>
      <c r="H9" s="15"/>
      <c r="I9" s="15">
        <v>90</v>
      </c>
      <c r="J9" s="15"/>
      <c r="K9" s="15"/>
      <c r="L9" s="15"/>
      <c r="M9" s="15"/>
      <c r="N9" s="15">
        <v>90</v>
      </c>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8" scale="65" fitToWidth="0"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view="pageBreakPreview" zoomScale="70" zoomScaleNormal="100" workbookViewId="0">
      <selection activeCell="A17" sqref="A17"/>
    </sheetView>
  </sheetViews>
  <sheetFormatPr defaultColWidth="9.17272727272727" defaultRowHeight="14.25" customHeight="1" outlineLevelCol="6"/>
  <cols>
    <col min="1" max="1" width="27.4545454545455" customWidth="1"/>
    <col min="2" max="2" width="30.7181818181818" customWidth="1"/>
    <col min="3" max="3" width="27.4545454545455" customWidth="1"/>
    <col min="4" max="4" width="26.8181818181818" customWidth="1"/>
    <col min="5" max="7" width="30.4545454545455" customWidth="1"/>
  </cols>
  <sheetData>
    <row r="1" ht="13.5" customHeight="1" spans="4:7">
      <c r="D1" s="1"/>
      <c r="G1" s="2" t="s">
        <v>489</v>
      </c>
    </row>
    <row r="2" ht="27.75" customHeight="1" spans="1:7">
      <c r="A2" s="3" t="s">
        <v>490</v>
      </c>
      <c r="B2" s="3"/>
      <c r="C2" s="3"/>
      <c r="D2" s="3"/>
      <c r="E2" s="3"/>
      <c r="F2" s="3"/>
      <c r="G2" s="3"/>
    </row>
    <row r="3" ht="13.5" customHeight="1" spans="1:7">
      <c r="A3" s="4" t="str">
        <f>"单位名称："&amp;"曲靖市第三幼儿园"</f>
        <v>单位名称：曲靖市第三幼儿园</v>
      </c>
      <c r="B3" s="5"/>
      <c r="C3" s="5"/>
      <c r="D3" s="5"/>
      <c r="E3" s="6"/>
      <c r="F3" s="6"/>
      <c r="G3" s="289" t="s">
        <v>2</v>
      </c>
    </row>
    <row r="4" ht="21.75" customHeight="1" spans="1:7">
      <c r="A4" s="8" t="s">
        <v>222</v>
      </c>
      <c r="B4" s="8" t="s">
        <v>292</v>
      </c>
      <c r="C4" s="8" t="s">
        <v>224</v>
      </c>
      <c r="D4" s="9" t="s">
        <v>491</v>
      </c>
      <c r="E4" s="10" t="s">
        <v>32</v>
      </c>
      <c r="F4" s="10"/>
      <c r="G4" s="10"/>
    </row>
    <row r="5" ht="21.75" customHeight="1" spans="1:7">
      <c r="A5" s="8"/>
      <c r="B5" s="8"/>
      <c r="C5" s="8"/>
      <c r="D5" s="9"/>
      <c r="E5" s="10" t="s">
        <v>492</v>
      </c>
      <c r="F5" s="9" t="s">
        <v>493</v>
      </c>
      <c r="G5" s="9" t="s">
        <v>494</v>
      </c>
    </row>
    <row r="6" ht="40.5" customHeight="1" spans="1:7">
      <c r="A6" s="8"/>
      <c r="B6" s="8"/>
      <c r="C6" s="8"/>
      <c r="D6" s="9"/>
      <c r="E6" s="10"/>
      <c r="F6" s="9" t="s">
        <v>31</v>
      </c>
      <c r="G6" s="9"/>
    </row>
    <row r="7" ht="15.75" customHeight="1" spans="1:7">
      <c r="A7" s="11">
        <v>1</v>
      </c>
      <c r="B7" s="11">
        <v>2</v>
      </c>
      <c r="C7" s="11">
        <v>3</v>
      </c>
      <c r="D7" s="11">
        <v>4</v>
      </c>
      <c r="E7" s="11">
        <v>8</v>
      </c>
      <c r="F7" s="11">
        <v>9</v>
      </c>
      <c r="G7" s="12">
        <v>10</v>
      </c>
    </row>
    <row r="8" ht="26.25" customHeight="1" spans="1:7">
      <c r="A8" s="13" t="s">
        <v>43</v>
      </c>
      <c r="B8" s="14"/>
      <c r="C8" s="14"/>
      <c r="D8" s="14"/>
      <c r="E8" s="15">
        <v>700.03</v>
      </c>
      <c r="F8" s="15">
        <v>700.03</v>
      </c>
      <c r="G8" s="15">
        <v>700.03</v>
      </c>
    </row>
    <row r="9" ht="24.75" customHeight="1" spans="1:7">
      <c r="A9" s="13" t="s">
        <v>43</v>
      </c>
      <c r="B9" s="13" t="s">
        <v>495</v>
      </c>
      <c r="C9" s="13" t="s">
        <v>284</v>
      </c>
      <c r="D9" s="13" t="s">
        <v>496</v>
      </c>
      <c r="E9" s="15">
        <v>20</v>
      </c>
      <c r="F9" s="15">
        <v>20</v>
      </c>
      <c r="G9" s="15">
        <v>20</v>
      </c>
    </row>
    <row r="10" ht="24.75" customHeight="1" spans="1:7">
      <c r="A10" s="13" t="s">
        <v>43</v>
      </c>
      <c r="B10" s="13" t="s">
        <v>497</v>
      </c>
      <c r="C10" s="13" t="s">
        <v>286</v>
      </c>
      <c r="D10" s="13" t="s">
        <v>496</v>
      </c>
      <c r="E10" s="15">
        <v>140</v>
      </c>
      <c r="F10" s="15">
        <v>140</v>
      </c>
      <c r="G10" s="15">
        <v>140</v>
      </c>
    </row>
    <row r="11" ht="24.75" customHeight="1" spans="1:7">
      <c r="A11" s="13" t="s">
        <v>43</v>
      </c>
      <c r="B11" s="13" t="s">
        <v>498</v>
      </c>
      <c r="C11" s="13" t="s">
        <v>288</v>
      </c>
      <c r="D11" s="13" t="s">
        <v>496</v>
      </c>
      <c r="E11" s="15">
        <v>240</v>
      </c>
      <c r="F11" s="15">
        <v>240</v>
      </c>
      <c r="G11" s="15">
        <v>240</v>
      </c>
    </row>
    <row r="12" ht="24.75" customHeight="1" spans="1:7">
      <c r="A12" s="13" t="s">
        <v>43</v>
      </c>
      <c r="B12" s="13" t="s">
        <v>499</v>
      </c>
      <c r="C12" s="13" t="s">
        <v>313</v>
      </c>
      <c r="D12" s="13" t="s">
        <v>496</v>
      </c>
      <c r="E12" s="15">
        <v>0.03</v>
      </c>
      <c r="F12" s="15">
        <v>0.03</v>
      </c>
      <c r="G12" s="15">
        <v>0.03</v>
      </c>
    </row>
    <row r="13" ht="24.75" customHeight="1" spans="1:7">
      <c r="A13" s="13" t="s">
        <v>43</v>
      </c>
      <c r="B13" s="13" t="s">
        <v>500</v>
      </c>
      <c r="C13" s="13" t="s">
        <v>297</v>
      </c>
      <c r="D13" s="13" t="s">
        <v>496</v>
      </c>
      <c r="E13" s="15">
        <v>300</v>
      </c>
      <c r="F13" s="15">
        <v>300</v>
      </c>
      <c r="G13" s="15">
        <v>300</v>
      </c>
    </row>
    <row r="14" ht="18.75" customHeight="1" spans="1:7">
      <c r="A14" s="16" t="s">
        <v>29</v>
      </c>
      <c r="B14" s="17" t="s">
        <v>501</v>
      </c>
      <c r="C14" s="17"/>
      <c r="D14" s="18"/>
      <c r="E14" s="15">
        <v>700.03</v>
      </c>
      <c r="F14" s="15">
        <v>700.03</v>
      </c>
      <c r="G14" s="15">
        <v>700.03</v>
      </c>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pageSetup paperSize="8" scale="95" fitToWidth="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3"/>
  <sheetViews>
    <sheetView view="pageBreakPreview" zoomScale="40" zoomScaleNormal="70" workbookViewId="0">
      <selection activeCell="A26" sqref="A26"/>
    </sheetView>
  </sheetViews>
  <sheetFormatPr defaultColWidth="9.17272727272727" defaultRowHeight="14.25" customHeight="1"/>
  <cols>
    <col min="1" max="1" width="30.4545454545455" customWidth="1"/>
    <col min="2" max="2" width="37.7181818181818" customWidth="1"/>
    <col min="3" max="3" width="18.8181818181818" customWidth="1"/>
    <col min="4" max="4" width="21" customWidth="1"/>
    <col min="5" max="5" width="18.8181818181818" customWidth="1"/>
    <col min="6" max="6" width="20.1727272727273" customWidth="1"/>
    <col min="7" max="7" width="18.8181818181818" customWidth="1"/>
    <col min="8" max="8" width="19.8181818181818" customWidth="1"/>
    <col min="9" max="9" width="21.2727272727273" customWidth="1"/>
    <col min="10" max="10" width="15.5454545454545" customWidth="1"/>
    <col min="11" max="11" width="16.4545454545455" customWidth="1"/>
    <col min="12" max="12" width="13.5454545454545" customWidth="1"/>
    <col min="13" max="17" width="18.8181818181818" customWidth="1"/>
  </cols>
  <sheetData>
    <row r="1" ht="15.75" customHeight="1" spans="17:17">
      <c r="Q1" s="41" t="s">
        <v>44</v>
      </c>
    </row>
    <row r="2" ht="28.5" customHeight="1" spans="1:17">
      <c r="A2" s="3" t="s">
        <v>45</v>
      </c>
      <c r="B2" s="3"/>
      <c r="C2" s="3"/>
      <c r="D2" s="3"/>
      <c r="E2" s="3"/>
      <c r="F2" s="3"/>
      <c r="G2" s="3"/>
      <c r="H2" s="3"/>
      <c r="I2" s="3"/>
      <c r="J2" s="3"/>
      <c r="K2" s="3"/>
      <c r="L2" s="3"/>
      <c r="M2" s="3"/>
      <c r="N2" s="3"/>
      <c r="O2" s="3"/>
      <c r="P2" s="3"/>
      <c r="Q2" s="3"/>
    </row>
    <row r="3" ht="15" customHeight="1" spans="1:17">
      <c r="A3" s="225" t="str">
        <f>"单位名称："&amp;"曲靖市第三幼儿园"</f>
        <v>单位名称：曲靖市第三幼儿园</v>
      </c>
      <c r="B3" s="226"/>
      <c r="C3" s="61"/>
      <c r="D3" s="6"/>
      <c r="E3" s="61"/>
      <c r="F3" s="6"/>
      <c r="G3" s="61"/>
      <c r="H3" s="6"/>
      <c r="I3" s="6"/>
      <c r="J3" s="6"/>
      <c r="K3" s="61"/>
      <c r="L3" s="6"/>
      <c r="M3" s="61"/>
      <c r="N3" s="61"/>
      <c r="O3" s="6"/>
      <c r="P3" s="6"/>
      <c r="Q3" s="282" t="s">
        <v>2</v>
      </c>
    </row>
    <row r="4" ht="17.25" customHeight="1" spans="1:17">
      <c r="A4" s="227" t="s">
        <v>46</v>
      </c>
      <c r="B4" s="228" t="s">
        <v>47</v>
      </c>
      <c r="C4" s="229" t="s">
        <v>29</v>
      </c>
      <c r="D4" s="230" t="s">
        <v>48</v>
      </c>
      <c r="E4" s="10"/>
      <c r="F4" s="230" t="s">
        <v>49</v>
      </c>
      <c r="G4" s="10"/>
      <c r="H4" s="231" t="s">
        <v>32</v>
      </c>
      <c r="I4" s="237" t="s">
        <v>33</v>
      </c>
      <c r="J4" s="228" t="s">
        <v>50</v>
      </c>
      <c r="K4" s="238" t="s">
        <v>34</v>
      </c>
      <c r="L4" s="230" t="s">
        <v>36</v>
      </c>
      <c r="M4" s="239"/>
      <c r="N4" s="239"/>
      <c r="O4" s="239"/>
      <c r="P4" s="239"/>
      <c r="Q4" s="243"/>
    </row>
    <row r="5" ht="26.25" customHeight="1" spans="1:17">
      <c r="A5" s="10"/>
      <c r="B5" s="232"/>
      <c r="C5" s="232"/>
      <c r="D5" s="232" t="s">
        <v>29</v>
      </c>
      <c r="E5" s="232" t="s">
        <v>51</v>
      </c>
      <c r="F5" s="232" t="s">
        <v>29</v>
      </c>
      <c r="G5" s="233" t="s">
        <v>51</v>
      </c>
      <c r="H5" s="232"/>
      <c r="I5" s="232"/>
      <c r="J5" s="232"/>
      <c r="K5" s="233"/>
      <c r="L5" s="232" t="s">
        <v>31</v>
      </c>
      <c r="M5" s="240" t="s">
        <v>52</v>
      </c>
      <c r="N5" s="240" t="s">
        <v>53</v>
      </c>
      <c r="O5" s="240" t="s">
        <v>54</v>
      </c>
      <c r="P5" s="240" t="s">
        <v>55</v>
      </c>
      <c r="Q5" s="240" t="s">
        <v>56</v>
      </c>
    </row>
    <row r="6" ht="16.5" customHeight="1" spans="1:17">
      <c r="A6" s="10">
        <v>1</v>
      </c>
      <c r="B6" s="232">
        <v>2</v>
      </c>
      <c r="C6" s="232">
        <v>3</v>
      </c>
      <c r="D6" s="232">
        <v>4</v>
      </c>
      <c r="E6" s="234">
        <v>5</v>
      </c>
      <c r="F6" s="235">
        <v>6</v>
      </c>
      <c r="G6" s="234">
        <v>7</v>
      </c>
      <c r="H6" s="235">
        <v>8</v>
      </c>
      <c r="I6" s="234">
        <v>9</v>
      </c>
      <c r="J6" s="234">
        <v>10</v>
      </c>
      <c r="K6" s="234">
        <v>11</v>
      </c>
      <c r="L6" s="234">
        <v>12</v>
      </c>
      <c r="M6" s="241">
        <v>13</v>
      </c>
      <c r="N6" s="242">
        <v>14</v>
      </c>
      <c r="O6" s="242">
        <v>15</v>
      </c>
      <c r="P6" s="242">
        <v>16</v>
      </c>
      <c r="Q6" s="242">
        <v>17</v>
      </c>
    </row>
    <row r="7" ht="19.5" customHeight="1" spans="1:17">
      <c r="A7" s="13" t="s">
        <v>57</v>
      </c>
      <c r="B7" s="13" t="s">
        <v>58</v>
      </c>
      <c r="C7" s="15">
        <v>1403.68388</v>
      </c>
      <c r="D7" s="15">
        <v>1053.64788</v>
      </c>
      <c r="E7" s="15">
        <v>1013.64788</v>
      </c>
      <c r="F7" s="15">
        <v>350.03</v>
      </c>
      <c r="G7" s="15">
        <v>300.03</v>
      </c>
      <c r="H7" s="15">
        <v>1313.68388</v>
      </c>
      <c r="I7" s="15"/>
      <c r="J7" s="15"/>
      <c r="K7" s="15"/>
      <c r="L7" s="15">
        <v>90</v>
      </c>
      <c r="M7" s="15"/>
      <c r="N7" s="15"/>
      <c r="O7" s="15"/>
      <c r="P7" s="15"/>
      <c r="Q7" s="15">
        <v>90</v>
      </c>
    </row>
    <row r="8" ht="19.5" customHeight="1" spans="1:17">
      <c r="A8" s="172" t="s">
        <v>59</v>
      </c>
      <c r="B8" s="172" t="s">
        <v>60</v>
      </c>
      <c r="C8" s="15">
        <v>1403.68388</v>
      </c>
      <c r="D8" s="15">
        <v>1053.64788</v>
      </c>
      <c r="E8" s="15">
        <v>1013.64788</v>
      </c>
      <c r="F8" s="15">
        <v>350.03</v>
      </c>
      <c r="G8" s="15">
        <v>300.03</v>
      </c>
      <c r="H8" s="15">
        <v>1313.68388</v>
      </c>
      <c r="I8" s="15"/>
      <c r="J8" s="15"/>
      <c r="K8" s="15"/>
      <c r="L8" s="15">
        <v>90</v>
      </c>
      <c r="M8" s="15"/>
      <c r="N8" s="15"/>
      <c r="O8" s="15"/>
      <c r="P8" s="15"/>
      <c r="Q8" s="15">
        <v>90</v>
      </c>
    </row>
    <row r="9" ht="19.5" customHeight="1" spans="1:17">
      <c r="A9" s="215" t="s">
        <v>61</v>
      </c>
      <c r="B9" s="215" t="s">
        <v>62</v>
      </c>
      <c r="C9" s="15">
        <v>1403.68388</v>
      </c>
      <c r="D9" s="15">
        <v>1053.64788</v>
      </c>
      <c r="E9" s="15">
        <v>1013.64788</v>
      </c>
      <c r="F9" s="15">
        <v>350.03</v>
      </c>
      <c r="G9" s="15">
        <v>300.03</v>
      </c>
      <c r="H9" s="15">
        <v>1313.68388</v>
      </c>
      <c r="I9" s="15"/>
      <c r="J9" s="15"/>
      <c r="K9" s="15"/>
      <c r="L9" s="15">
        <v>90</v>
      </c>
      <c r="M9" s="15"/>
      <c r="N9" s="15"/>
      <c r="O9" s="15"/>
      <c r="P9" s="15"/>
      <c r="Q9" s="15">
        <v>90</v>
      </c>
    </row>
    <row r="10" ht="19.5" customHeight="1" spans="1:17">
      <c r="A10" s="13" t="s">
        <v>63</v>
      </c>
      <c r="B10" s="13" t="s">
        <v>64</v>
      </c>
      <c r="C10" s="15">
        <v>116.087292</v>
      </c>
      <c r="D10" s="15">
        <v>116.087292</v>
      </c>
      <c r="E10" s="15">
        <v>116.087292</v>
      </c>
      <c r="F10" s="15"/>
      <c r="G10" s="15"/>
      <c r="H10" s="15">
        <v>116.087292</v>
      </c>
      <c r="I10" s="15"/>
      <c r="J10" s="15"/>
      <c r="K10" s="15"/>
      <c r="L10" s="15"/>
      <c r="M10" s="15"/>
      <c r="N10" s="15"/>
      <c r="O10" s="15"/>
      <c r="P10" s="15"/>
      <c r="Q10" s="15"/>
    </row>
    <row r="11" ht="19.5" customHeight="1" spans="1:17">
      <c r="A11" s="172" t="s">
        <v>65</v>
      </c>
      <c r="B11" s="172" t="s">
        <v>66</v>
      </c>
      <c r="C11" s="15">
        <v>112.291206</v>
      </c>
      <c r="D11" s="15">
        <v>112.291206</v>
      </c>
      <c r="E11" s="15">
        <v>112.291206</v>
      </c>
      <c r="F11" s="15"/>
      <c r="G11" s="15"/>
      <c r="H11" s="15">
        <v>112.291206</v>
      </c>
      <c r="I11" s="15"/>
      <c r="J11" s="15"/>
      <c r="K11" s="15"/>
      <c r="L11" s="15"/>
      <c r="M11" s="15"/>
      <c r="N11" s="15"/>
      <c r="O11" s="15"/>
      <c r="P11" s="15"/>
      <c r="Q11" s="15"/>
    </row>
    <row r="12" ht="19.5" customHeight="1" spans="1:17">
      <c r="A12" s="215" t="s">
        <v>67</v>
      </c>
      <c r="B12" s="215" t="s">
        <v>68</v>
      </c>
      <c r="C12" s="15">
        <v>12.425382</v>
      </c>
      <c r="D12" s="15">
        <v>12.425382</v>
      </c>
      <c r="E12" s="15">
        <v>12.425382</v>
      </c>
      <c r="F12" s="15"/>
      <c r="G12" s="15"/>
      <c r="H12" s="15">
        <v>12.425382</v>
      </c>
      <c r="I12" s="15"/>
      <c r="J12" s="15"/>
      <c r="K12" s="15"/>
      <c r="L12" s="15"/>
      <c r="M12" s="15"/>
      <c r="N12" s="15"/>
      <c r="O12" s="15"/>
      <c r="P12" s="15"/>
      <c r="Q12" s="15"/>
    </row>
    <row r="13" ht="19.5" customHeight="1" spans="1:17">
      <c r="A13" s="215" t="s">
        <v>69</v>
      </c>
      <c r="B13" s="215" t="s">
        <v>70</v>
      </c>
      <c r="C13" s="15">
        <v>99.865824</v>
      </c>
      <c r="D13" s="15">
        <v>99.865824</v>
      </c>
      <c r="E13" s="15">
        <v>99.865824</v>
      </c>
      <c r="F13" s="15"/>
      <c r="G13" s="15"/>
      <c r="H13" s="15">
        <v>99.865824</v>
      </c>
      <c r="I13" s="15"/>
      <c r="J13" s="15"/>
      <c r="K13" s="15"/>
      <c r="L13" s="15"/>
      <c r="M13" s="15"/>
      <c r="N13" s="15"/>
      <c r="O13" s="15"/>
      <c r="P13" s="15"/>
      <c r="Q13" s="15"/>
    </row>
    <row r="14" ht="19.5" customHeight="1" spans="1:17">
      <c r="A14" s="172" t="s">
        <v>71</v>
      </c>
      <c r="B14" s="172" t="s">
        <v>72</v>
      </c>
      <c r="C14" s="15">
        <v>3.796086</v>
      </c>
      <c r="D14" s="15">
        <v>3.796086</v>
      </c>
      <c r="E14" s="15">
        <v>3.796086</v>
      </c>
      <c r="F14" s="15"/>
      <c r="G14" s="15"/>
      <c r="H14" s="15">
        <v>3.796086</v>
      </c>
      <c r="I14" s="15"/>
      <c r="J14" s="15"/>
      <c r="K14" s="15"/>
      <c r="L14" s="15"/>
      <c r="M14" s="15"/>
      <c r="N14" s="15"/>
      <c r="O14" s="15"/>
      <c r="P14" s="15"/>
      <c r="Q14" s="15"/>
    </row>
    <row r="15" ht="19.5" customHeight="1" spans="1:17">
      <c r="A15" s="215" t="s">
        <v>73</v>
      </c>
      <c r="B15" s="215" t="s">
        <v>72</v>
      </c>
      <c r="C15" s="15">
        <v>3.796086</v>
      </c>
      <c r="D15" s="15">
        <v>3.796086</v>
      </c>
      <c r="E15" s="15">
        <v>3.796086</v>
      </c>
      <c r="F15" s="15"/>
      <c r="G15" s="15"/>
      <c r="H15" s="15">
        <v>3.796086</v>
      </c>
      <c r="I15" s="15"/>
      <c r="J15" s="15"/>
      <c r="K15" s="15"/>
      <c r="L15" s="15"/>
      <c r="M15" s="15"/>
      <c r="N15" s="15"/>
      <c r="O15" s="15"/>
      <c r="P15" s="15"/>
      <c r="Q15" s="15"/>
    </row>
    <row r="16" ht="19.5" customHeight="1" spans="1:17">
      <c r="A16" s="13" t="s">
        <v>74</v>
      </c>
      <c r="B16" s="13" t="s">
        <v>75</v>
      </c>
      <c r="C16" s="15">
        <v>181.545856</v>
      </c>
      <c r="D16" s="15">
        <v>181.545856</v>
      </c>
      <c r="E16" s="15">
        <v>181.545856</v>
      </c>
      <c r="F16" s="15"/>
      <c r="G16" s="15"/>
      <c r="H16" s="15">
        <v>181.545856</v>
      </c>
      <c r="I16" s="15"/>
      <c r="J16" s="15"/>
      <c r="K16" s="15"/>
      <c r="L16" s="15"/>
      <c r="M16" s="15"/>
      <c r="N16" s="15"/>
      <c r="O16" s="15"/>
      <c r="P16" s="15"/>
      <c r="Q16" s="15"/>
    </row>
    <row r="17" ht="19.5" customHeight="1" spans="1:17">
      <c r="A17" s="172" t="s">
        <v>76</v>
      </c>
      <c r="B17" s="172" t="s">
        <v>77</v>
      </c>
      <c r="C17" s="15">
        <v>181.545856</v>
      </c>
      <c r="D17" s="15">
        <v>181.545856</v>
      </c>
      <c r="E17" s="15">
        <v>181.545856</v>
      </c>
      <c r="F17" s="15"/>
      <c r="G17" s="15"/>
      <c r="H17" s="15">
        <v>181.545856</v>
      </c>
      <c r="I17" s="15"/>
      <c r="J17" s="15"/>
      <c r="K17" s="15"/>
      <c r="L17" s="15"/>
      <c r="M17" s="15"/>
      <c r="N17" s="15"/>
      <c r="O17" s="15"/>
      <c r="P17" s="15"/>
      <c r="Q17" s="15"/>
    </row>
    <row r="18" ht="19.5" customHeight="1" spans="1:17">
      <c r="A18" s="215" t="s">
        <v>78</v>
      </c>
      <c r="B18" s="215" t="s">
        <v>79</v>
      </c>
      <c r="C18" s="15">
        <v>36.876264</v>
      </c>
      <c r="D18" s="15">
        <v>36.876264</v>
      </c>
      <c r="E18" s="15">
        <v>36.876264</v>
      </c>
      <c r="F18" s="15"/>
      <c r="G18" s="15"/>
      <c r="H18" s="15">
        <v>36.876264</v>
      </c>
      <c r="I18" s="15"/>
      <c r="J18" s="15"/>
      <c r="K18" s="15"/>
      <c r="L18" s="15"/>
      <c r="M18" s="15"/>
      <c r="N18" s="15"/>
      <c r="O18" s="15"/>
      <c r="P18" s="15"/>
      <c r="Q18" s="15"/>
    </row>
    <row r="19" ht="19.5" customHeight="1" spans="1:17">
      <c r="A19" s="215" t="s">
        <v>80</v>
      </c>
      <c r="B19" s="215" t="s">
        <v>81</v>
      </c>
      <c r="C19" s="15">
        <v>144.669592</v>
      </c>
      <c r="D19" s="15">
        <v>144.669592</v>
      </c>
      <c r="E19" s="15">
        <v>144.669592</v>
      </c>
      <c r="F19" s="15"/>
      <c r="G19" s="15"/>
      <c r="H19" s="15">
        <v>144.669592</v>
      </c>
      <c r="I19" s="15"/>
      <c r="J19" s="15"/>
      <c r="K19" s="15"/>
      <c r="L19" s="15"/>
      <c r="M19" s="15"/>
      <c r="N19" s="15"/>
      <c r="O19" s="15"/>
      <c r="P19" s="15"/>
      <c r="Q19" s="15"/>
    </row>
    <row r="20" ht="19.5" customHeight="1" spans="1:17">
      <c r="A20" s="13" t="s">
        <v>82</v>
      </c>
      <c r="B20" s="13" t="s">
        <v>83</v>
      </c>
      <c r="C20" s="15">
        <v>79.564968</v>
      </c>
      <c r="D20" s="15">
        <v>79.564968</v>
      </c>
      <c r="E20" s="15">
        <v>79.564968</v>
      </c>
      <c r="F20" s="15"/>
      <c r="G20" s="15"/>
      <c r="H20" s="15">
        <v>79.564968</v>
      </c>
      <c r="I20" s="15"/>
      <c r="J20" s="15"/>
      <c r="K20" s="15"/>
      <c r="L20" s="15"/>
      <c r="M20" s="15"/>
      <c r="N20" s="15"/>
      <c r="O20" s="15"/>
      <c r="P20" s="15"/>
      <c r="Q20" s="15"/>
    </row>
    <row r="21" ht="19.5" customHeight="1" spans="1:17">
      <c r="A21" s="172" t="s">
        <v>84</v>
      </c>
      <c r="B21" s="172" t="s">
        <v>85</v>
      </c>
      <c r="C21" s="15">
        <v>79.564968</v>
      </c>
      <c r="D21" s="15">
        <v>79.564968</v>
      </c>
      <c r="E21" s="15">
        <v>79.564968</v>
      </c>
      <c r="F21" s="15"/>
      <c r="G21" s="15"/>
      <c r="H21" s="15">
        <v>79.564968</v>
      </c>
      <c r="I21" s="15"/>
      <c r="J21" s="15"/>
      <c r="K21" s="15"/>
      <c r="L21" s="15"/>
      <c r="M21" s="15"/>
      <c r="N21" s="15"/>
      <c r="O21" s="15"/>
      <c r="P21" s="15"/>
      <c r="Q21" s="15"/>
    </row>
    <row r="22" ht="19.5" customHeight="1" spans="1:17">
      <c r="A22" s="215" t="s">
        <v>86</v>
      </c>
      <c r="B22" s="215" t="s">
        <v>87</v>
      </c>
      <c r="C22" s="15">
        <v>79.564968</v>
      </c>
      <c r="D22" s="15">
        <v>79.564968</v>
      </c>
      <c r="E22" s="15">
        <v>79.564968</v>
      </c>
      <c r="F22" s="15"/>
      <c r="G22" s="15"/>
      <c r="H22" s="15">
        <v>79.564968</v>
      </c>
      <c r="I22" s="15"/>
      <c r="J22" s="15"/>
      <c r="K22" s="15"/>
      <c r="L22" s="15"/>
      <c r="M22" s="15"/>
      <c r="N22" s="15"/>
      <c r="O22" s="15"/>
      <c r="P22" s="15"/>
      <c r="Q22" s="15"/>
    </row>
    <row r="23" ht="17.25" customHeight="1" spans="1:17">
      <c r="A23" s="236" t="s">
        <v>88</v>
      </c>
      <c r="B23" s="237" t="s">
        <v>88</v>
      </c>
      <c r="C23" s="15">
        <v>1780.881996</v>
      </c>
      <c r="D23" s="15">
        <v>1430.845996</v>
      </c>
      <c r="E23" s="15">
        <v>1390.845996</v>
      </c>
      <c r="F23" s="15">
        <v>350.03</v>
      </c>
      <c r="G23" s="15">
        <v>300.03</v>
      </c>
      <c r="H23" s="15">
        <v>1690.881996</v>
      </c>
      <c r="I23" s="15"/>
      <c r="J23" s="15"/>
      <c r="K23" s="15"/>
      <c r="L23" s="15">
        <v>90</v>
      </c>
      <c r="M23" s="15"/>
      <c r="N23" s="15"/>
      <c r="O23" s="15"/>
      <c r="P23" s="15"/>
      <c r="Q23" s="15">
        <v>90</v>
      </c>
    </row>
  </sheetData>
  <mergeCells count="13">
    <mergeCell ref="A2:Q2"/>
    <mergeCell ref="A3:N3"/>
    <mergeCell ref="D4:E4"/>
    <mergeCell ref="F4:G4"/>
    <mergeCell ref="L4:Q4"/>
    <mergeCell ref="A23:B23"/>
    <mergeCell ref="A4:A5"/>
    <mergeCell ref="B4:B5"/>
    <mergeCell ref="C4:C5"/>
    <mergeCell ref="H4:H5"/>
    <mergeCell ref="I4:I5"/>
    <mergeCell ref="J4:J5"/>
    <mergeCell ref="K4:K5"/>
  </mergeCells>
  <pageMargins left="0.75" right="0.75" top="1" bottom="1" header="0.5" footer="0.5"/>
  <pageSetup paperSize="8" scale="55" fitToWidth="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view="pageBreakPreview" zoomScale="85" zoomScaleNormal="85" workbookViewId="0">
      <selection activeCell="A20" sqref="A20"/>
    </sheetView>
  </sheetViews>
  <sheetFormatPr defaultColWidth="9.17272727272727" defaultRowHeight="14.25" customHeight="1" outlineLevelCol="3"/>
  <cols>
    <col min="1" max="1" width="49.2727272727273" customWidth="1"/>
    <col min="2" max="2" width="38.8181818181818" customWidth="1"/>
    <col min="3" max="3" width="52.7181818181818" customWidth="1"/>
    <col min="4" max="4" width="36.4545454545455" customWidth="1"/>
  </cols>
  <sheetData>
    <row r="1" customHeight="1" spans="1:4">
      <c r="A1" s="206"/>
      <c r="C1" s="218"/>
      <c r="D1" s="160" t="s">
        <v>89</v>
      </c>
    </row>
    <row r="2" ht="31.5" customHeight="1" spans="1:4">
      <c r="A2" s="51" t="s">
        <v>90</v>
      </c>
      <c r="B2" s="219"/>
      <c r="C2" s="218"/>
      <c r="D2" s="219"/>
    </row>
    <row r="3" ht="17.25" customHeight="1" spans="1:4">
      <c r="A3" s="113" t="str">
        <f>"单位名称："&amp;"曲靖市第三幼儿园"</f>
        <v>单位名称：曲靖市第三幼儿园</v>
      </c>
      <c r="B3" s="220"/>
      <c r="C3" s="218"/>
      <c r="D3" s="283" t="s">
        <v>2</v>
      </c>
    </row>
    <row r="4" ht="19.5" customHeight="1" spans="1:4">
      <c r="A4" s="10" t="s">
        <v>3</v>
      </c>
      <c r="B4" s="10"/>
      <c r="C4" s="221" t="s">
        <v>4</v>
      </c>
      <c r="D4" s="189"/>
    </row>
    <row r="5" ht="21.75" customHeight="1" spans="1:4">
      <c r="A5" s="10" t="s">
        <v>5</v>
      </c>
      <c r="B5" s="222" t="s">
        <v>6</v>
      </c>
      <c r="C5" s="223" t="s">
        <v>91</v>
      </c>
      <c r="D5" s="222" t="s">
        <v>6</v>
      </c>
    </row>
    <row r="6" ht="17.25" customHeight="1" spans="1:4">
      <c r="A6" s="10"/>
      <c r="B6" s="224"/>
      <c r="C6" s="223"/>
      <c r="D6" s="224"/>
    </row>
    <row r="7" ht="17.25" customHeight="1" spans="1:4">
      <c r="A7" s="13" t="s">
        <v>92</v>
      </c>
      <c r="B7" s="15">
        <v>1690.881996</v>
      </c>
      <c r="C7" s="13" t="s">
        <v>93</v>
      </c>
      <c r="D7" s="15">
        <v>1690.881996</v>
      </c>
    </row>
    <row r="8" ht="17.25" customHeight="1" spans="1:4">
      <c r="A8" s="13" t="s">
        <v>94</v>
      </c>
      <c r="B8" s="15">
        <v>1690.881996</v>
      </c>
      <c r="C8" s="13" t="str">
        <f>"(一)"&amp;"教育支出"</f>
        <v>(一)教育支出</v>
      </c>
      <c r="D8" s="15">
        <v>1313.68388</v>
      </c>
    </row>
    <row r="9" ht="17.25" customHeight="1" spans="1:4">
      <c r="A9" s="13" t="s">
        <v>95</v>
      </c>
      <c r="B9" s="15"/>
      <c r="C9" s="13" t="str">
        <f>"(二)"&amp;"社会保障和就业支出"</f>
        <v>(二)社会保障和就业支出</v>
      </c>
      <c r="D9" s="15">
        <v>116.087292</v>
      </c>
    </row>
    <row r="10" ht="17.25" customHeight="1" spans="1:4">
      <c r="A10" s="13" t="s">
        <v>96</v>
      </c>
      <c r="B10" s="15"/>
      <c r="C10" s="13" t="str">
        <f>"(三)"&amp;"卫生健康支出"</f>
        <v>(三)卫生健康支出</v>
      </c>
      <c r="D10" s="15">
        <v>181.545856</v>
      </c>
    </row>
    <row r="11" ht="17.25" customHeight="1" spans="1:4">
      <c r="A11" s="13" t="s">
        <v>97</v>
      </c>
      <c r="B11" s="15"/>
      <c r="C11" s="13" t="str">
        <f>"(四)"&amp;"住房保障支出"</f>
        <v>(四)住房保障支出</v>
      </c>
      <c r="D11" s="15">
        <v>79.564968</v>
      </c>
    </row>
    <row r="12" ht="17.25" customHeight="1" spans="1:4">
      <c r="A12" s="13" t="s">
        <v>94</v>
      </c>
      <c r="B12" s="15"/>
      <c r="C12" s="13"/>
      <c r="D12" s="15"/>
    </row>
    <row r="13" ht="17.25" customHeight="1" spans="1:4">
      <c r="A13" s="13" t="s">
        <v>95</v>
      </c>
      <c r="B13" s="15"/>
      <c r="C13" s="13"/>
      <c r="D13" s="15"/>
    </row>
    <row r="14" ht="17.25" customHeight="1" spans="1:4">
      <c r="A14" s="13" t="s">
        <v>96</v>
      </c>
      <c r="B14" s="15"/>
      <c r="C14" s="13"/>
      <c r="D14" s="15"/>
    </row>
    <row r="15" customHeight="1" spans="1:4">
      <c r="A15" s="13"/>
      <c r="B15" s="15"/>
      <c r="C15" s="13" t="s">
        <v>98</v>
      </c>
      <c r="D15" s="15"/>
    </row>
    <row r="16" ht="17.25" customHeight="1" spans="1:4">
      <c r="A16" s="223" t="s">
        <v>99</v>
      </c>
      <c r="B16" s="15">
        <v>1690.881996</v>
      </c>
      <c r="C16" s="223" t="s">
        <v>23</v>
      </c>
      <c r="D16" s="15">
        <v>1690.881996</v>
      </c>
    </row>
  </sheetData>
  <mergeCells count="8">
    <mergeCell ref="A2:D2"/>
    <mergeCell ref="A3:B3"/>
    <mergeCell ref="A4:B4"/>
    <mergeCell ref="C4:D4"/>
    <mergeCell ref="A5:A6"/>
    <mergeCell ref="B5:B6"/>
    <mergeCell ref="C5:C6"/>
    <mergeCell ref="D5:D6"/>
  </mergeCells>
  <pageMargins left="0.75" right="0.75" top="1" bottom="1" header="0.5" footer="0.5"/>
  <pageSetup paperSize="8" scale="110" fitToWidth="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view="pageBreakPreview" zoomScale="55" zoomScaleNormal="85" workbookViewId="0">
      <selection activeCell="A25" sqref="A25"/>
    </sheetView>
  </sheetViews>
  <sheetFormatPr defaultColWidth="9.17272727272727" defaultRowHeight="14.25" customHeight="1" outlineLevelCol="6"/>
  <cols>
    <col min="1" max="1" width="20.1727272727273" customWidth="1"/>
    <col min="2" max="2" width="44" customWidth="1"/>
    <col min="3" max="3" width="24.2727272727273" customWidth="1"/>
    <col min="4" max="4" width="16.5454545454545" customWidth="1"/>
    <col min="5" max="6" width="24.2727272727273" customWidth="1"/>
    <col min="7" max="7" width="26.5454545454545" customWidth="1"/>
  </cols>
  <sheetData>
    <row r="1" customHeight="1" spans="4:7">
      <c r="D1" s="210"/>
      <c r="F1" s="56"/>
      <c r="G1" s="41" t="s">
        <v>100</v>
      </c>
    </row>
    <row r="2" ht="39" customHeight="1" spans="1:7">
      <c r="A2" s="112" t="s">
        <v>101</v>
      </c>
      <c r="B2" s="112"/>
      <c r="C2" s="112"/>
      <c r="D2" s="112"/>
      <c r="E2" s="112"/>
      <c r="F2" s="112"/>
      <c r="G2" s="112"/>
    </row>
    <row r="3" ht="18" customHeight="1" spans="1:7">
      <c r="A3" s="4" t="str">
        <f>"单位名称："&amp;"曲靖市第三幼儿园"</f>
        <v>单位名称：曲靖市第三幼儿园</v>
      </c>
      <c r="F3" s="108"/>
      <c r="G3" s="283" t="s">
        <v>2</v>
      </c>
    </row>
    <row r="4" ht="20.25" customHeight="1" spans="1:7">
      <c r="A4" s="211" t="s">
        <v>102</v>
      </c>
      <c r="B4" s="212"/>
      <c r="C4" s="66" t="s">
        <v>29</v>
      </c>
      <c r="D4" s="213" t="s">
        <v>48</v>
      </c>
      <c r="E4" s="10"/>
      <c r="F4" s="10"/>
      <c r="G4" s="10" t="s">
        <v>49</v>
      </c>
    </row>
    <row r="5" ht="20.25" customHeight="1" spans="1:7">
      <c r="A5" s="214" t="s">
        <v>46</v>
      </c>
      <c r="B5" s="214" t="s">
        <v>47</v>
      </c>
      <c r="C5" s="10"/>
      <c r="D5" s="65" t="s">
        <v>31</v>
      </c>
      <c r="E5" s="65" t="s">
        <v>103</v>
      </c>
      <c r="F5" s="65" t="s">
        <v>104</v>
      </c>
      <c r="G5" s="10"/>
    </row>
    <row r="6" ht="13.5" customHeight="1" spans="1:7">
      <c r="A6" s="214" t="s">
        <v>105</v>
      </c>
      <c r="B6" s="214" t="s">
        <v>106</v>
      </c>
      <c r="C6" s="214" t="s">
        <v>107</v>
      </c>
      <c r="D6" s="135" t="s">
        <v>108</v>
      </c>
      <c r="E6" s="135" t="s">
        <v>109</v>
      </c>
      <c r="F6" s="135" t="s">
        <v>110</v>
      </c>
      <c r="G6" s="70">
        <v>7</v>
      </c>
    </row>
    <row r="7" ht="18" customHeight="1" spans="1:7">
      <c r="A7" s="13" t="s">
        <v>57</v>
      </c>
      <c r="B7" s="13" t="s">
        <v>58</v>
      </c>
      <c r="C7" s="15">
        <v>1313.68</v>
      </c>
      <c r="D7" s="15">
        <v>1013.65</v>
      </c>
      <c r="E7" s="15">
        <v>926.83</v>
      </c>
      <c r="F7" s="15">
        <v>86.816616</v>
      </c>
      <c r="G7" s="15">
        <v>300.03</v>
      </c>
    </row>
    <row r="8" ht="18" customHeight="1" spans="1:7">
      <c r="A8" s="172" t="s">
        <v>59</v>
      </c>
      <c r="B8" s="172" t="s">
        <v>60</v>
      </c>
      <c r="C8" s="15">
        <v>1313.68</v>
      </c>
      <c r="D8" s="15">
        <v>1013.65</v>
      </c>
      <c r="E8" s="15">
        <v>926.83</v>
      </c>
      <c r="F8" s="15">
        <v>86.816616</v>
      </c>
      <c r="G8" s="15">
        <v>300.03</v>
      </c>
    </row>
    <row r="9" ht="18" customHeight="1" spans="1:7">
      <c r="A9" s="215" t="s">
        <v>61</v>
      </c>
      <c r="B9" s="215" t="s">
        <v>62</v>
      </c>
      <c r="C9" s="15">
        <v>1313.68</v>
      </c>
      <c r="D9" s="15">
        <v>1013.65</v>
      </c>
      <c r="E9" s="15">
        <v>926.83</v>
      </c>
      <c r="F9" s="15">
        <v>86.816616</v>
      </c>
      <c r="G9" s="15">
        <v>300.03</v>
      </c>
    </row>
    <row r="10" ht="18" customHeight="1" spans="1:7">
      <c r="A10" s="13" t="s">
        <v>63</v>
      </c>
      <c r="B10" s="13" t="s">
        <v>64</v>
      </c>
      <c r="C10" s="15">
        <v>116.087292</v>
      </c>
      <c r="D10" s="15">
        <v>116.087292</v>
      </c>
      <c r="E10" s="15">
        <v>103.66191</v>
      </c>
      <c r="F10" s="15">
        <v>12.425382</v>
      </c>
      <c r="G10" s="15"/>
    </row>
    <row r="11" ht="18" customHeight="1" spans="1:7">
      <c r="A11" s="172" t="s">
        <v>65</v>
      </c>
      <c r="B11" s="172" t="s">
        <v>66</v>
      </c>
      <c r="C11" s="15">
        <v>112.291206</v>
      </c>
      <c r="D11" s="15">
        <v>112.291206</v>
      </c>
      <c r="E11" s="15">
        <v>99.865824</v>
      </c>
      <c r="F11" s="15">
        <v>12.425382</v>
      </c>
      <c r="G11" s="15"/>
    </row>
    <row r="12" ht="18" customHeight="1" spans="1:7">
      <c r="A12" s="215" t="s">
        <v>67</v>
      </c>
      <c r="B12" s="215" t="s">
        <v>68</v>
      </c>
      <c r="C12" s="15">
        <v>12.425382</v>
      </c>
      <c r="D12" s="15">
        <v>12.425382</v>
      </c>
      <c r="E12" s="15"/>
      <c r="F12" s="15">
        <v>12.425382</v>
      </c>
      <c r="G12" s="15"/>
    </row>
    <row r="13" ht="18" customHeight="1" spans="1:7">
      <c r="A13" s="215" t="s">
        <v>69</v>
      </c>
      <c r="B13" s="215" t="s">
        <v>70</v>
      </c>
      <c r="C13" s="15">
        <v>99.865824</v>
      </c>
      <c r="D13" s="15">
        <v>99.865824</v>
      </c>
      <c r="E13" s="15">
        <v>99.865824</v>
      </c>
      <c r="F13" s="15"/>
      <c r="G13" s="15"/>
    </row>
    <row r="14" ht="18" customHeight="1" spans="1:7">
      <c r="A14" s="172" t="s">
        <v>71</v>
      </c>
      <c r="B14" s="172" t="s">
        <v>72</v>
      </c>
      <c r="C14" s="15">
        <v>3.796086</v>
      </c>
      <c r="D14" s="15">
        <v>3.796086</v>
      </c>
      <c r="E14" s="15">
        <v>3.796086</v>
      </c>
      <c r="F14" s="15"/>
      <c r="G14" s="15"/>
    </row>
    <row r="15" ht="18" customHeight="1" spans="1:7">
      <c r="A15" s="215" t="s">
        <v>73</v>
      </c>
      <c r="B15" s="215" t="s">
        <v>72</v>
      </c>
      <c r="C15" s="15">
        <v>3.796086</v>
      </c>
      <c r="D15" s="15">
        <v>3.796086</v>
      </c>
      <c r="E15" s="15">
        <v>3.796086</v>
      </c>
      <c r="F15" s="15"/>
      <c r="G15" s="15"/>
    </row>
    <row r="16" ht="18" customHeight="1" spans="1:7">
      <c r="A16" s="13" t="s">
        <v>74</v>
      </c>
      <c r="B16" s="13" t="s">
        <v>75</v>
      </c>
      <c r="C16" s="15">
        <v>181.545856</v>
      </c>
      <c r="D16" s="15">
        <v>181.545856</v>
      </c>
      <c r="E16" s="15">
        <v>181.545856</v>
      </c>
      <c r="F16" s="15"/>
      <c r="G16" s="15"/>
    </row>
    <row r="17" ht="18" customHeight="1" spans="1:7">
      <c r="A17" s="172" t="s">
        <v>76</v>
      </c>
      <c r="B17" s="172" t="s">
        <v>77</v>
      </c>
      <c r="C17" s="15">
        <v>181.545856</v>
      </c>
      <c r="D17" s="15">
        <v>181.545856</v>
      </c>
      <c r="E17" s="15">
        <v>181.545856</v>
      </c>
      <c r="F17" s="15"/>
      <c r="G17" s="15"/>
    </row>
    <row r="18" ht="18" customHeight="1" spans="1:7">
      <c r="A18" s="215" t="s">
        <v>78</v>
      </c>
      <c r="B18" s="215" t="s">
        <v>79</v>
      </c>
      <c r="C18" s="15">
        <v>36.876264</v>
      </c>
      <c r="D18" s="15">
        <v>36.876264</v>
      </c>
      <c r="E18" s="15">
        <v>36.876264</v>
      </c>
      <c r="F18" s="15"/>
      <c r="G18" s="15"/>
    </row>
    <row r="19" ht="18" customHeight="1" spans="1:7">
      <c r="A19" s="215" t="s">
        <v>80</v>
      </c>
      <c r="B19" s="215" t="s">
        <v>81</v>
      </c>
      <c r="C19" s="15">
        <v>144.669592</v>
      </c>
      <c r="D19" s="15">
        <v>144.669592</v>
      </c>
      <c r="E19" s="15">
        <v>144.669592</v>
      </c>
      <c r="F19" s="15"/>
      <c r="G19" s="15"/>
    </row>
    <row r="20" ht="18" customHeight="1" spans="1:7">
      <c r="A20" s="13" t="s">
        <v>82</v>
      </c>
      <c r="B20" s="13" t="s">
        <v>83</v>
      </c>
      <c r="C20" s="15">
        <v>79.564968</v>
      </c>
      <c r="D20" s="15">
        <v>79.564968</v>
      </c>
      <c r="E20" s="15">
        <v>79.564968</v>
      </c>
      <c r="F20" s="15"/>
      <c r="G20" s="15"/>
    </row>
    <row r="21" ht="18" customHeight="1" spans="1:7">
      <c r="A21" s="172" t="s">
        <v>84</v>
      </c>
      <c r="B21" s="172" t="s">
        <v>85</v>
      </c>
      <c r="C21" s="15">
        <v>79.564968</v>
      </c>
      <c r="D21" s="15">
        <v>79.564968</v>
      </c>
      <c r="E21" s="15">
        <v>79.564968</v>
      </c>
      <c r="F21" s="15"/>
      <c r="G21" s="15"/>
    </row>
    <row r="22" ht="18" customHeight="1" spans="1:7">
      <c r="A22" s="215" t="s">
        <v>86</v>
      </c>
      <c r="B22" s="215" t="s">
        <v>87</v>
      </c>
      <c r="C22" s="15">
        <v>79.564968</v>
      </c>
      <c r="D22" s="15">
        <v>79.564968</v>
      </c>
      <c r="E22" s="15">
        <v>79.564968</v>
      </c>
      <c r="F22" s="15"/>
      <c r="G22" s="15"/>
    </row>
    <row r="23" ht="18" customHeight="1" spans="1:7">
      <c r="A23" s="216" t="s">
        <v>88</v>
      </c>
      <c r="B23" s="217" t="s">
        <v>88</v>
      </c>
      <c r="C23" s="15">
        <v>1690.88</v>
      </c>
      <c r="D23" s="15">
        <v>1390.85</v>
      </c>
      <c r="E23" s="15">
        <v>1291.6</v>
      </c>
      <c r="F23" s="15">
        <v>99.241998</v>
      </c>
      <c r="G23" s="15">
        <v>300.03</v>
      </c>
    </row>
  </sheetData>
  <mergeCells count="7">
    <mergeCell ref="A2:G2"/>
    <mergeCell ref="A3:E3"/>
    <mergeCell ref="A4:B4"/>
    <mergeCell ref="D4:F4"/>
    <mergeCell ref="A23:B23"/>
    <mergeCell ref="C4:C5"/>
    <mergeCell ref="G4:G5"/>
  </mergeCells>
  <pageMargins left="0.75" right="0.75" top="1" bottom="1" header="0.5" footer="0.5"/>
  <pageSetup paperSize="8" scale="105" fitToWidth="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Z52"/>
  <sheetViews>
    <sheetView showGridLines="0" view="pageBreakPreview" zoomScale="40" zoomScaleNormal="70" workbookViewId="0">
      <selection activeCell="E12" sqref="E12"/>
    </sheetView>
  </sheetViews>
  <sheetFormatPr defaultColWidth="9.17272727272727" defaultRowHeight="14.25" customHeight="1"/>
  <cols>
    <col min="1" max="1" width="5.81818181818182" customWidth="1"/>
    <col min="2" max="2" width="7.17272727272727" customWidth="1"/>
    <col min="3" max="3" width="44" customWidth="1"/>
    <col min="4" max="4" width="29.5454545454545" customWidth="1"/>
    <col min="5" max="13" width="19.4545454545455" customWidth="1"/>
    <col min="14" max="14" width="7.54545454545455" customWidth="1"/>
    <col min="15" max="15" width="6.27272727272727" customWidth="1"/>
    <col min="16" max="16" width="44" customWidth="1"/>
    <col min="17" max="17" width="21.7181818181818" customWidth="1"/>
    <col min="18" max="26" width="18.8181818181818" customWidth="1"/>
  </cols>
  <sheetData>
    <row r="1" ht="12" customHeight="1" spans="1:26">
      <c r="A1" s="186"/>
      <c r="D1" s="57"/>
      <c r="K1" s="57"/>
      <c r="L1" s="57"/>
      <c r="M1" s="57"/>
      <c r="Q1" s="57"/>
      <c r="W1" s="56"/>
      <c r="X1" s="56"/>
      <c r="Y1" s="56"/>
      <c r="Z1" s="55" t="s">
        <v>111</v>
      </c>
    </row>
    <row r="2" ht="39" customHeight="1" spans="1:26">
      <c r="A2" s="187" t="s">
        <v>112</v>
      </c>
      <c r="B2" s="188"/>
      <c r="C2" s="188"/>
      <c r="D2" s="188"/>
      <c r="E2" s="188"/>
      <c r="F2" s="188"/>
      <c r="G2" s="188"/>
      <c r="H2" s="188"/>
      <c r="I2" s="188"/>
      <c r="J2" s="188"/>
      <c r="K2" s="188"/>
      <c r="L2" s="188"/>
      <c r="M2" s="188"/>
      <c r="N2" s="188"/>
      <c r="O2" s="188"/>
      <c r="P2" s="188"/>
      <c r="Q2" s="188"/>
      <c r="R2" s="188"/>
      <c r="S2" s="188"/>
      <c r="T2" s="188"/>
      <c r="U2" s="188"/>
      <c r="V2" s="188"/>
      <c r="W2" s="188"/>
      <c r="X2" s="188"/>
      <c r="Y2" s="188"/>
      <c r="Z2" s="206"/>
    </row>
    <row r="3" ht="19.5" customHeight="1" spans="1:26">
      <c r="A3" s="21" t="str">
        <f>"单位名称："&amp;"曲靖市第三幼儿园"</f>
        <v>单位名称：曲靖市第三幼儿园</v>
      </c>
      <c r="D3" s="57"/>
      <c r="K3" s="57"/>
      <c r="L3" s="57"/>
      <c r="M3" s="57"/>
      <c r="Q3" s="57"/>
      <c r="W3" s="108"/>
      <c r="X3" s="108"/>
      <c r="Y3" s="108"/>
      <c r="Z3" s="108" t="s">
        <v>2</v>
      </c>
    </row>
    <row r="4" ht="19.5" customHeight="1" spans="1:26">
      <c r="A4" s="189" t="s">
        <v>4</v>
      </c>
      <c r="B4" s="189"/>
      <c r="C4" s="189"/>
      <c r="D4" s="189"/>
      <c r="E4" s="189"/>
      <c r="F4" s="189"/>
      <c r="G4" s="189"/>
      <c r="H4" s="189"/>
      <c r="I4" s="189"/>
      <c r="J4" s="189"/>
      <c r="K4" s="189"/>
      <c r="L4" s="189"/>
      <c r="M4" s="189"/>
      <c r="N4" s="189" t="s">
        <v>4</v>
      </c>
      <c r="O4" s="189"/>
      <c r="P4" s="189"/>
      <c r="Q4" s="189"/>
      <c r="R4" s="189"/>
      <c r="S4" s="189"/>
      <c r="T4" s="189"/>
      <c r="U4" s="189"/>
      <c r="V4" s="189"/>
      <c r="W4" s="189"/>
      <c r="X4" s="189"/>
      <c r="Y4" s="189"/>
      <c r="Z4" s="189"/>
    </row>
    <row r="5" ht="21.75" customHeight="1" spans="1:26">
      <c r="A5" s="190" t="s">
        <v>113</v>
      </c>
      <c r="B5" s="191"/>
      <c r="C5" s="190"/>
      <c r="D5" s="189" t="s">
        <v>29</v>
      </c>
      <c r="E5" s="189" t="s">
        <v>32</v>
      </c>
      <c r="F5" s="189"/>
      <c r="G5" s="189"/>
      <c r="H5" s="189" t="s">
        <v>33</v>
      </c>
      <c r="I5" s="189"/>
      <c r="J5" s="189"/>
      <c r="K5" s="189" t="s">
        <v>34</v>
      </c>
      <c r="L5" s="189"/>
      <c r="M5" s="189"/>
      <c r="N5" s="190" t="s">
        <v>114</v>
      </c>
      <c r="O5" s="191"/>
      <c r="P5" s="190"/>
      <c r="Q5" s="189" t="s">
        <v>29</v>
      </c>
      <c r="R5" s="203" t="s">
        <v>32</v>
      </c>
      <c r="S5" s="204"/>
      <c r="T5" s="205"/>
      <c r="U5" s="203" t="s">
        <v>33</v>
      </c>
      <c r="V5" s="204"/>
      <c r="W5" s="189"/>
      <c r="X5" s="189" t="s">
        <v>34</v>
      </c>
      <c r="Y5" s="189"/>
      <c r="Z5" s="205"/>
    </row>
    <row r="6" ht="17.25" customHeight="1" spans="1:26">
      <c r="A6" s="192" t="s">
        <v>115</v>
      </c>
      <c r="B6" s="192" t="s">
        <v>116</v>
      </c>
      <c r="C6" s="192" t="s">
        <v>47</v>
      </c>
      <c r="D6" s="189"/>
      <c r="E6" s="189" t="s">
        <v>31</v>
      </c>
      <c r="F6" s="189" t="s">
        <v>48</v>
      </c>
      <c r="G6" s="189" t="s">
        <v>49</v>
      </c>
      <c r="H6" s="189" t="s">
        <v>31</v>
      </c>
      <c r="I6" s="189" t="s">
        <v>48</v>
      </c>
      <c r="J6" s="189" t="s">
        <v>49</v>
      </c>
      <c r="K6" s="189" t="s">
        <v>31</v>
      </c>
      <c r="L6" s="189" t="s">
        <v>48</v>
      </c>
      <c r="M6" s="189" t="s">
        <v>49</v>
      </c>
      <c r="N6" s="192" t="s">
        <v>115</v>
      </c>
      <c r="O6" s="192" t="s">
        <v>116</v>
      </c>
      <c r="P6" s="192" t="s">
        <v>47</v>
      </c>
      <c r="Q6" s="189"/>
      <c r="R6" s="189" t="s">
        <v>31</v>
      </c>
      <c r="S6" s="189" t="s">
        <v>48</v>
      </c>
      <c r="T6" s="189" t="s">
        <v>49</v>
      </c>
      <c r="U6" s="189" t="s">
        <v>31</v>
      </c>
      <c r="V6" s="189" t="s">
        <v>48</v>
      </c>
      <c r="W6" s="189" t="s">
        <v>49</v>
      </c>
      <c r="X6" s="189" t="s">
        <v>31</v>
      </c>
      <c r="Y6" s="189" t="s">
        <v>48</v>
      </c>
      <c r="Z6" s="207" t="s">
        <v>49</v>
      </c>
    </row>
    <row r="7" customHeight="1" spans="1:26">
      <c r="A7" s="193" t="s">
        <v>105</v>
      </c>
      <c r="B7" s="193" t="s">
        <v>106</v>
      </c>
      <c r="C7" s="193" t="s">
        <v>107</v>
      </c>
      <c r="D7" s="193" t="s">
        <v>108</v>
      </c>
      <c r="E7" s="194" t="s">
        <v>109</v>
      </c>
      <c r="F7" s="194" t="s">
        <v>110</v>
      </c>
      <c r="G7" s="194" t="s">
        <v>117</v>
      </c>
      <c r="H7" s="194" t="s">
        <v>118</v>
      </c>
      <c r="I7" s="194" t="s">
        <v>119</v>
      </c>
      <c r="J7" s="194" t="s">
        <v>120</v>
      </c>
      <c r="K7" s="194" t="s">
        <v>121</v>
      </c>
      <c r="L7" s="194" t="s">
        <v>122</v>
      </c>
      <c r="M7" s="194" t="s">
        <v>123</v>
      </c>
      <c r="N7" s="194" t="s">
        <v>124</v>
      </c>
      <c r="O7" s="194" t="s">
        <v>125</v>
      </c>
      <c r="P7" s="194" t="s">
        <v>126</v>
      </c>
      <c r="Q7" s="194" t="s">
        <v>127</v>
      </c>
      <c r="R7" s="194" t="s">
        <v>128</v>
      </c>
      <c r="S7" s="194" t="s">
        <v>129</v>
      </c>
      <c r="T7" s="194" t="s">
        <v>130</v>
      </c>
      <c r="U7" s="194" t="s">
        <v>131</v>
      </c>
      <c r="V7" s="194" t="s">
        <v>132</v>
      </c>
      <c r="W7" s="194" t="s">
        <v>133</v>
      </c>
      <c r="X7" s="194" t="s">
        <v>134</v>
      </c>
      <c r="Y7" s="208">
        <v>25</v>
      </c>
      <c r="Z7" s="209">
        <v>26</v>
      </c>
    </row>
    <row r="8" ht="16.5" customHeight="1" spans="1:26">
      <c r="A8" s="195" t="s">
        <v>135</v>
      </c>
      <c r="B8" s="195"/>
      <c r="C8" s="195" t="s">
        <v>136</v>
      </c>
      <c r="D8" s="15"/>
      <c r="E8" s="15"/>
      <c r="F8" s="15"/>
      <c r="G8" s="15"/>
      <c r="H8" s="15"/>
      <c r="I8" s="15"/>
      <c r="J8" s="15"/>
      <c r="K8" s="15"/>
      <c r="L8" s="15"/>
      <c r="M8" s="15"/>
      <c r="N8" s="13" t="s">
        <v>137</v>
      </c>
      <c r="O8" s="13"/>
      <c r="P8" s="200" t="s">
        <v>138</v>
      </c>
      <c r="Q8" s="15">
        <v>1291.603998</v>
      </c>
      <c r="R8" s="15">
        <v>1291.603998</v>
      </c>
      <c r="S8" s="15">
        <v>1291.603998</v>
      </c>
      <c r="T8" s="15"/>
      <c r="U8" s="15"/>
      <c r="V8" s="15"/>
      <c r="W8" s="15"/>
      <c r="X8" s="15"/>
      <c r="Y8" s="15"/>
      <c r="Z8" s="15"/>
    </row>
    <row r="9" ht="17.25" customHeight="1" spans="1:26">
      <c r="A9" s="196"/>
      <c r="B9" s="196" t="s">
        <v>139</v>
      </c>
      <c r="C9" s="196" t="s">
        <v>140</v>
      </c>
      <c r="D9" s="15"/>
      <c r="E9" s="15"/>
      <c r="F9" s="15"/>
      <c r="G9" s="15"/>
      <c r="H9" s="15"/>
      <c r="I9" s="15"/>
      <c r="J9" s="15"/>
      <c r="K9" s="15"/>
      <c r="L9" s="15"/>
      <c r="M9" s="15"/>
      <c r="N9" s="172"/>
      <c r="O9" s="172" t="s">
        <v>139</v>
      </c>
      <c r="P9" s="201" t="s">
        <v>141</v>
      </c>
      <c r="Q9" s="15">
        <v>282.5208</v>
      </c>
      <c r="R9" s="15">
        <v>282.5208</v>
      </c>
      <c r="S9" s="15">
        <v>282.5208</v>
      </c>
      <c r="T9" s="15"/>
      <c r="U9" s="15"/>
      <c r="V9" s="15"/>
      <c r="W9" s="15"/>
      <c r="X9" s="15"/>
      <c r="Y9" s="15"/>
      <c r="Z9" s="15"/>
    </row>
    <row r="10" ht="17.25" customHeight="1" spans="1:26">
      <c r="A10" s="195" t="s">
        <v>142</v>
      </c>
      <c r="B10" s="195"/>
      <c r="C10" s="195" t="s">
        <v>143</v>
      </c>
      <c r="D10" s="15"/>
      <c r="E10" s="15"/>
      <c r="F10" s="15"/>
      <c r="G10" s="15"/>
      <c r="H10" s="15"/>
      <c r="I10" s="15"/>
      <c r="J10" s="15"/>
      <c r="K10" s="15"/>
      <c r="L10" s="15"/>
      <c r="M10" s="15"/>
      <c r="N10" s="172"/>
      <c r="O10" s="172" t="s">
        <v>144</v>
      </c>
      <c r="P10" s="201" t="s">
        <v>145</v>
      </c>
      <c r="Q10" s="15">
        <v>22.539864</v>
      </c>
      <c r="R10" s="15">
        <v>22.539864</v>
      </c>
      <c r="S10" s="15">
        <v>22.539864</v>
      </c>
      <c r="T10" s="15"/>
      <c r="U10" s="15"/>
      <c r="V10" s="15"/>
      <c r="W10" s="15"/>
      <c r="X10" s="15"/>
      <c r="Y10" s="15"/>
      <c r="Z10" s="15"/>
    </row>
    <row r="11" ht="17.25" customHeight="1" spans="1:26">
      <c r="A11" s="196"/>
      <c r="B11" s="196" t="s">
        <v>139</v>
      </c>
      <c r="C11" s="196" t="s">
        <v>146</v>
      </c>
      <c r="D11" s="15"/>
      <c r="E11" s="15"/>
      <c r="F11" s="15"/>
      <c r="G11" s="15"/>
      <c r="H11" s="15"/>
      <c r="I11" s="15"/>
      <c r="J11" s="15"/>
      <c r="K11" s="15"/>
      <c r="L11" s="15"/>
      <c r="M11" s="15"/>
      <c r="N11" s="172"/>
      <c r="O11" s="172" t="s">
        <v>147</v>
      </c>
      <c r="P11" s="201" t="s">
        <v>148</v>
      </c>
      <c r="Q11" s="15"/>
      <c r="R11" s="15"/>
      <c r="S11" s="15"/>
      <c r="T11" s="15"/>
      <c r="U11" s="15"/>
      <c r="V11" s="15"/>
      <c r="W11" s="15"/>
      <c r="X11" s="15"/>
      <c r="Y11" s="15"/>
      <c r="Z11" s="15"/>
    </row>
    <row r="12" ht="17.25" customHeight="1" spans="1:26">
      <c r="A12" s="195" t="s">
        <v>149</v>
      </c>
      <c r="B12" s="195"/>
      <c r="C12" s="195" t="s">
        <v>150</v>
      </c>
      <c r="D12" s="15">
        <v>1605.345996</v>
      </c>
      <c r="E12" s="15">
        <v>1605.345996</v>
      </c>
      <c r="F12" s="15">
        <v>1390.845996</v>
      </c>
      <c r="G12" s="15">
        <v>214.5</v>
      </c>
      <c r="H12" s="15"/>
      <c r="I12" s="15"/>
      <c r="J12" s="15"/>
      <c r="K12" s="15"/>
      <c r="L12" s="15"/>
      <c r="M12" s="15"/>
      <c r="N12" s="172"/>
      <c r="O12" s="172" t="s">
        <v>151</v>
      </c>
      <c r="P12" s="201" t="s">
        <v>152</v>
      </c>
      <c r="Q12" s="15">
        <v>381.7706</v>
      </c>
      <c r="R12" s="15">
        <v>381.7706</v>
      </c>
      <c r="S12" s="15">
        <v>381.7706</v>
      </c>
      <c r="T12" s="15"/>
      <c r="U12" s="15"/>
      <c r="V12" s="15"/>
      <c r="W12" s="15"/>
      <c r="X12" s="15"/>
      <c r="Y12" s="15"/>
      <c r="Z12" s="15"/>
    </row>
    <row r="13" ht="17.25" customHeight="1" spans="1:26">
      <c r="A13" s="196"/>
      <c r="B13" s="196" t="s">
        <v>139</v>
      </c>
      <c r="C13" s="196" t="s">
        <v>138</v>
      </c>
      <c r="D13" s="15">
        <v>1291.603998</v>
      </c>
      <c r="E13" s="15">
        <v>1291.603998</v>
      </c>
      <c r="F13" s="15">
        <v>1291.603998</v>
      </c>
      <c r="G13" s="15"/>
      <c r="H13" s="15"/>
      <c r="I13" s="15"/>
      <c r="J13" s="15"/>
      <c r="K13" s="15"/>
      <c r="L13" s="15"/>
      <c r="M13" s="15"/>
      <c r="N13" s="172"/>
      <c r="O13" s="172" t="s">
        <v>153</v>
      </c>
      <c r="P13" s="201" t="s">
        <v>154</v>
      </c>
      <c r="Q13" s="15">
        <v>99.865824</v>
      </c>
      <c r="R13" s="15">
        <v>99.865824</v>
      </c>
      <c r="S13" s="15">
        <v>99.865824</v>
      </c>
      <c r="T13" s="15"/>
      <c r="U13" s="15"/>
      <c r="V13" s="15"/>
      <c r="W13" s="15"/>
      <c r="X13" s="15"/>
      <c r="Y13" s="15"/>
      <c r="Z13" s="15"/>
    </row>
    <row r="14" ht="17.25" customHeight="1" spans="1:26">
      <c r="A14" s="196"/>
      <c r="B14" s="196" t="s">
        <v>144</v>
      </c>
      <c r="C14" s="196" t="s">
        <v>155</v>
      </c>
      <c r="D14" s="15">
        <v>313.741998</v>
      </c>
      <c r="E14" s="15">
        <v>313.741998</v>
      </c>
      <c r="F14" s="15">
        <v>99.241998</v>
      </c>
      <c r="G14" s="15">
        <v>214.5</v>
      </c>
      <c r="H14" s="15"/>
      <c r="I14" s="15"/>
      <c r="J14" s="15"/>
      <c r="K14" s="15"/>
      <c r="L14" s="15"/>
      <c r="M14" s="15"/>
      <c r="N14" s="172"/>
      <c r="O14" s="172" t="s">
        <v>156</v>
      </c>
      <c r="P14" s="201" t="s">
        <v>157</v>
      </c>
      <c r="Q14" s="15"/>
      <c r="R14" s="15"/>
      <c r="S14" s="15"/>
      <c r="T14" s="15"/>
      <c r="U14" s="15"/>
      <c r="V14" s="15"/>
      <c r="W14" s="15"/>
      <c r="X14" s="15"/>
      <c r="Y14" s="15"/>
      <c r="Z14" s="15"/>
    </row>
    <row r="15" ht="17.25" customHeight="1" spans="1:26">
      <c r="A15" s="195" t="s">
        <v>158</v>
      </c>
      <c r="B15" s="195"/>
      <c r="C15" s="195" t="s">
        <v>159</v>
      </c>
      <c r="D15" s="15">
        <v>70</v>
      </c>
      <c r="E15" s="15">
        <v>70</v>
      </c>
      <c r="F15" s="15"/>
      <c r="G15" s="15">
        <v>70</v>
      </c>
      <c r="H15" s="15"/>
      <c r="I15" s="15"/>
      <c r="J15" s="15"/>
      <c r="K15" s="15"/>
      <c r="L15" s="15"/>
      <c r="M15" s="15"/>
      <c r="N15" s="172"/>
      <c r="O15" s="172" t="s">
        <v>120</v>
      </c>
      <c r="P15" s="201" t="s">
        <v>160</v>
      </c>
      <c r="Q15" s="15">
        <v>36.876264</v>
      </c>
      <c r="R15" s="15">
        <v>36.876264</v>
      </c>
      <c r="S15" s="15">
        <v>36.876264</v>
      </c>
      <c r="T15" s="15"/>
      <c r="U15" s="15"/>
      <c r="V15" s="15"/>
      <c r="W15" s="15"/>
      <c r="X15" s="15"/>
      <c r="Y15" s="15"/>
      <c r="Z15" s="15"/>
    </row>
    <row r="16" ht="17.25" customHeight="1" spans="1:26">
      <c r="A16" s="196"/>
      <c r="B16" s="196" t="s">
        <v>139</v>
      </c>
      <c r="C16" s="196" t="s">
        <v>161</v>
      </c>
      <c r="D16" s="15">
        <v>70</v>
      </c>
      <c r="E16" s="15">
        <v>70</v>
      </c>
      <c r="F16" s="15"/>
      <c r="G16" s="15">
        <v>70</v>
      </c>
      <c r="H16" s="15"/>
      <c r="I16" s="15"/>
      <c r="J16" s="15"/>
      <c r="K16" s="15"/>
      <c r="L16" s="15"/>
      <c r="M16" s="15"/>
      <c r="N16" s="172"/>
      <c r="O16" s="172" t="s">
        <v>121</v>
      </c>
      <c r="P16" s="201" t="s">
        <v>162</v>
      </c>
      <c r="Q16" s="15"/>
      <c r="R16" s="15"/>
      <c r="S16" s="15"/>
      <c r="T16" s="15"/>
      <c r="U16" s="15"/>
      <c r="V16" s="15"/>
      <c r="W16" s="15"/>
      <c r="X16" s="15"/>
      <c r="Y16" s="15"/>
      <c r="Z16" s="15"/>
    </row>
    <row r="17" ht="17.25" customHeight="1" spans="1:26">
      <c r="A17" s="195" t="s">
        <v>163</v>
      </c>
      <c r="B17" s="195"/>
      <c r="C17" s="195" t="s">
        <v>164</v>
      </c>
      <c r="D17" s="15">
        <v>15.53</v>
      </c>
      <c r="E17" s="15">
        <v>15.53</v>
      </c>
      <c r="F17" s="15"/>
      <c r="G17" s="15">
        <v>15.53</v>
      </c>
      <c r="H17" s="15"/>
      <c r="I17" s="15"/>
      <c r="J17" s="15"/>
      <c r="K17" s="15"/>
      <c r="L17" s="15"/>
      <c r="M17" s="15"/>
      <c r="N17" s="172"/>
      <c r="O17" s="172" t="s">
        <v>122</v>
      </c>
      <c r="P17" s="201" t="s">
        <v>165</v>
      </c>
      <c r="Q17" s="15">
        <v>148.465678</v>
      </c>
      <c r="R17" s="15">
        <v>148.465678</v>
      </c>
      <c r="S17" s="15">
        <v>148.465678</v>
      </c>
      <c r="T17" s="15"/>
      <c r="U17" s="15"/>
      <c r="V17" s="15"/>
      <c r="W17" s="15"/>
      <c r="X17" s="15"/>
      <c r="Y17" s="15"/>
      <c r="Z17" s="15"/>
    </row>
    <row r="18" ht="17.25" customHeight="1" spans="1:26">
      <c r="A18" s="196"/>
      <c r="B18" s="196" t="s">
        <v>139</v>
      </c>
      <c r="C18" s="196" t="s">
        <v>166</v>
      </c>
      <c r="D18" s="15">
        <v>0.5</v>
      </c>
      <c r="E18" s="15">
        <v>0.5</v>
      </c>
      <c r="F18" s="15"/>
      <c r="G18" s="15">
        <v>0.5</v>
      </c>
      <c r="H18" s="15"/>
      <c r="I18" s="15"/>
      <c r="J18" s="15"/>
      <c r="K18" s="15"/>
      <c r="L18" s="15"/>
      <c r="M18" s="15"/>
      <c r="N18" s="172"/>
      <c r="O18" s="172" t="s">
        <v>123</v>
      </c>
      <c r="P18" s="201" t="s">
        <v>87</v>
      </c>
      <c r="Q18" s="15">
        <v>79.564968</v>
      </c>
      <c r="R18" s="15">
        <v>79.564968</v>
      </c>
      <c r="S18" s="15">
        <v>79.564968</v>
      </c>
      <c r="T18" s="15"/>
      <c r="U18" s="15"/>
      <c r="V18" s="15"/>
      <c r="W18" s="15"/>
      <c r="X18" s="15"/>
      <c r="Y18" s="15"/>
      <c r="Z18" s="15"/>
    </row>
    <row r="19" ht="17.25" customHeight="1" spans="1:26">
      <c r="A19" s="196"/>
      <c r="B19" s="196" t="s">
        <v>144</v>
      </c>
      <c r="C19" s="196" t="s">
        <v>167</v>
      </c>
      <c r="D19" s="15">
        <v>0.03</v>
      </c>
      <c r="E19" s="15">
        <v>0.03</v>
      </c>
      <c r="F19" s="15"/>
      <c r="G19" s="15">
        <v>0.03</v>
      </c>
      <c r="H19" s="15"/>
      <c r="I19" s="15"/>
      <c r="J19" s="15"/>
      <c r="K19" s="15"/>
      <c r="L19" s="15"/>
      <c r="M19" s="15"/>
      <c r="N19" s="172"/>
      <c r="O19" s="172" t="s">
        <v>168</v>
      </c>
      <c r="P19" s="201" t="s">
        <v>169</v>
      </c>
      <c r="Q19" s="15">
        <v>240</v>
      </c>
      <c r="R19" s="15">
        <v>240</v>
      </c>
      <c r="S19" s="15">
        <v>240</v>
      </c>
      <c r="T19" s="15"/>
      <c r="U19" s="15"/>
      <c r="V19" s="15"/>
      <c r="W19" s="15"/>
      <c r="X19" s="15"/>
      <c r="Y19" s="15"/>
      <c r="Z19" s="15"/>
    </row>
    <row r="20" ht="17.25" customHeight="1" spans="1:26">
      <c r="A20" s="196"/>
      <c r="B20" s="196" t="s">
        <v>170</v>
      </c>
      <c r="C20" s="196" t="s">
        <v>171</v>
      </c>
      <c r="D20" s="15"/>
      <c r="E20" s="15"/>
      <c r="F20" s="15"/>
      <c r="G20" s="15"/>
      <c r="H20" s="15"/>
      <c r="I20" s="15"/>
      <c r="J20" s="15"/>
      <c r="K20" s="15"/>
      <c r="L20" s="15"/>
      <c r="M20" s="15"/>
      <c r="N20" s="13" t="s">
        <v>172</v>
      </c>
      <c r="O20" s="13"/>
      <c r="P20" s="200" t="s">
        <v>155</v>
      </c>
      <c r="Q20" s="15">
        <v>313.741998</v>
      </c>
      <c r="R20" s="15">
        <v>313.741998</v>
      </c>
      <c r="S20" s="15">
        <v>99.241998</v>
      </c>
      <c r="T20" s="15">
        <v>214.5</v>
      </c>
      <c r="U20" s="15"/>
      <c r="V20" s="15"/>
      <c r="W20" s="15"/>
      <c r="X20" s="15"/>
      <c r="Y20" s="15"/>
      <c r="Z20" s="15"/>
    </row>
    <row r="21" ht="17.25" customHeight="1" spans="1:26">
      <c r="A21" s="196"/>
      <c r="B21" s="196" t="s">
        <v>168</v>
      </c>
      <c r="C21" s="196" t="s">
        <v>173</v>
      </c>
      <c r="D21" s="15">
        <v>15</v>
      </c>
      <c r="E21" s="15">
        <v>15</v>
      </c>
      <c r="F21" s="15"/>
      <c r="G21" s="15">
        <v>15</v>
      </c>
      <c r="H21" s="15"/>
      <c r="I21" s="15"/>
      <c r="J21" s="15"/>
      <c r="K21" s="15"/>
      <c r="L21" s="15"/>
      <c r="M21" s="15"/>
      <c r="N21" s="172"/>
      <c r="O21" s="172" t="s">
        <v>139</v>
      </c>
      <c r="P21" s="201" t="s">
        <v>174</v>
      </c>
      <c r="Q21" s="15">
        <v>87.35193</v>
      </c>
      <c r="R21" s="15">
        <v>87.35193</v>
      </c>
      <c r="S21" s="15">
        <v>21.85193</v>
      </c>
      <c r="T21" s="15">
        <v>65.5</v>
      </c>
      <c r="U21" s="15"/>
      <c r="V21" s="15"/>
      <c r="W21" s="15"/>
      <c r="X21" s="15"/>
      <c r="Y21" s="15"/>
      <c r="Z21" s="15"/>
    </row>
    <row r="22" ht="17.25" customHeight="1" spans="1:26">
      <c r="A22" s="13"/>
      <c r="B22" s="13"/>
      <c r="C22" s="13"/>
      <c r="D22" s="13"/>
      <c r="E22" s="13"/>
      <c r="F22" s="13"/>
      <c r="G22" s="13"/>
      <c r="H22" s="13"/>
      <c r="I22" s="13"/>
      <c r="J22" s="13"/>
      <c r="K22" s="13"/>
      <c r="L22" s="13"/>
      <c r="M22" s="13"/>
      <c r="N22" s="172"/>
      <c r="O22" s="172" t="s">
        <v>144</v>
      </c>
      <c r="P22" s="201" t="s">
        <v>175</v>
      </c>
      <c r="Q22" s="15">
        <v>6</v>
      </c>
      <c r="R22" s="15">
        <v>6</v>
      </c>
      <c r="S22" s="15">
        <v>5</v>
      </c>
      <c r="T22" s="15">
        <v>1</v>
      </c>
      <c r="U22" s="15"/>
      <c r="V22" s="15"/>
      <c r="W22" s="15"/>
      <c r="X22" s="15"/>
      <c r="Y22" s="15"/>
      <c r="Z22" s="15"/>
    </row>
    <row r="23" ht="17.25" customHeight="1" spans="1:26">
      <c r="A23" s="13"/>
      <c r="B23" s="13"/>
      <c r="C23" s="13"/>
      <c r="D23" s="13"/>
      <c r="E23" s="13"/>
      <c r="F23" s="13"/>
      <c r="G23" s="13"/>
      <c r="H23" s="13"/>
      <c r="I23" s="13"/>
      <c r="J23" s="13"/>
      <c r="K23" s="13"/>
      <c r="L23" s="13"/>
      <c r="M23" s="13"/>
      <c r="N23" s="172"/>
      <c r="O23" s="172" t="s">
        <v>170</v>
      </c>
      <c r="P23" s="201" t="s">
        <v>176</v>
      </c>
      <c r="Q23" s="15">
        <v>5</v>
      </c>
      <c r="R23" s="15">
        <v>5</v>
      </c>
      <c r="S23" s="15">
        <v>2</v>
      </c>
      <c r="T23" s="15">
        <v>3</v>
      </c>
      <c r="U23" s="15"/>
      <c r="V23" s="15"/>
      <c r="W23" s="15"/>
      <c r="X23" s="15"/>
      <c r="Y23" s="15"/>
      <c r="Z23" s="15"/>
    </row>
    <row r="24" ht="17.25" customHeight="1" spans="1:26">
      <c r="A24" s="13"/>
      <c r="B24" s="13"/>
      <c r="C24" s="13"/>
      <c r="D24" s="13"/>
      <c r="E24" s="13"/>
      <c r="F24" s="13"/>
      <c r="G24" s="13"/>
      <c r="H24" s="13"/>
      <c r="I24" s="13"/>
      <c r="J24" s="13"/>
      <c r="K24" s="13"/>
      <c r="L24" s="13"/>
      <c r="M24" s="13"/>
      <c r="N24" s="172"/>
      <c r="O24" s="172" t="s">
        <v>177</v>
      </c>
      <c r="P24" s="201" t="s">
        <v>178</v>
      </c>
      <c r="Q24" s="15">
        <v>5</v>
      </c>
      <c r="R24" s="15">
        <v>5</v>
      </c>
      <c r="S24" s="15">
        <v>2</v>
      </c>
      <c r="T24" s="15">
        <v>3</v>
      </c>
      <c r="U24" s="15"/>
      <c r="V24" s="15"/>
      <c r="W24" s="15"/>
      <c r="X24" s="15"/>
      <c r="Y24" s="15"/>
      <c r="Z24" s="15"/>
    </row>
    <row r="25" ht="17.25" customHeight="1" spans="1:26">
      <c r="A25" s="13"/>
      <c r="B25" s="13"/>
      <c r="C25" s="13"/>
      <c r="D25" s="13"/>
      <c r="E25" s="13"/>
      <c r="F25" s="13"/>
      <c r="G25" s="13"/>
      <c r="H25" s="13"/>
      <c r="I25" s="13"/>
      <c r="J25" s="13"/>
      <c r="K25" s="13"/>
      <c r="L25" s="13"/>
      <c r="M25" s="13"/>
      <c r="N25" s="172"/>
      <c r="O25" s="172" t="s">
        <v>151</v>
      </c>
      <c r="P25" s="201" t="s">
        <v>179</v>
      </c>
      <c r="Q25" s="15">
        <v>2</v>
      </c>
      <c r="R25" s="15">
        <v>2</v>
      </c>
      <c r="S25" s="15"/>
      <c r="T25" s="15">
        <v>2</v>
      </c>
      <c r="U25" s="15"/>
      <c r="V25" s="15"/>
      <c r="W25" s="15"/>
      <c r="X25" s="15"/>
      <c r="Y25" s="15"/>
      <c r="Z25" s="15"/>
    </row>
    <row r="26" ht="17.25" customHeight="1" spans="1:26">
      <c r="A26" s="13"/>
      <c r="B26" s="13"/>
      <c r="C26" s="13"/>
      <c r="D26" s="13"/>
      <c r="E26" s="13"/>
      <c r="F26" s="13"/>
      <c r="G26" s="13"/>
      <c r="H26" s="13"/>
      <c r="I26" s="13"/>
      <c r="J26" s="13"/>
      <c r="K26" s="13"/>
      <c r="L26" s="13"/>
      <c r="M26" s="13"/>
      <c r="N26" s="172"/>
      <c r="O26" s="172" t="s">
        <v>156</v>
      </c>
      <c r="P26" s="201" t="s">
        <v>180</v>
      </c>
      <c r="Q26" s="15">
        <v>19</v>
      </c>
      <c r="R26" s="15">
        <v>19</v>
      </c>
      <c r="S26" s="15">
        <v>4</v>
      </c>
      <c r="T26" s="15">
        <v>15</v>
      </c>
      <c r="U26" s="15"/>
      <c r="V26" s="15"/>
      <c r="W26" s="15"/>
      <c r="X26" s="15"/>
      <c r="Y26" s="15"/>
      <c r="Z26" s="15"/>
    </row>
    <row r="27" ht="16" customHeight="1" spans="1:26">
      <c r="A27" s="13"/>
      <c r="B27" s="13"/>
      <c r="C27" s="13"/>
      <c r="D27" s="13"/>
      <c r="E27" s="13"/>
      <c r="F27" s="13"/>
      <c r="G27" s="13"/>
      <c r="H27" s="13"/>
      <c r="I27" s="13"/>
      <c r="J27" s="13"/>
      <c r="K27" s="13"/>
      <c r="L27" s="13"/>
      <c r="M27" s="13"/>
      <c r="N27" s="172"/>
      <c r="O27" s="172" t="s">
        <v>121</v>
      </c>
      <c r="P27" s="201" t="s">
        <v>181</v>
      </c>
      <c r="Q27" s="15">
        <v>14</v>
      </c>
      <c r="R27" s="15">
        <v>14</v>
      </c>
      <c r="S27" s="15">
        <v>4</v>
      </c>
      <c r="T27" s="15">
        <v>10</v>
      </c>
      <c r="U27" s="15"/>
      <c r="V27" s="15"/>
      <c r="W27" s="15"/>
      <c r="X27" s="15"/>
      <c r="Y27" s="15"/>
      <c r="Z27" s="15"/>
    </row>
    <row r="28" ht="17.25" customHeight="1" spans="1:26">
      <c r="A28" s="13"/>
      <c r="B28" s="13"/>
      <c r="C28" s="13"/>
      <c r="D28" s="13"/>
      <c r="E28" s="13"/>
      <c r="F28" s="13"/>
      <c r="G28" s="13"/>
      <c r="H28" s="13"/>
      <c r="I28" s="13"/>
      <c r="J28" s="13"/>
      <c r="K28" s="13"/>
      <c r="L28" s="13"/>
      <c r="M28" s="13"/>
      <c r="N28" s="172"/>
      <c r="O28" s="172" t="s">
        <v>123</v>
      </c>
      <c r="P28" s="201" t="s">
        <v>182</v>
      </c>
      <c r="Q28" s="15">
        <v>63</v>
      </c>
      <c r="R28" s="15">
        <v>63</v>
      </c>
      <c r="S28" s="15">
        <v>3</v>
      </c>
      <c r="T28" s="15">
        <v>60</v>
      </c>
      <c r="U28" s="15"/>
      <c r="V28" s="15"/>
      <c r="W28" s="15"/>
      <c r="X28" s="15"/>
      <c r="Y28" s="15"/>
      <c r="Z28" s="15"/>
    </row>
    <row r="29" ht="17.25" customHeight="1" spans="1:26">
      <c r="A29" s="13"/>
      <c r="B29" s="13"/>
      <c r="C29" s="13"/>
      <c r="D29" s="13"/>
      <c r="E29" s="13"/>
      <c r="F29" s="13"/>
      <c r="G29" s="13"/>
      <c r="H29" s="13"/>
      <c r="I29" s="13"/>
      <c r="J29" s="13"/>
      <c r="K29" s="13"/>
      <c r="L29" s="13"/>
      <c r="M29" s="13"/>
      <c r="N29" s="172"/>
      <c r="O29" s="172" t="s">
        <v>124</v>
      </c>
      <c r="P29" s="201" t="s">
        <v>183</v>
      </c>
      <c r="Q29" s="15">
        <v>4.5</v>
      </c>
      <c r="R29" s="15">
        <v>4.5</v>
      </c>
      <c r="S29" s="15">
        <v>1.5</v>
      </c>
      <c r="T29" s="15">
        <v>3</v>
      </c>
      <c r="U29" s="15"/>
      <c r="V29" s="15"/>
      <c r="W29" s="15"/>
      <c r="X29" s="15"/>
      <c r="Y29" s="15"/>
      <c r="Z29" s="15"/>
    </row>
    <row r="30" ht="17.25" customHeight="1" spans="1:26">
      <c r="A30" s="13"/>
      <c r="B30" s="13"/>
      <c r="C30" s="13"/>
      <c r="D30" s="13"/>
      <c r="E30" s="13"/>
      <c r="F30" s="13"/>
      <c r="G30" s="13"/>
      <c r="H30" s="13"/>
      <c r="I30" s="13"/>
      <c r="J30" s="13"/>
      <c r="K30" s="13"/>
      <c r="L30" s="13"/>
      <c r="M30" s="13"/>
      <c r="N30" s="172"/>
      <c r="O30" s="172" t="s">
        <v>125</v>
      </c>
      <c r="P30" s="201" t="s">
        <v>184</v>
      </c>
      <c r="Q30" s="15"/>
      <c r="R30" s="15"/>
      <c r="S30" s="15"/>
      <c r="T30" s="15"/>
      <c r="U30" s="15"/>
      <c r="V30" s="15"/>
      <c r="W30" s="15"/>
      <c r="X30" s="15"/>
      <c r="Y30" s="15"/>
      <c r="Z30" s="15"/>
    </row>
    <row r="31" ht="17.25" customHeight="1" spans="1:26">
      <c r="A31" s="13"/>
      <c r="B31" s="13"/>
      <c r="C31" s="13"/>
      <c r="D31" s="13"/>
      <c r="E31" s="13"/>
      <c r="F31" s="13"/>
      <c r="G31" s="13"/>
      <c r="H31" s="13"/>
      <c r="I31" s="13"/>
      <c r="J31" s="13"/>
      <c r="K31" s="13"/>
      <c r="L31" s="13"/>
      <c r="M31" s="13"/>
      <c r="N31" s="172"/>
      <c r="O31" s="172" t="s">
        <v>126</v>
      </c>
      <c r="P31" s="201" t="s">
        <v>185</v>
      </c>
      <c r="Q31" s="15">
        <v>20.519062</v>
      </c>
      <c r="R31" s="15">
        <v>20.519062</v>
      </c>
      <c r="S31" s="15">
        <v>10.519062</v>
      </c>
      <c r="T31" s="15">
        <v>10</v>
      </c>
      <c r="U31" s="15"/>
      <c r="V31" s="15"/>
      <c r="W31" s="15"/>
      <c r="X31" s="15"/>
      <c r="Y31" s="15"/>
      <c r="Z31" s="15"/>
    </row>
    <row r="32" ht="17.25" customHeight="1" spans="1:26">
      <c r="A32" s="13"/>
      <c r="B32" s="13"/>
      <c r="C32" s="13"/>
      <c r="D32" s="13"/>
      <c r="E32" s="13"/>
      <c r="F32" s="13"/>
      <c r="G32" s="13"/>
      <c r="H32" s="13"/>
      <c r="I32" s="13"/>
      <c r="J32" s="13"/>
      <c r="K32" s="13"/>
      <c r="L32" s="13"/>
      <c r="M32" s="13"/>
      <c r="N32" s="172"/>
      <c r="O32" s="172" t="s">
        <v>127</v>
      </c>
      <c r="P32" s="201" t="s">
        <v>186</v>
      </c>
      <c r="Q32" s="15"/>
      <c r="R32" s="15"/>
      <c r="S32" s="15"/>
      <c r="T32" s="15"/>
      <c r="U32" s="15"/>
      <c r="V32" s="15"/>
      <c r="W32" s="15"/>
      <c r="X32" s="15"/>
      <c r="Y32" s="15"/>
      <c r="Z32" s="15"/>
    </row>
    <row r="33" ht="17.25" customHeight="1" spans="1:26">
      <c r="A33" s="13"/>
      <c r="B33" s="13"/>
      <c r="C33" s="13"/>
      <c r="D33" s="13"/>
      <c r="E33" s="13"/>
      <c r="F33" s="13"/>
      <c r="G33" s="13"/>
      <c r="H33" s="13"/>
      <c r="I33" s="13"/>
      <c r="J33" s="13"/>
      <c r="K33" s="13"/>
      <c r="L33" s="13"/>
      <c r="M33" s="13"/>
      <c r="N33" s="172"/>
      <c r="O33" s="172" t="s">
        <v>187</v>
      </c>
      <c r="P33" s="201" t="s">
        <v>188</v>
      </c>
      <c r="Q33" s="15">
        <v>11.66</v>
      </c>
      <c r="R33" s="15">
        <v>11.66</v>
      </c>
      <c r="S33" s="15">
        <v>1.66</v>
      </c>
      <c r="T33" s="15">
        <v>10</v>
      </c>
      <c r="U33" s="15"/>
      <c r="V33" s="15"/>
      <c r="W33" s="15"/>
      <c r="X33" s="15"/>
      <c r="Y33" s="15"/>
      <c r="Z33" s="15"/>
    </row>
    <row r="34" ht="17.25" customHeight="1" spans="1:26">
      <c r="A34" s="13"/>
      <c r="B34" s="13"/>
      <c r="C34" s="13"/>
      <c r="D34" s="13"/>
      <c r="E34" s="13"/>
      <c r="F34" s="13"/>
      <c r="G34" s="13"/>
      <c r="H34" s="13"/>
      <c r="I34" s="13"/>
      <c r="J34" s="13"/>
      <c r="K34" s="13"/>
      <c r="L34" s="13"/>
      <c r="M34" s="13"/>
      <c r="N34" s="172"/>
      <c r="O34" s="172" t="s">
        <v>189</v>
      </c>
      <c r="P34" s="201" t="s">
        <v>190</v>
      </c>
      <c r="Q34" s="15">
        <v>8</v>
      </c>
      <c r="R34" s="15">
        <v>8</v>
      </c>
      <c r="S34" s="15"/>
      <c r="T34" s="15">
        <v>8</v>
      </c>
      <c r="U34" s="15"/>
      <c r="V34" s="15"/>
      <c r="W34" s="15"/>
      <c r="X34" s="15"/>
      <c r="Y34" s="15"/>
      <c r="Z34" s="15"/>
    </row>
    <row r="35" ht="17.25" customHeight="1" spans="1:26">
      <c r="A35" s="13"/>
      <c r="B35" s="13"/>
      <c r="C35" s="13"/>
      <c r="D35" s="13"/>
      <c r="E35" s="13"/>
      <c r="F35" s="13"/>
      <c r="G35" s="13"/>
      <c r="H35" s="13"/>
      <c r="I35" s="13"/>
      <c r="J35" s="13"/>
      <c r="K35" s="13"/>
      <c r="L35" s="13"/>
      <c r="M35" s="13"/>
      <c r="N35" s="172"/>
      <c r="O35" s="172" t="s">
        <v>191</v>
      </c>
      <c r="P35" s="201" t="s">
        <v>192</v>
      </c>
      <c r="Q35" s="15">
        <v>16.093958</v>
      </c>
      <c r="R35" s="15">
        <v>16.093958</v>
      </c>
      <c r="S35" s="15">
        <v>16.093958</v>
      </c>
      <c r="T35" s="15"/>
      <c r="U35" s="15"/>
      <c r="V35" s="15"/>
      <c r="W35" s="15"/>
      <c r="X35" s="15"/>
      <c r="Y35" s="15"/>
      <c r="Z35" s="15"/>
    </row>
    <row r="36" ht="17.25" customHeight="1" spans="1:26">
      <c r="A36" s="13"/>
      <c r="B36" s="13"/>
      <c r="C36" s="13"/>
      <c r="D36" s="13"/>
      <c r="E36" s="13"/>
      <c r="F36" s="13"/>
      <c r="G36" s="13"/>
      <c r="H36" s="13"/>
      <c r="I36" s="13"/>
      <c r="J36" s="13"/>
      <c r="K36" s="13"/>
      <c r="L36" s="13"/>
      <c r="M36" s="13"/>
      <c r="N36" s="172"/>
      <c r="O36" s="172" t="s">
        <v>193</v>
      </c>
      <c r="P36" s="201" t="s">
        <v>194</v>
      </c>
      <c r="Q36" s="15">
        <v>19.617048</v>
      </c>
      <c r="R36" s="15">
        <v>19.617048</v>
      </c>
      <c r="S36" s="15">
        <v>17.617048</v>
      </c>
      <c r="T36" s="15">
        <v>2</v>
      </c>
      <c r="U36" s="15"/>
      <c r="V36" s="15"/>
      <c r="W36" s="15"/>
      <c r="X36" s="15"/>
      <c r="Y36" s="15"/>
      <c r="Z36" s="15"/>
    </row>
    <row r="37" ht="17.25" customHeight="1" spans="1:26">
      <c r="A37" s="13"/>
      <c r="B37" s="13"/>
      <c r="C37" s="13"/>
      <c r="D37" s="13"/>
      <c r="E37" s="13"/>
      <c r="F37" s="13"/>
      <c r="G37" s="13"/>
      <c r="H37" s="13"/>
      <c r="I37" s="13"/>
      <c r="J37" s="13"/>
      <c r="K37" s="13"/>
      <c r="L37" s="13"/>
      <c r="M37" s="13"/>
      <c r="N37" s="172"/>
      <c r="O37" s="172" t="s">
        <v>195</v>
      </c>
      <c r="P37" s="201" t="s">
        <v>196</v>
      </c>
      <c r="Q37" s="15"/>
      <c r="R37" s="15"/>
      <c r="S37" s="15"/>
      <c r="T37" s="15"/>
      <c r="U37" s="15"/>
      <c r="V37" s="15"/>
      <c r="W37" s="15"/>
      <c r="X37" s="15"/>
      <c r="Y37" s="15"/>
      <c r="Z37" s="15"/>
    </row>
    <row r="38" ht="17.25" customHeight="1" spans="1:26">
      <c r="A38" s="13"/>
      <c r="B38" s="13"/>
      <c r="C38" s="13"/>
      <c r="D38" s="13"/>
      <c r="E38" s="13"/>
      <c r="F38" s="13"/>
      <c r="G38" s="13"/>
      <c r="H38" s="13"/>
      <c r="I38" s="13"/>
      <c r="J38" s="13"/>
      <c r="K38" s="13"/>
      <c r="L38" s="13"/>
      <c r="M38" s="13"/>
      <c r="N38" s="172"/>
      <c r="O38" s="172" t="s">
        <v>197</v>
      </c>
      <c r="P38" s="201" t="s">
        <v>198</v>
      </c>
      <c r="Q38" s="15">
        <v>1</v>
      </c>
      <c r="R38" s="15">
        <v>1</v>
      </c>
      <c r="S38" s="15"/>
      <c r="T38" s="15">
        <v>1</v>
      </c>
      <c r="U38" s="15"/>
      <c r="V38" s="15"/>
      <c r="W38" s="15"/>
      <c r="X38" s="15"/>
      <c r="Y38" s="15"/>
      <c r="Z38" s="15"/>
    </row>
    <row r="39" ht="17.25" customHeight="1" spans="1:26">
      <c r="A39" s="13"/>
      <c r="B39" s="13"/>
      <c r="C39" s="13"/>
      <c r="D39" s="13"/>
      <c r="E39" s="13"/>
      <c r="F39" s="13"/>
      <c r="G39" s="13"/>
      <c r="H39" s="13"/>
      <c r="I39" s="13"/>
      <c r="J39" s="13"/>
      <c r="K39" s="13"/>
      <c r="L39" s="13"/>
      <c r="M39" s="13"/>
      <c r="N39" s="172"/>
      <c r="O39" s="172" t="s">
        <v>168</v>
      </c>
      <c r="P39" s="201" t="s">
        <v>199</v>
      </c>
      <c r="Q39" s="15">
        <v>31</v>
      </c>
      <c r="R39" s="15">
        <v>31</v>
      </c>
      <c r="S39" s="15">
        <v>10</v>
      </c>
      <c r="T39" s="15">
        <v>21</v>
      </c>
      <c r="U39" s="15"/>
      <c r="V39" s="15"/>
      <c r="W39" s="15"/>
      <c r="X39" s="15"/>
      <c r="Y39" s="15"/>
      <c r="Z39" s="15"/>
    </row>
    <row r="40" ht="17.25" customHeight="1" spans="1:26">
      <c r="A40" s="13"/>
      <c r="B40" s="13"/>
      <c r="C40" s="13"/>
      <c r="D40" s="13"/>
      <c r="E40" s="13"/>
      <c r="F40" s="13"/>
      <c r="G40" s="13"/>
      <c r="H40" s="13"/>
      <c r="I40" s="13"/>
      <c r="J40" s="13"/>
      <c r="K40" s="13"/>
      <c r="L40" s="13"/>
      <c r="M40" s="13"/>
      <c r="N40" s="13" t="s">
        <v>200</v>
      </c>
      <c r="O40" s="13"/>
      <c r="P40" s="200" t="s">
        <v>164</v>
      </c>
      <c r="Q40" s="15">
        <v>15.53</v>
      </c>
      <c r="R40" s="15">
        <v>15.53</v>
      </c>
      <c r="S40" s="15"/>
      <c r="T40" s="15">
        <v>15.53</v>
      </c>
      <c r="U40" s="15"/>
      <c r="V40" s="15"/>
      <c r="W40" s="15"/>
      <c r="X40" s="15"/>
      <c r="Y40" s="15"/>
      <c r="Z40" s="15"/>
    </row>
    <row r="41" ht="17.25" customHeight="1" spans="1:26">
      <c r="A41" s="13"/>
      <c r="B41" s="13"/>
      <c r="C41" s="13"/>
      <c r="D41" s="13"/>
      <c r="E41" s="13"/>
      <c r="F41" s="13"/>
      <c r="G41" s="13"/>
      <c r="H41" s="13"/>
      <c r="I41" s="13"/>
      <c r="J41" s="13"/>
      <c r="K41" s="13"/>
      <c r="L41" s="13"/>
      <c r="M41" s="13"/>
      <c r="N41" s="172"/>
      <c r="O41" s="172" t="s">
        <v>144</v>
      </c>
      <c r="P41" s="201" t="s">
        <v>201</v>
      </c>
      <c r="Q41" s="15"/>
      <c r="R41" s="15"/>
      <c r="S41" s="15"/>
      <c r="T41" s="15"/>
      <c r="U41" s="15"/>
      <c r="V41" s="15"/>
      <c r="W41" s="15"/>
      <c r="X41" s="15"/>
      <c r="Y41" s="15"/>
      <c r="Z41" s="15"/>
    </row>
    <row r="42" ht="17.25" customHeight="1" spans="1:26">
      <c r="A42" s="13"/>
      <c r="B42" s="13"/>
      <c r="C42" s="13"/>
      <c r="D42" s="13"/>
      <c r="E42" s="13"/>
      <c r="F42" s="13"/>
      <c r="G42" s="13"/>
      <c r="H42" s="13"/>
      <c r="I42" s="13"/>
      <c r="J42" s="13"/>
      <c r="K42" s="13"/>
      <c r="L42" s="13"/>
      <c r="M42" s="13"/>
      <c r="N42" s="172"/>
      <c r="O42" s="172" t="s">
        <v>170</v>
      </c>
      <c r="P42" s="201" t="s">
        <v>202</v>
      </c>
      <c r="Q42" s="15">
        <v>0.5</v>
      </c>
      <c r="R42" s="15">
        <v>0.5</v>
      </c>
      <c r="S42" s="15"/>
      <c r="T42" s="15">
        <v>0.5</v>
      </c>
      <c r="U42" s="15"/>
      <c r="V42" s="15"/>
      <c r="W42" s="15"/>
      <c r="X42" s="15"/>
      <c r="Y42" s="15"/>
      <c r="Z42" s="15"/>
    </row>
    <row r="43" ht="17.25" customHeight="1" spans="1:26">
      <c r="A43" s="13"/>
      <c r="B43" s="13"/>
      <c r="C43" s="13"/>
      <c r="D43" s="13"/>
      <c r="E43" s="13"/>
      <c r="F43" s="13"/>
      <c r="G43" s="13"/>
      <c r="H43" s="13"/>
      <c r="I43" s="13"/>
      <c r="J43" s="13"/>
      <c r="K43" s="13"/>
      <c r="L43" s="13"/>
      <c r="M43" s="13"/>
      <c r="N43" s="172"/>
      <c r="O43" s="172" t="s">
        <v>151</v>
      </c>
      <c r="P43" s="201" t="s">
        <v>203</v>
      </c>
      <c r="Q43" s="15"/>
      <c r="R43" s="15"/>
      <c r="S43" s="15"/>
      <c r="T43" s="15"/>
      <c r="U43" s="15"/>
      <c r="V43" s="15"/>
      <c r="W43" s="15"/>
      <c r="X43" s="15"/>
      <c r="Y43" s="15"/>
      <c r="Z43" s="15"/>
    </row>
    <row r="44" ht="17.25" customHeight="1" spans="1:26">
      <c r="A44" s="13"/>
      <c r="B44" s="13"/>
      <c r="C44" s="13"/>
      <c r="D44" s="13"/>
      <c r="E44" s="13"/>
      <c r="F44" s="13"/>
      <c r="G44" s="13"/>
      <c r="H44" s="13"/>
      <c r="I44" s="13"/>
      <c r="J44" s="13"/>
      <c r="K44" s="13"/>
      <c r="L44" s="13"/>
      <c r="M44" s="13"/>
      <c r="N44" s="172"/>
      <c r="O44" s="172" t="s">
        <v>153</v>
      </c>
      <c r="P44" s="201" t="s">
        <v>167</v>
      </c>
      <c r="Q44" s="15">
        <v>0.03</v>
      </c>
      <c r="R44" s="15">
        <v>0.03</v>
      </c>
      <c r="S44" s="15"/>
      <c r="T44" s="15">
        <v>0.03</v>
      </c>
      <c r="U44" s="15"/>
      <c r="V44" s="15"/>
      <c r="W44" s="15"/>
      <c r="X44" s="15"/>
      <c r="Y44" s="15"/>
      <c r="Z44" s="15"/>
    </row>
    <row r="45" ht="17.25" customHeight="1" spans="1:26">
      <c r="A45" s="13"/>
      <c r="B45" s="13"/>
      <c r="C45" s="13"/>
      <c r="D45" s="13"/>
      <c r="E45" s="13"/>
      <c r="F45" s="13"/>
      <c r="G45" s="13"/>
      <c r="H45" s="13"/>
      <c r="I45" s="13"/>
      <c r="J45" s="13"/>
      <c r="K45" s="13"/>
      <c r="L45" s="13"/>
      <c r="M45" s="13"/>
      <c r="N45" s="172"/>
      <c r="O45" s="172" t="s">
        <v>168</v>
      </c>
      <c r="P45" s="201" t="s">
        <v>204</v>
      </c>
      <c r="Q45" s="15">
        <v>15</v>
      </c>
      <c r="R45" s="15">
        <v>15</v>
      </c>
      <c r="S45" s="15"/>
      <c r="T45" s="15">
        <v>15</v>
      </c>
      <c r="U45" s="15"/>
      <c r="V45" s="15"/>
      <c r="W45" s="15"/>
      <c r="X45" s="15"/>
      <c r="Y45" s="15"/>
      <c r="Z45" s="15"/>
    </row>
    <row r="46" ht="17.25" customHeight="1" spans="1:26">
      <c r="A46" s="13"/>
      <c r="B46" s="13"/>
      <c r="C46" s="13"/>
      <c r="D46" s="13"/>
      <c r="E46" s="13"/>
      <c r="F46" s="13"/>
      <c r="G46" s="13"/>
      <c r="H46" s="13"/>
      <c r="I46" s="13"/>
      <c r="J46" s="13"/>
      <c r="K46" s="13"/>
      <c r="L46" s="13"/>
      <c r="M46" s="13"/>
      <c r="N46" s="13" t="s">
        <v>205</v>
      </c>
      <c r="O46" s="13"/>
      <c r="P46" s="200" t="s">
        <v>206</v>
      </c>
      <c r="Q46" s="15">
        <v>70</v>
      </c>
      <c r="R46" s="15">
        <v>70</v>
      </c>
      <c r="S46" s="15"/>
      <c r="T46" s="15">
        <v>70</v>
      </c>
      <c r="U46" s="15"/>
      <c r="V46" s="15"/>
      <c r="W46" s="15"/>
      <c r="X46" s="15"/>
      <c r="Y46" s="15"/>
      <c r="Z46" s="15"/>
    </row>
    <row r="47" ht="17.25" customHeight="1" spans="1:26">
      <c r="A47" s="13"/>
      <c r="B47" s="13"/>
      <c r="C47" s="13"/>
      <c r="D47" s="13"/>
      <c r="E47" s="13"/>
      <c r="F47" s="13"/>
      <c r="G47" s="13"/>
      <c r="H47" s="13"/>
      <c r="I47" s="13"/>
      <c r="J47" s="13"/>
      <c r="K47" s="13"/>
      <c r="L47" s="13"/>
      <c r="M47" s="13"/>
      <c r="N47" s="172"/>
      <c r="O47" s="172" t="s">
        <v>139</v>
      </c>
      <c r="P47" s="201" t="s">
        <v>207</v>
      </c>
      <c r="Q47" s="15">
        <v>12</v>
      </c>
      <c r="R47" s="15">
        <v>12</v>
      </c>
      <c r="S47" s="15"/>
      <c r="T47" s="15">
        <v>12</v>
      </c>
      <c r="U47" s="15"/>
      <c r="V47" s="15"/>
      <c r="W47" s="15"/>
      <c r="X47" s="15"/>
      <c r="Y47" s="15"/>
      <c r="Z47" s="15"/>
    </row>
    <row r="48" ht="17.25" customHeight="1" spans="1:26">
      <c r="A48" s="13"/>
      <c r="B48" s="13"/>
      <c r="C48" s="13"/>
      <c r="D48" s="13"/>
      <c r="E48" s="13"/>
      <c r="F48" s="13"/>
      <c r="G48" s="13"/>
      <c r="H48" s="13"/>
      <c r="I48" s="13"/>
      <c r="J48" s="13"/>
      <c r="K48" s="13"/>
      <c r="L48" s="13"/>
      <c r="M48" s="13"/>
      <c r="N48" s="172"/>
      <c r="O48" s="172" t="s">
        <v>144</v>
      </c>
      <c r="P48" s="201" t="s">
        <v>208</v>
      </c>
      <c r="Q48" s="15">
        <v>38</v>
      </c>
      <c r="R48" s="15">
        <v>38</v>
      </c>
      <c r="S48" s="15"/>
      <c r="T48" s="15">
        <v>38</v>
      </c>
      <c r="U48" s="15"/>
      <c r="V48" s="15"/>
      <c r="W48" s="15"/>
      <c r="X48" s="15"/>
      <c r="Y48" s="15"/>
      <c r="Z48" s="15"/>
    </row>
    <row r="49" ht="17.25" customHeight="1" spans="1:26">
      <c r="A49" s="13"/>
      <c r="B49" s="13"/>
      <c r="C49" s="13"/>
      <c r="D49" s="13"/>
      <c r="E49" s="13"/>
      <c r="F49" s="13"/>
      <c r="G49" s="13"/>
      <c r="H49" s="13"/>
      <c r="I49" s="13"/>
      <c r="J49" s="13"/>
      <c r="K49" s="13"/>
      <c r="L49" s="13"/>
      <c r="M49" s="13"/>
      <c r="N49" s="172"/>
      <c r="O49" s="172" t="s">
        <v>147</v>
      </c>
      <c r="P49" s="201" t="s">
        <v>209</v>
      </c>
      <c r="Q49" s="15">
        <v>10</v>
      </c>
      <c r="R49" s="15">
        <v>10</v>
      </c>
      <c r="S49" s="15"/>
      <c r="T49" s="15">
        <v>10</v>
      </c>
      <c r="U49" s="15"/>
      <c r="V49" s="15"/>
      <c r="W49" s="15"/>
      <c r="X49" s="15"/>
      <c r="Y49" s="15"/>
      <c r="Z49" s="15"/>
    </row>
    <row r="50" ht="17.25" customHeight="1" spans="1:26">
      <c r="A50" s="13"/>
      <c r="B50" s="13"/>
      <c r="C50" s="13"/>
      <c r="D50" s="13"/>
      <c r="E50" s="13"/>
      <c r="F50" s="13"/>
      <c r="G50" s="13"/>
      <c r="H50" s="13"/>
      <c r="I50" s="13"/>
      <c r="J50" s="13"/>
      <c r="K50" s="13"/>
      <c r="L50" s="13"/>
      <c r="M50" s="13"/>
      <c r="N50" s="172"/>
      <c r="O50" s="172" t="s">
        <v>177</v>
      </c>
      <c r="P50" s="201" t="s">
        <v>210</v>
      </c>
      <c r="Q50" s="15"/>
      <c r="R50" s="15"/>
      <c r="S50" s="15"/>
      <c r="T50" s="15"/>
      <c r="U50" s="15"/>
      <c r="V50" s="15"/>
      <c r="W50" s="15"/>
      <c r="X50" s="15"/>
      <c r="Y50" s="15"/>
      <c r="Z50" s="15"/>
    </row>
    <row r="51" ht="17.25" customHeight="1" spans="1:26">
      <c r="A51" s="13"/>
      <c r="B51" s="13"/>
      <c r="C51" s="13"/>
      <c r="D51" s="13"/>
      <c r="E51" s="13"/>
      <c r="F51" s="13"/>
      <c r="G51" s="13"/>
      <c r="H51" s="13"/>
      <c r="I51" s="13"/>
      <c r="J51" s="13"/>
      <c r="K51" s="13"/>
      <c r="L51" s="13"/>
      <c r="M51" s="13"/>
      <c r="N51" s="172"/>
      <c r="O51" s="172" t="s">
        <v>168</v>
      </c>
      <c r="P51" s="201" t="s">
        <v>211</v>
      </c>
      <c r="Q51" s="15">
        <v>10</v>
      </c>
      <c r="R51" s="15">
        <v>10</v>
      </c>
      <c r="S51" s="15"/>
      <c r="T51" s="15">
        <v>10</v>
      </c>
      <c r="U51" s="15"/>
      <c r="V51" s="15"/>
      <c r="W51" s="15"/>
      <c r="X51" s="15"/>
      <c r="Y51" s="15"/>
      <c r="Z51" s="15"/>
    </row>
    <row r="52" ht="20.25" customHeight="1" spans="1:26">
      <c r="A52" s="197" t="s">
        <v>23</v>
      </c>
      <c r="B52" s="198"/>
      <c r="C52" s="199"/>
      <c r="D52" s="15">
        <v>1690.881996</v>
      </c>
      <c r="E52" s="15">
        <v>1690.881996</v>
      </c>
      <c r="F52" s="15">
        <v>1390.845996</v>
      </c>
      <c r="G52" s="15">
        <v>300.03</v>
      </c>
      <c r="H52" s="15"/>
      <c r="I52" s="15"/>
      <c r="J52" s="15"/>
      <c r="K52" s="15"/>
      <c r="L52" s="15"/>
      <c r="M52" s="15"/>
      <c r="N52" s="202" t="s">
        <v>23</v>
      </c>
      <c r="O52" s="202"/>
      <c r="P52" s="202"/>
      <c r="Q52" s="15">
        <v>1690.881996</v>
      </c>
      <c r="R52" s="15">
        <v>1690.881996</v>
      </c>
      <c r="S52" s="15">
        <v>1390.845996</v>
      </c>
      <c r="T52" s="15">
        <v>300.03</v>
      </c>
      <c r="U52" s="15"/>
      <c r="V52" s="15"/>
      <c r="W52" s="15"/>
      <c r="X52" s="15"/>
      <c r="Y52" s="15"/>
      <c r="Z52" s="15"/>
    </row>
  </sheetData>
  <mergeCells count="16">
    <mergeCell ref="A2:Z2"/>
    <mergeCell ref="A3:C3"/>
    <mergeCell ref="A4:M4"/>
    <mergeCell ref="N4:Z4"/>
    <mergeCell ref="A5:C5"/>
    <mergeCell ref="E5:G5"/>
    <mergeCell ref="H5:J5"/>
    <mergeCell ref="K5:M5"/>
    <mergeCell ref="N5:P5"/>
    <mergeCell ref="R5:T5"/>
    <mergeCell ref="U5:W5"/>
    <mergeCell ref="X5:Z5"/>
    <mergeCell ref="A52:C52"/>
    <mergeCell ref="N52:P52"/>
    <mergeCell ref="D5:D6"/>
    <mergeCell ref="Q5:Q6"/>
  </mergeCells>
  <pageMargins left="0.75" right="0.75" top="1" bottom="1" header="0.5" footer="0.5"/>
  <pageSetup paperSize="8" scale="38"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view="pageBreakPreview" zoomScaleNormal="100" workbookViewId="0">
      <selection activeCell="A15" sqref="A15"/>
    </sheetView>
  </sheetViews>
  <sheetFormatPr defaultColWidth="9.17272727272727" defaultRowHeight="14.25" customHeight="1" outlineLevelCol="5"/>
  <cols>
    <col min="1" max="2" width="27.4545454545455" customWidth="1"/>
    <col min="3" max="3" width="17.2727272727273" customWidth="1"/>
    <col min="4" max="5" width="26.2727272727273" customWidth="1"/>
    <col min="6" max="6" width="18.7181818181818" customWidth="1"/>
  </cols>
  <sheetData>
    <row r="1" customHeight="1" spans="1:6">
      <c r="A1" s="181"/>
      <c r="B1" s="181"/>
      <c r="C1" s="71"/>
      <c r="F1" s="182" t="s">
        <v>212</v>
      </c>
    </row>
    <row r="2" ht="25.5" customHeight="1" spans="1:6">
      <c r="A2" s="183" t="s">
        <v>213</v>
      </c>
      <c r="B2" s="183"/>
      <c r="C2" s="183"/>
      <c r="D2" s="183"/>
      <c r="E2" s="183"/>
      <c r="F2" s="183"/>
    </row>
    <row r="3" ht="15.75" customHeight="1" spans="1:6">
      <c r="A3" s="4" t="str">
        <f>"单位名称："&amp;"曲靖市第三幼儿园"</f>
        <v>单位名称：曲靖市第三幼儿园</v>
      </c>
      <c r="B3" s="181"/>
      <c r="C3" s="71"/>
      <c r="F3" s="284" t="s">
        <v>2</v>
      </c>
    </row>
    <row r="4" ht="19.5" customHeight="1" spans="1:6">
      <c r="A4" s="9" t="s">
        <v>214</v>
      </c>
      <c r="B4" s="10" t="s">
        <v>215</v>
      </c>
      <c r="C4" s="10" t="s">
        <v>216</v>
      </c>
      <c r="D4" s="10"/>
      <c r="E4" s="10"/>
      <c r="F4" s="10" t="s">
        <v>186</v>
      </c>
    </row>
    <row r="5" ht="19.5" customHeight="1" spans="1:6">
      <c r="A5" s="9"/>
      <c r="B5" s="10"/>
      <c r="C5" s="65" t="s">
        <v>31</v>
      </c>
      <c r="D5" s="65" t="s">
        <v>217</v>
      </c>
      <c r="E5" s="65" t="s">
        <v>218</v>
      </c>
      <c r="F5" s="10"/>
    </row>
    <row r="6" ht="18.75" customHeight="1" spans="1:6">
      <c r="A6" s="184">
        <v>1</v>
      </c>
      <c r="B6" s="184">
        <v>2</v>
      </c>
      <c r="C6" s="185">
        <v>3</v>
      </c>
      <c r="D6" s="184">
        <v>4</v>
      </c>
      <c r="E6" s="184">
        <v>5</v>
      </c>
      <c r="F6" s="184">
        <v>6</v>
      </c>
    </row>
    <row r="7" ht="18.75" customHeight="1" spans="1:6">
      <c r="A7" s="15"/>
      <c r="B7" s="15"/>
      <c r="C7" s="15"/>
      <c r="D7" s="15"/>
      <c r="E7" s="15"/>
      <c r="F7" s="15"/>
    </row>
    <row r="9" customHeight="1" spans="1:1">
      <c r="A9" s="36" t="s">
        <v>219</v>
      </c>
    </row>
  </sheetData>
  <mergeCells count="6">
    <mergeCell ref="A2:F2"/>
    <mergeCell ref="A3:D3"/>
    <mergeCell ref="C4:E4"/>
    <mergeCell ref="A4:A5"/>
    <mergeCell ref="B4:B5"/>
    <mergeCell ref="F4:F5"/>
  </mergeCells>
  <pageMargins left="0.75" right="0.75" top="1" bottom="1" header="0.5" footer="0.5"/>
  <pageSetup paperSize="8" scale="135" fitToWidth="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43"/>
  <sheetViews>
    <sheetView view="pageBreakPreview" zoomScale="40" zoomScaleNormal="70" workbookViewId="0">
      <selection activeCell="X20" sqref="X20"/>
    </sheetView>
  </sheetViews>
  <sheetFormatPr defaultColWidth="9.17272727272727" defaultRowHeight="14.25" customHeight="1"/>
  <cols>
    <col min="1" max="1" width="32.8181818181818" customWidth="1"/>
    <col min="2" max="2" width="20.7181818181818" customWidth="1"/>
    <col min="3" max="3" width="31.2727272727273" customWidth="1"/>
    <col min="4" max="4" width="10.1727272727273" customWidth="1"/>
    <col min="5" max="5" width="17.5454545454545" customWidth="1"/>
    <col min="6" max="6" width="10.2727272727273" customWidth="1"/>
    <col min="7" max="7" width="23" customWidth="1"/>
    <col min="8" max="8" width="10.7181818181818" customWidth="1"/>
    <col min="9" max="9" width="11" customWidth="1"/>
    <col min="10" max="10" width="15.4545454545455" customWidth="1"/>
    <col min="11" max="11" width="10.7181818181818" customWidth="1"/>
    <col min="12" max="13" width="11.1727272727273" customWidth="1"/>
    <col min="15" max="15" width="11.1727272727273" customWidth="1"/>
    <col min="16" max="16" width="11.8181818181818" customWidth="1"/>
    <col min="20" max="20" width="12.1727272727273" customWidth="1"/>
    <col min="21" max="23" width="12.2727272727273" customWidth="1"/>
    <col min="24" max="24" width="12.7181818181818" customWidth="1"/>
    <col min="25" max="26" width="11.1727272727273" customWidth="1"/>
  </cols>
  <sheetData>
    <row r="1" ht="16.5" customHeight="1" spans="2:26">
      <c r="B1" s="161"/>
      <c r="D1" s="162"/>
      <c r="E1" s="162"/>
      <c r="F1" s="162"/>
      <c r="G1" s="162"/>
      <c r="H1" s="163"/>
      <c r="I1" s="163"/>
      <c r="K1" s="163"/>
      <c r="L1" s="163"/>
      <c r="M1" s="163"/>
      <c r="P1" s="163"/>
      <c r="T1" s="163"/>
      <c r="X1" s="161"/>
      <c r="Z1" s="55" t="s">
        <v>220</v>
      </c>
    </row>
    <row r="2" ht="26.25" customHeight="1" spans="1:26">
      <c r="A2" s="52" t="s">
        <v>221</v>
      </c>
      <c r="B2" s="52"/>
      <c r="C2" s="52"/>
      <c r="D2" s="52"/>
      <c r="E2" s="52"/>
      <c r="F2" s="52"/>
      <c r="G2" s="52"/>
      <c r="H2" s="52"/>
      <c r="I2" s="52"/>
      <c r="J2" s="3"/>
      <c r="K2" s="52"/>
      <c r="L2" s="52"/>
      <c r="M2" s="52"/>
      <c r="N2" s="3"/>
      <c r="O2" s="3"/>
      <c r="P2" s="52"/>
      <c r="Q2" s="3"/>
      <c r="R2" s="3"/>
      <c r="S2" s="3"/>
      <c r="T2" s="52"/>
      <c r="U2" s="52"/>
      <c r="V2" s="52"/>
      <c r="W2" s="52"/>
      <c r="X2" s="52"/>
      <c r="Y2" s="52"/>
      <c r="Z2" s="52"/>
    </row>
    <row r="3" ht="15" customHeight="1" spans="1:26">
      <c r="A3" s="4" t="str">
        <f>"单位名称："&amp;"曲靖市第三幼儿园"</f>
        <v>单位名称：曲靖市第三幼儿园</v>
      </c>
      <c r="B3" s="164"/>
      <c r="C3" s="164"/>
      <c r="D3" s="164"/>
      <c r="E3" s="164"/>
      <c r="F3" s="164"/>
      <c r="G3" s="164"/>
      <c r="H3" s="165"/>
      <c r="I3" s="165"/>
      <c r="J3" s="6"/>
      <c r="K3" s="165"/>
      <c r="L3" s="165"/>
      <c r="M3" s="165"/>
      <c r="N3" s="6"/>
      <c r="O3" s="6"/>
      <c r="P3" s="165"/>
      <c r="Q3" s="6"/>
      <c r="R3" s="6"/>
      <c r="S3" s="6"/>
      <c r="T3" s="165"/>
      <c r="X3" s="161"/>
      <c r="Z3" s="285" t="s">
        <v>2</v>
      </c>
    </row>
    <row r="4" ht="18" customHeight="1" spans="1:26">
      <c r="A4" s="166" t="s">
        <v>222</v>
      </c>
      <c r="B4" s="166" t="s">
        <v>223</v>
      </c>
      <c r="C4" s="166" t="s">
        <v>224</v>
      </c>
      <c r="D4" s="166" t="s">
        <v>225</v>
      </c>
      <c r="E4" s="166" t="s">
        <v>226</v>
      </c>
      <c r="F4" s="166" t="s">
        <v>227</v>
      </c>
      <c r="G4" s="166" t="s">
        <v>228</v>
      </c>
      <c r="H4" s="66" t="s">
        <v>229</v>
      </c>
      <c r="I4" s="66" t="s">
        <v>229</v>
      </c>
      <c r="J4" s="10"/>
      <c r="K4" s="66"/>
      <c r="L4" s="66"/>
      <c r="M4" s="66"/>
      <c r="N4" s="10"/>
      <c r="O4" s="10"/>
      <c r="P4" s="66"/>
      <c r="Q4" s="10"/>
      <c r="R4" s="10"/>
      <c r="S4" s="10"/>
      <c r="T4" s="179" t="s">
        <v>35</v>
      </c>
      <c r="U4" s="66" t="s">
        <v>36</v>
      </c>
      <c r="V4" s="66"/>
      <c r="W4" s="66"/>
      <c r="X4" s="66"/>
      <c r="Y4" s="66"/>
      <c r="Z4" s="66"/>
    </row>
    <row r="5" ht="18" customHeight="1" spans="1:26">
      <c r="A5" s="167"/>
      <c r="B5" s="168"/>
      <c r="C5" s="167"/>
      <c r="D5" s="167"/>
      <c r="E5" s="167"/>
      <c r="F5" s="167"/>
      <c r="G5" s="167"/>
      <c r="H5" s="66" t="s">
        <v>230</v>
      </c>
      <c r="I5" s="66" t="s">
        <v>32</v>
      </c>
      <c r="J5" s="10"/>
      <c r="K5" s="66"/>
      <c r="L5" s="66"/>
      <c r="M5" s="66"/>
      <c r="N5" s="10"/>
      <c r="O5" s="10"/>
      <c r="P5" s="66"/>
      <c r="Q5" s="10" t="s">
        <v>231</v>
      </c>
      <c r="R5" s="10"/>
      <c r="S5" s="10"/>
      <c r="T5" s="166" t="s">
        <v>35</v>
      </c>
      <c r="U5" s="66" t="s">
        <v>36</v>
      </c>
      <c r="V5" s="179" t="s">
        <v>37</v>
      </c>
      <c r="W5" s="66" t="s">
        <v>36</v>
      </c>
      <c r="X5" s="179" t="s">
        <v>39</v>
      </c>
      <c r="Y5" s="179" t="s">
        <v>40</v>
      </c>
      <c r="Z5" s="177" t="s">
        <v>41</v>
      </c>
    </row>
    <row r="6" customHeight="1" spans="1:26">
      <c r="A6" s="169"/>
      <c r="B6" s="169"/>
      <c r="C6" s="169"/>
      <c r="D6" s="169"/>
      <c r="E6" s="169"/>
      <c r="F6" s="169"/>
      <c r="G6" s="169"/>
      <c r="H6" s="169"/>
      <c r="I6" s="176" t="s">
        <v>232</v>
      </c>
      <c r="J6" s="177" t="s">
        <v>233</v>
      </c>
      <c r="K6" s="166" t="s">
        <v>234</v>
      </c>
      <c r="L6" s="166" t="s">
        <v>235</v>
      </c>
      <c r="M6" s="166" t="s">
        <v>236</v>
      </c>
      <c r="N6" s="166" t="s">
        <v>237</v>
      </c>
      <c r="O6" s="166" t="s">
        <v>33</v>
      </c>
      <c r="P6" s="166" t="s">
        <v>34</v>
      </c>
      <c r="Q6" s="166" t="s">
        <v>32</v>
      </c>
      <c r="R6" s="166" t="s">
        <v>33</v>
      </c>
      <c r="S6" s="166" t="s">
        <v>34</v>
      </c>
      <c r="T6" s="169"/>
      <c r="U6" s="166" t="s">
        <v>31</v>
      </c>
      <c r="V6" s="166" t="s">
        <v>37</v>
      </c>
      <c r="W6" s="166" t="s">
        <v>238</v>
      </c>
      <c r="X6" s="166" t="s">
        <v>39</v>
      </c>
      <c r="Y6" s="166" t="s">
        <v>40</v>
      </c>
      <c r="Z6" s="166" t="s">
        <v>41</v>
      </c>
    </row>
    <row r="7" ht="37.5" customHeight="1" spans="1:26">
      <c r="A7" s="170"/>
      <c r="B7" s="170"/>
      <c r="C7" s="170"/>
      <c r="D7" s="170"/>
      <c r="E7" s="170"/>
      <c r="F7" s="170"/>
      <c r="G7" s="170"/>
      <c r="H7" s="170"/>
      <c r="I7" s="54" t="s">
        <v>31</v>
      </c>
      <c r="J7" s="54" t="s">
        <v>239</v>
      </c>
      <c r="K7" s="178" t="s">
        <v>233</v>
      </c>
      <c r="L7" s="178" t="s">
        <v>235</v>
      </c>
      <c r="M7" s="178" t="s">
        <v>236</v>
      </c>
      <c r="N7" s="178" t="s">
        <v>237</v>
      </c>
      <c r="O7" s="178" t="s">
        <v>237</v>
      </c>
      <c r="P7" s="178" t="s">
        <v>237</v>
      </c>
      <c r="Q7" s="178" t="s">
        <v>235</v>
      </c>
      <c r="R7" s="178" t="s">
        <v>236</v>
      </c>
      <c r="S7" s="178" t="s">
        <v>237</v>
      </c>
      <c r="T7" s="178" t="s">
        <v>35</v>
      </c>
      <c r="U7" s="178" t="s">
        <v>31</v>
      </c>
      <c r="V7" s="178" t="s">
        <v>37</v>
      </c>
      <c r="W7" s="178" t="s">
        <v>238</v>
      </c>
      <c r="X7" s="178" t="s">
        <v>39</v>
      </c>
      <c r="Y7" s="178" t="s">
        <v>40</v>
      </c>
      <c r="Z7" s="178" t="s">
        <v>41</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70">
        <v>25</v>
      </c>
      <c r="Z8" s="180">
        <v>26</v>
      </c>
    </row>
    <row r="9" ht="21" customHeight="1" spans="1:26">
      <c r="A9" s="13" t="s">
        <v>43</v>
      </c>
      <c r="B9" s="171"/>
      <c r="C9" s="171"/>
      <c r="D9" s="171"/>
      <c r="E9" s="171"/>
      <c r="F9" s="171"/>
      <c r="G9" s="171"/>
      <c r="H9" s="15">
        <v>1430.845996</v>
      </c>
      <c r="I9" s="15">
        <v>1390.845996</v>
      </c>
      <c r="J9" s="15"/>
      <c r="K9" s="15"/>
      <c r="L9" s="15"/>
      <c r="M9" s="15">
        <v>1430.845996</v>
      </c>
      <c r="N9" s="15">
        <v>-40</v>
      </c>
      <c r="O9" s="15"/>
      <c r="P9" s="15"/>
      <c r="Q9" s="15"/>
      <c r="R9" s="15"/>
      <c r="S9" s="15"/>
      <c r="T9" s="15"/>
      <c r="U9" s="15">
        <v>40</v>
      </c>
      <c r="V9" s="15"/>
      <c r="W9" s="15"/>
      <c r="X9" s="15"/>
      <c r="Y9" s="15"/>
      <c r="Z9" s="15">
        <v>40</v>
      </c>
    </row>
    <row r="10" ht="23.25" customHeight="1" outlineLevel="1" spans="1:26">
      <c r="A10" s="172" t="s">
        <v>43</v>
      </c>
      <c r="B10" s="13" t="s">
        <v>240</v>
      </c>
      <c r="C10" s="13" t="s">
        <v>241</v>
      </c>
      <c r="D10" s="13" t="s">
        <v>61</v>
      </c>
      <c r="E10" s="13" t="s">
        <v>62</v>
      </c>
      <c r="F10" s="13" t="s">
        <v>242</v>
      </c>
      <c r="G10" s="13" t="s">
        <v>141</v>
      </c>
      <c r="H10" s="15">
        <v>282.5208</v>
      </c>
      <c r="I10" s="15">
        <v>282.5208</v>
      </c>
      <c r="J10" s="15"/>
      <c r="K10" s="15"/>
      <c r="L10" s="15"/>
      <c r="M10" s="15">
        <v>282.5208</v>
      </c>
      <c r="N10" s="15"/>
      <c r="O10" s="15"/>
      <c r="P10" s="15"/>
      <c r="Q10" s="15"/>
      <c r="R10" s="15"/>
      <c r="S10" s="15"/>
      <c r="T10" s="15"/>
      <c r="U10" s="15"/>
      <c r="V10" s="15"/>
      <c r="W10" s="15"/>
      <c r="X10" s="15"/>
      <c r="Y10" s="15"/>
      <c r="Z10" s="15"/>
    </row>
    <row r="11" ht="23.25" customHeight="1" outlineLevel="1" spans="1:26">
      <c r="A11" s="172" t="s">
        <v>43</v>
      </c>
      <c r="B11" s="13" t="s">
        <v>240</v>
      </c>
      <c r="C11" s="13" t="s">
        <v>241</v>
      </c>
      <c r="D11" s="13" t="s">
        <v>61</v>
      </c>
      <c r="E11" s="13" t="s">
        <v>62</v>
      </c>
      <c r="F11" s="13" t="s">
        <v>243</v>
      </c>
      <c r="G11" s="13" t="s">
        <v>145</v>
      </c>
      <c r="H11" s="15">
        <v>22.539864</v>
      </c>
      <c r="I11" s="15">
        <v>22.539864</v>
      </c>
      <c r="J11" s="15"/>
      <c r="K11" s="15"/>
      <c r="L11" s="15"/>
      <c r="M11" s="15">
        <v>22.539864</v>
      </c>
      <c r="N11" s="15"/>
      <c r="O11" s="13"/>
      <c r="P11" s="13"/>
      <c r="Q11" s="15"/>
      <c r="R11" s="15"/>
      <c r="S11" s="15"/>
      <c r="T11" s="15"/>
      <c r="U11" s="15"/>
      <c r="V11" s="15"/>
      <c r="W11" s="15"/>
      <c r="X11" s="15"/>
      <c r="Y11" s="15"/>
      <c r="Z11" s="15"/>
    </row>
    <row r="12" ht="23.25" customHeight="1" outlineLevel="1" spans="1:26">
      <c r="A12" s="172" t="s">
        <v>43</v>
      </c>
      <c r="B12" s="13" t="s">
        <v>240</v>
      </c>
      <c r="C12" s="13" t="s">
        <v>241</v>
      </c>
      <c r="D12" s="13" t="s">
        <v>61</v>
      </c>
      <c r="E12" s="13" t="s">
        <v>62</v>
      </c>
      <c r="F12" s="13" t="s">
        <v>244</v>
      </c>
      <c r="G12" s="13" t="s">
        <v>152</v>
      </c>
      <c r="H12" s="15">
        <v>23.5434</v>
      </c>
      <c r="I12" s="15">
        <v>23.5434</v>
      </c>
      <c r="J12" s="15"/>
      <c r="K12" s="15"/>
      <c r="L12" s="15"/>
      <c r="M12" s="15">
        <v>23.5434</v>
      </c>
      <c r="N12" s="15"/>
      <c r="O12" s="13"/>
      <c r="P12" s="13"/>
      <c r="Q12" s="15"/>
      <c r="R12" s="15"/>
      <c r="S12" s="15"/>
      <c r="T12" s="15"/>
      <c r="U12" s="15"/>
      <c r="V12" s="15"/>
      <c r="W12" s="15"/>
      <c r="X12" s="15"/>
      <c r="Y12" s="15"/>
      <c r="Z12" s="15"/>
    </row>
    <row r="13" ht="23.25" customHeight="1" outlineLevel="1" spans="1:26">
      <c r="A13" s="172" t="s">
        <v>43</v>
      </c>
      <c r="B13" s="13" t="s">
        <v>240</v>
      </c>
      <c r="C13" s="13" t="s">
        <v>241</v>
      </c>
      <c r="D13" s="13" t="s">
        <v>61</v>
      </c>
      <c r="E13" s="13" t="s">
        <v>62</v>
      </c>
      <c r="F13" s="13" t="s">
        <v>244</v>
      </c>
      <c r="G13" s="13" t="s">
        <v>152</v>
      </c>
      <c r="H13" s="15">
        <v>186.0612</v>
      </c>
      <c r="I13" s="15">
        <v>186.0612</v>
      </c>
      <c r="J13" s="15"/>
      <c r="K13" s="15"/>
      <c r="L13" s="15"/>
      <c r="M13" s="15">
        <v>186.0612</v>
      </c>
      <c r="N13" s="15"/>
      <c r="O13" s="13"/>
      <c r="P13" s="13"/>
      <c r="Q13" s="15"/>
      <c r="R13" s="15"/>
      <c r="S13" s="15"/>
      <c r="T13" s="15"/>
      <c r="U13" s="15"/>
      <c r="V13" s="15"/>
      <c r="W13" s="15"/>
      <c r="X13" s="15"/>
      <c r="Y13" s="15"/>
      <c r="Z13" s="15"/>
    </row>
    <row r="14" ht="23.25" customHeight="1" outlineLevel="1" spans="1:26">
      <c r="A14" s="172" t="s">
        <v>43</v>
      </c>
      <c r="B14" s="13" t="s">
        <v>240</v>
      </c>
      <c r="C14" s="13" t="s">
        <v>241</v>
      </c>
      <c r="D14" s="13" t="s">
        <v>61</v>
      </c>
      <c r="E14" s="13" t="s">
        <v>62</v>
      </c>
      <c r="F14" s="13" t="s">
        <v>244</v>
      </c>
      <c r="G14" s="13" t="s">
        <v>152</v>
      </c>
      <c r="H14" s="15">
        <v>54.966</v>
      </c>
      <c r="I14" s="15">
        <v>54.966</v>
      </c>
      <c r="J14" s="15"/>
      <c r="K14" s="15"/>
      <c r="L14" s="15"/>
      <c r="M14" s="15">
        <v>54.966</v>
      </c>
      <c r="N14" s="15"/>
      <c r="O14" s="13"/>
      <c r="P14" s="13"/>
      <c r="Q14" s="15"/>
      <c r="R14" s="15"/>
      <c r="S14" s="15"/>
      <c r="T14" s="15"/>
      <c r="U14" s="15"/>
      <c r="V14" s="15"/>
      <c r="W14" s="15"/>
      <c r="X14" s="15"/>
      <c r="Y14" s="15"/>
      <c r="Z14" s="15"/>
    </row>
    <row r="15" ht="23.25" customHeight="1" outlineLevel="1" spans="1:26">
      <c r="A15" s="172" t="s">
        <v>43</v>
      </c>
      <c r="B15" s="13" t="s">
        <v>245</v>
      </c>
      <c r="C15" s="13" t="s">
        <v>246</v>
      </c>
      <c r="D15" s="13" t="s">
        <v>61</v>
      </c>
      <c r="E15" s="13" t="s">
        <v>62</v>
      </c>
      <c r="F15" s="13" t="s">
        <v>244</v>
      </c>
      <c r="G15" s="13" t="s">
        <v>152</v>
      </c>
      <c r="H15" s="15">
        <v>97.2</v>
      </c>
      <c r="I15" s="15">
        <v>97.2</v>
      </c>
      <c r="J15" s="15"/>
      <c r="K15" s="15"/>
      <c r="L15" s="15"/>
      <c r="M15" s="15">
        <v>97.2</v>
      </c>
      <c r="N15" s="15"/>
      <c r="O15" s="13"/>
      <c r="P15" s="13"/>
      <c r="Q15" s="15"/>
      <c r="R15" s="15"/>
      <c r="S15" s="15"/>
      <c r="T15" s="15"/>
      <c r="U15" s="15"/>
      <c r="V15" s="15"/>
      <c r="W15" s="15"/>
      <c r="X15" s="15"/>
      <c r="Y15" s="15"/>
      <c r="Z15" s="15"/>
    </row>
    <row r="16" ht="23.25" customHeight="1" outlineLevel="1" spans="1:26">
      <c r="A16" s="172" t="s">
        <v>43</v>
      </c>
      <c r="B16" s="13" t="s">
        <v>247</v>
      </c>
      <c r="C16" s="13" t="s">
        <v>248</v>
      </c>
      <c r="D16" s="13" t="s">
        <v>69</v>
      </c>
      <c r="E16" s="13" t="s">
        <v>70</v>
      </c>
      <c r="F16" s="13" t="s">
        <v>249</v>
      </c>
      <c r="G16" s="13" t="s">
        <v>154</v>
      </c>
      <c r="H16" s="15">
        <v>99.865824</v>
      </c>
      <c r="I16" s="15">
        <v>99.865824</v>
      </c>
      <c r="J16" s="15"/>
      <c r="K16" s="15"/>
      <c r="L16" s="15"/>
      <c r="M16" s="15">
        <v>99.865824</v>
      </c>
      <c r="N16" s="15"/>
      <c r="O16" s="13"/>
      <c r="P16" s="13"/>
      <c r="Q16" s="15"/>
      <c r="R16" s="15"/>
      <c r="S16" s="15"/>
      <c r="T16" s="15"/>
      <c r="U16" s="15"/>
      <c r="V16" s="15"/>
      <c r="W16" s="15"/>
      <c r="X16" s="15"/>
      <c r="Y16" s="15"/>
      <c r="Z16" s="15"/>
    </row>
    <row r="17" ht="23.25" customHeight="1" outlineLevel="1" spans="1:26">
      <c r="A17" s="172" t="s">
        <v>43</v>
      </c>
      <c r="B17" s="13" t="s">
        <v>250</v>
      </c>
      <c r="C17" s="13" t="s">
        <v>251</v>
      </c>
      <c r="D17" s="13" t="s">
        <v>78</v>
      </c>
      <c r="E17" s="13" t="s">
        <v>79</v>
      </c>
      <c r="F17" s="13" t="s">
        <v>252</v>
      </c>
      <c r="G17" s="13" t="s">
        <v>160</v>
      </c>
      <c r="H17" s="15">
        <v>36.876264</v>
      </c>
      <c r="I17" s="15">
        <v>36.876264</v>
      </c>
      <c r="J17" s="15"/>
      <c r="K17" s="15"/>
      <c r="L17" s="15"/>
      <c r="M17" s="15">
        <v>36.876264</v>
      </c>
      <c r="N17" s="15"/>
      <c r="O17" s="13"/>
      <c r="P17" s="13"/>
      <c r="Q17" s="15"/>
      <c r="R17" s="15"/>
      <c r="S17" s="15"/>
      <c r="T17" s="15"/>
      <c r="U17" s="15"/>
      <c r="V17" s="15"/>
      <c r="W17" s="15"/>
      <c r="X17" s="15"/>
      <c r="Y17" s="15"/>
      <c r="Z17" s="15"/>
    </row>
    <row r="18" ht="23.25" customHeight="1" outlineLevel="1" spans="1:26">
      <c r="A18" s="172" t="s">
        <v>43</v>
      </c>
      <c r="B18" s="13" t="s">
        <v>253</v>
      </c>
      <c r="C18" s="13" t="s">
        <v>254</v>
      </c>
      <c r="D18" s="13" t="s">
        <v>80</v>
      </c>
      <c r="E18" s="13" t="s">
        <v>81</v>
      </c>
      <c r="F18" s="13" t="s">
        <v>255</v>
      </c>
      <c r="G18" s="13" t="s">
        <v>165</v>
      </c>
      <c r="H18" s="15">
        <v>2.169192</v>
      </c>
      <c r="I18" s="15">
        <v>2.169192</v>
      </c>
      <c r="J18" s="15"/>
      <c r="K18" s="15"/>
      <c r="L18" s="15"/>
      <c r="M18" s="15">
        <v>2.169192</v>
      </c>
      <c r="N18" s="15"/>
      <c r="O18" s="13"/>
      <c r="P18" s="13"/>
      <c r="Q18" s="15"/>
      <c r="R18" s="15"/>
      <c r="S18" s="15"/>
      <c r="T18" s="15"/>
      <c r="U18" s="15"/>
      <c r="V18" s="15"/>
      <c r="W18" s="15"/>
      <c r="X18" s="15"/>
      <c r="Y18" s="15"/>
      <c r="Z18" s="15"/>
    </row>
    <row r="19" ht="23.25" customHeight="1" outlineLevel="1" spans="1:26">
      <c r="A19" s="172" t="s">
        <v>43</v>
      </c>
      <c r="B19" s="13" t="s">
        <v>256</v>
      </c>
      <c r="C19" s="13" t="s">
        <v>257</v>
      </c>
      <c r="D19" s="13" t="s">
        <v>73</v>
      </c>
      <c r="E19" s="13" t="s">
        <v>72</v>
      </c>
      <c r="F19" s="13" t="s">
        <v>255</v>
      </c>
      <c r="G19" s="13" t="s">
        <v>165</v>
      </c>
      <c r="H19" s="15">
        <v>3.796086</v>
      </c>
      <c r="I19" s="15">
        <v>3.796086</v>
      </c>
      <c r="J19" s="15"/>
      <c r="K19" s="15"/>
      <c r="L19" s="15"/>
      <c r="M19" s="15">
        <v>3.796086</v>
      </c>
      <c r="N19" s="15"/>
      <c r="O19" s="13"/>
      <c r="P19" s="13"/>
      <c r="Q19" s="15"/>
      <c r="R19" s="15"/>
      <c r="S19" s="15"/>
      <c r="T19" s="15"/>
      <c r="U19" s="15"/>
      <c r="V19" s="15"/>
      <c r="W19" s="15"/>
      <c r="X19" s="15"/>
      <c r="Y19" s="15"/>
      <c r="Z19" s="15"/>
    </row>
    <row r="20" ht="23.25" customHeight="1" outlineLevel="1" spans="1:26">
      <c r="A20" s="172" t="s">
        <v>43</v>
      </c>
      <c r="B20" s="13" t="s">
        <v>258</v>
      </c>
      <c r="C20" s="13" t="s">
        <v>259</v>
      </c>
      <c r="D20" s="13" t="s">
        <v>80</v>
      </c>
      <c r="E20" s="13" t="s">
        <v>81</v>
      </c>
      <c r="F20" s="13" t="s">
        <v>255</v>
      </c>
      <c r="G20" s="13" t="s">
        <v>165</v>
      </c>
      <c r="H20" s="15">
        <v>2.5004</v>
      </c>
      <c r="I20" s="15">
        <v>2.5004</v>
      </c>
      <c r="J20" s="15"/>
      <c r="K20" s="15"/>
      <c r="L20" s="15"/>
      <c r="M20" s="15">
        <v>2.5004</v>
      </c>
      <c r="N20" s="15"/>
      <c r="O20" s="13"/>
      <c r="P20" s="13"/>
      <c r="Q20" s="15"/>
      <c r="R20" s="15"/>
      <c r="S20" s="15"/>
      <c r="T20" s="15"/>
      <c r="U20" s="15"/>
      <c r="V20" s="15"/>
      <c r="W20" s="15"/>
      <c r="X20" s="15"/>
      <c r="Y20" s="15"/>
      <c r="Z20" s="15"/>
    </row>
    <row r="21" ht="23.25" customHeight="1" outlineLevel="1" spans="1:26">
      <c r="A21" s="172" t="s">
        <v>43</v>
      </c>
      <c r="B21" s="13" t="s">
        <v>260</v>
      </c>
      <c r="C21" s="13" t="s">
        <v>261</v>
      </c>
      <c r="D21" s="13" t="s">
        <v>86</v>
      </c>
      <c r="E21" s="13" t="s">
        <v>87</v>
      </c>
      <c r="F21" s="13" t="s">
        <v>262</v>
      </c>
      <c r="G21" s="13" t="s">
        <v>87</v>
      </c>
      <c r="H21" s="15">
        <v>79.564968</v>
      </c>
      <c r="I21" s="15">
        <v>79.564968</v>
      </c>
      <c r="J21" s="15"/>
      <c r="K21" s="15"/>
      <c r="L21" s="15"/>
      <c r="M21" s="15">
        <v>79.564968</v>
      </c>
      <c r="N21" s="15"/>
      <c r="O21" s="13"/>
      <c r="P21" s="13"/>
      <c r="Q21" s="15"/>
      <c r="R21" s="15"/>
      <c r="S21" s="15"/>
      <c r="T21" s="15"/>
      <c r="U21" s="15"/>
      <c r="V21" s="15"/>
      <c r="W21" s="15"/>
      <c r="X21" s="15"/>
      <c r="Y21" s="15"/>
      <c r="Z21" s="15"/>
    </row>
    <row r="22" ht="23.25" customHeight="1" outlineLevel="1" spans="1:26">
      <c r="A22" s="172" t="s">
        <v>43</v>
      </c>
      <c r="B22" s="13" t="s">
        <v>263</v>
      </c>
      <c r="C22" s="13" t="s">
        <v>264</v>
      </c>
      <c r="D22" s="13" t="s">
        <v>61</v>
      </c>
      <c r="E22" s="13" t="s">
        <v>62</v>
      </c>
      <c r="F22" s="13" t="s">
        <v>265</v>
      </c>
      <c r="G22" s="13" t="s">
        <v>199</v>
      </c>
      <c r="H22" s="15">
        <v>10</v>
      </c>
      <c r="I22" s="15">
        <v>10</v>
      </c>
      <c r="J22" s="15"/>
      <c r="K22" s="15"/>
      <c r="L22" s="15"/>
      <c r="M22" s="15">
        <v>10</v>
      </c>
      <c r="N22" s="15"/>
      <c r="O22" s="13"/>
      <c r="P22" s="13"/>
      <c r="Q22" s="15"/>
      <c r="R22" s="15"/>
      <c r="S22" s="15"/>
      <c r="T22" s="15"/>
      <c r="U22" s="15"/>
      <c r="V22" s="15"/>
      <c r="W22" s="15"/>
      <c r="X22" s="15"/>
      <c r="Y22" s="15"/>
      <c r="Z22" s="15"/>
    </row>
    <row r="23" ht="23.25" customHeight="1" outlineLevel="1" spans="1:26">
      <c r="A23" s="172" t="s">
        <v>43</v>
      </c>
      <c r="B23" s="13" t="s">
        <v>263</v>
      </c>
      <c r="C23" s="13" t="s">
        <v>264</v>
      </c>
      <c r="D23" s="13" t="s">
        <v>61</v>
      </c>
      <c r="E23" s="13" t="s">
        <v>62</v>
      </c>
      <c r="F23" s="13" t="s">
        <v>266</v>
      </c>
      <c r="G23" s="13" t="s">
        <v>174</v>
      </c>
      <c r="H23" s="15">
        <v>20</v>
      </c>
      <c r="I23" s="15">
        <v>20</v>
      </c>
      <c r="J23" s="15"/>
      <c r="K23" s="15"/>
      <c r="L23" s="15"/>
      <c r="M23" s="15">
        <v>20</v>
      </c>
      <c r="N23" s="15"/>
      <c r="O23" s="13"/>
      <c r="P23" s="13"/>
      <c r="Q23" s="15"/>
      <c r="R23" s="15"/>
      <c r="S23" s="15"/>
      <c r="T23" s="15"/>
      <c r="U23" s="15"/>
      <c r="V23" s="15"/>
      <c r="W23" s="15"/>
      <c r="X23" s="15"/>
      <c r="Y23" s="15"/>
      <c r="Z23" s="15"/>
    </row>
    <row r="24" ht="23.25" customHeight="1" outlineLevel="1" spans="1:26">
      <c r="A24" s="172" t="s">
        <v>43</v>
      </c>
      <c r="B24" s="13" t="s">
        <v>263</v>
      </c>
      <c r="C24" s="13" t="s">
        <v>264</v>
      </c>
      <c r="D24" s="13" t="s">
        <v>61</v>
      </c>
      <c r="E24" s="13" t="s">
        <v>62</v>
      </c>
      <c r="F24" s="13" t="s">
        <v>267</v>
      </c>
      <c r="G24" s="13" t="s">
        <v>180</v>
      </c>
      <c r="H24" s="15">
        <v>4</v>
      </c>
      <c r="I24" s="15">
        <v>4</v>
      </c>
      <c r="J24" s="15"/>
      <c r="K24" s="15"/>
      <c r="L24" s="15"/>
      <c r="M24" s="15">
        <v>4</v>
      </c>
      <c r="N24" s="15"/>
      <c r="O24" s="13"/>
      <c r="P24" s="13"/>
      <c r="Q24" s="15"/>
      <c r="R24" s="15"/>
      <c r="S24" s="15"/>
      <c r="T24" s="15"/>
      <c r="U24" s="15"/>
      <c r="V24" s="15"/>
      <c r="W24" s="15"/>
      <c r="X24" s="15"/>
      <c r="Y24" s="15"/>
      <c r="Z24" s="15"/>
    </row>
    <row r="25" ht="23.25" customHeight="1" outlineLevel="1" spans="1:26">
      <c r="A25" s="172" t="s">
        <v>43</v>
      </c>
      <c r="B25" s="13" t="s">
        <v>263</v>
      </c>
      <c r="C25" s="13" t="s">
        <v>264</v>
      </c>
      <c r="D25" s="13" t="s">
        <v>61</v>
      </c>
      <c r="E25" s="13" t="s">
        <v>62</v>
      </c>
      <c r="F25" s="13" t="s">
        <v>268</v>
      </c>
      <c r="G25" s="13" t="s">
        <v>181</v>
      </c>
      <c r="H25" s="15">
        <v>4</v>
      </c>
      <c r="I25" s="15">
        <v>4</v>
      </c>
      <c r="J25" s="15"/>
      <c r="K25" s="15"/>
      <c r="L25" s="15"/>
      <c r="M25" s="15">
        <v>4</v>
      </c>
      <c r="N25" s="15"/>
      <c r="O25" s="13"/>
      <c r="P25" s="13"/>
      <c r="Q25" s="15"/>
      <c r="R25" s="15"/>
      <c r="S25" s="15"/>
      <c r="T25" s="15"/>
      <c r="U25" s="15"/>
      <c r="V25" s="15"/>
      <c r="W25" s="15"/>
      <c r="X25" s="15"/>
      <c r="Y25" s="15"/>
      <c r="Z25" s="15"/>
    </row>
    <row r="26" ht="23.25" customHeight="1" outlineLevel="1" spans="1:26">
      <c r="A26" s="172" t="s">
        <v>43</v>
      </c>
      <c r="B26" s="13" t="s">
        <v>263</v>
      </c>
      <c r="C26" s="13" t="s">
        <v>264</v>
      </c>
      <c r="D26" s="13" t="s">
        <v>61</v>
      </c>
      <c r="E26" s="13" t="s">
        <v>62</v>
      </c>
      <c r="F26" s="13" t="s">
        <v>269</v>
      </c>
      <c r="G26" s="13" t="s">
        <v>185</v>
      </c>
      <c r="H26" s="15">
        <v>6</v>
      </c>
      <c r="I26" s="15">
        <v>6</v>
      </c>
      <c r="J26" s="15"/>
      <c r="K26" s="15"/>
      <c r="L26" s="15"/>
      <c r="M26" s="15">
        <v>6</v>
      </c>
      <c r="N26" s="15"/>
      <c r="O26" s="13"/>
      <c r="P26" s="13"/>
      <c r="Q26" s="15"/>
      <c r="R26" s="15"/>
      <c r="S26" s="15"/>
      <c r="T26" s="15"/>
      <c r="U26" s="15"/>
      <c r="V26" s="15"/>
      <c r="W26" s="15"/>
      <c r="X26" s="15"/>
      <c r="Y26" s="15"/>
      <c r="Z26" s="15"/>
    </row>
    <row r="27" ht="23.25" customHeight="1" outlineLevel="1" spans="1:26">
      <c r="A27" s="172" t="s">
        <v>43</v>
      </c>
      <c r="B27" s="13" t="s">
        <v>263</v>
      </c>
      <c r="C27" s="13" t="s">
        <v>264</v>
      </c>
      <c r="D27" s="13" t="s">
        <v>61</v>
      </c>
      <c r="E27" s="13" t="s">
        <v>62</v>
      </c>
      <c r="F27" s="13" t="s">
        <v>270</v>
      </c>
      <c r="G27" s="13" t="s">
        <v>183</v>
      </c>
      <c r="H27" s="15">
        <v>1.5</v>
      </c>
      <c r="I27" s="15">
        <v>1.5</v>
      </c>
      <c r="J27" s="15"/>
      <c r="K27" s="15"/>
      <c r="L27" s="15"/>
      <c r="M27" s="15">
        <v>1.5</v>
      </c>
      <c r="N27" s="15"/>
      <c r="O27" s="13"/>
      <c r="P27" s="13"/>
      <c r="Q27" s="15"/>
      <c r="R27" s="15"/>
      <c r="S27" s="15"/>
      <c r="T27" s="15"/>
      <c r="U27" s="15"/>
      <c r="V27" s="15"/>
      <c r="W27" s="15"/>
      <c r="X27" s="15"/>
      <c r="Y27" s="15"/>
      <c r="Z27" s="15"/>
    </row>
    <row r="28" ht="23.25" customHeight="1" outlineLevel="1" spans="1:26">
      <c r="A28" s="172" t="s">
        <v>43</v>
      </c>
      <c r="B28" s="13" t="s">
        <v>263</v>
      </c>
      <c r="C28" s="13" t="s">
        <v>264</v>
      </c>
      <c r="D28" s="13" t="s">
        <v>61</v>
      </c>
      <c r="E28" s="13" t="s">
        <v>62</v>
      </c>
      <c r="F28" s="13" t="s">
        <v>271</v>
      </c>
      <c r="G28" s="13" t="s">
        <v>182</v>
      </c>
      <c r="H28" s="15">
        <v>3</v>
      </c>
      <c r="I28" s="15">
        <v>3</v>
      </c>
      <c r="J28" s="15"/>
      <c r="K28" s="15"/>
      <c r="L28" s="15"/>
      <c r="M28" s="15">
        <v>3</v>
      </c>
      <c r="N28" s="15"/>
      <c r="O28" s="13"/>
      <c r="P28" s="13"/>
      <c r="Q28" s="15"/>
      <c r="R28" s="15"/>
      <c r="S28" s="15"/>
      <c r="T28" s="15"/>
      <c r="U28" s="15"/>
      <c r="V28" s="15"/>
      <c r="W28" s="15"/>
      <c r="X28" s="15"/>
      <c r="Y28" s="15"/>
      <c r="Z28" s="15"/>
    </row>
    <row r="29" ht="23.25" customHeight="1" outlineLevel="1" spans="1:26">
      <c r="A29" s="172" t="s">
        <v>43</v>
      </c>
      <c r="B29" s="13" t="s">
        <v>263</v>
      </c>
      <c r="C29" s="13" t="s">
        <v>264</v>
      </c>
      <c r="D29" s="13" t="s">
        <v>61</v>
      </c>
      <c r="E29" s="13" t="s">
        <v>62</v>
      </c>
      <c r="F29" s="13" t="s">
        <v>272</v>
      </c>
      <c r="G29" s="13" t="s">
        <v>175</v>
      </c>
      <c r="H29" s="15">
        <v>5</v>
      </c>
      <c r="I29" s="15">
        <v>5</v>
      </c>
      <c r="J29" s="15"/>
      <c r="K29" s="15"/>
      <c r="L29" s="15"/>
      <c r="M29" s="15">
        <v>5</v>
      </c>
      <c r="N29" s="15"/>
      <c r="O29" s="13"/>
      <c r="P29" s="13"/>
      <c r="Q29" s="15"/>
      <c r="R29" s="15"/>
      <c r="S29" s="15"/>
      <c r="T29" s="15"/>
      <c r="U29" s="15"/>
      <c r="V29" s="15"/>
      <c r="W29" s="15"/>
      <c r="X29" s="15"/>
      <c r="Y29" s="15"/>
      <c r="Z29" s="15"/>
    </row>
    <row r="30" ht="23.25" customHeight="1" outlineLevel="1" spans="1:26">
      <c r="A30" s="172" t="s">
        <v>43</v>
      </c>
      <c r="B30" s="13" t="s">
        <v>263</v>
      </c>
      <c r="C30" s="13" t="s">
        <v>264</v>
      </c>
      <c r="D30" s="13" t="s">
        <v>61</v>
      </c>
      <c r="E30" s="13" t="s">
        <v>62</v>
      </c>
      <c r="F30" s="13" t="s">
        <v>273</v>
      </c>
      <c r="G30" s="13" t="s">
        <v>176</v>
      </c>
      <c r="H30" s="15">
        <v>2</v>
      </c>
      <c r="I30" s="15">
        <v>2</v>
      </c>
      <c r="J30" s="15"/>
      <c r="K30" s="15"/>
      <c r="L30" s="15"/>
      <c r="M30" s="15">
        <v>2</v>
      </c>
      <c r="N30" s="15"/>
      <c r="O30" s="13"/>
      <c r="P30" s="13"/>
      <c r="Q30" s="15"/>
      <c r="R30" s="15"/>
      <c r="S30" s="15"/>
      <c r="T30" s="15"/>
      <c r="U30" s="15"/>
      <c r="V30" s="15"/>
      <c r="W30" s="15"/>
      <c r="X30" s="15"/>
      <c r="Y30" s="15"/>
      <c r="Z30" s="15"/>
    </row>
    <row r="31" ht="23.25" customHeight="1" outlineLevel="1" spans="1:26">
      <c r="A31" s="172" t="s">
        <v>43</v>
      </c>
      <c r="B31" s="13" t="s">
        <v>263</v>
      </c>
      <c r="C31" s="13" t="s">
        <v>264</v>
      </c>
      <c r="D31" s="13" t="s">
        <v>61</v>
      </c>
      <c r="E31" s="13" t="s">
        <v>62</v>
      </c>
      <c r="F31" s="13" t="s">
        <v>274</v>
      </c>
      <c r="G31" s="13" t="s">
        <v>178</v>
      </c>
      <c r="H31" s="15">
        <v>2</v>
      </c>
      <c r="I31" s="15">
        <v>2</v>
      </c>
      <c r="J31" s="15"/>
      <c r="K31" s="15"/>
      <c r="L31" s="15"/>
      <c r="M31" s="15">
        <v>2</v>
      </c>
      <c r="N31" s="15"/>
      <c r="O31" s="13"/>
      <c r="P31" s="13"/>
      <c r="Q31" s="15"/>
      <c r="R31" s="15"/>
      <c r="S31" s="15"/>
      <c r="T31" s="15"/>
      <c r="U31" s="15"/>
      <c r="V31" s="15"/>
      <c r="W31" s="15"/>
      <c r="X31" s="15"/>
      <c r="Y31" s="15"/>
      <c r="Z31" s="15"/>
    </row>
    <row r="32" ht="23.25" customHeight="1" outlineLevel="1" spans="1:26">
      <c r="A32" s="172" t="s">
        <v>43</v>
      </c>
      <c r="B32" s="13" t="s">
        <v>263</v>
      </c>
      <c r="C32" s="13" t="s">
        <v>264</v>
      </c>
      <c r="D32" s="13" t="s">
        <v>61</v>
      </c>
      <c r="E32" s="13" t="s">
        <v>62</v>
      </c>
      <c r="F32" s="13" t="s">
        <v>275</v>
      </c>
      <c r="G32" s="13" t="s">
        <v>188</v>
      </c>
      <c r="H32" s="15">
        <v>1.66</v>
      </c>
      <c r="I32" s="15">
        <v>1.66</v>
      </c>
      <c r="J32" s="15"/>
      <c r="K32" s="15"/>
      <c r="L32" s="15"/>
      <c r="M32" s="15">
        <v>1.66</v>
      </c>
      <c r="N32" s="15"/>
      <c r="O32" s="13"/>
      <c r="P32" s="13"/>
      <c r="Q32" s="15"/>
      <c r="R32" s="15"/>
      <c r="S32" s="15"/>
      <c r="T32" s="15"/>
      <c r="U32" s="15"/>
      <c r="V32" s="15"/>
      <c r="W32" s="15"/>
      <c r="X32" s="15"/>
      <c r="Y32" s="15"/>
      <c r="Z32" s="15"/>
    </row>
    <row r="33" ht="23.25" customHeight="1" outlineLevel="1" spans="1:26">
      <c r="A33" s="172" t="s">
        <v>43</v>
      </c>
      <c r="B33" s="13" t="s">
        <v>276</v>
      </c>
      <c r="C33" s="13" t="s">
        <v>277</v>
      </c>
      <c r="D33" s="13" t="s">
        <v>67</v>
      </c>
      <c r="E33" s="13" t="s">
        <v>68</v>
      </c>
      <c r="F33" s="13" t="s">
        <v>266</v>
      </c>
      <c r="G33" s="13" t="s">
        <v>174</v>
      </c>
      <c r="H33" s="15">
        <v>1.85193</v>
      </c>
      <c r="I33" s="15">
        <v>1.85193</v>
      </c>
      <c r="J33" s="15"/>
      <c r="K33" s="15"/>
      <c r="L33" s="15"/>
      <c r="M33" s="15">
        <v>1.85193</v>
      </c>
      <c r="N33" s="15"/>
      <c r="O33" s="13"/>
      <c r="P33" s="13"/>
      <c r="Q33" s="15"/>
      <c r="R33" s="15"/>
      <c r="S33" s="15"/>
      <c r="T33" s="15"/>
      <c r="U33" s="15"/>
      <c r="V33" s="15"/>
      <c r="W33" s="15"/>
      <c r="X33" s="15"/>
      <c r="Y33" s="15"/>
      <c r="Z33" s="15"/>
    </row>
    <row r="34" ht="23.25" customHeight="1" outlineLevel="1" spans="1:26">
      <c r="A34" s="172" t="s">
        <v>43</v>
      </c>
      <c r="B34" s="13" t="s">
        <v>278</v>
      </c>
      <c r="C34" s="13" t="s">
        <v>185</v>
      </c>
      <c r="D34" s="13" t="s">
        <v>61</v>
      </c>
      <c r="E34" s="13" t="s">
        <v>62</v>
      </c>
      <c r="F34" s="13" t="s">
        <v>269</v>
      </c>
      <c r="G34" s="13" t="s">
        <v>185</v>
      </c>
      <c r="H34" s="15">
        <v>4.519062</v>
      </c>
      <c r="I34" s="15">
        <v>4.519062</v>
      </c>
      <c r="J34" s="15"/>
      <c r="K34" s="15"/>
      <c r="L34" s="15"/>
      <c r="M34" s="15">
        <v>4.519062</v>
      </c>
      <c r="N34" s="15"/>
      <c r="O34" s="13"/>
      <c r="P34" s="13"/>
      <c r="Q34" s="15"/>
      <c r="R34" s="15"/>
      <c r="S34" s="15"/>
      <c r="T34" s="15"/>
      <c r="U34" s="15"/>
      <c r="V34" s="15"/>
      <c r="W34" s="15"/>
      <c r="X34" s="15"/>
      <c r="Y34" s="15"/>
      <c r="Z34" s="15"/>
    </row>
    <row r="35" ht="23.25" customHeight="1" outlineLevel="1" spans="1:26">
      <c r="A35" s="172" t="s">
        <v>43</v>
      </c>
      <c r="B35" s="13" t="s">
        <v>279</v>
      </c>
      <c r="C35" s="13" t="s">
        <v>192</v>
      </c>
      <c r="D35" s="13" t="s">
        <v>61</v>
      </c>
      <c r="E35" s="13" t="s">
        <v>62</v>
      </c>
      <c r="F35" s="13" t="s">
        <v>280</v>
      </c>
      <c r="G35" s="13" t="s">
        <v>192</v>
      </c>
      <c r="H35" s="15">
        <v>10.921757</v>
      </c>
      <c r="I35" s="15">
        <v>10.921757</v>
      </c>
      <c r="J35" s="15"/>
      <c r="K35" s="15"/>
      <c r="L35" s="15"/>
      <c r="M35" s="15">
        <v>10.921757</v>
      </c>
      <c r="N35" s="15"/>
      <c r="O35" s="13"/>
      <c r="P35" s="13"/>
      <c r="Q35" s="15"/>
      <c r="R35" s="15"/>
      <c r="S35" s="15"/>
      <c r="T35" s="15"/>
      <c r="U35" s="15"/>
      <c r="V35" s="15"/>
      <c r="W35" s="15"/>
      <c r="X35" s="15"/>
      <c r="Y35" s="15"/>
      <c r="Z35" s="15"/>
    </row>
    <row r="36" ht="23.25" customHeight="1" outlineLevel="1" spans="1:26">
      <c r="A36" s="172" t="s">
        <v>43</v>
      </c>
      <c r="B36" s="13" t="s">
        <v>279</v>
      </c>
      <c r="C36" s="13" t="s">
        <v>192</v>
      </c>
      <c r="D36" s="13" t="s">
        <v>67</v>
      </c>
      <c r="E36" s="13" t="s">
        <v>68</v>
      </c>
      <c r="F36" s="13" t="s">
        <v>280</v>
      </c>
      <c r="G36" s="13" t="s">
        <v>192</v>
      </c>
      <c r="H36" s="15">
        <v>5.172201</v>
      </c>
      <c r="I36" s="15">
        <v>5.172201</v>
      </c>
      <c r="J36" s="15"/>
      <c r="K36" s="15"/>
      <c r="L36" s="15"/>
      <c r="M36" s="15">
        <v>5.172201</v>
      </c>
      <c r="N36" s="15"/>
      <c r="O36" s="13"/>
      <c r="P36" s="13"/>
      <c r="Q36" s="15"/>
      <c r="R36" s="15"/>
      <c r="S36" s="15"/>
      <c r="T36" s="15"/>
      <c r="U36" s="15"/>
      <c r="V36" s="15"/>
      <c r="W36" s="15"/>
      <c r="X36" s="15"/>
      <c r="Y36" s="15"/>
      <c r="Z36" s="15"/>
    </row>
    <row r="37" ht="23.25" customHeight="1" outlineLevel="1" spans="1:26">
      <c r="A37" s="172" t="s">
        <v>43</v>
      </c>
      <c r="B37" s="13" t="s">
        <v>281</v>
      </c>
      <c r="C37" s="13" t="s">
        <v>194</v>
      </c>
      <c r="D37" s="13" t="s">
        <v>61</v>
      </c>
      <c r="E37" s="13" t="s">
        <v>62</v>
      </c>
      <c r="F37" s="13" t="s">
        <v>282</v>
      </c>
      <c r="G37" s="13" t="s">
        <v>194</v>
      </c>
      <c r="H37" s="15">
        <v>12.215797</v>
      </c>
      <c r="I37" s="15">
        <v>12.215797</v>
      </c>
      <c r="J37" s="15"/>
      <c r="K37" s="15"/>
      <c r="L37" s="15"/>
      <c r="M37" s="15">
        <v>12.215797</v>
      </c>
      <c r="N37" s="15"/>
      <c r="O37" s="13"/>
      <c r="P37" s="13"/>
      <c r="Q37" s="15"/>
      <c r="R37" s="15"/>
      <c r="S37" s="15"/>
      <c r="T37" s="15"/>
      <c r="U37" s="15"/>
      <c r="V37" s="15"/>
      <c r="W37" s="15"/>
      <c r="X37" s="15"/>
      <c r="Y37" s="15"/>
      <c r="Z37" s="15"/>
    </row>
    <row r="38" ht="23.25" customHeight="1" outlineLevel="1" spans="1:26">
      <c r="A38" s="172" t="s">
        <v>43</v>
      </c>
      <c r="B38" s="13" t="s">
        <v>281</v>
      </c>
      <c r="C38" s="13" t="s">
        <v>194</v>
      </c>
      <c r="D38" s="13" t="s">
        <v>67</v>
      </c>
      <c r="E38" s="13" t="s">
        <v>68</v>
      </c>
      <c r="F38" s="13" t="s">
        <v>282</v>
      </c>
      <c r="G38" s="13" t="s">
        <v>194</v>
      </c>
      <c r="H38" s="15">
        <v>5.401251</v>
      </c>
      <c r="I38" s="15">
        <v>5.401251</v>
      </c>
      <c r="J38" s="15"/>
      <c r="K38" s="15"/>
      <c r="L38" s="15"/>
      <c r="M38" s="15">
        <v>5.401251</v>
      </c>
      <c r="N38" s="15"/>
      <c r="O38" s="13"/>
      <c r="P38" s="13"/>
      <c r="Q38" s="15"/>
      <c r="R38" s="15"/>
      <c r="S38" s="15"/>
      <c r="T38" s="15"/>
      <c r="U38" s="15"/>
      <c r="V38" s="15"/>
      <c r="W38" s="15"/>
      <c r="X38" s="15"/>
      <c r="Y38" s="15"/>
      <c r="Z38" s="15"/>
    </row>
    <row r="39" ht="23.25" customHeight="1" outlineLevel="1" spans="1:26">
      <c r="A39" s="172" t="s">
        <v>43</v>
      </c>
      <c r="B39" s="13" t="s">
        <v>283</v>
      </c>
      <c r="C39" s="13" t="s">
        <v>284</v>
      </c>
      <c r="D39" s="13" t="s">
        <v>61</v>
      </c>
      <c r="E39" s="13" t="s">
        <v>62</v>
      </c>
      <c r="F39" s="13" t="s">
        <v>244</v>
      </c>
      <c r="G39" s="13" t="s">
        <v>152</v>
      </c>
      <c r="H39" s="15">
        <v>20</v>
      </c>
      <c r="I39" s="15">
        <v>20</v>
      </c>
      <c r="J39" s="15"/>
      <c r="K39" s="15"/>
      <c r="L39" s="15"/>
      <c r="M39" s="15">
        <v>20</v>
      </c>
      <c r="N39" s="15"/>
      <c r="O39" s="13"/>
      <c r="P39" s="13"/>
      <c r="Q39" s="15"/>
      <c r="R39" s="15"/>
      <c r="S39" s="15"/>
      <c r="T39" s="15"/>
      <c r="U39" s="15"/>
      <c r="V39" s="15"/>
      <c r="W39" s="15"/>
      <c r="X39" s="15"/>
      <c r="Y39" s="15"/>
      <c r="Z39" s="15"/>
    </row>
    <row r="40" ht="23.25" customHeight="1" outlineLevel="1" spans="1:26">
      <c r="A40" s="172" t="s">
        <v>43</v>
      </c>
      <c r="B40" s="13" t="s">
        <v>283</v>
      </c>
      <c r="C40" s="13" t="s">
        <v>284</v>
      </c>
      <c r="D40" s="13" t="s">
        <v>61</v>
      </c>
      <c r="E40" s="13" t="s">
        <v>62</v>
      </c>
      <c r="F40" s="13" t="s">
        <v>244</v>
      </c>
      <c r="G40" s="13" t="s">
        <v>152</v>
      </c>
      <c r="H40" s="15">
        <v>40</v>
      </c>
      <c r="I40" s="15"/>
      <c r="J40" s="15"/>
      <c r="K40" s="15"/>
      <c r="L40" s="15"/>
      <c r="M40" s="15">
        <v>40</v>
      </c>
      <c r="N40" s="15">
        <v>-40</v>
      </c>
      <c r="O40" s="13"/>
      <c r="P40" s="13"/>
      <c r="Q40" s="15"/>
      <c r="R40" s="15"/>
      <c r="S40" s="15"/>
      <c r="T40" s="15"/>
      <c r="U40" s="15">
        <v>40</v>
      </c>
      <c r="V40" s="15"/>
      <c r="W40" s="15"/>
      <c r="X40" s="15"/>
      <c r="Y40" s="15"/>
      <c r="Z40" s="15">
        <v>40</v>
      </c>
    </row>
    <row r="41" ht="23.25" customHeight="1" outlineLevel="1" spans="1:26">
      <c r="A41" s="172" t="s">
        <v>43</v>
      </c>
      <c r="B41" s="13" t="s">
        <v>285</v>
      </c>
      <c r="C41" s="13" t="s">
        <v>286</v>
      </c>
      <c r="D41" s="13" t="s">
        <v>80</v>
      </c>
      <c r="E41" s="13" t="s">
        <v>81</v>
      </c>
      <c r="F41" s="13" t="s">
        <v>255</v>
      </c>
      <c r="G41" s="13" t="s">
        <v>165</v>
      </c>
      <c r="H41" s="15">
        <v>140</v>
      </c>
      <c r="I41" s="15">
        <v>140</v>
      </c>
      <c r="J41" s="15"/>
      <c r="K41" s="15"/>
      <c r="L41" s="15"/>
      <c r="M41" s="15">
        <v>140</v>
      </c>
      <c r="N41" s="15"/>
      <c r="O41" s="13"/>
      <c r="P41" s="13"/>
      <c r="Q41" s="15"/>
      <c r="R41" s="15"/>
      <c r="S41" s="15"/>
      <c r="T41" s="15"/>
      <c r="U41" s="15"/>
      <c r="V41" s="15"/>
      <c r="W41" s="15"/>
      <c r="X41" s="15"/>
      <c r="Y41" s="15"/>
      <c r="Z41" s="15"/>
    </row>
    <row r="42" ht="23.25" customHeight="1" outlineLevel="1" spans="1:26">
      <c r="A42" s="172" t="s">
        <v>43</v>
      </c>
      <c r="B42" s="13" t="s">
        <v>287</v>
      </c>
      <c r="C42" s="13" t="s">
        <v>288</v>
      </c>
      <c r="D42" s="13" t="s">
        <v>61</v>
      </c>
      <c r="E42" s="13" t="s">
        <v>62</v>
      </c>
      <c r="F42" s="13" t="s">
        <v>289</v>
      </c>
      <c r="G42" s="13" t="s">
        <v>169</v>
      </c>
      <c r="H42" s="15">
        <v>240</v>
      </c>
      <c r="I42" s="15">
        <v>240</v>
      </c>
      <c r="J42" s="15"/>
      <c r="K42" s="15"/>
      <c r="L42" s="15"/>
      <c r="M42" s="15">
        <v>240</v>
      </c>
      <c r="N42" s="15"/>
      <c r="O42" s="13"/>
      <c r="P42" s="13"/>
      <c r="Q42" s="15"/>
      <c r="R42" s="15"/>
      <c r="S42" s="15"/>
      <c r="T42" s="15"/>
      <c r="U42" s="15"/>
      <c r="V42" s="15"/>
      <c r="W42" s="15"/>
      <c r="X42" s="15"/>
      <c r="Y42" s="15"/>
      <c r="Z42" s="15"/>
    </row>
    <row r="43" ht="17.25" customHeight="1" spans="1:26">
      <c r="A43" s="173" t="s">
        <v>88</v>
      </c>
      <c r="B43" s="174"/>
      <c r="C43" s="174"/>
      <c r="D43" s="174"/>
      <c r="E43" s="174"/>
      <c r="F43" s="174"/>
      <c r="G43" s="175"/>
      <c r="H43" s="15">
        <v>1430.845996</v>
      </c>
      <c r="I43" s="15">
        <v>1390.845996</v>
      </c>
      <c r="J43" s="15"/>
      <c r="K43" s="15"/>
      <c r="L43" s="15"/>
      <c r="M43" s="15">
        <v>1430.845996</v>
      </c>
      <c r="N43" s="15">
        <v>-40</v>
      </c>
      <c r="O43" s="15"/>
      <c r="P43" s="15"/>
      <c r="Q43" s="15"/>
      <c r="R43" s="15"/>
      <c r="S43" s="15"/>
      <c r="T43" s="15"/>
      <c r="U43" s="15">
        <v>40</v>
      </c>
      <c r="V43" s="15"/>
      <c r="W43" s="15"/>
      <c r="X43" s="15"/>
      <c r="Y43" s="15"/>
      <c r="Z43" s="15">
        <v>40</v>
      </c>
    </row>
  </sheetData>
  <mergeCells count="32">
    <mergeCell ref="A2:Z2"/>
    <mergeCell ref="A3:G3"/>
    <mergeCell ref="H4:Z4"/>
    <mergeCell ref="I5:P5"/>
    <mergeCell ref="Q5:S5"/>
    <mergeCell ref="U5:Z5"/>
    <mergeCell ref="I6:J6"/>
    <mergeCell ref="A43:G4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8" scale="53" fitToWidth="0"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4"/>
  <sheetViews>
    <sheetView view="pageBreakPreview" zoomScale="40" zoomScaleNormal="25" workbookViewId="0">
      <selection activeCell="B16" sqref="B16"/>
    </sheetView>
  </sheetViews>
  <sheetFormatPr defaultColWidth="9.17272727272727" defaultRowHeight="14.25" customHeight="1"/>
  <cols>
    <col min="1" max="1" width="10.2727272727273" customWidth="1"/>
    <col min="2" max="2" width="13.4545454545455" customWidth="1"/>
    <col min="3" max="3" width="32.8181818181818" customWidth="1"/>
    <col min="4" max="4" width="23.8181818181818" customWidth="1"/>
    <col min="5" max="5" width="11.1727272727273" customWidth="1"/>
    <col min="6" max="6" width="17.7181818181818" customWidth="1"/>
    <col min="7" max="7" width="9.81818181818182" customWidth="1"/>
    <col min="8" max="8" width="17.7181818181818" customWidth="1"/>
    <col min="9" max="10" width="10.7181818181818" customWidth="1"/>
    <col min="11" max="11" width="11" customWidth="1"/>
    <col min="12" max="14" width="12.2727272727273" customWidth="1"/>
    <col min="15" max="15" width="12.7181818181818" customWidth="1"/>
    <col min="16" max="17" width="11.1727272727273" customWidth="1"/>
    <col min="19" max="19" width="10.2727272727273" customWidth="1"/>
    <col min="20" max="21" width="11.8181818181818" customWidth="1"/>
    <col min="22" max="22" width="11.7181818181818" customWidth="1"/>
    <col min="23" max="23" width="10.2727272727273" customWidth="1"/>
  </cols>
  <sheetData>
    <row r="1" ht="13.5" customHeight="1" spans="2:23">
      <c r="B1" s="153"/>
      <c r="E1" s="1"/>
      <c r="F1" s="1"/>
      <c r="G1" s="1"/>
      <c r="H1" s="1"/>
      <c r="U1" s="153"/>
      <c r="W1" s="160" t="s">
        <v>290</v>
      </c>
    </row>
    <row r="2" ht="27.75" customHeight="1" spans="1:23">
      <c r="A2" s="3" t="s">
        <v>291</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"单位名称："&amp;"曲靖市第三幼儿园"</f>
        <v>单位名称：曲靖市第三幼儿园</v>
      </c>
      <c r="B3" s="5"/>
      <c r="C3" s="5"/>
      <c r="D3" s="5"/>
      <c r="E3" s="5"/>
      <c r="F3" s="5"/>
      <c r="G3" s="5"/>
      <c r="H3" s="5"/>
      <c r="I3" s="6"/>
      <c r="J3" s="6"/>
      <c r="K3" s="6"/>
      <c r="L3" s="6"/>
      <c r="M3" s="6"/>
      <c r="N3" s="6"/>
      <c r="O3" s="6"/>
      <c r="P3" s="6"/>
      <c r="Q3" s="6"/>
      <c r="U3" s="153"/>
      <c r="W3" s="283" t="s">
        <v>2</v>
      </c>
    </row>
    <row r="4" ht="21.75" customHeight="1" spans="1:23">
      <c r="A4" s="8" t="s">
        <v>292</v>
      </c>
      <c r="B4" s="9" t="s">
        <v>223</v>
      </c>
      <c r="C4" s="8" t="s">
        <v>224</v>
      </c>
      <c r="D4" s="8" t="s">
        <v>222</v>
      </c>
      <c r="E4" s="9" t="s">
        <v>225</v>
      </c>
      <c r="F4" s="9" t="s">
        <v>226</v>
      </c>
      <c r="G4" s="9" t="s">
        <v>293</v>
      </c>
      <c r="H4" s="9" t="s">
        <v>294</v>
      </c>
      <c r="I4" s="10" t="s">
        <v>29</v>
      </c>
      <c r="J4" s="10" t="s">
        <v>295</v>
      </c>
      <c r="K4" s="10"/>
      <c r="L4" s="10"/>
      <c r="M4" s="10"/>
      <c r="N4" s="10" t="s">
        <v>231</v>
      </c>
      <c r="O4" s="10"/>
      <c r="P4" s="10"/>
      <c r="Q4" s="9" t="s">
        <v>35</v>
      </c>
      <c r="R4" s="10" t="s">
        <v>36</v>
      </c>
      <c r="S4" s="10"/>
      <c r="T4" s="10"/>
      <c r="U4" s="10"/>
      <c r="V4" s="10"/>
      <c r="W4" s="10"/>
    </row>
    <row r="5" ht="21.75" customHeight="1" spans="1:23">
      <c r="A5" s="8"/>
      <c r="B5" s="10"/>
      <c r="C5" s="8"/>
      <c r="D5" s="8"/>
      <c r="E5" s="154"/>
      <c r="F5" s="154"/>
      <c r="G5" s="154"/>
      <c r="H5" s="154"/>
      <c r="I5" s="10"/>
      <c r="J5" s="158" t="s">
        <v>32</v>
      </c>
      <c r="K5" s="10"/>
      <c r="L5" s="9" t="s">
        <v>33</v>
      </c>
      <c r="M5" s="9" t="s">
        <v>34</v>
      </c>
      <c r="N5" s="9" t="s">
        <v>32</v>
      </c>
      <c r="O5" s="9" t="s">
        <v>33</v>
      </c>
      <c r="P5" s="9" t="s">
        <v>34</v>
      </c>
      <c r="Q5" s="154"/>
      <c r="R5" s="9" t="s">
        <v>31</v>
      </c>
      <c r="S5" s="9" t="s">
        <v>37</v>
      </c>
      <c r="T5" s="9" t="s">
        <v>238</v>
      </c>
      <c r="U5" s="9" t="s">
        <v>39</v>
      </c>
      <c r="V5" s="9" t="s">
        <v>40</v>
      </c>
      <c r="W5" s="9" t="s">
        <v>41</v>
      </c>
    </row>
    <row r="6" ht="21" customHeight="1" spans="1:23">
      <c r="A6" s="10"/>
      <c r="B6" s="10"/>
      <c r="C6" s="10"/>
      <c r="D6" s="10"/>
      <c r="E6" s="10"/>
      <c r="F6" s="10"/>
      <c r="G6" s="10"/>
      <c r="H6" s="10"/>
      <c r="I6" s="10"/>
      <c r="J6" s="159" t="s">
        <v>31</v>
      </c>
      <c r="K6" s="10"/>
      <c r="L6" s="10"/>
      <c r="M6" s="10"/>
      <c r="N6" s="10"/>
      <c r="O6" s="10"/>
      <c r="P6" s="10"/>
      <c r="Q6" s="10"/>
      <c r="R6" s="10"/>
      <c r="S6" s="10"/>
      <c r="T6" s="10"/>
      <c r="U6" s="10"/>
      <c r="V6" s="10"/>
      <c r="W6" s="10"/>
    </row>
    <row r="7" ht="39.75" customHeight="1" spans="1:23">
      <c r="A7" s="8"/>
      <c r="B7" s="10"/>
      <c r="C7" s="8"/>
      <c r="D7" s="8"/>
      <c r="E7" s="9"/>
      <c r="F7" s="9"/>
      <c r="G7" s="9"/>
      <c r="H7" s="9"/>
      <c r="I7" s="10"/>
      <c r="J7" s="47" t="s">
        <v>31</v>
      </c>
      <c r="K7" s="47" t="s">
        <v>296</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297</v>
      </c>
      <c r="D9" s="14"/>
      <c r="E9" s="14"/>
      <c r="F9" s="14"/>
      <c r="G9" s="14"/>
      <c r="H9" s="14"/>
      <c r="I9" s="15">
        <v>300</v>
      </c>
      <c r="J9" s="15">
        <v>300</v>
      </c>
      <c r="K9" s="15">
        <v>300</v>
      </c>
      <c r="L9" s="15"/>
      <c r="M9" s="15"/>
      <c r="N9" s="15"/>
      <c r="O9" s="15"/>
      <c r="P9" s="15"/>
      <c r="Q9" s="15"/>
      <c r="R9" s="15"/>
      <c r="S9" s="15"/>
      <c r="T9" s="15"/>
      <c r="U9" s="15"/>
      <c r="V9" s="15"/>
      <c r="W9" s="15"/>
    </row>
    <row r="10" ht="23.25" customHeight="1" spans="1:23">
      <c r="A10" s="13" t="s">
        <v>298</v>
      </c>
      <c r="B10" s="13" t="s">
        <v>299</v>
      </c>
      <c r="C10" s="13" t="s">
        <v>297</v>
      </c>
      <c r="D10" s="13" t="s">
        <v>43</v>
      </c>
      <c r="E10" s="13" t="s">
        <v>61</v>
      </c>
      <c r="F10" s="13" t="s">
        <v>62</v>
      </c>
      <c r="G10" s="13" t="s">
        <v>266</v>
      </c>
      <c r="H10" s="13" t="s">
        <v>174</v>
      </c>
      <c r="I10" s="15">
        <v>65.5</v>
      </c>
      <c r="J10" s="15">
        <v>65.5</v>
      </c>
      <c r="K10" s="15">
        <v>65.5</v>
      </c>
      <c r="L10" s="15"/>
      <c r="M10" s="15"/>
      <c r="N10" s="15"/>
      <c r="O10" s="15"/>
      <c r="P10" s="15"/>
      <c r="Q10" s="15"/>
      <c r="R10" s="15"/>
      <c r="S10" s="15"/>
      <c r="T10" s="15"/>
      <c r="U10" s="15"/>
      <c r="V10" s="15"/>
      <c r="W10" s="15"/>
    </row>
    <row r="11" ht="23.25" customHeight="1" spans="1:23">
      <c r="A11" s="13" t="s">
        <v>298</v>
      </c>
      <c r="B11" s="13" t="s">
        <v>299</v>
      </c>
      <c r="C11" s="13" t="s">
        <v>297</v>
      </c>
      <c r="D11" s="13" t="s">
        <v>43</v>
      </c>
      <c r="E11" s="13" t="s">
        <v>61</v>
      </c>
      <c r="F11" s="13" t="s">
        <v>62</v>
      </c>
      <c r="G11" s="13" t="s">
        <v>272</v>
      </c>
      <c r="H11" s="13" t="s">
        <v>175</v>
      </c>
      <c r="I11" s="15">
        <v>1</v>
      </c>
      <c r="J11" s="15">
        <v>1</v>
      </c>
      <c r="K11" s="15">
        <v>1</v>
      </c>
      <c r="L11" s="15"/>
      <c r="M11" s="15"/>
      <c r="N11" s="15"/>
      <c r="O11" s="15"/>
      <c r="P11" s="15"/>
      <c r="Q11" s="15"/>
      <c r="R11" s="15"/>
      <c r="S11" s="15"/>
      <c r="T11" s="15"/>
      <c r="U11" s="15"/>
      <c r="V11" s="15"/>
      <c r="W11" s="15"/>
    </row>
    <row r="12" ht="23.25" customHeight="1" spans="1:23">
      <c r="A12" s="13" t="s">
        <v>298</v>
      </c>
      <c r="B12" s="13" t="s">
        <v>299</v>
      </c>
      <c r="C12" s="13" t="s">
        <v>297</v>
      </c>
      <c r="D12" s="13" t="s">
        <v>43</v>
      </c>
      <c r="E12" s="13" t="s">
        <v>61</v>
      </c>
      <c r="F12" s="13" t="s">
        <v>62</v>
      </c>
      <c r="G12" s="13" t="s">
        <v>273</v>
      </c>
      <c r="H12" s="13" t="s">
        <v>176</v>
      </c>
      <c r="I12" s="15">
        <v>3</v>
      </c>
      <c r="J12" s="15">
        <v>3</v>
      </c>
      <c r="K12" s="15">
        <v>3</v>
      </c>
      <c r="L12" s="15"/>
      <c r="M12" s="15"/>
      <c r="N12" s="15"/>
      <c r="O12" s="15"/>
      <c r="P12" s="15"/>
      <c r="Q12" s="15"/>
      <c r="R12" s="15"/>
      <c r="S12" s="15"/>
      <c r="T12" s="15"/>
      <c r="U12" s="15"/>
      <c r="V12" s="15"/>
      <c r="W12" s="15"/>
    </row>
    <row r="13" ht="23.25" customHeight="1" spans="1:23">
      <c r="A13" s="13" t="s">
        <v>298</v>
      </c>
      <c r="B13" s="13" t="s">
        <v>299</v>
      </c>
      <c r="C13" s="13" t="s">
        <v>297</v>
      </c>
      <c r="D13" s="13" t="s">
        <v>43</v>
      </c>
      <c r="E13" s="13" t="s">
        <v>61</v>
      </c>
      <c r="F13" s="13" t="s">
        <v>62</v>
      </c>
      <c r="G13" s="13" t="s">
        <v>274</v>
      </c>
      <c r="H13" s="13" t="s">
        <v>178</v>
      </c>
      <c r="I13" s="15">
        <v>3</v>
      </c>
      <c r="J13" s="15">
        <v>3</v>
      </c>
      <c r="K13" s="15">
        <v>3</v>
      </c>
      <c r="L13" s="15"/>
      <c r="M13" s="15"/>
      <c r="N13" s="15"/>
      <c r="O13" s="15"/>
      <c r="P13" s="15"/>
      <c r="Q13" s="15"/>
      <c r="R13" s="15"/>
      <c r="S13" s="15"/>
      <c r="T13" s="15"/>
      <c r="U13" s="15"/>
      <c r="V13" s="15"/>
      <c r="W13" s="15"/>
    </row>
    <row r="14" ht="23.25" customHeight="1" spans="1:23">
      <c r="A14" s="13" t="s">
        <v>298</v>
      </c>
      <c r="B14" s="13" t="s">
        <v>299</v>
      </c>
      <c r="C14" s="13" t="s">
        <v>297</v>
      </c>
      <c r="D14" s="13" t="s">
        <v>43</v>
      </c>
      <c r="E14" s="13" t="s">
        <v>61</v>
      </c>
      <c r="F14" s="13" t="s">
        <v>62</v>
      </c>
      <c r="G14" s="13" t="s">
        <v>300</v>
      </c>
      <c r="H14" s="13" t="s">
        <v>179</v>
      </c>
      <c r="I14" s="15">
        <v>2</v>
      </c>
      <c r="J14" s="15">
        <v>2</v>
      </c>
      <c r="K14" s="15">
        <v>2</v>
      </c>
      <c r="L14" s="15"/>
      <c r="M14" s="15"/>
      <c r="N14" s="15"/>
      <c r="O14" s="15"/>
      <c r="P14" s="15"/>
      <c r="Q14" s="15"/>
      <c r="R14" s="15"/>
      <c r="S14" s="15"/>
      <c r="T14" s="15"/>
      <c r="U14" s="15"/>
      <c r="V14" s="15"/>
      <c r="W14" s="15"/>
    </row>
    <row r="15" ht="23.25" customHeight="1" spans="1:23">
      <c r="A15" s="13" t="s">
        <v>298</v>
      </c>
      <c r="B15" s="13" t="s">
        <v>299</v>
      </c>
      <c r="C15" s="13" t="s">
        <v>297</v>
      </c>
      <c r="D15" s="13" t="s">
        <v>43</v>
      </c>
      <c r="E15" s="13" t="s">
        <v>61</v>
      </c>
      <c r="F15" s="13" t="s">
        <v>62</v>
      </c>
      <c r="G15" s="13" t="s">
        <v>267</v>
      </c>
      <c r="H15" s="13" t="s">
        <v>180</v>
      </c>
      <c r="I15" s="15">
        <v>15</v>
      </c>
      <c r="J15" s="15">
        <v>15</v>
      </c>
      <c r="K15" s="15">
        <v>15</v>
      </c>
      <c r="L15" s="15"/>
      <c r="M15" s="15"/>
      <c r="N15" s="15"/>
      <c r="O15" s="15"/>
      <c r="P15" s="15"/>
      <c r="Q15" s="15"/>
      <c r="R15" s="15"/>
      <c r="S15" s="15"/>
      <c r="T15" s="15"/>
      <c r="U15" s="15"/>
      <c r="V15" s="15"/>
      <c r="W15" s="15"/>
    </row>
    <row r="16" ht="23.25" customHeight="1" spans="1:23">
      <c r="A16" s="13" t="s">
        <v>298</v>
      </c>
      <c r="B16" s="13" t="s">
        <v>299</v>
      </c>
      <c r="C16" s="13" t="s">
        <v>297</v>
      </c>
      <c r="D16" s="13" t="s">
        <v>43</v>
      </c>
      <c r="E16" s="13" t="s">
        <v>61</v>
      </c>
      <c r="F16" s="13" t="s">
        <v>62</v>
      </c>
      <c r="G16" s="13" t="s">
        <v>268</v>
      </c>
      <c r="H16" s="13" t="s">
        <v>181</v>
      </c>
      <c r="I16" s="15">
        <v>10</v>
      </c>
      <c r="J16" s="15">
        <v>10</v>
      </c>
      <c r="K16" s="15">
        <v>10</v>
      </c>
      <c r="L16" s="15"/>
      <c r="M16" s="15"/>
      <c r="N16" s="15"/>
      <c r="O16" s="15"/>
      <c r="P16" s="15"/>
      <c r="Q16" s="15"/>
      <c r="R16" s="15"/>
      <c r="S16" s="15"/>
      <c r="T16" s="15"/>
      <c r="U16" s="15"/>
      <c r="V16" s="15"/>
      <c r="W16" s="15"/>
    </row>
    <row r="17" ht="23.25" customHeight="1" spans="1:23">
      <c r="A17" s="13" t="s">
        <v>298</v>
      </c>
      <c r="B17" s="13" t="s">
        <v>299</v>
      </c>
      <c r="C17" s="13" t="s">
        <v>297</v>
      </c>
      <c r="D17" s="13" t="s">
        <v>43</v>
      </c>
      <c r="E17" s="13" t="s">
        <v>61</v>
      </c>
      <c r="F17" s="13" t="s">
        <v>62</v>
      </c>
      <c r="G17" s="13" t="s">
        <v>271</v>
      </c>
      <c r="H17" s="13" t="s">
        <v>182</v>
      </c>
      <c r="I17" s="15">
        <v>60</v>
      </c>
      <c r="J17" s="15">
        <v>60</v>
      </c>
      <c r="K17" s="15">
        <v>60</v>
      </c>
      <c r="L17" s="15"/>
      <c r="M17" s="15"/>
      <c r="N17" s="15"/>
      <c r="O17" s="15"/>
      <c r="P17" s="15"/>
      <c r="Q17" s="15"/>
      <c r="R17" s="15"/>
      <c r="S17" s="15"/>
      <c r="T17" s="15"/>
      <c r="U17" s="15"/>
      <c r="V17" s="15"/>
      <c r="W17" s="15"/>
    </row>
    <row r="18" ht="23.25" customHeight="1" spans="1:23">
      <c r="A18" s="13" t="s">
        <v>298</v>
      </c>
      <c r="B18" s="13" t="s">
        <v>299</v>
      </c>
      <c r="C18" s="13" t="s">
        <v>297</v>
      </c>
      <c r="D18" s="13" t="s">
        <v>43</v>
      </c>
      <c r="E18" s="13" t="s">
        <v>61</v>
      </c>
      <c r="F18" s="13" t="s">
        <v>62</v>
      </c>
      <c r="G18" s="13" t="s">
        <v>270</v>
      </c>
      <c r="H18" s="13" t="s">
        <v>183</v>
      </c>
      <c r="I18" s="15">
        <v>3</v>
      </c>
      <c r="J18" s="15">
        <v>3</v>
      </c>
      <c r="K18" s="15">
        <v>3</v>
      </c>
      <c r="L18" s="15"/>
      <c r="M18" s="15"/>
      <c r="N18" s="15"/>
      <c r="O18" s="15"/>
      <c r="P18" s="15"/>
      <c r="Q18" s="15"/>
      <c r="R18" s="15"/>
      <c r="S18" s="15"/>
      <c r="T18" s="15"/>
      <c r="U18" s="15"/>
      <c r="V18" s="15"/>
      <c r="W18" s="15"/>
    </row>
    <row r="19" ht="23.25" customHeight="1" spans="1:23">
      <c r="A19" s="13" t="s">
        <v>298</v>
      </c>
      <c r="B19" s="13" t="s">
        <v>299</v>
      </c>
      <c r="C19" s="13" t="s">
        <v>297</v>
      </c>
      <c r="D19" s="13" t="s">
        <v>43</v>
      </c>
      <c r="E19" s="13" t="s">
        <v>61</v>
      </c>
      <c r="F19" s="13" t="s">
        <v>62</v>
      </c>
      <c r="G19" s="13" t="s">
        <v>269</v>
      </c>
      <c r="H19" s="13" t="s">
        <v>185</v>
      </c>
      <c r="I19" s="15">
        <v>10</v>
      </c>
      <c r="J19" s="15">
        <v>10</v>
      </c>
      <c r="K19" s="15">
        <v>10</v>
      </c>
      <c r="L19" s="15"/>
      <c r="M19" s="15"/>
      <c r="N19" s="15"/>
      <c r="O19" s="15"/>
      <c r="P19" s="15"/>
      <c r="Q19" s="15"/>
      <c r="R19" s="15"/>
      <c r="S19" s="15"/>
      <c r="T19" s="15"/>
      <c r="U19" s="15"/>
      <c r="V19" s="15"/>
      <c r="W19" s="15"/>
    </row>
    <row r="20" ht="23.25" customHeight="1" spans="1:23">
      <c r="A20" s="13" t="s">
        <v>298</v>
      </c>
      <c r="B20" s="13" t="s">
        <v>299</v>
      </c>
      <c r="C20" s="13" t="s">
        <v>297</v>
      </c>
      <c r="D20" s="13" t="s">
        <v>43</v>
      </c>
      <c r="E20" s="13" t="s">
        <v>61</v>
      </c>
      <c r="F20" s="13" t="s">
        <v>62</v>
      </c>
      <c r="G20" s="13" t="s">
        <v>275</v>
      </c>
      <c r="H20" s="13" t="s">
        <v>188</v>
      </c>
      <c r="I20" s="15">
        <v>10</v>
      </c>
      <c r="J20" s="15">
        <v>10</v>
      </c>
      <c r="K20" s="15">
        <v>10</v>
      </c>
      <c r="L20" s="15"/>
      <c r="M20" s="15"/>
      <c r="N20" s="15"/>
      <c r="O20" s="15"/>
      <c r="P20" s="15"/>
      <c r="Q20" s="15"/>
      <c r="R20" s="15"/>
      <c r="S20" s="15"/>
      <c r="T20" s="15"/>
      <c r="U20" s="15"/>
      <c r="V20" s="15"/>
      <c r="W20" s="15"/>
    </row>
    <row r="21" ht="23.25" customHeight="1" spans="1:23">
      <c r="A21" s="13" t="s">
        <v>298</v>
      </c>
      <c r="B21" s="13" t="s">
        <v>299</v>
      </c>
      <c r="C21" s="13" t="s">
        <v>297</v>
      </c>
      <c r="D21" s="13" t="s">
        <v>43</v>
      </c>
      <c r="E21" s="13" t="s">
        <v>61</v>
      </c>
      <c r="F21" s="13" t="s">
        <v>62</v>
      </c>
      <c r="G21" s="13" t="s">
        <v>301</v>
      </c>
      <c r="H21" s="13" t="s">
        <v>190</v>
      </c>
      <c r="I21" s="15">
        <v>8</v>
      </c>
      <c r="J21" s="15">
        <v>8</v>
      </c>
      <c r="K21" s="15">
        <v>8</v>
      </c>
      <c r="L21" s="15"/>
      <c r="M21" s="15"/>
      <c r="N21" s="15"/>
      <c r="O21" s="15"/>
      <c r="P21" s="15"/>
      <c r="Q21" s="15"/>
      <c r="R21" s="15"/>
      <c r="S21" s="15"/>
      <c r="T21" s="15"/>
      <c r="U21" s="15"/>
      <c r="V21" s="15"/>
      <c r="W21" s="15"/>
    </row>
    <row r="22" ht="23.25" customHeight="1" spans="1:23">
      <c r="A22" s="13" t="s">
        <v>298</v>
      </c>
      <c r="B22" s="13" t="s">
        <v>299</v>
      </c>
      <c r="C22" s="13" t="s">
        <v>297</v>
      </c>
      <c r="D22" s="13" t="s">
        <v>43</v>
      </c>
      <c r="E22" s="13" t="s">
        <v>61</v>
      </c>
      <c r="F22" s="13" t="s">
        <v>62</v>
      </c>
      <c r="G22" s="13" t="s">
        <v>282</v>
      </c>
      <c r="H22" s="13" t="s">
        <v>194</v>
      </c>
      <c r="I22" s="15">
        <v>2</v>
      </c>
      <c r="J22" s="15">
        <v>2</v>
      </c>
      <c r="K22" s="15">
        <v>2</v>
      </c>
      <c r="L22" s="15"/>
      <c r="M22" s="15"/>
      <c r="N22" s="15"/>
      <c r="O22" s="15"/>
      <c r="P22" s="15"/>
      <c r="Q22" s="15"/>
      <c r="R22" s="15"/>
      <c r="S22" s="15"/>
      <c r="T22" s="15"/>
      <c r="U22" s="15"/>
      <c r="V22" s="15"/>
      <c r="W22" s="15"/>
    </row>
    <row r="23" ht="23.25" customHeight="1" spans="1:23">
      <c r="A23" s="13" t="s">
        <v>298</v>
      </c>
      <c r="B23" s="13" t="s">
        <v>299</v>
      </c>
      <c r="C23" s="13" t="s">
        <v>297</v>
      </c>
      <c r="D23" s="13" t="s">
        <v>43</v>
      </c>
      <c r="E23" s="13" t="s">
        <v>61</v>
      </c>
      <c r="F23" s="13" t="s">
        <v>62</v>
      </c>
      <c r="G23" s="13" t="s">
        <v>302</v>
      </c>
      <c r="H23" s="13" t="s">
        <v>198</v>
      </c>
      <c r="I23" s="15">
        <v>1</v>
      </c>
      <c r="J23" s="15">
        <v>1</v>
      </c>
      <c r="K23" s="15">
        <v>1</v>
      </c>
      <c r="L23" s="15"/>
      <c r="M23" s="15"/>
      <c r="N23" s="15"/>
      <c r="O23" s="15"/>
      <c r="P23" s="15"/>
      <c r="Q23" s="15"/>
      <c r="R23" s="15"/>
      <c r="S23" s="15"/>
      <c r="T23" s="15"/>
      <c r="U23" s="15"/>
      <c r="V23" s="15"/>
      <c r="W23" s="15"/>
    </row>
    <row r="24" ht="23.25" customHeight="1" spans="1:23">
      <c r="A24" s="13" t="s">
        <v>298</v>
      </c>
      <c r="B24" s="13" t="s">
        <v>299</v>
      </c>
      <c r="C24" s="13" t="s">
        <v>297</v>
      </c>
      <c r="D24" s="13" t="s">
        <v>43</v>
      </c>
      <c r="E24" s="13" t="s">
        <v>61</v>
      </c>
      <c r="F24" s="13" t="s">
        <v>62</v>
      </c>
      <c r="G24" s="13" t="s">
        <v>265</v>
      </c>
      <c r="H24" s="13" t="s">
        <v>199</v>
      </c>
      <c r="I24" s="15">
        <v>21</v>
      </c>
      <c r="J24" s="15">
        <v>21</v>
      </c>
      <c r="K24" s="15">
        <v>21</v>
      </c>
      <c r="L24" s="15"/>
      <c r="M24" s="15"/>
      <c r="N24" s="15"/>
      <c r="O24" s="15"/>
      <c r="P24" s="15"/>
      <c r="Q24" s="15"/>
      <c r="R24" s="15"/>
      <c r="S24" s="15"/>
      <c r="T24" s="15"/>
      <c r="U24" s="15"/>
      <c r="V24" s="15"/>
      <c r="W24" s="15"/>
    </row>
    <row r="25" ht="23.25" customHeight="1" spans="1:23">
      <c r="A25" s="13" t="s">
        <v>298</v>
      </c>
      <c r="B25" s="13" t="s">
        <v>299</v>
      </c>
      <c r="C25" s="13" t="s">
        <v>297</v>
      </c>
      <c r="D25" s="13" t="s">
        <v>43</v>
      </c>
      <c r="E25" s="13" t="s">
        <v>61</v>
      </c>
      <c r="F25" s="13" t="s">
        <v>62</v>
      </c>
      <c r="G25" s="13" t="s">
        <v>303</v>
      </c>
      <c r="H25" s="13" t="s">
        <v>202</v>
      </c>
      <c r="I25" s="15">
        <v>0.5</v>
      </c>
      <c r="J25" s="15">
        <v>0.5</v>
      </c>
      <c r="K25" s="15">
        <v>0.5</v>
      </c>
      <c r="L25" s="15"/>
      <c r="M25" s="15"/>
      <c r="N25" s="15"/>
      <c r="O25" s="15"/>
      <c r="P25" s="15"/>
      <c r="Q25" s="15"/>
      <c r="R25" s="15"/>
      <c r="S25" s="15"/>
      <c r="T25" s="15"/>
      <c r="U25" s="15"/>
      <c r="V25" s="15"/>
      <c r="W25" s="15"/>
    </row>
    <row r="26" ht="23.25" customHeight="1" spans="1:23">
      <c r="A26" s="13" t="s">
        <v>298</v>
      </c>
      <c r="B26" s="13" t="s">
        <v>299</v>
      </c>
      <c r="C26" s="13" t="s">
        <v>297</v>
      </c>
      <c r="D26" s="13" t="s">
        <v>43</v>
      </c>
      <c r="E26" s="13" t="s">
        <v>61</v>
      </c>
      <c r="F26" s="13" t="s">
        <v>62</v>
      </c>
      <c r="G26" s="13" t="s">
        <v>304</v>
      </c>
      <c r="H26" s="13" t="s">
        <v>204</v>
      </c>
      <c r="I26" s="15">
        <v>15</v>
      </c>
      <c r="J26" s="15">
        <v>15</v>
      </c>
      <c r="K26" s="15">
        <v>15</v>
      </c>
      <c r="L26" s="15"/>
      <c r="M26" s="15"/>
      <c r="N26" s="15"/>
      <c r="O26" s="15"/>
      <c r="P26" s="15"/>
      <c r="Q26" s="15"/>
      <c r="R26" s="15"/>
      <c r="S26" s="15"/>
      <c r="T26" s="15"/>
      <c r="U26" s="15"/>
      <c r="V26" s="15"/>
      <c r="W26" s="15"/>
    </row>
    <row r="27" ht="23.25" customHeight="1" spans="1:23">
      <c r="A27" s="13" t="s">
        <v>298</v>
      </c>
      <c r="B27" s="13" t="s">
        <v>299</v>
      </c>
      <c r="C27" s="13" t="s">
        <v>297</v>
      </c>
      <c r="D27" s="13" t="s">
        <v>43</v>
      </c>
      <c r="E27" s="13" t="s">
        <v>61</v>
      </c>
      <c r="F27" s="13" t="s">
        <v>62</v>
      </c>
      <c r="G27" s="13" t="s">
        <v>305</v>
      </c>
      <c r="H27" s="13" t="s">
        <v>207</v>
      </c>
      <c r="I27" s="15">
        <v>12</v>
      </c>
      <c r="J27" s="15">
        <v>12</v>
      </c>
      <c r="K27" s="15">
        <v>12</v>
      </c>
      <c r="L27" s="15"/>
      <c r="M27" s="15"/>
      <c r="N27" s="15"/>
      <c r="O27" s="15"/>
      <c r="P27" s="15"/>
      <c r="Q27" s="15"/>
      <c r="R27" s="15"/>
      <c r="S27" s="15"/>
      <c r="T27" s="15"/>
      <c r="U27" s="15"/>
      <c r="V27" s="15"/>
      <c r="W27" s="15"/>
    </row>
    <row r="28" ht="23.25" customHeight="1" spans="1:23">
      <c r="A28" s="13" t="s">
        <v>298</v>
      </c>
      <c r="B28" s="13" t="s">
        <v>299</v>
      </c>
      <c r="C28" s="13" t="s">
        <v>297</v>
      </c>
      <c r="D28" s="13" t="s">
        <v>43</v>
      </c>
      <c r="E28" s="13" t="s">
        <v>61</v>
      </c>
      <c r="F28" s="13" t="s">
        <v>62</v>
      </c>
      <c r="G28" s="13" t="s">
        <v>306</v>
      </c>
      <c r="H28" s="13" t="s">
        <v>208</v>
      </c>
      <c r="I28" s="15">
        <v>38</v>
      </c>
      <c r="J28" s="15">
        <v>38</v>
      </c>
      <c r="K28" s="15">
        <v>38</v>
      </c>
      <c r="L28" s="15"/>
      <c r="M28" s="15"/>
      <c r="N28" s="15"/>
      <c r="O28" s="15"/>
      <c r="P28" s="15"/>
      <c r="Q28" s="15"/>
      <c r="R28" s="15"/>
      <c r="S28" s="15"/>
      <c r="T28" s="15"/>
      <c r="U28" s="15"/>
      <c r="V28" s="15"/>
      <c r="W28" s="15"/>
    </row>
    <row r="29" ht="23.25" customHeight="1" spans="1:23">
      <c r="A29" s="13" t="s">
        <v>298</v>
      </c>
      <c r="B29" s="13" t="s">
        <v>299</v>
      </c>
      <c r="C29" s="13" t="s">
        <v>297</v>
      </c>
      <c r="D29" s="13" t="s">
        <v>43</v>
      </c>
      <c r="E29" s="13" t="s">
        <v>61</v>
      </c>
      <c r="F29" s="13" t="s">
        <v>62</v>
      </c>
      <c r="G29" s="13" t="s">
        <v>307</v>
      </c>
      <c r="H29" s="13" t="s">
        <v>209</v>
      </c>
      <c r="I29" s="15">
        <v>10</v>
      </c>
      <c r="J29" s="15">
        <v>10</v>
      </c>
      <c r="K29" s="15">
        <v>10</v>
      </c>
      <c r="L29" s="15"/>
      <c r="M29" s="15"/>
      <c r="N29" s="15"/>
      <c r="O29" s="15"/>
      <c r="P29" s="15"/>
      <c r="Q29" s="15"/>
      <c r="R29" s="15"/>
      <c r="S29" s="15"/>
      <c r="T29" s="15"/>
      <c r="U29" s="15"/>
      <c r="V29" s="15"/>
      <c r="W29" s="15"/>
    </row>
    <row r="30" ht="23.25" customHeight="1" spans="1:23">
      <c r="A30" s="13" t="s">
        <v>298</v>
      </c>
      <c r="B30" s="13" t="s">
        <v>299</v>
      </c>
      <c r="C30" s="13" t="s">
        <v>297</v>
      </c>
      <c r="D30" s="13" t="s">
        <v>43</v>
      </c>
      <c r="E30" s="13" t="s">
        <v>61</v>
      </c>
      <c r="F30" s="13" t="s">
        <v>62</v>
      </c>
      <c r="G30" s="13" t="s">
        <v>308</v>
      </c>
      <c r="H30" s="13" t="s">
        <v>211</v>
      </c>
      <c r="I30" s="15">
        <v>10</v>
      </c>
      <c r="J30" s="15">
        <v>10</v>
      </c>
      <c r="K30" s="15">
        <v>10</v>
      </c>
      <c r="L30" s="15"/>
      <c r="M30" s="15"/>
      <c r="N30" s="15"/>
      <c r="O30" s="15"/>
      <c r="P30" s="15"/>
      <c r="Q30" s="15"/>
      <c r="R30" s="15"/>
      <c r="S30" s="15"/>
      <c r="T30" s="15"/>
      <c r="U30" s="15"/>
      <c r="V30" s="15"/>
      <c r="W30" s="15"/>
    </row>
    <row r="31" ht="23.25" customHeight="1" spans="1:23">
      <c r="A31" s="13"/>
      <c r="B31" s="13"/>
      <c r="C31" s="13" t="s">
        <v>309</v>
      </c>
      <c r="D31" s="13"/>
      <c r="E31" s="13"/>
      <c r="F31" s="13"/>
      <c r="G31" s="13"/>
      <c r="H31" s="13"/>
      <c r="I31" s="15">
        <v>50</v>
      </c>
      <c r="J31" s="15"/>
      <c r="K31" s="15"/>
      <c r="L31" s="15"/>
      <c r="M31" s="15"/>
      <c r="N31" s="15"/>
      <c r="O31" s="15"/>
      <c r="P31" s="15"/>
      <c r="Q31" s="15"/>
      <c r="R31" s="15">
        <v>50</v>
      </c>
      <c r="S31" s="15"/>
      <c r="T31" s="15"/>
      <c r="U31" s="15"/>
      <c r="V31" s="15"/>
      <c r="W31" s="15">
        <v>50</v>
      </c>
    </row>
    <row r="32" ht="23.25" customHeight="1" spans="1:23">
      <c r="A32" s="13" t="s">
        <v>298</v>
      </c>
      <c r="B32" s="13" t="s">
        <v>310</v>
      </c>
      <c r="C32" s="13" t="s">
        <v>309</v>
      </c>
      <c r="D32" s="13" t="s">
        <v>43</v>
      </c>
      <c r="E32" s="13" t="s">
        <v>61</v>
      </c>
      <c r="F32" s="13" t="s">
        <v>62</v>
      </c>
      <c r="G32" s="13" t="s">
        <v>266</v>
      </c>
      <c r="H32" s="13" t="s">
        <v>174</v>
      </c>
      <c r="I32" s="15">
        <v>6.12</v>
      </c>
      <c r="J32" s="15"/>
      <c r="K32" s="15"/>
      <c r="L32" s="15"/>
      <c r="M32" s="15"/>
      <c r="N32" s="15"/>
      <c r="O32" s="15"/>
      <c r="P32" s="15"/>
      <c r="Q32" s="15"/>
      <c r="R32" s="15">
        <v>6.12</v>
      </c>
      <c r="S32" s="15"/>
      <c r="T32" s="15"/>
      <c r="U32" s="15"/>
      <c r="V32" s="15"/>
      <c r="W32" s="15">
        <v>6.12</v>
      </c>
    </row>
    <row r="33" ht="23.25" customHeight="1" spans="1:23">
      <c r="A33" s="13" t="s">
        <v>298</v>
      </c>
      <c r="B33" s="13" t="s">
        <v>310</v>
      </c>
      <c r="C33" s="13" t="s">
        <v>309</v>
      </c>
      <c r="D33" s="13" t="s">
        <v>43</v>
      </c>
      <c r="E33" s="13" t="s">
        <v>61</v>
      </c>
      <c r="F33" s="13" t="s">
        <v>62</v>
      </c>
      <c r="G33" s="13" t="s">
        <v>272</v>
      </c>
      <c r="H33" s="13" t="s">
        <v>175</v>
      </c>
      <c r="I33" s="15">
        <v>2</v>
      </c>
      <c r="J33" s="15"/>
      <c r="K33" s="15"/>
      <c r="L33" s="15"/>
      <c r="M33" s="15"/>
      <c r="N33" s="15"/>
      <c r="O33" s="15"/>
      <c r="P33" s="15"/>
      <c r="Q33" s="15"/>
      <c r="R33" s="15">
        <v>2</v>
      </c>
      <c r="S33" s="15"/>
      <c r="T33" s="15"/>
      <c r="U33" s="15"/>
      <c r="V33" s="15"/>
      <c r="W33" s="15">
        <v>2</v>
      </c>
    </row>
    <row r="34" ht="23.25" customHeight="1" spans="1:23">
      <c r="A34" s="13" t="s">
        <v>298</v>
      </c>
      <c r="B34" s="13" t="s">
        <v>310</v>
      </c>
      <c r="C34" s="13" t="s">
        <v>309</v>
      </c>
      <c r="D34" s="13" t="s">
        <v>43</v>
      </c>
      <c r="E34" s="13" t="s">
        <v>61</v>
      </c>
      <c r="F34" s="13" t="s">
        <v>62</v>
      </c>
      <c r="G34" s="13" t="s">
        <v>273</v>
      </c>
      <c r="H34" s="13" t="s">
        <v>176</v>
      </c>
      <c r="I34" s="15">
        <v>0.5</v>
      </c>
      <c r="J34" s="15"/>
      <c r="K34" s="15"/>
      <c r="L34" s="15"/>
      <c r="M34" s="15"/>
      <c r="N34" s="15"/>
      <c r="O34" s="15"/>
      <c r="P34" s="15"/>
      <c r="Q34" s="15"/>
      <c r="R34" s="15">
        <v>0.5</v>
      </c>
      <c r="S34" s="15"/>
      <c r="T34" s="15"/>
      <c r="U34" s="15"/>
      <c r="V34" s="15"/>
      <c r="W34" s="15">
        <v>0.5</v>
      </c>
    </row>
    <row r="35" ht="23.25" customHeight="1" spans="1:23">
      <c r="A35" s="13" t="s">
        <v>298</v>
      </c>
      <c r="B35" s="13" t="s">
        <v>310</v>
      </c>
      <c r="C35" s="13" t="s">
        <v>309</v>
      </c>
      <c r="D35" s="13" t="s">
        <v>43</v>
      </c>
      <c r="E35" s="13" t="s">
        <v>61</v>
      </c>
      <c r="F35" s="13" t="s">
        <v>62</v>
      </c>
      <c r="G35" s="13" t="s">
        <v>274</v>
      </c>
      <c r="H35" s="13" t="s">
        <v>178</v>
      </c>
      <c r="I35" s="15">
        <v>0.5</v>
      </c>
      <c r="J35" s="15"/>
      <c r="K35" s="15"/>
      <c r="L35" s="15"/>
      <c r="M35" s="15"/>
      <c r="N35" s="15"/>
      <c r="O35" s="15"/>
      <c r="P35" s="15"/>
      <c r="Q35" s="15"/>
      <c r="R35" s="15">
        <v>0.5</v>
      </c>
      <c r="S35" s="15"/>
      <c r="T35" s="15"/>
      <c r="U35" s="15"/>
      <c r="V35" s="15"/>
      <c r="W35" s="15">
        <v>0.5</v>
      </c>
    </row>
    <row r="36" ht="23.25" customHeight="1" spans="1:23">
      <c r="A36" s="13" t="s">
        <v>298</v>
      </c>
      <c r="B36" s="13" t="s">
        <v>310</v>
      </c>
      <c r="C36" s="13" t="s">
        <v>309</v>
      </c>
      <c r="D36" s="13" t="s">
        <v>43</v>
      </c>
      <c r="E36" s="13" t="s">
        <v>61</v>
      </c>
      <c r="F36" s="13" t="s">
        <v>62</v>
      </c>
      <c r="G36" s="13" t="s">
        <v>300</v>
      </c>
      <c r="H36" s="13" t="s">
        <v>179</v>
      </c>
      <c r="I36" s="15">
        <v>0.1</v>
      </c>
      <c r="J36" s="15"/>
      <c r="K36" s="15"/>
      <c r="L36" s="15"/>
      <c r="M36" s="15"/>
      <c r="N36" s="15"/>
      <c r="O36" s="15"/>
      <c r="P36" s="15"/>
      <c r="Q36" s="15"/>
      <c r="R36" s="15">
        <v>0.1</v>
      </c>
      <c r="S36" s="15"/>
      <c r="T36" s="15"/>
      <c r="U36" s="15"/>
      <c r="V36" s="15"/>
      <c r="W36" s="15">
        <v>0.1</v>
      </c>
    </row>
    <row r="37" ht="23.25" customHeight="1" spans="1:23">
      <c r="A37" s="13" t="s">
        <v>298</v>
      </c>
      <c r="B37" s="13" t="s">
        <v>310</v>
      </c>
      <c r="C37" s="13" t="s">
        <v>309</v>
      </c>
      <c r="D37" s="13" t="s">
        <v>43</v>
      </c>
      <c r="E37" s="13" t="s">
        <v>61</v>
      </c>
      <c r="F37" s="13" t="s">
        <v>62</v>
      </c>
      <c r="G37" s="13" t="s">
        <v>267</v>
      </c>
      <c r="H37" s="13" t="s">
        <v>180</v>
      </c>
      <c r="I37" s="15">
        <v>1</v>
      </c>
      <c r="J37" s="15"/>
      <c r="K37" s="15"/>
      <c r="L37" s="15"/>
      <c r="M37" s="15"/>
      <c r="N37" s="15"/>
      <c r="O37" s="15"/>
      <c r="P37" s="15"/>
      <c r="Q37" s="15"/>
      <c r="R37" s="15">
        <v>1</v>
      </c>
      <c r="S37" s="15"/>
      <c r="T37" s="15"/>
      <c r="U37" s="15"/>
      <c r="V37" s="15"/>
      <c r="W37" s="15">
        <v>1</v>
      </c>
    </row>
    <row r="38" ht="23.25" customHeight="1" spans="1:23">
      <c r="A38" s="13" t="s">
        <v>298</v>
      </c>
      <c r="B38" s="13" t="s">
        <v>310</v>
      </c>
      <c r="C38" s="13" t="s">
        <v>309</v>
      </c>
      <c r="D38" s="13" t="s">
        <v>43</v>
      </c>
      <c r="E38" s="13" t="s">
        <v>61</v>
      </c>
      <c r="F38" s="13" t="s">
        <v>62</v>
      </c>
      <c r="G38" s="13" t="s">
        <v>268</v>
      </c>
      <c r="H38" s="13" t="s">
        <v>181</v>
      </c>
      <c r="I38" s="15">
        <v>5</v>
      </c>
      <c r="J38" s="15"/>
      <c r="K38" s="15"/>
      <c r="L38" s="15"/>
      <c r="M38" s="15"/>
      <c r="N38" s="15"/>
      <c r="O38" s="15"/>
      <c r="P38" s="15"/>
      <c r="Q38" s="15"/>
      <c r="R38" s="15">
        <v>5</v>
      </c>
      <c r="S38" s="15"/>
      <c r="T38" s="15"/>
      <c r="U38" s="15"/>
      <c r="V38" s="15"/>
      <c r="W38" s="15">
        <v>5</v>
      </c>
    </row>
    <row r="39" ht="23.25" customHeight="1" spans="1:23">
      <c r="A39" s="13" t="s">
        <v>298</v>
      </c>
      <c r="B39" s="13" t="s">
        <v>310</v>
      </c>
      <c r="C39" s="13" t="s">
        <v>309</v>
      </c>
      <c r="D39" s="13" t="s">
        <v>43</v>
      </c>
      <c r="E39" s="13" t="s">
        <v>61</v>
      </c>
      <c r="F39" s="13" t="s">
        <v>62</v>
      </c>
      <c r="G39" s="13" t="s">
        <v>271</v>
      </c>
      <c r="H39" s="13" t="s">
        <v>182</v>
      </c>
      <c r="I39" s="15">
        <v>8</v>
      </c>
      <c r="J39" s="15"/>
      <c r="K39" s="15"/>
      <c r="L39" s="15"/>
      <c r="M39" s="15"/>
      <c r="N39" s="15"/>
      <c r="O39" s="15"/>
      <c r="P39" s="15"/>
      <c r="Q39" s="15"/>
      <c r="R39" s="15">
        <v>8</v>
      </c>
      <c r="S39" s="15"/>
      <c r="T39" s="15"/>
      <c r="U39" s="15"/>
      <c r="V39" s="15"/>
      <c r="W39" s="15">
        <v>8</v>
      </c>
    </row>
    <row r="40" ht="23.25" customHeight="1" spans="1:23">
      <c r="A40" s="13" t="s">
        <v>298</v>
      </c>
      <c r="B40" s="13" t="s">
        <v>310</v>
      </c>
      <c r="C40" s="13" t="s">
        <v>309</v>
      </c>
      <c r="D40" s="13" t="s">
        <v>43</v>
      </c>
      <c r="E40" s="13" t="s">
        <v>61</v>
      </c>
      <c r="F40" s="13" t="s">
        <v>62</v>
      </c>
      <c r="G40" s="13" t="s">
        <v>270</v>
      </c>
      <c r="H40" s="13" t="s">
        <v>183</v>
      </c>
      <c r="I40" s="15">
        <v>0.5</v>
      </c>
      <c r="J40" s="15"/>
      <c r="K40" s="15"/>
      <c r="L40" s="15"/>
      <c r="M40" s="15"/>
      <c r="N40" s="15"/>
      <c r="O40" s="15"/>
      <c r="P40" s="15"/>
      <c r="Q40" s="15"/>
      <c r="R40" s="15">
        <v>0.5</v>
      </c>
      <c r="S40" s="15"/>
      <c r="T40" s="15"/>
      <c r="U40" s="15"/>
      <c r="V40" s="15"/>
      <c r="W40" s="15">
        <v>0.5</v>
      </c>
    </row>
    <row r="41" ht="23.25" customHeight="1" spans="1:23">
      <c r="A41" s="13" t="s">
        <v>298</v>
      </c>
      <c r="B41" s="13" t="s">
        <v>310</v>
      </c>
      <c r="C41" s="13" t="s">
        <v>309</v>
      </c>
      <c r="D41" s="13" t="s">
        <v>43</v>
      </c>
      <c r="E41" s="13" t="s">
        <v>61</v>
      </c>
      <c r="F41" s="13" t="s">
        <v>62</v>
      </c>
      <c r="G41" s="13" t="s">
        <v>269</v>
      </c>
      <c r="H41" s="13" t="s">
        <v>185</v>
      </c>
      <c r="I41" s="15">
        <v>5</v>
      </c>
      <c r="J41" s="15"/>
      <c r="K41" s="15"/>
      <c r="L41" s="15"/>
      <c r="M41" s="15"/>
      <c r="N41" s="15"/>
      <c r="O41" s="15"/>
      <c r="P41" s="15"/>
      <c r="Q41" s="15"/>
      <c r="R41" s="15">
        <v>5</v>
      </c>
      <c r="S41" s="15"/>
      <c r="T41" s="15"/>
      <c r="U41" s="15"/>
      <c r="V41" s="15"/>
      <c r="W41" s="15">
        <v>5</v>
      </c>
    </row>
    <row r="42" ht="23.25" customHeight="1" spans="1:23">
      <c r="A42" s="13" t="s">
        <v>298</v>
      </c>
      <c r="B42" s="13" t="s">
        <v>310</v>
      </c>
      <c r="C42" s="13" t="s">
        <v>309</v>
      </c>
      <c r="D42" s="13" t="s">
        <v>43</v>
      </c>
      <c r="E42" s="13" t="s">
        <v>61</v>
      </c>
      <c r="F42" s="13" t="s">
        <v>62</v>
      </c>
      <c r="G42" s="13" t="s">
        <v>311</v>
      </c>
      <c r="H42" s="13" t="s">
        <v>186</v>
      </c>
      <c r="I42" s="15">
        <v>0.58</v>
      </c>
      <c r="J42" s="15"/>
      <c r="K42" s="15"/>
      <c r="L42" s="15"/>
      <c r="M42" s="15"/>
      <c r="N42" s="15"/>
      <c r="O42" s="15"/>
      <c r="P42" s="15"/>
      <c r="Q42" s="15"/>
      <c r="R42" s="15">
        <v>0.58</v>
      </c>
      <c r="S42" s="15"/>
      <c r="T42" s="15"/>
      <c r="U42" s="15"/>
      <c r="V42" s="15"/>
      <c r="W42" s="15">
        <v>0.58</v>
      </c>
    </row>
    <row r="43" ht="23.25" customHeight="1" spans="1:23">
      <c r="A43" s="13" t="s">
        <v>298</v>
      </c>
      <c r="B43" s="13" t="s">
        <v>310</v>
      </c>
      <c r="C43" s="13" t="s">
        <v>309</v>
      </c>
      <c r="D43" s="13" t="s">
        <v>43</v>
      </c>
      <c r="E43" s="13" t="s">
        <v>61</v>
      </c>
      <c r="F43" s="13" t="s">
        <v>62</v>
      </c>
      <c r="G43" s="13" t="s">
        <v>275</v>
      </c>
      <c r="H43" s="13" t="s">
        <v>188</v>
      </c>
      <c r="I43" s="15">
        <v>0.5</v>
      </c>
      <c r="J43" s="15"/>
      <c r="K43" s="15"/>
      <c r="L43" s="15"/>
      <c r="M43" s="15"/>
      <c r="N43" s="15"/>
      <c r="O43" s="15"/>
      <c r="P43" s="15"/>
      <c r="Q43" s="15"/>
      <c r="R43" s="15">
        <v>0.5</v>
      </c>
      <c r="S43" s="15"/>
      <c r="T43" s="15"/>
      <c r="U43" s="15"/>
      <c r="V43" s="15"/>
      <c r="W43" s="15">
        <v>0.5</v>
      </c>
    </row>
    <row r="44" ht="23.25" customHeight="1" spans="1:23">
      <c r="A44" s="13" t="s">
        <v>298</v>
      </c>
      <c r="B44" s="13" t="s">
        <v>310</v>
      </c>
      <c r="C44" s="13" t="s">
        <v>309</v>
      </c>
      <c r="D44" s="13" t="s">
        <v>43</v>
      </c>
      <c r="E44" s="13" t="s">
        <v>61</v>
      </c>
      <c r="F44" s="13" t="s">
        <v>62</v>
      </c>
      <c r="G44" s="13" t="s">
        <v>301</v>
      </c>
      <c r="H44" s="13" t="s">
        <v>190</v>
      </c>
      <c r="I44" s="15">
        <v>0.5</v>
      </c>
      <c r="J44" s="15"/>
      <c r="K44" s="15"/>
      <c r="L44" s="15"/>
      <c r="M44" s="15"/>
      <c r="N44" s="15"/>
      <c r="O44" s="15"/>
      <c r="P44" s="15"/>
      <c r="Q44" s="15"/>
      <c r="R44" s="15">
        <v>0.5</v>
      </c>
      <c r="S44" s="15"/>
      <c r="T44" s="15"/>
      <c r="U44" s="15"/>
      <c r="V44" s="15"/>
      <c r="W44" s="15">
        <v>0.5</v>
      </c>
    </row>
    <row r="45" ht="23.25" customHeight="1" spans="1:23">
      <c r="A45" s="13" t="s">
        <v>298</v>
      </c>
      <c r="B45" s="13" t="s">
        <v>310</v>
      </c>
      <c r="C45" s="13" t="s">
        <v>309</v>
      </c>
      <c r="D45" s="13" t="s">
        <v>43</v>
      </c>
      <c r="E45" s="13" t="s">
        <v>61</v>
      </c>
      <c r="F45" s="13" t="s">
        <v>62</v>
      </c>
      <c r="G45" s="13" t="s">
        <v>282</v>
      </c>
      <c r="H45" s="13" t="s">
        <v>194</v>
      </c>
      <c r="I45" s="15">
        <v>1</v>
      </c>
      <c r="J45" s="15"/>
      <c r="K45" s="15"/>
      <c r="L45" s="15"/>
      <c r="M45" s="15"/>
      <c r="N45" s="15"/>
      <c r="O45" s="15"/>
      <c r="P45" s="15"/>
      <c r="Q45" s="15"/>
      <c r="R45" s="15">
        <v>1</v>
      </c>
      <c r="S45" s="15"/>
      <c r="T45" s="15"/>
      <c r="U45" s="15"/>
      <c r="V45" s="15"/>
      <c r="W45" s="15">
        <v>1</v>
      </c>
    </row>
    <row r="46" ht="23.25" customHeight="1" spans="1:23">
      <c r="A46" s="13" t="s">
        <v>298</v>
      </c>
      <c r="B46" s="13" t="s">
        <v>310</v>
      </c>
      <c r="C46" s="13" t="s">
        <v>309</v>
      </c>
      <c r="D46" s="13" t="s">
        <v>43</v>
      </c>
      <c r="E46" s="13" t="s">
        <v>61</v>
      </c>
      <c r="F46" s="13" t="s">
        <v>62</v>
      </c>
      <c r="G46" s="13" t="s">
        <v>302</v>
      </c>
      <c r="H46" s="13" t="s">
        <v>198</v>
      </c>
      <c r="I46" s="15">
        <v>0.2</v>
      </c>
      <c r="J46" s="15"/>
      <c r="K46" s="15"/>
      <c r="L46" s="15"/>
      <c r="M46" s="15"/>
      <c r="N46" s="15"/>
      <c r="O46" s="15"/>
      <c r="P46" s="15"/>
      <c r="Q46" s="15"/>
      <c r="R46" s="15">
        <v>0.2</v>
      </c>
      <c r="S46" s="15"/>
      <c r="T46" s="15"/>
      <c r="U46" s="15"/>
      <c r="V46" s="15"/>
      <c r="W46" s="15">
        <v>0.2</v>
      </c>
    </row>
    <row r="47" ht="23.25" customHeight="1" spans="1:23">
      <c r="A47" s="13" t="s">
        <v>298</v>
      </c>
      <c r="B47" s="13" t="s">
        <v>310</v>
      </c>
      <c r="C47" s="13" t="s">
        <v>309</v>
      </c>
      <c r="D47" s="13" t="s">
        <v>43</v>
      </c>
      <c r="E47" s="13" t="s">
        <v>61</v>
      </c>
      <c r="F47" s="13" t="s">
        <v>62</v>
      </c>
      <c r="G47" s="13" t="s">
        <v>265</v>
      </c>
      <c r="H47" s="13" t="s">
        <v>199</v>
      </c>
      <c r="I47" s="15">
        <v>5</v>
      </c>
      <c r="J47" s="15"/>
      <c r="K47" s="15"/>
      <c r="L47" s="15"/>
      <c r="M47" s="15"/>
      <c r="N47" s="15"/>
      <c r="O47" s="15"/>
      <c r="P47" s="15"/>
      <c r="Q47" s="15"/>
      <c r="R47" s="15">
        <v>5</v>
      </c>
      <c r="S47" s="15"/>
      <c r="T47" s="15"/>
      <c r="U47" s="15"/>
      <c r="V47" s="15"/>
      <c r="W47" s="15">
        <v>5</v>
      </c>
    </row>
    <row r="48" ht="23.25" customHeight="1" spans="1:23">
      <c r="A48" s="13" t="s">
        <v>298</v>
      </c>
      <c r="B48" s="13" t="s">
        <v>310</v>
      </c>
      <c r="C48" s="13" t="s">
        <v>309</v>
      </c>
      <c r="D48" s="13" t="s">
        <v>43</v>
      </c>
      <c r="E48" s="13" t="s">
        <v>61</v>
      </c>
      <c r="F48" s="13" t="s">
        <v>62</v>
      </c>
      <c r="G48" s="13" t="s">
        <v>303</v>
      </c>
      <c r="H48" s="13" t="s">
        <v>202</v>
      </c>
      <c r="I48" s="15">
        <v>0.5</v>
      </c>
      <c r="J48" s="15"/>
      <c r="K48" s="15"/>
      <c r="L48" s="15"/>
      <c r="M48" s="15"/>
      <c r="N48" s="15"/>
      <c r="O48" s="15"/>
      <c r="P48" s="15"/>
      <c r="Q48" s="15"/>
      <c r="R48" s="15">
        <v>0.5</v>
      </c>
      <c r="S48" s="15"/>
      <c r="T48" s="15"/>
      <c r="U48" s="15"/>
      <c r="V48" s="15"/>
      <c r="W48" s="15">
        <v>0.5</v>
      </c>
    </row>
    <row r="49" ht="23.25" customHeight="1" spans="1:23">
      <c r="A49" s="13" t="s">
        <v>298</v>
      </c>
      <c r="B49" s="13" t="s">
        <v>310</v>
      </c>
      <c r="C49" s="13" t="s">
        <v>309</v>
      </c>
      <c r="D49" s="13" t="s">
        <v>43</v>
      </c>
      <c r="E49" s="13" t="s">
        <v>61</v>
      </c>
      <c r="F49" s="13" t="s">
        <v>62</v>
      </c>
      <c r="G49" s="13" t="s">
        <v>306</v>
      </c>
      <c r="H49" s="13" t="s">
        <v>208</v>
      </c>
      <c r="I49" s="15">
        <v>5</v>
      </c>
      <c r="J49" s="15"/>
      <c r="K49" s="15"/>
      <c r="L49" s="15"/>
      <c r="M49" s="15"/>
      <c r="N49" s="15"/>
      <c r="O49" s="15"/>
      <c r="P49" s="15"/>
      <c r="Q49" s="15"/>
      <c r="R49" s="15">
        <v>5</v>
      </c>
      <c r="S49" s="15"/>
      <c r="T49" s="15"/>
      <c r="U49" s="15"/>
      <c r="V49" s="15"/>
      <c r="W49" s="15">
        <v>5</v>
      </c>
    </row>
    <row r="50" ht="23.25" customHeight="1" spans="1:23">
      <c r="A50" s="13" t="s">
        <v>298</v>
      </c>
      <c r="B50" s="13" t="s">
        <v>310</v>
      </c>
      <c r="C50" s="13" t="s">
        <v>309</v>
      </c>
      <c r="D50" s="13" t="s">
        <v>43</v>
      </c>
      <c r="E50" s="13" t="s">
        <v>61</v>
      </c>
      <c r="F50" s="13" t="s">
        <v>62</v>
      </c>
      <c r="G50" s="13" t="s">
        <v>307</v>
      </c>
      <c r="H50" s="13" t="s">
        <v>209</v>
      </c>
      <c r="I50" s="15">
        <v>5</v>
      </c>
      <c r="J50" s="15"/>
      <c r="K50" s="15"/>
      <c r="L50" s="15"/>
      <c r="M50" s="15"/>
      <c r="N50" s="15"/>
      <c r="O50" s="15"/>
      <c r="P50" s="15"/>
      <c r="Q50" s="15"/>
      <c r="R50" s="15">
        <v>5</v>
      </c>
      <c r="S50" s="15"/>
      <c r="T50" s="15"/>
      <c r="U50" s="15"/>
      <c r="V50" s="15"/>
      <c r="W50" s="15">
        <v>5</v>
      </c>
    </row>
    <row r="51" ht="23.25" customHeight="1" spans="1:23">
      <c r="A51" s="13" t="s">
        <v>298</v>
      </c>
      <c r="B51" s="13" t="s">
        <v>310</v>
      </c>
      <c r="C51" s="13" t="s">
        <v>309</v>
      </c>
      <c r="D51" s="13" t="s">
        <v>43</v>
      </c>
      <c r="E51" s="13" t="s">
        <v>61</v>
      </c>
      <c r="F51" s="13" t="s">
        <v>62</v>
      </c>
      <c r="G51" s="13" t="s">
        <v>312</v>
      </c>
      <c r="H51" s="13" t="s">
        <v>210</v>
      </c>
      <c r="I51" s="15">
        <v>3</v>
      </c>
      <c r="J51" s="15"/>
      <c r="K51" s="15"/>
      <c r="L51" s="15"/>
      <c r="M51" s="15"/>
      <c r="N51" s="15"/>
      <c r="O51" s="15"/>
      <c r="P51" s="15"/>
      <c r="Q51" s="15"/>
      <c r="R51" s="15">
        <v>3</v>
      </c>
      <c r="S51" s="15"/>
      <c r="T51" s="15"/>
      <c r="U51" s="15"/>
      <c r="V51" s="15"/>
      <c r="W51" s="15">
        <v>3</v>
      </c>
    </row>
    <row r="52" ht="23.25" customHeight="1" spans="1:23">
      <c r="A52" s="13"/>
      <c r="B52" s="13"/>
      <c r="C52" s="13" t="s">
        <v>313</v>
      </c>
      <c r="D52" s="13"/>
      <c r="E52" s="13"/>
      <c r="F52" s="13"/>
      <c r="G52" s="13"/>
      <c r="H52" s="13"/>
      <c r="I52" s="15">
        <v>0.03</v>
      </c>
      <c r="J52" s="15">
        <v>0.03</v>
      </c>
      <c r="K52" s="15">
        <v>0.03</v>
      </c>
      <c r="L52" s="15"/>
      <c r="M52" s="15"/>
      <c r="N52" s="15"/>
      <c r="O52" s="15"/>
      <c r="P52" s="15"/>
      <c r="Q52" s="15"/>
      <c r="R52" s="15"/>
      <c r="S52" s="15"/>
      <c r="T52" s="15"/>
      <c r="U52" s="15"/>
      <c r="V52" s="15"/>
      <c r="W52" s="15"/>
    </row>
    <row r="53" ht="23.25" customHeight="1" spans="1:23">
      <c r="A53" s="13" t="s">
        <v>314</v>
      </c>
      <c r="B53" s="13" t="s">
        <v>315</v>
      </c>
      <c r="C53" s="13" t="s">
        <v>313</v>
      </c>
      <c r="D53" s="13" t="s">
        <v>43</v>
      </c>
      <c r="E53" s="13" t="s">
        <v>61</v>
      </c>
      <c r="F53" s="13" t="s">
        <v>62</v>
      </c>
      <c r="G53" s="13" t="s">
        <v>316</v>
      </c>
      <c r="H53" s="13" t="s">
        <v>167</v>
      </c>
      <c r="I53" s="15">
        <v>0.03</v>
      </c>
      <c r="J53" s="15">
        <v>0.03</v>
      </c>
      <c r="K53" s="15">
        <v>0.03</v>
      </c>
      <c r="L53" s="15"/>
      <c r="M53" s="15"/>
      <c r="N53" s="15"/>
      <c r="O53" s="15"/>
      <c r="P53" s="15"/>
      <c r="Q53" s="15"/>
      <c r="R53" s="15"/>
      <c r="S53" s="15"/>
      <c r="T53" s="15"/>
      <c r="U53" s="15"/>
      <c r="V53" s="15"/>
      <c r="W53" s="15"/>
    </row>
    <row r="54" ht="18.75" customHeight="1" spans="1:23">
      <c r="A54" s="155" t="s">
        <v>88</v>
      </c>
      <c r="B54" s="156"/>
      <c r="C54" s="156"/>
      <c r="D54" s="156"/>
      <c r="E54" s="156"/>
      <c r="F54" s="156"/>
      <c r="G54" s="156"/>
      <c r="H54" s="157"/>
      <c r="I54" s="15">
        <v>350.03</v>
      </c>
      <c r="J54" s="15">
        <v>300.03</v>
      </c>
      <c r="K54" s="15">
        <v>300.03</v>
      </c>
      <c r="L54" s="15"/>
      <c r="M54" s="15"/>
      <c r="N54" s="15"/>
      <c r="O54" s="15"/>
      <c r="P54" s="15"/>
      <c r="Q54" s="15"/>
      <c r="R54" s="15">
        <v>50</v>
      </c>
      <c r="S54" s="15"/>
      <c r="T54" s="15"/>
      <c r="U54" s="15"/>
      <c r="V54" s="15"/>
      <c r="W54" s="15">
        <v>50</v>
      </c>
    </row>
  </sheetData>
  <mergeCells count="28">
    <mergeCell ref="A2:W2"/>
    <mergeCell ref="A3:H3"/>
    <mergeCell ref="J4:M4"/>
    <mergeCell ref="N4:P4"/>
    <mergeCell ref="R4:W4"/>
    <mergeCell ref="A54:H5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751388888888889" right="0.751388888888889" top="1" bottom="1" header="0.5" footer="0.5"/>
  <pageSetup paperSize="8" scale="56" fitToWidth="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2024-01-24T05:53:00Z</dcterms:created>
  <dcterms:modified xsi:type="dcterms:W3CDTF">2024-07-17T14:30:28Z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507744BEE8D84E129557DA50A39A3D25_13</vt:lpwstr>
  </property>
  <property fmtid="{D5CDD505-2E9C-101B-9397-08002B2CF9AE}" pid="3" name="KSOProductBuildVer">
    <vt:lpwstr>2052-12.1.0.16388</vt:lpwstr>
  </property>
</Properties>
</file>