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27" firstSheet="13" activeTab="19"/>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1" sheetId="14" r:id="rId14"/>
    <sheet name="政府购买服务预算表08-2" sheetId="15" r:id="rId15"/>
    <sheet name="市对下转移支付预算表09-1" sheetId="16" r:id="rId16"/>
    <sheet name="市对下转移支付绩效目标表09-2" sheetId="17" r:id="rId17"/>
    <sheet name="新增资产配置表10" sheetId="18" r:id="rId18"/>
    <sheet name="上级补助项目支出预算表11" sheetId="19" r:id="rId19"/>
    <sheet name="部门项目中期规划预算表12" sheetId="20" r:id="rId20"/>
  </sheets>
  <definedNames>
    <definedName name="_xlnm._FilterDatabase" localSheetId="13" hidden="1">'部门政府采购预算表08-1'!$A$6:$Q$168</definedName>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'部门政府采购预算表08-1'!$A:$A,'部门政府采购预算表08-1'!$1:$1</definedName>
    <definedName name="_xlnm.Print_Titles" localSheetId="14">'政府购买服务预算表08-2'!$A:$A,'政府购买服务预算表08-2'!$1:$1</definedName>
    <definedName name="_xlnm.Print_Titles" localSheetId="15">'市对下转移支付预算表09-1'!$A:$A,'市对下转移支付预算表09-1'!$1:$1</definedName>
    <definedName name="_xlnm.Print_Titles" localSheetId="16">'市对下转移支付绩效目标表09-2'!$A:$A,'市对下转移支付绩效目标表09-2'!$1:$1</definedName>
    <definedName name="_xlnm.Print_Titles" localSheetId="17">新增资产配置表10!$A:$A,新增资产配置表10!$1:$1</definedName>
    <definedName name="_xlnm.Print_Titles" localSheetId="18">上级补助项目支出预算表11!$A:$A,上级补助项目支出预算表11!$1:$1</definedName>
    <definedName name="_xlnm.Print_Titles" localSheetId="19">部门项目中期规划预算表12!$A:$A,部门项目中期规划预算表12!$1:$1</definedName>
    <definedName name="_xlnm._FilterDatabase" localSheetId="19" hidden="1">部门项目中期规划预算表12!$A$7:$G$39</definedName>
    <definedName name="_xlnm._FilterDatabase" localSheetId="8" hidden="1">'项目支出预算表（其他运转类.特定目标类项目）05-1'!$A$8:$W$311</definedName>
    <definedName name="_xlnm._FilterDatabase" localSheetId="7" hidden="1">'基本支出预算表（人员类.运转类公用经费项目）04'!$A$8:$Z$280</definedName>
  </definedNames>
  <calcPr calcId="144525"/>
</workbook>
</file>

<file path=xl/sharedStrings.xml><?xml version="1.0" encoding="utf-8"?>
<sst xmlns="http://schemas.openxmlformats.org/spreadsheetml/2006/main" count="9602" uniqueCount="1511">
  <si>
    <t>预算01-1表</t>
  </si>
  <si>
    <t>财务收支预算总表</t>
  </si>
  <si>
    <t>单位名称：曲靖市卫生健康委员会</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</si>
  <si>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</si>
  <si>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</si>
  <si>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</si>
  <si>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</si>
  <si>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</si>
  <si>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</si>
  <si>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</si>
  <si>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</si>
  <si>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</si>
  <si>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</si>
  <si>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</si>
  <si>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</si>
  <si>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</si>
  <si>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</si>
  <si>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</si>
  <si>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</si>
  <si>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</si>
  <si>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</si>
  <si>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</si>
  <si>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</si>
  <si>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</si>
  <si>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</si>
  <si>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</si>
  <si>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</si>
  <si>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</si>
  <si>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</si>
  <si>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</si>
  <si>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</si>
  <si>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</si>
  <si>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</si>
  <si>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</si>
  <si>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</si>
  <si>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</si>
  <si>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</si>
  <si>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</si>
  <si>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</si>
  <si>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</si>
  <si>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</si>
  <si>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</si>
  <si>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</si>
  <si>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t>
  </si>
  <si>
    <t>曲靖市卫生健康委员会</t>
  </si>
  <si>
    <t>131001</t>
  </si>
  <si>
    <t>131004</t>
  </si>
  <si>
    <t>曲靖市妇幼保健院</t>
  </si>
  <si>
    <t>131005</t>
  </si>
  <si>
    <t>曲靖市疾病预防控制中心</t>
  </si>
  <si>
    <t>131006</t>
  </si>
  <si>
    <t>曲靖市卫生健康委员会综合行政执法支队</t>
  </si>
  <si>
    <t>131007</t>
  </si>
  <si>
    <t>曲靖市第一人民医院</t>
  </si>
  <si>
    <t>131008</t>
  </si>
  <si>
    <t>曲靖市第二人民医院</t>
  </si>
  <si>
    <t>131009</t>
  </si>
  <si>
    <t>曲靖市第三人民医院</t>
  </si>
  <si>
    <t>131010</t>
  </si>
  <si>
    <t>曲靖市妇幼医院</t>
  </si>
  <si>
    <t>131014</t>
  </si>
  <si>
    <t>市肿瘤医院</t>
  </si>
  <si>
    <t>131011</t>
  </si>
  <si>
    <t>曲靖市中心血站</t>
  </si>
  <si>
    <t>131012</t>
  </si>
  <si>
    <t>曲靖市中医医院</t>
  </si>
  <si>
    <t>131013</t>
  </si>
  <si>
    <t>曲靖市急救中心</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</si>
  <si>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</si>
  <si>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</si>
  <si>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</si>
  <si>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</si>
  <si>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</si>
  <si>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</si>
  <si>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</si>
  <si>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</si>
  <si>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</si>
  <si>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</si>
  <si>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</si>
  <si>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</si>
  <si>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</si>
  <si>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</si>
  <si>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</si>
  <si>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</si>
  <si>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</si>
  <si>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</si>
  <si>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</si>
  <si>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</si>
  <si>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</si>
  <si>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</si>
  <si>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</si>
  <si>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</si>
  <si>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</si>
  <si>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</si>
  <si>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</si>
  <si>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</si>
  <si>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</si>
  <si>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</si>
  <si>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</si>
  <si>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20899</t>
  </si>
  <si>
    <t>其他社会保障和就业支出</t>
  </si>
  <si>
    <t>2089999</t>
  </si>
  <si>
    <t>210</t>
  </si>
  <si>
    <t>卫生健康支出</t>
  </si>
  <si>
    <t>21001</t>
  </si>
  <si>
    <t>卫生健康管理事务</t>
  </si>
  <si>
    <t>2100101</t>
  </si>
  <si>
    <t>行政运行</t>
  </si>
  <si>
    <t>2100103</t>
  </si>
  <si>
    <t>机关服务</t>
  </si>
  <si>
    <t>2100199</t>
  </si>
  <si>
    <t>其他卫生健康管理事务支出</t>
  </si>
  <si>
    <t>21002</t>
  </si>
  <si>
    <t>公立医院</t>
  </si>
  <si>
    <t>2100201</t>
  </si>
  <si>
    <t>综合医院</t>
  </si>
  <si>
    <t>2100202</t>
  </si>
  <si>
    <t>中医（民族）医院</t>
  </si>
  <si>
    <t>2100205</t>
  </si>
  <si>
    <t>精神病医院</t>
  </si>
  <si>
    <t>2100208</t>
  </si>
  <si>
    <t>其他专科医院</t>
  </si>
  <si>
    <t>21003</t>
  </si>
  <si>
    <t>基层医疗卫生机构</t>
  </si>
  <si>
    <t>2100399</t>
  </si>
  <si>
    <t>其他基层医疗卫生机构支出</t>
  </si>
  <si>
    <t>21004</t>
  </si>
  <si>
    <t>公共卫生</t>
  </si>
  <si>
    <t>2100401</t>
  </si>
  <si>
    <t>疾病预防控制机构</t>
  </si>
  <si>
    <t>2100402</t>
  </si>
  <si>
    <t>卫生监督机构</t>
  </si>
  <si>
    <t>2100403</t>
  </si>
  <si>
    <t>妇幼保健机构</t>
  </si>
  <si>
    <t>2100405</t>
  </si>
  <si>
    <t>应急救治机构</t>
  </si>
  <si>
    <t>2100406</t>
  </si>
  <si>
    <t>采供血机构</t>
  </si>
  <si>
    <t>2100408</t>
  </si>
  <si>
    <t>基本公共卫生服务</t>
  </si>
  <si>
    <t>2100409</t>
  </si>
  <si>
    <t>重大公共卫生服务</t>
  </si>
  <si>
    <t>2100410</t>
  </si>
  <si>
    <t>突发公共卫生事件应急处置</t>
  </si>
  <si>
    <t>21007</t>
  </si>
  <si>
    <t>计划生育事务</t>
  </si>
  <si>
    <t>2100717</t>
  </si>
  <si>
    <t>计划生育服务</t>
  </si>
  <si>
    <t>21011</t>
  </si>
  <si>
    <t>行政事业单位医疗</t>
  </si>
  <si>
    <t>2101101</t>
  </si>
  <si>
    <t>行政单位医疗</t>
  </si>
  <si>
    <t>2101102</t>
  </si>
  <si>
    <t>事业单位医疗</t>
  </si>
  <si>
    <t>2101103</t>
  </si>
  <si>
    <t>公务员医疗补助</t>
  </si>
  <si>
    <t>2101199</t>
  </si>
  <si>
    <t>其他行政事业单位医疗支出</t>
  </si>
  <si>
    <t>21016</t>
  </si>
  <si>
    <t>老龄卫生健康事务</t>
  </si>
  <si>
    <t>2101601</t>
  </si>
  <si>
    <t>21017</t>
  </si>
  <si>
    <t>中医药事务</t>
  </si>
  <si>
    <t>2101704</t>
  </si>
  <si>
    <t>中医（民族医）药专项</t>
  </si>
  <si>
    <t>21099</t>
  </si>
  <si>
    <t>其他卫生健康支出</t>
  </si>
  <si>
    <t>2109999</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</si>
  <si>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</si>
  <si>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</si>
  <si>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</si>
  <si>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</si>
  <si>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</si>
  <si>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</si>
  <si>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</si>
  <si>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</si>
  <si>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</si>
  <si>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</si>
  <si>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</si>
  <si>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</si>
  <si>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</si>
  <si>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</si>
  <si>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</si>
  <si>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</si>
  <si>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</si>
  <si>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</si>
  <si>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</si>
  <si>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</si>
  <si>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</si>
  <si>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</si>
  <si>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</si>
  <si>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</si>
  <si>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</si>
  <si>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</si>
  <si>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</si>
  <si>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</si>
  <si>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</si>
  <si>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</si>
  <si>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</si>
  <si>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</si>
  <si>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</si>
  <si>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</si>
  <si>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</si>
  <si>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</si>
  <si>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</si>
  <si>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</si>
  <si>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</si>
  <si>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</si>
  <si>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</si>
  <si>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</si>
  <si>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</si>
  <si>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</si>
  <si>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</si>
  <si>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</si>
  <si>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</si>
  <si>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</si>
  <si>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</si>
  <si>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</si>
  <si>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</si>
  <si>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</si>
  <si>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</si>
  <si>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</si>
  <si>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</si>
  <si>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</si>
  <si>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</si>
  <si>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</si>
  <si>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</si>
  <si>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</si>
  <si>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</si>
  <si>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</si>
  <si>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</si>
  <si>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</si>
  <si>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</si>
  <si>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</si>
  <si>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</si>
  <si>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</si>
  <si>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</si>
  <si>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</si>
  <si>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</si>
  <si>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</si>
  <si>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</si>
  <si>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</si>
  <si>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</si>
  <si>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</si>
  <si>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</si>
  <si>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</si>
  <si>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</si>
  <si>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</si>
  <si>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</si>
  <si>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</si>
  <si>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</si>
  <si>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</si>
  <si>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</si>
  <si>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</si>
  <si>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</si>
  <si>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</si>
  <si>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502</t>
  </si>
  <si>
    <t>机关商品和服务支出</t>
  </si>
  <si>
    <t>07</t>
  </si>
  <si>
    <t>绩效工资</t>
  </si>
  <si>
    <t>办公经费</t>
  </si>
  <si>
    <t>08</t>
  </si>
  <si>
    <t>机关事业单位基本养老保险缴费</t>
  </si>
  <si>
    <t>会议费</t>
  </si>
  <si>
    <t>09</t>
  </si>
  <si>
    <t>职业年金缴费</t>
  </si>
  <si>
    <t>培训费</t>
  </si>
  <si>
    <t>职工基本医疗保险缴费</t>
  </si>
  <si>
    <t>05</t>
  </si>
  <si>
    <t>委托业务费</t>
  </si>
  <si>
    <t>公务员医疗补助缴费</t>
  </si>
  <si>
    <t>06</t>
  </si>
  <si>
    <t>公务接待费</t>
  </si>
  <si>
    <t>其他社会保障缴费</t>
  </si>
  <si>
    <t>公务用车运行维护费</t>
  </si>
  <si>
    <t>维修（护）费</t>
  </si>
  <si>
    <t>99</t>
  </si>
  <si>
    <t>其他工资福利支出</t>
  </si>
  <si>
    <t>其他商品和服务支出</t>
  </si>
  <si>
    <t>302</t>
  </si>
  <si>
    <t>商品和服务支出</t>
  </si>
  <si>
    <t>505</t>
  </si>
  <si>
    <t>对事业单位经常性补助</t>
  </si>
  <si>
    <t>办公费</t>
  </si>
  <si>
    <t>印刷费</t>
  </si>
  <si>
    <t>咨询费</t>
  </si>
  <si>
    <t>506</t>
  </si>
  <si>
    <t>对事业单位资本性补助</t>
  </si>
  <si>
    <t>04</t>
  </si>
  <si>
    <t>手续费</t>
  </si>
  <si>
    <t>资本性支出（一）</t>
  </si>
  <si>
    <t>水费</t>
  </si>
  <si>
    <t>509</t>
  </si>
  <si>
    <t>对个人和家庭的补助</t>
  </si>
  <si>
    <t>电费</t>
  </si>
  <si>
    <t>社会福利和救助</t>
  </si>
  <si>
    <t>邮电费</t>
  </si>
  <si>
    <t>离退休费</t>
  </si>
  <si>
    <t>物业管理费</t>
  </si>
  <si>
    <t>其他对个人和家庭补助</t>
  </si>
  <si>
    <t>差旅费</t>
  </si>
  <si>
    <t>513</t>
  </si>
  <si>
    <t>转移性支出</t>
  </si>
  <si>
    <t>上下级政府间转移性支出</t>
  </si>
  <si>
    <t>租赁费</t>
  </si>
  <si>
    <t>599</t>
  </si>
  <si>
    <t>专用材料费</t>
  </si>
  <si>
    <t>25</t>
  </si>
  <si>
    <t>专用燃料费</t>
  </si>
  <si>
    <t>26</t>
  </si>
  <si>
    <t>劳务费</t>
  </si>
  <si>
    <t>27</t>
  </si>
  <si>
    <t>28</t>
  </si>
  <si>
    <t>工会经费</t>
  </si>
  <si>
    <t>29</t>
  </si>
  <si>
    <t>福利费</t>
  </si>
  <si>
    <t>31</t>
  </si>
  <si>
    <t>39</t>
  </si>
  <si>
    <t>其他交通费用</t>
  </si>
  <si>
    <t>40</t>
  </si>
  <si>
    <t>税金及附加费用</t>
  </si>
  <si>
    <t>303</t>
  </si>
  <si>
    <t>离休费</t>
  </si>
  <si>
    <t>退休费</t>
  </si>
  <si>
    <t>生活补助</t>
  </si>
  <si>
    <t>医疗费补助</t>
  </si>
  <si>
    <t>奖励金</t>
  </si>
  <si>
    <t>其他对个人和家庭的补助</t>
  </si>
  <si>
    <t>310</t>
  </si>
  <si>
    <t>资本性支出</t>
  </si>
  <si>
    <t>房屋建筑物购建</t>
  </si>
  <si>
    <t>办公设备购置</t>
  </si>
  <si>
    <t>专用设备购置</t>
  </si>
  <si>
    <t>大型修缮</t>
  </si>
  <si>
    <t>信息网络及软件购置更新</t>
  </si>
  <si>
    <t>公务用车购置</t>
  </si>
  <si>
    <t>其他交通工具购置</t>
  </si>
  <si>
    <t>其他资本性支出</t>
  </si>
  <si>
    <t>399</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</si>
  <si>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</si>
  <si>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</si>
  <si>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</si>
  <si>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</si>
  <si>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</si>
  <si>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</si>
  <si>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</si>
  <si>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</si>
  <si>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</si>
  <si>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</si>
  <si>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</si>
  <si>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</si>
  <si>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</si>
  <si>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</si>
  <si>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</si>
  <si>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</si>
  <si>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</si>
  <si>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</si>
  <si>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</si>
  <si>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</si>
  <si>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</si>
  <si>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</si>
  <si>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</si>
  <si>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</si>
  <si>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</si>
  <si>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</si>
  <si>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</si>
  <si>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530300210000000024233</t>
  </si>
  <si>
    <t>行政人员支出工资</t>
  </si>
  <si>
    <t>30101</t>
  </si>
  <si>
    <t>530300221100000676876</t>
  </si>
  <si>
    <t>事业人员支出工资</t>
  </si>
  <si>
    <t>30102</t>
  </si>
  <si>
    <t>530300231100001510923</t>
  </si>
  <si>
    <t>公务员基础绩效奖</t>
  </si>
  <si>
    <t>30103</t>
  </si>
  <si>
    <t>530300231100001510931</t>
  </si>
  <si>
    <t>事业人员参照公务员规范后绩效奖</t>
  </si>
  <si>
    <t>30107</t>
  </si>
  <si>
    <t>530300210000000024244</t>
  </si>
  <si>
    <t>社会保障缴费（养老保险）</t>
  </si>
  <si>
    <t>30108</t>
  </si>
  <si>
    <t>530300210000000024241</t>
  </si>
  <si>
    <t>社会保障缴费（基本医疗保险）</t>
  </si>
  <si>
    <t>30110</t>
  </si>
  <si>
    <t>530300210000000024240</t>
  </si>
  <si>
    <t>社会保障缴费（工伤保险）</t>
  </si>
  <si>
    <t>30112</t>
  </si>
  <si>
    <t>530300210000000024242</t>
  </si>
  <si>
    <t>社会保障缴费（生育保险）</t>
  </si>
  <si>
    <t>530300210000000024243</t>
  </si>
  <si>
    <t>社会保障缴费（失业保险）</t>
  </si>
  <si>
    <t>530300210000000024239</t>
  </si>
  <si>
    <t>社会保障缴费（附加商业险）</t>
  </si>
  <si>
    <t>530300210000000024247</t>
  </si>
  <si>
    <t>社会保障缴费（住房公积金）</t>
  </si>
  <si>
    <t>30113</t>
  </si>
  <si>
    <t>530300210000000024263</t>
  </si>
  <si>
    <t>一般公用经费</t>
  </si>
  <si>
    <t>30205</t>
  </si>
  <si>
    <t>30206</t>
  </si>
  <si>
    <t>30207</t>
  </si>
  <si>
    <t>30201</t>
  </si>
  <si>
    <t>530300210000000024253</t>
  </si>
  <si>
    <t>30217</t>
  </si>
  <si>
    <t>530300210000000024260</t>
  </si>
  <si>
    <t>离休公用经费</t>
  </si>
  <si>
    <t>530300210000000024262</t>
  </si>
  <si>
    <t>退休公用经费</t>
  </si>
  <si>
    <t>530300210000000024259</t>
  </si>
  <si>
    <t>30215</t>
  </si>
  <si>
    <t>530300210000000024261</t>
  </si>
  <si>
    <t>30216</t>
  </si>
  <si>
    <t>530300210000000024256</t>
  </si>
  <si>
    <t>30228</t>
  </si>
  <si>
    <t>530300210000000024257</t>
  </si>
  <si>
    <t>30229</t>
  </si>
  <si>
    <t>530300210000000024252</t>
  </si>
  <si>
    <t>30231</t>
  </si>
  <si>
    <t>530300210000000024258</t>
  </si>
  <si>
    <t>公务出行租车经费</t>
  </si>
  <si>
    <t>30239</t>
  </si>
  <si>
    <t>530300210000000024254</t>
  </si>
  <si>
    <t>行政人员公务交通补贴</t>
  </si>
  <si>
    <t>530300210000000024248</t>
  </si>
  <si>
    <t>30301</t>
  </si>
  <si>
    <t>530300241100002451798</t>
  </si>
  <si>
    <t>遗属生活补助资金</t>
  </si>
  <si>
    <t>30305</t>
  </si>
  <si>
    <t>530300210000000024235</t>
  </si>
  <si>
    <t>公务员医疗费</t>
  </si>
  <si>
    <t>30111</t>
  </si>
  <si>
    <t>530300210000000024237</t>
  </si>
  <si>
    <t>离休人员医疗统筹费(行政)</t>
  </si>
  <si>
    <t>30307</t>
  </si>
  <si>
    <t>530300210000000024246</t>
  </si>
  <si>
    <t>退休公务员医疗费</t>
  </si>
  <si>
    <t>530300210000000024430</t>
  </si>
  <si>
    <t>530300231100001511107</t>
  </si>
  <si>
    <t>530300210000000024440</t>
  </si>
  <si>
    <t>530300210000000024437</t>
  </si>
  <si>
    <t>530300210000000024436</t>
  </si>
  <si>
    <t>530300210000000024439</t>
  </si>
  <si>
    <t>530300210000000024435</t>
  </si>
  <si>
    <t>530300210000000024443</t>
  </si>
  <si>
    <t>530300210000000024454</t>
  </si>
  <si>
    <t>530300210000000024453</t>
  </si>
  <si>
    <t>530300210000000024452</t>
  </si>
  <si>
    <t>530300210000000024448</t>
  </si>
  <si>
    <t>530300210000000024449</t>
  </si>
  <si>
    <t>530300221100000481801</t>
  </si>
  <si>
    <t>医疗业务活动经费(单位自有资金）人员类</t>
  </si>
  <si>
    <t>30109</t>
  </si>
  <si>
    <t>530300210000000024456</t>
  </si>
  <si>
    <t>530300231100001511809</t>
  </si>
  <si>
    <t>530300210000000024466</t>
  </si>
  <si>
    <t>530300210000000024463</t>
  </si>
  <si>
    <t>530300210000000024462</t>
  </si>
  <si>
    <t>530300210000000024465</t>
  </si>
  <si>
    <t>530300210000000024461</t>
  </si>
  <si>
    <t>530300210000000024469</t>
  </si>
  <si>
    <t>530300221100000675076</t>
  </si>
  <si>
    <t>530300231100001512275</t>
  </si>
  <si>
    <t>530300210000000024481</t>
  </si>
  <si>
    <t>30211</t>
  </si>
  <si>
    <t>30299</t>
  </si>
  <si>
    <t>530300210000000024480</t>
  </si>
  <si>
    <t>530300210000000024479</t>
  </si>
  <si>
    <t>530300210000000024475</t>
  </si>
  <si>
    <t>530300210000000024476</t>
  </si>
  <si>
    <t>530300231100001512266</t>
  </si>
  <si>
    <t>其他人员支出</t>
  </si>
  <si>
    <t>30199</t>
  </si>
  <si>
    <t>530300210000000024600</t>
  </si>
  <si>
    <t>530300231100001510652</t>
  </si>
  <si>
    <t>530300210000000024611</t>
  </si>
  <si>
    <t>530300210000000024608</t>
  </si>
  <si>
    <t>530300210000000024607</t>
  </si>
  <si>
    <t>530300210000000024609</t>
  </si>
  <si>
    <t>530300210000000024606</t>
  </si>
  <si>
    <t>530300210000000024614</t>
  </si>
  <si>
    <t>530300210000000024627</t>
  </si>
  <si>
    <t>30202</t>
  </si>
  <si>
    <t>30213</t>
  </si>
  <si>
    <t>530300210000000024618</t>
  </si>
  <si>
    <t>30226</t>
  </si>
  <si>
    <t>530300210000000024626</t>
  </si>
  <si>
    <t>530300210000000024625</t>
  </si>
  <si>
    <t>530300210000000024621</t>
  </si>
  <si>
    <t>530300210000000024622</t>
  </si>
  <si>
    <t>530300210000000024617</t>
  </si>
  <si>
    <t>530300210000000024623</t>
  </si>
  <si>
    <t>530300210000000024619</t>
  </si>
  <si>
    <t>530300210000000024602</t>
  </si>
  <si>
    <t>530300210000000024613</t>
  </si>
  <si>
    <t>530300210000000024205</t>
  </si>
  <si>
    <t>530300210000000024290</t>
  </si>
  <si>
    <t>530300210000000024231</t>
  </si>
  <si>
    <t>530300210000000024225</t>
  </si>
  <si>
    <t>530300210000000024226</t>
  </si>
  <si>
    <t>530300210000000024219</t>
  </si>
  <si>
    <t>530300241100002452498</t>
  </si>
  <si>
    <t>530300210000000024207</t>
  </si>
  <si>
    <t>离休人员医疗统筹费(事业)</t>
  </si>
  <si>
    <t>530300221100000481524</t>
  </si>
  <si>
    <t>人员经费（单位自有资金）</t>
  </si>
  <si>
    <t>530300210000000019282</t>
  </si>
  <si>
    <t>530300210000000024202</t>
  </si>
  <si>
    <t>530300210000000024203</t>
  </si>
  <si>
    <t>530300210000000019301</t>
  </si>
  <si>
    <t>530300210000000019302</t>
  </si>
  <si>
    <t>530300210000000019338</t>
  </si>
  <si>
    <t>530300241100002453562</t>
  </si>
  <si>
    <t>530300241100002474755</t>
  </si>
  <si>
    <t>530300221100000480097</t>
  </si>
  <si>
    <t>医疗业务活动单位自有资金人员类</t>
  </si>
  <si>
    <t>530300210000000018921</t>
  </si>
  <si>
    <t>530300210000000024353</t>
  </si>
  <si>
    <t>530300241100002452944</t>
  </si>
  <si>
    <t>530300221100000481612</t>
  </si>
  <si>
    <t>医疗业务活动经费（单位自由资金）人员类</t>
  </si>
  <si>
    <t>30309</t>
  </si>
  <si>
    <t>30399</t>
  </si>
  <si>
    <t>530300210000000024374</t>
  </si>
  <si>
    <t>530300210000000024397</t>
  </si>
  <si>
    <t>530300210000000024399</t>
  </si>
  <si>
    <t>530300210000000024393</t>
  </si>
  <si>
    <t>530300210000000024394</t>
  </si>
  <si>
    <t>530300210000000024388</t>
  </si>
  <si>
    <t>530300210000000024376</t>
  </si>
  <si>
    <t>530300210000000024372</t>
  </si>
  <si>
    <t>530300210000000024370</t>
  </si>
  <si>
    <t>530300210000000024371</t>
  </si>
  <si>
    <t>530300210000000024483</t>
  </si>
  <si>
    <t>530300231100001511122</t>
  </si>
  <si>
    <t>530300210000000024493</t>
  </si>
  <si>
    <t>530300210000000024490</t>
  </si>
  <si>
    <t>530300210000000024489</t>
  </si>
  <si>
    <t>530300210000000024492</t>
  </si>
  <si>
    <t>530300210000000024488</t>
  </si>
  <si>
    <t>530300210000000024496</t>
  </si>
  <si>
    <t>530300231100001511135</t>
  </si>
  <si>
    <t>530300210000000020477</t>
  </si>
  <si>
    <t>30209</t>
  </si>
  <si>
    <t>530300210000000024507</t>
  </si>
  <si>
    <t>530300210000000024506</t>
  </si>
  <si>
    <t>530300210000000024502</t>
  </si>
  <si>
    <t>530300210000000024503</t>
  </si>
  <si>
    <t>530300231100001511106</t>
  </si>
  <si>
    <t>530300210000000019611</t>
  </si>
  <si>
    <t>530300210000000019635</t>
  </si>
  <si>
    <t>530300210000000019630</t>
  </si>
  <si>
    <t>530300210000000019631</t>
  </si>
  <si>
    <t>530300221100000479467</t>
  </si>
  <si>
    <t>医疗业务活动经费（单位自有资金）人员类</t>
  </si>
  <si>
    <t>530300210000000024292</t>
  </si>
  <si>
    <t>530300231100001518006</t>
  </si>
  <si>
    <t>530300210000000024302</t>
  </si>
  <si>
    <t>530300210000000024299</t>
  </si>
  <si>
    <t>530300210000000024298</t>
  </si>
  <si>
    <t>530300210000000024301</t>
  </si>
  <si>
    <t>530300210000000024297</t>
  </si>
  <si>
    <t>530300210000000024305</t>
  </si>
  <si>
    <t>530300210000000024316</t>
  </si>
  <si>
    <t>530300210000000024315</t>
  </si>
  <si>
    <t>530300210000000024314</t>
  </si>
  <si>
    <t>530300210000000024310</t>
  </si>
  <si>
    <t>530300210000000024311</t>
  </si>
  <si>
    <t>预算05-1表</t>
  </si>
  <si>
    <t>项目支出预算表（其他运转类.特定目标类项目）</t>
  </si>
  <si>
    <t>项目分类</t>
  </si>
  <si>
    <t>经济科目编码</t>
  </si>
  <si>
    <t>经济科目名称</t>
  </si>
  <si>
    <t>本年拨款</t>
  </si>
  <si>
    <t>其中：本次下达</t>
  </si>
  <si>
    <t>爱国卫生专项经费</t>
  </si>
  <si>
    <t>民生类</t>
  </si>
  <si>
    <t>530300210000000017388</t>
  </si>
  <si>
    <t>单位自有（往来款）专项资金</t>
  </si>
  <si>
    <t>事业发展类</t>
  </si>
  <si>
    <t>530300221100000669348</t>
  </si>
  <si>
    <t>防治艾滋病补助经费</t>
  </si>
  <si>
    <t>530300210000000017656</t>
  </si>
  <si>
    <t>30227</t>
  </si>
  <si>
    <t>干部保健专项补助经费</t>
  </si>
  <si>
    <t>专项业务类</t>
  </si>
  <si>
    <t>530300210000000017308</t>
  </si>
  <si>
    <t>基本公共卫生服务专项资金</t>
  </si>
  <si>
    <t>530300210000000017328</t>
  </si>
  <si>
    <t>39999</t>
  </si>
  <si>
    <t>计划生育特殊家庭春节慰问专项经费</t>
  </si>
  <si>
    <t>530300210000000017590</t>
  </si>
  <si>
    <t>老龄工作慰问市级专项业务经费</t>
  </si>
  <si>
    <t>530300210000000017406</t>
  </si>
  <si>
    <t>农村部分计划生育家庭奖励扶助专项资金</t>
  </si>
  <si>
    <t>530300210000000017603</t>
  </si>
  <si>
    <t>曲靖市基层医疗服务能力提升三年行动计划本级专项资金</t>
  </si>
  <si>
    <t>530300241100002275829</t>
  </si>
  <si>
    <t>曲靖市卫健委非财政拨款专项经费</t>
  </si>
  <si>
    <t>530300221100000669362</t>
  </si>
  <si>
    <t>全国护士执业、卫生专业技术暨执业医师资格考试专项资金</t>
  </si>
  <si>
    <t>530300210000000017669</t>
  </si>
  <si>
    <t>全国计划生育特别扶助制度专项资金</t>
  </si>
  <si>
    <t>530300210000000017582</t>
  </si>
  <si>
    <t>市老年活动中心物业管理费暨网球馆维护专项经费</t>
  </si>
  <si>
    <t>530300210000000018218</t>
  </si>
  <si>
    <t>脱贫人口重点人群和农村低收入人群家庭医生签约服务市级补助专项资金</t>
  </si>
  <si>
    <t>530300210000000017331</t>
  </si>
  <si>
    <t>卫生健康事业发展专项资金</t>
  </si>
  <si>
    <t>530300210000000017351</t>
  </si>
  <si>
    <t>疫情防控支出专项经费</t>
  </si>
  <si>
    <t>530300210000000025846</t>
  </si>
  <si>
    <t>优化生育项目市级补助经费</t>
  </si>
  <si>
    <t>530300231100001349662</t>
  </si>
  <si>
    <t>医疗业务活动经费</t>
  </si>
  <si>
    <t>530300210000000018302</t>
  </si>
  <si>
    <t>30203</t>
  </si>
  <si>
    <t>30218</t>
  </si>
  <si>
    <t>31002</t>
  </si>
  <si>
    <t>31003</t>
  </si>
  <si>
    <t>31006</t>
  </si>
  <si>
    <t>31007</t>
  </si>
  <si>
    <t>单位自有资金（往来款）专项资金</t>
  </si>
  <si>
    <t>530300231100001522808</t>
  </si>
  <si>
    <t>疾病预防专项资金</t>
  </si>
  <si>
    <t>530300221100000671824</t>
  </si>
  <si>
    <t>市疾控中心补助经费</t>
  </si>
  <si>
    <t>530300210000000017773</t>
  </si>
  <si>
    <t>市疾控中心非税经费</t>
  </si>
  <si>
    <t>530300210000000024540</t>
  </si>
  <si>
    <t>单位自有（往来款）经费</t>
  </si>
  <si>
    <t>530300221100000664495</t>
  </si>
  <si>
    <t>非财政拨款结余经费</t>
  </si>
  <si>
    <t>530300221100000669691</t>
  </si>
  <si>
    <t>非税收入执法工作经费</t>
  </si>
  <si>
    <t>530300210000000017361</t>
  </si>
  <si>
    <t>执法工作经费</t>
  </si>
  <si>
    <t>530300200000000000447</t>
  </si>
  <si>
    <t>530300210000000018303</t>
  </si>
  <si>
    <t>30204</t>
  </si>
  <si>
    <t>30214</t>
  </si>
  <si>
    <t>30225</t>
  </si>
  <si>
    <t>31001</t>
  </si>
  <si>
    <t>31099</t>
  </si>
  <si>
    <t>医疗业务活动单位自有专项资金</t>
  </si>
  <si>
    <t>530300221100000483071</t>
  </si>
  <si>
    <t>30240</t>
  </si>
  <si>
    <t>严重精神障碍管理专项经费</t>
  </si>
  <si>
    <t>530300231100001248085</t>
  </si>
  <si>
    <t>医疗业务活动（单位自由资金）事业发展类经费</t>
  </si>
  <si>
    <t>530300221100000481975</t>
  </si>
  <si>
    <t>31013</t>
  </si>
  <si>
    <t>采供血运行专项经费</t>
  </si>
  <si>
    <t>530300210000000017849</t>
  </si>
  <si>
    <t>医疗服务与保障能力提升市级重点专科、重点学科建设项目补助资金</t>
  </si>
  <si>
    <t>530300231100001330015</t>
  </si>
  <si>
    <t>医疗业务活动单位自有资金专项资金</t>
  </si>
  <si>
    <t>530300221100000481007</t>
  </si>
  <si>
    <t>31019</t>
  </si>
  <si>
    <t>中医药传承与发展项目市级名老中医师带徒和中医药院内制剂研发补助资金</t>
  </si>
  <si>
    <t>530300231100001330228</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</si>
  <si>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</si>
  <si>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</si>
  <si>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</si>
  <si>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</si>
  <si>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</si>
  <si>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</si>
  <si>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</si>
  <si>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</si>
  <si>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</si>
  <si>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</si>
  <si>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</si>
  <si>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</si>
  <si>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敬老月期间组织开展系列活动，走访慰问厅级老领导、老党员、百岁老人、困难老人、养老机构；敬老月期间组织开展系列活动，开展重阳节广场活动，宣传老年人权益法及老年健康知识。</t>
  </si>
  <si>
    <t>产出指标</t>
  </si>
  <si>
    <t>数量指标</t>
  </si>
  <si>
    <t>慰问人数</t>
  </si>
  <si>
    <t>&gt;=</t>
  </si>
  <si>
    <t>125</t>
  </si>
  <si>
    <t>人</t>
  </si>
  <si>
    <t>定量指标</t>
  </si>
  <si>
    <t>反映“敬老月”工作情况，积极组织开展“敬老月”活动，增强老年人的获得感、幸福感、安全感。</t>
  </si>
  <si>
    <t>开展老年人权益法及老年健康知识宣传活动</t>
  </si>
  <si>
    <t>=</t>
  </si>
  <si>
    <t>次</t>
  </si>
  <si>
    <t>慰问养老机构</t>
  </si>
  <si>
    <t>个</t>
  </si>
  <si>
    <t>质量指标</t>
  </si>
  <si>
    <t>老年权益保障法知识宣传普及率</t>
  </si>
  <si>
    <t>80</t>
  </si>
  <si>
    <t>%</t>
  </si>
  <si>
    <t>成本指标</t>
  </si>
  <si>
    <t>经济成本指标</t>
  </si>
  <si>
    <t>&lt;=</t>
  </si>
  <si>
    <t>100</t>
  </si>
  <si>
    <t>完成项目实际成本与计划成本的比率，用以反映和考核项目的成本节约程度。</t>
  </si>
  <si>
    <t>效益指标</t>
  </si>
  <si>
    <t>社会效益指标</t>
  </si>
  <si>
    <t>建立和完善老年健康服务体系</t>
  </si>
  <si>
    <t>是/否</t>
  </si>
  <si>
    <t>定性指标</t>
  </si>
  <si>
    <t>满意度指标</t>
  </si>
  <si>
    <t>服务对象满意度指标</t>
  </si>
  <si>
    <t>老年人满意度</t>
  </si>
  <si>
    <t>85</t>
  </si>
  <si>
    <t>市老年活动中心为老年人活动场所，内设乒乓球室、棋牌室、麻将室、图书阅览室，市外设有网球馆、门球场等活动设施，为加强管理，搞好服务，解决活动中心水电费等各项费用，需安排非税收入返还经费10万元。</t>
  </si>
  <si>
    <t>市老年活动中心老年人参加活动次数</t>
  </si>
  <si>
    <t>次/天</t>
  </si>
  <si>
    <t>老年人权益保障法律法规</t>
  </si>
  <si>
    <t>市老年活动中心老年人每天参加活动人次数</t>
  </si>
  <si>
    <t>50</t>
  </si>
  <si>
    <t>人次</t>
  </si>
  <si>
    <t>辐射周边老年人群体，提升老年人幸福指数</t>
  </si>
  <si>
    <t>受益老年人满意度</t>
  </si>
  <si>
    <t>75</t>
  </si>
  <si>
    <t>核算财政预算安排外的其他资金收入，认真贯彻落实财政局非财政拨款资金核算相关工作要求，按照拨入资金的使用要去认真开展项目建设，高质量完成项目建设任务，以人民健康为中心，以“健康中国”，“健康曲靖”为主线，加强健康促进与教育，为人民群众提供全方位全周期健康服务，不断提升全民健康水平。</t>
  </si>
  <si>
    <t>项目资金使用规范率</t>
  </si>
  <si>
    <t>反映项目资金使用规范情况</t>
  </si>
  <si>
    <t>时效指标</t>
  </si>
  <si>
    <t>11月30日前完成项目资金支出进度</t>
  </si>
  <si>
    <t>90</t>
  </si>
  <si>
    <t>反映项目资金使用支出进度</t>
  </si>
  <si>
    <t>项目资金成本控制率</t>
  </si>
  <si>
    <t>反映项目资金成本控制情况</t>
  </si>
  <si>
    <t>居民健康素养</t>
  </si>
  <si>
    <t>明显提升</t>
  </si>
  <si>
    <t>年</t>
  </si>
  <si>
    <t>居民健康素养水平达到目标要求</t>
  </si>
  <si>
    <t>卫生健康状况持续改善</t>
  </si>
  <si>
    <t>效果显著</t>
  </si>
  <si>
    <t>构建优质高效的医疗卫生服务体系，提升医疗服务能力</t>
  </si>
  <si>
    <t>有所提高</t>
  </si>
  <si>
    <t>服务对象满意度</t>
  </si>
  <si>
    <t>反映单位职工满意度的满意程度</t>
  </si>
  <si>
    <t>1.开展市级全科医生培训，2023年培训全科医生不少于34人;2.开展市级骨干医师培训,每年培训不少于6个月,2023年培训不少于134人;3.开展基层医疗机构院长(主任)能力提升培训班，2023年培训不少于67人;4.探索建立乡村医生培养机制，与医学类大中专院校合作培养乡村医生，每个村卫生室培养一名乡村医生，2023年培养534名乡村医生。</t>
  </si>
  <si>
    <t>开设课程门数</t>
  </si>
  <si>
    <t>门</t>
  </si>
  <si>
    <t>反映预算部门（单位）组织开展各类培训开设课程的数量。</t>
  </si>
  <si>
    <t>组织培训期数</t>
  </si>
  <si>
    <t>期</t>
  </si>
  <si>
    <t>反映预算部门（单位）组织开展各类培训的期数。</t>
  </si>
  <si>
    <t>市级全科医生培训参加人数</t>
  </si>
  <si>
    <t>34</t>
  </si>
  <si>
    <t xml:space="preserve">反映预算部门（单位）组织开展各类培训的人次。
</t>
  </si>
  <si>
    <t>市级骨干医师培训参加人数</t>
  </si>
  <si>
    <t>134</t>
  </si>
  <si>
    <t>基层医疗机构院长(主任)能力提升培训班参加人数</t>
  </si>
  <si>
    <t>67</t>
  </si>
  <si>
    <t>与医学类大中专院校合作培养乡村医生参培人数</t>
  </si>
  <si>
    <t>534</t>
  </si>
  <si>
    <t>持续提升基层医疗卫生机构服务能力水平</t>
  </si>
  <si>
    <t>作用明显</t>
  </si>
  <si>
    <t>反映基层医疗卫生机构服务能力水平</t>
  </si>
  <si>
    <t>参训人员满意度</t>
  </si>
  <si>
    <t xml:space="preserve">"反映参训人员对培训内容、讲师授课、课程设置和培训效果等的满意度。
参训人员满意度=（对培训整体满意的参训人数/参训总人数）*100%"
</t>
  </si>
  <si>
    <t xml:space="preserve">目标1：加强妇幼保健服务，提升孕产期保健服务水平，加快建设市级危重孕产妇和新生儿救治中心，完善省、市、县三级孕产妇和新生儿危重症救治中心、出生缺陷综合干预中心和转运通道，力争70%的妇幼保健机构达到二级和三级妇幼保健机构等级标准。
目标2：深入践行习近平法治思想，弘扬法治精神，大力开展法治培训、法治宣传教育，充分发挥法律顾问职能作用，提升卫生健康系统干部职工法治意识和法治素养，深化卫生健康行业依法治理，提高卫生健康行政部门依法决策和依法行政水平，增强医疗卫生机构依法管理、依法执业能力，提高卫生健康法律法规普及率、知晓度，卫生健康相关领域办事依法、遇事找法、解决问题用法、化解矛盾靠法的法治环境显著改善，为全市卫生健康事业高质量发展营造良好法治环境。
目标3：加大中医医院评等晋级工作，通过中医院的提等进级工作，全面提升曲靖市中医药服务能力。
目标4：按期组织深化医药卫生体制改革重点工作任务专项督查和业务培训。以督查和培训为抓手，促进全市医药卫生体制改革政策措施落实，进一步推动医改工作向纵深发展，进一步使医改红利惠及全市人民群众。
目标5：通过卫生专业高级技术职称评审工作，提高全市卫生专业技术人员服务人民群众的水平和质量，进而提高人民群众就医满意度。
目标6：通过行政审批事专项业务培训和督导，各级各单位对执业范围和内容意识明显提高，管理逐步规范，提升服务水平，进而提高人民群众就医满意度。
</t>
  </si>
  <si>
    <t>公立医院等级评审个数</t>
  </si>
  <si>
    <t>反映等级医院评审个数</t>
  </si>
  <si>
    <t>开展业务培训</t>
  </si>
  <si>
    <t>反映开展业务培训期数</t>
  </si>
  <si>
    <t>督导检查</t>
  </si>
  <si>
    <t>反映督导检查次数</t>
  </si>
  <si>
    <t>组织开展活动次数</t>
  </si>
  <si>
    <t>考察组织开展活动次数是否达到计划目标</t>
  </si>
  <si>
    <t>卫生健康人才培养完成率</t>
  </si>
  <si>
    <t>卫生健康人才培养完成率情况</t>
  </si>
  <si>
    <t>年度工作任务目标完成率</t>
  </si>
  <si>
    <t>检查（核查）任务完成率</t>
  </si>
  <si>
    <t>反映检查工作的执行情况。
检查任务完成率=实际完成检查（核查）任务数/计划完成检查（核查）任务数*100%</t>
  </si>
  <si>
    <t>检查（核查）覆盖率</t>
  </si>
  <si>
    <t>60</t>
  </si>
  <si>
    <t>反映检查（核查）工作覆盖面情况。
检查（核查）覆盖率=实际完成检查（核查）覆盖面/检查（核查）计划覆盖面*100%</t>
  </si>
  <si>
    <t>培训合格率</t>
  </si>
  <si>
    <t>重点监督检查率</t>
  </si>
  <si>
    <t>反映重点监督检查任务完成情况</t>
  </si>
  <si>
    <t>日常监督检查率</t>
  </si>
  <si>
    <t>反映日常监督检查任务完成情况</t>
  </si>
  <si>
    <t>专项监督检查率</t>
  </si>
  <si>
    <t>反映专项监督检查任务完成情况</t>
  </si>
  <si>
    <t>检查（核查）任务及时完成率</t>
  </si>
  <si>
    <t>95</t>
  </si>
  <si>
    <t>反映是否按时完成检查核查任务。
检查任务及时完成率=及时完成检查（核查）任务数/完成检查（核查）任务数*100%</t>
  </si>
  <si>
    <t>突发公共卫生事件报告及时率</t>
  </si>
  <si>
    <t>检查（核查）结果公开率</t>
  </si>
  <si>
    <t>反映相关检查核查结果依法公开情况。
检查结果公开率</t>
  </si>
  <si>
    <t>居民健康水平满意度</t>
  </si>
  <si>
    <t>居民健康水平提高</t>
  </si>
  <si>
    <t>加强人才队伍建设，积极推进健康产业发展</t>
  </si>
  <si>
    <t>检查（核查）人员被投诉次数</t>
  </si>
  <si>
    <t>反映服务对象对检查核查工作的整体满意情况。</t>
  </si>
  <si>
    <t>可持续影响指标</t>
  </si>
  <si>
    <t>问题整改落实率</t>
  </si>
  <si>
    <t>反映检查核查发现问题的整改落实情况。
问题整改落实率=（实际整改问题数/现场检查发现问题数）*100%</t>
  </si>
  <si>
    <t>卫生健康状况改善满意度达80%得指标分值</t>
  </si>
  <si>
    <t>单位职工满意度</t>
  </si>
  <si>
    <t>群众满意度</t>
  </si>
  <si>
    <t>反映群众满意度的满意程度</t>
  </si>
  <si>
    <t>完成市委政府春节期间对计划生育特殊家庭的走访慰问工作。</t>
  </si>
  <si>
    <t>慰问人次</t>
  </si>
  <si>
    <t>人(户)</t>
  </si>
  <si>
    <t>对户籍在曲靖市内，依法领取了《独生子女父母光荣证》后，独生子女死亡不能再生育或不具备收养子女条件、独生子女伤病残（依法鉴定为三级以上）的家庭进行春节慰问（具体以各县（市）区录入国家计划生育特殊家庭信息系统的数据为依据）发放标准：每户500元/年。资金来源：资金由市级100%承担。</t>
  </si>
  <si>
    <t>满足条件人员慰问覆盖率</t>
  </si>
  <si>
    <t>慰问标准</t>
  </si>
  <si>
    <t>500</t>
  </si>
  <si>
    <t>元/人</t>
  </si>
  <si>
    <t>保障和改善民生，促进社会的和谐与稳定</t>
  </si>
  <si>
    <t>失独家庭满意度</t>
  </si>
  <si>
    <t>持续巩固国家卫生县城（城市）创建成果，提升爱国卫生“7个专项行动”工作成效，实现国家卫生县城（城市）全达标，云南省卫生乡镇全覆盖，云南省卫生村覆盖率达80%以上，巩固提升市级卫生单位和无烟党政机关创建工作成效。</t>
  </si>
  <si>
    <t>中心城市道路机械化清扫率</t>
  </si>
  <si>
    <t>《曲靖市推进爱国卫生 “7 个专项行动”实施方案》</t>
  </si>
  <si>
    <t>全市居民健康素养水平</t>
  </si>
  <si>
    <t>病媒生物密度</t>
  </si>
  <si>
    <t>建成区鼠、蚊、蝇、蟑螂的密度达到国家病媒生物密度控制水平标准C级要求</t>
  </si>
  <si>
    <t>实验室检验设备装备达标率</t>
  </si>
  <si>
    <t>辖区内疾病预防控制机构设置合理，人员、经费能够满足工作需要，疾病预防控制中心基础设施建设达到《疾病预防控制中心建设标准》要求，实验室检验设备装备达标率达到90%以上。</t>
  </si>
  <si>
    <t>重点行业和单位防蚊蝇和防鼠设施合格率</t>
  </si>
  <si>
    <t>重点行业和单位防蚊蝇和防鼠设施合格率≥95%。</t>
  </si>
  <si>
    <t>市民健康行为形成率</t>
  </si>
  <si>
    <t>70</t>
  </si>
  <si>
    <t>居民健康素养水平达到卫生事业发展规划要求</t>
  </si>
  <si>
    <t>城市居民对卫生满意率</t>
  </si>
  <si>
    <t>群众对卫生状况满意率≥90%</t>
  </si>
  <si>
    <t>核算单位职工个人养老保险、医疗保险等各项社会保障缴费及住房公积金，单位按照相关文件要求计算单位职工的各项社会 保障缴费，并及时足额上缴，确保职工权益。收取设备购置履约保证金等其他往来款项，认真做好账务核算，确保部门高效运转，高质量履行部门职能职责，贯彻执行国家和云南省有关卫生健康事业发展的法律法规和方针政策，为人民群众提供全方位全周期健康服务，不断提升全民健康水平。年缴纳单位职工各项社会保障费用不少于10次，及时收取设备购置履约保证金等其他往来款项，并认真做好账务处理。</t>
  </si>
  <si>
    <t>缴纳单位职工各项社会保障缴费次数</t>
  </si>
  <si>
    <t>反映单位职工养老保险、医疗保险等缴费情况</t>
  </si>
  <si>
    <t>缴纳单位职工住房公积金次数</t>
  </si>
  <si>
    <t>反映单位职工住房公积金缴费情况</t>
  </si>
  <si>
    <t>1.全市重大活动及市外领导到曲靖的医疗保障工作。
2.副厅级以上在职与离退休干部的医疗保障，进行一次健康体检，按要求接种新冠及流感等相关疫苗。
3.按需进行医疗巡诊及出诊。
4.副处级以上干部每年健康体检一次，每年接种流感等相关疫苗。
5.全市重大活动的疫情防控工作。
6.干部健康宣传工作。
7.干部保健工作人员业务培训、学习。</t>
  </si>
  <si>
    <t>重大会议医疗保障完成率</t>
  </si>
  <si>
    <t>反映重大会议医疗保障</t>
  </si>
  <si>
    <t>领导干部疫苗接种率</t>
  </si>
  <si>
    <t>反映领导干部的预防保健情况</t>
  </si>
  <si>
    <t>领导干部体检完成率</t>
  </si>
  <si>
    <t>领导干部本市医疗巡诊及出诊率完成率</t>
  </si>
  <si>
    <t>反映领导干部的医疗保障情况</t>
  </si>
  <si>
    <t>干部健康宣传完成率</t>
  </si>
  <si>
    <t>反映领导干部的健康教育情况</t>
  </si>
  <si>
    <t>干部保健工作人员业务培训、学习完成率</t>
  </si>
  <si>
    <t>反映干部保健工作人员业务提高情况</t>
  </si>
  <si>
    <t>及时完成重大会议医疗保障</t>
  </si>
  <si>
    <t>保证会议的顺利召开，达到既定目标</t>
  </si>
  <si>
    <t>定期开展干部健康宣传</t>
  </si>
  <si>
    <t>定期开展干部健康宣传，达到既定目标</t>
  </si>
  <si>
    <t>保健对象满意度</t>
  </si>
  <si>
    <t>反应领导干部对干部保健工作的满意程度</t>
  </si>
  <si>
    <t>目标1：按照国家卫健委、省卫健委的年度通知要求计划，安全、保密、规范组织完成全市卫生专业技术资格考试和护考执业资格卫考工作，全市近13000名考生，主要完成“通知考生网上报名、提交纸质材料现场审核、非税收缴报名费、组织考务培训、考前准备工作、请领制作考务用品、进行考试实施”等具体考务工作，保证考试公平公正，提高全市医务人员医疗技术水平，提升全市医疗卫生服务质量。
目标2：根据国家卫健委、国家医学考试中心、省卫健委、省医学考试中心工作安排，全国执业医师资格考试共计分为三个阶段，实践技能考试、笔试一试、笔试二试。成立工作领导小组并下设办公室，全面负责医师资格考试工作的组织、领导、监督和保障工作，实现考试全过程的有序平稳推进，确保考试的公平、公正和规范、有序。</t>
  </si>
  <si>
    <t>参加护考人数</t>
  </si>
  <si>
    <t>6000</t>
  </si>
  <si>
    <t>反映护考考试人数</t>
  </si>
  <si>
    <t>组织护考科次</t>
  </si>
  <si>
    <t>12000</t>
  </si>
  <si>
    <t>反映组织护考科次</t>
  </si>
  <si>
    <t>参加卫考人数</t>
  </si>
  <si>
    <t>7000</t>
  </si>
  <si>
    <t>反映参加卫考人数</t>
  </si>
  <si>
    <t>组织卫考科次</t>
  </si>
  <si>
    <t>21000</t>
  </si>
  <si>
    <t>反映组织卫考科次</t>
  </si>
  <si>
    <t>组织考试次数</t>
  </si>
  <si>
    <t>反映考试组织次数</t>
  </si>
  <si>
    <t>考试规范率</t>
  </si>
  <si>
    <t>反映考试组织规范情况</t>
  </si>
  <si>
    <t>考试保密率</t>
  </si>
  <si>
    <t>反映考试保密情况，是否存在泄题风险</t>
  </si>
  <si>
    <t>全市医务人员医疗技术水平提升率</t>
  </si>
  <si>
    <t>提高全市医务人员医疗技术水平</t>
  </si>
  <si>
    <t>参考人员满意度</t>
  </si>
  <si>
    <t>反映参加考试人员满意度的满意程度</t>
  </si>
  <si>
    <t>按照党中央、国务院和省委、省政府及市委、市政府关于艾滋病防控的决策部署，增强全民艾滋病防治意识，最大限度发现和治疗艾滋病感染者，遏制艾滋病性传播上升势头，推进消除母婴传播进程，继续保持无输血传播状态，有效控制艾滋病疫情。其中：年检测率不少于75%；诊断发现并知晓自身感染状况的感染者比例、符合治疗条件的感染者接受抗病毒治疗比例和治疗有效率不低于90%；防治艾滋病知识知晓率达85%以上。</t>
  </si>
  <si>
    <t>防艾知识宣传活动次数</t>
  </si>
  <si>
    <t>每年曲靖开展防艾知识宣传活动的次数。</t>
  </si>
  <si>
    <t>年检测率</t>
  </si>
  <si>
    <t>在辖区范围内进行“3+3X”艾滋病综合防治HIV检测。</t>
  </si>
  <si>
    <t>检测发现率</t>
  </si>
  <si>
    <t>诊断发现并知晓自身感染状况的感染者比例、符合治疗条件的感染者接受抗病毒治疗比例和治疗有效率不低于90%。</t>
  </si>
  <si>
    <t>治疗率</t>
  </si>
  <si>
    <t>控制母婴传播率</t>
  </si>
  <si>
    <t>通过组织开展艾滋病防治工作，达到消除输血传播和母婴传播的目标，进一步降低艾滋病新发感染率和病死率。</t>
  </si>
  <si>
    <t>重点人群及易感染人群防治知识知晓率</t>
  </si>
  <si>
    <t>通过问卷调查反映项目实施后重点人群对艾滋病防治知识知晓情况。</t>
  </si>
  <si>
    <t>反映项目实施后群众的满意度。
满意度=满意度问卷份数/有效问卷数量*100%</t>
  </si>
  <si>
    <t>加强全市疫情防控专业机构疫情监测能力，及时发现疫情，控制扩大流行趋势，提高全市疫情防控防治机构对疫情的发现、分析、报告及紧急疫情处理能力，提高实验室生物安全水平，有效控制全市肺炎等重点传染病疫情的流行。根据疫情趋势组织专业防控培训不少于10次，按照国家和省级要求召开贯彻落实常态化疫情防控会议不少于20次，为保障指挥部24正常值班，采购应急值班物资不少于12批次；保障物资供应充足，疫情防控物资采购、发放及响应的及时性，提高居民疫情防控意识，获得辖区内居民认可。</t>
  </si>
  <si>
    <t>疫情防控培训会议</t>
  </si>
  <si>
    <t>反映疫情防控培训开展情况</t>
  </si>
  <si>
    <t>会议召开次数</t>
  </si>
  <si>
    <t>反映疫情防控专题工作会议开展情况</t>
  </si>
  <si>
    <t>物资验收合格率</t>
  </si>
  <si>
    <t>反映疫情防控应急物资购置质量</t>
  </si>
  <si>
    <t>物资供应充足率</t>
  </si>
  <si>
    <t>反映疫情防控应急物质供应情况</t>
  </si>
  <si>
    <t>疫情防控响应及时率</t>
  </si>
  <si>
    <t>反映突发疫情时的响应程度</t>
  </si>
  <si>
    <t>物资采购及发放及时率</t>
  </si>
  <si>
    <t>反映疫情防控物资的保障情况</t>
  </si>
  <si>
    <t>全市新冠疫情防控专业机构疫情监测能力</t>
  </si>
  <si>
    <t>提升</t>
  </si>
  <si>
    <t>反映辖区内的疫情防控监测能力</t>
  </si>
  <si>
    <t>反映辖区内群众对疫情防控工作的满意程度</t>
  </si>
  <si>
    <t>根据公立医院的职能职责，为更好的满足人民群众日益增长的医疗服务需求，提升医疗服务能力，将医院业务收入用于维持公立医院正常运营及发展。医疗业务支出主要用于：医护人员工资福利支出、医院正常运营及医疗服务能力提升等各方面支出。
2024年完成相应绩效目标设定:病床使用率大于等于85%，医疗服务收入占医疗收入的比例大于等于35%，患者满意度大于等于85%等。</t>
  </si>
  <si>
    <t>诊疗人次数</t>
  </si>
  <si>
    <t>1000000</t>
  </si>
  <si>
    <t>反应医院年服务患者总人次数。</t>
  </si>
  <si>
    <t>出院人次</t>
  </si>
  <si>
    <t>50000</t>
  </si>
  <si>
    <t>反应全年住院患者出院人数。</t>
  </si>
  <si>
    <t>病床使用率</t>
  </si>
  <si>
    <t>反映病床使用情况</t>
  </si>
  <si>
    <t>医疗服务收入占比</t>
  </si>
  <si>
    <t>35</t>
  </si>
  <si>
    <t>医疗服务收入（不含药品、耗材、检查、化验）占医疗收入比，体现医务人员劳动价值。</t>
  </si>
  <si>
    <t>每床日平均收费水平</t>
  </si>
  <si>
    <t>1500</t>
  </si>
  <si>
    <t>元</t>
  </si>
  <si>
    <t>反应患者费用控制，每床日平均收费水平</t>
  </si>
  <si>
    <t>反应成本控制，百元医疗收入消耗的卫生材料费。</t>
  </si>
  <si>
    <t>经济效益指标</t>
  </si>
  <si>
    <t>资产负债率</t>
  </si>
  <si>
    <t>反应医远负债及偿债能力。</t>
  </si>
  <si>
    <t>医疗服务水平</t>
  </si>
  <si>
    <t>逐步提升</t>
  </si>
  <si>
    <t>用于反映医院医疗服务水平，患者对医院服务水平的反响。</t>
  </si>
  <si>
    <t>患者满意度</t>
  </si>
  <si>
    <t>反映患者对医院提供医疗服务的满意程度。</t>
  </si>
  <si>
    <t>做好本部门编外聘用人员工资福利保障，按规定落实编外聘用人员各项待遇，支持部门正常履职。</t>
  </si>
  <si>
    <t>编外聘用人员工资发放人数</t>
  </si>
  <si>
    <t>反映部门（单位）实际发放工资人员数量。工资福利包括：行政人员工资、社会保险、住房公积金、职业年金等。</t>
  </si>
  <si>
    <t>社会成本指标</t>
  </si>
  <si>
    <t>按照政策保障编外人员待遇，不造成负面影响</t>
  </si>
  <si>
    <t>部门运转</t>
  </si>
  <si>
    <t>正常运转</t>
  </si>
  <si>
    <t>反映部门（单位）运转情况。</t>
  </si>
  <si>
    <t>单位人员满意度</t>
  </si>
  <si>
    <t>反映部门（单位）人员对工资福利发放的满意程度。</t>
  </si>
  <si>
    <t>社会公众满意度</t>
  </si>
  <si>
    <t>反映社会公众对部门（单位）履职情况的满意程度。</t>
  </si>
  <si>
    <t>核算单位职工个人养老保险、医疗保险、职业年金、事业保险社会保障缴费和公积金。</t>
  </si>
  <si>
    <t>反映单位职工社会保障缴费情况</t>
  </si>
  <si>
    <t>按照标准缴纳五险一金，不发生多缴、少缴、漏缴</t>
  </si>
  <si>
    <t>反映职工缴纳五险一金情况</t>
  </si>
  <si>
    <t>居民健康素养水平达到目标</t>
  </si>
  <si>
    <t>职工满意度</t>
  </si>
  <si>
    <t>反映单位职工满意程度</t>
  </si>
  <si>
    <t>曲靖经济技术开发区预防性体检、国家双随机单位抽检、水质检测、集中餐饮具消毒检测、公共场所消毒抽检等相关业务工作委托给曲靖市疾病预防控制中心完成。</t>
  </si>
  <si>
    <t>从业人员预防性健康体检</t>
  </si>
  <si>
    <t>8000</t>
  </si>
  <si>
    <t>根据《卫生计生委财政部关于做好预防性体检三项工作的通知国卫财务发〔2017〕61号（疾控中心）》及《曲靖市财政局关于转发云南省财政厅关于清理规范行政事业性收费后安排成本性补助资金的通知》等文件开展学生及从业人员预防性体检、水质监测、公共场所监测等工作，切实保障人民群众健康，提升人民群众健康水平。</t>
  </si>
  <si>
    <t>公共场所监测</t>
  </si>
  <si>
    <t>职业病鉴定服务</t>
  </si>
  <si>
    <t>按要求完成预防性体检等工作不造成负面影响</t>
  </si>
  <si>
    <t>生态效益指标</t>
  </si>
  <si>
    <t>保障人民群众健康，提升人民群众健康水平</t>
  </si>
  <si>
    <t>完成一类疫苗的供应；完成突发公共卫生事件应急准备与检测；完成辖区内职业病的鉴定；完成职业危害因素监测。围绕国家疾病预防控制重点任务，做好各类疾病预防控制工作规划的组织实施，对未发生的突发事件做好预防工作，使群众满意度达到90%及以上。</t>
  </si>
  <si>
    <t>根据云南省发展和改革委员会关于加强我省疫苗价格管理工作的通知（云发改价格[2008]2402号）州、市疾病预防控制中心收取向县级转供调拨的二类疫苗费用，非税经费用于疫苗转运相关工作，确保疫苗转运工作正常开展。</t>
  </si>
  <si>
    <t>水质监测</t>
  </si>
  <si>
    <t>生态环境成本指标</t>
  </si>
  <si>
    <t>疫苗转运安全，不对生态环境产生负面影响</t>
  </si>
  <si>
    <t>完成全市8000人的公共场所从业人员体检；完成公共场所监测（车站、超市、影院、餐饮、理发店、会所、浴室、宾馆等）10次及以上；完成辖区60份及以上水质监测；完成突发公共卫生事件应急准备与检测；完成一类疫苗的供应；完成辖区内职业病的鉴定；完成职业危害因素监测。围绕国家疾病预防控制重点任务，做好各类疾病预防控制工作规划的组织实施，对未发生的突发事件做好预防工作，使群众满意度达到90%及以上。</t>
  </si>
  <si>
    <t>份</t>
  </si>
  <si>
    <t>职业危害监测与监督</t>
  </si>
  <si>
    <t>公共场所监测任务完成率</t>
  </si>
  <si>
    <t>全市0-6岁接种率</t>
  </si>
  <si>
    <t>公共场所监测任务完成及时率</t>
  </si>
  <si>
    <t>医疗废弃物和废水严格按要求处置，不对生态环境产生负面影响</t>
  </si>
  <si>
    <t>医疗废弃物和废水处置</t>
  </si>
  <si>
    <t>无</t>
  </si>
  <si>
    <t>为保障市卫生健康委员会综合行政执法支队正常业务开展。</t>
  </si>
  <si>
    <t>工作完成率</t>
  </si>
  <si>
    <t>实际工作完成情况</t>
  </si>
  <si>
    <t>工作效率提高</t>
  </si>
  <si>
    <t>反映采购物资对日常工作效率得影响</t>
  </si>
  <si>
    <t>完成时间</t>
  </si>
  <si>
    <t>月</t>
  </si>
  <si>
    <t>反映工作完成及时完成情况</t>
  </si>
  <si>
    <t>持续保障执法日常工作的开展</t>
  </si>
  <si>
    <t>持续保障公共卫生监督日常工作</t>
  </si>
  <si>
    <t>90%</t>
  </si>
  <si>
    <t>对日常工作效率的影响</t>
  </si>
  <si>
    <t>1.监督医疗机构落实疫情防控措施；
2.监督医疗机构减少或避免院内感染事件的发生；
3.推动疫情防控工作常态化。
根据2023年卫生综合执法情况，2024年将继续加大执法力度，严厉打击违法行为。为保障执法工作中的律师咨询服务、执法培训网络平台维护、国家抽检工作顺利开展。</t>
  </si>
  <si>
    <t>完成律师咨询服务签约工作</t>
  </si>
  <si>
    <t>项</t>
  </si>
  <si>
    <t>反映律师咨询服务合同签订情况</t>
  </si>
  <si>
    <t>完成执法培训网络平台维护工作</t>
  </si>
  <si>
    <t>反映维护执法培训网络培训平台维护情况</t>
  </si>
  <si>
    <t>国家抽检任务完成率</t>
  </si>
  <si>
    <t>反映国家抽检任务完成情况</t>
  </si>
  <si>
    <t>医院感染监督抽检项目数</t>
  </si>
  <si>
    <t>反应抽检内容</t>
  </si>
  <si>
    <t>执法网络培训平台维护验收合格率</t>
  </si>
  <si>
    <t>100%</t>
  </si>
  <si>
    <t>反映反映维护执法培训网络培训平台维护质量</t>
  </si>
  <si>
    <t>医院感染监督抽检合格率</t>
  </si>
  <si>
    <t>反映监督抽检质量以及各医疗机构质量。</t>
  </si>
  <si>
    <t>项目完成及时率</t>
  </si>
  <si>
    <t>反映项目完成情况</t>
  </si>
  <si>
    <t>医院感染监督抽检完成时间</t>
  </si>
  <si>
    <t>抽检完成时间&lt;=1年，得指标分值；否则不得分。</t>
  </si>
  <si>
    <t>卫生健康执法工作效率</t>
  </si>
  <si>
    <t>反映单位工作效率</t>
  </si>
  <si>
    <t>医疗机构传染病安全事故下降率</t>
  </si>
  <si>
    <t>反映各医疗机构传染病安全事故下降率。</t>
  </si>
  <si>
    <t>受益公众满意度</t>
  </si>
  <si>
    <t>反映受益对象满意程度</t>
  </si>
  <si>
    <t>根据公立医院的职能职责，为更好的满足人民群众日益增长的医疗服务需求，提升医疗服务能力，将医院业务收入用于维持公立医院正常运营及发展。医疗业务收入主要用于：医护人员工资福利支出、医院正常运营及医疗服务能力提升等各方面支出。</t>
  </si>
  <si>
    <t>诊疗人次</t>
  </si>
  <si>
    <t>1500000</t>
  </si>
  <si>
    <t>门急诊人次</t>
  </si>
  <si>
    <t>120000</t>
  </si>
  <si>
    <t>实有床位数</t>
  </si>
  <si>
    <t>2506</t>
  </si>
  <si>
    <t>床</t>
  </si>
  <si>
    <t>满足人民群众日益增长的医疗服务需求，提升医疗服务能力</t>
  </si>
  <si>
    <t>收益对象对项目实施的满意度</t>
  </si>
  <si>
    <t>完成门诊病人360000人，住院患者46000人，医疗收入6亿目标，患者满意度≥80%，</t>
  </si>
  <si>
    <t>400000</t>
  </si>
  <si>
    <t>门急诊患者人次数。</t>
  </si>
  <si>
    <t>住院患者人次</t>
  </si>
  <si>
    <t>40000</t>
  </si>
  <si>
    <t>职工人数</t>
  </si>
  <si>
    <t>1400</t>
  </si>
  <si>
    <t>在职职工人数</t>
  </si>
  <si>
    <t>42</t>
  </si>
  <si>
    <t>负债与资产的比值。</t>
  </si>
  <si>
    <t>医疗服务收入占医疗收入比重</t>
  </si>
  <si>
    <t>30</t>
  </si>
  <si>
    <t>医疗服务收入（不含药品、耗材、检查、化验收入）占医疗收入比重</t>
  </si>
  <si>
    <t>86</t>
  </si>
  <si>
    <t>人员费用占费用总额比重</t>
  </si>
  <si>
    <t>38</t>
  </si>
  <si>
    <t>人员费用总额占费用总额比重。</t>
  </si>
  <si>
    <t>职工满意度。</t>
  </si>
  <si>
    <t>一、加快人才队伍建设，搭建合理人才梯队
面对高层次人才和紧缺人才招聘困难的现实，医院出台了硕士研究生和规培结业的临床医疗类本科生引进及薪酬待遇管理办法，大幅提高两类人才收入水平，努力在2023年通过各种渠道加大医院宣传力度，招聘到医院急需的人才。
完善人才发展规划，确定人才队伍规模、结构及重点发展方向，以重点学科、重点专科建设为突破口，加强学科带头人队伍建设。加大在职医务人员的培训，提高卫生技术人员继续医学教育学习率，加强住院医师规范化培训及院内知识培训，定期或不定期选送专业人员到省内、外进行长期或短期进修学习、交流、培训等，不断提升专业技术水平，培养优秀人才，搭建医院人才梯队，推动医院发展。
二、加强沟通，保障临床用药
进一步加强与市医疗保障局及各配送公司的反馈沟通，取得上级部门及配送公司的支持，做好药品采购“两票制”工作及“国家集中采购药品”工作，保障临床用药。建议上级部门建立普通医用耗材采购平台，方便医院规范、有序采购。
三、进一步加强对医院参保患者的医疗管理
进一步加强医保政策的宣传及培训。加强与各医保中心的协调沟通工作。对医院参保患者的医疗管理，切实规范诊疗行为，提高医疗服务质量。
四、强化精神专科学科建设，推动医院高效发展
根据《三级医院评审标准（2020年版）云南省实施细则（试行）》内容，针对等级医院评审反馈的22个问题，做好持续整改工作，认真落实各项条款要求，以管理为主线、以质量为核心、以人才为根本、以安全为目标、以服务为基础，统筹开展好医院绩效考核、临床重点专科建设、疫情防控等各项工作，不断提高管理水平，持续提升医疗服务能力及水平；加强市级重点学科-儿童青少年心理健康服务建设，积极申报省级、国家级重点学科，以重点学科建设引领医院业务发展；进一步加强医疗质量</t>
  </si>
  <si>
    <t>年末实际开放床位</t>
  </si>
  <si>
    <t>反映单位病床开放情况。</t>
  </si>
  <si>
    <t>80000</t>
  </si>
  <si>
    <t>反映单位门急诊就诊情况。</t>
  </si>
  <si>
    <t>3000</t>
  </si>
  <si>
    <t>反映医院患者出院情况。</t>
  </si>
  <si>
    <t>反映医院病床使用情况。</t>
  </si>
  <si>
    <t>百元医疗收入的医疗费用（不含药品）</t>
  </si>
  <si>
    <t>反映医院百元医疗收入的医疗费用（不含药品）。</t>
  </si>
  <si>
    <t>反映医院百元医疗收入消耗的卫生材料（不含药品）情况。</t>
  </si>
  <si>
    <t>反映医院资产负债情况。</t>
  </si>
  <si>
    <t>现金比率</t>
  </si>
  <si>
    <t>反映医院现金情况。</t>
  </si>
  <si>
    <t>单位运转</t>
  </si>
  <si>
    <t>反映单位运转情况。</t>
  </si>
  <si>
    <t>反映社会公众对医院的满意程度。</t>
  </si>
  <si>
    <t>根据总体目标，2024年需要达到的目标：
1、曲靖市第三人民医院救助住院患者100名，人均救助住院费用2万元。
2、全市严重精神障碍患者数达34900人、建档率超省级要求5.5‰，全市严重精神障碍患者规范管理人数33155人，规范管理率达95%，服药人数达31410人，规律服药人数27920人，规律服药率达80%。</t>
  </si>
  <si>
    <t>严重精神障碍患者规范管理率</t>
  </si>
  <si>
    <t>反映严重精神障碍患者规范管理情况。</t>
  </si>
  <si>
    <t>严重精神障碍患者规律服药率</t>
  </si>
  <si>
    <t>反映严重精神障碍患者规律服药情况。</t>
  </si>
  <si>
    <t>严重精神障碍患者住院救助保障专项经费</t>
  </si>
  <si>
    <t>反映救助100名家庭贫困住院患者，人均救助2万元能否达标。</t>
  </si>
  <si>
    <t>减少患者因住不起院而发生肇事肇祸</t>
  </si>
  <si>
    <t>曲靖市严重精神障碍救助保障条例。</t>
  </si>
  <si>
    <t>患者及家属满意度</t>
  </si>
  <si>
    <t>做好本单位编外长期聘用人员经费保障，按规定落实编外聘用人员各项待遇，支持单位正常履职。</t>
  </si>
  <si>
    <t>编外聘用工资发放人数</t>
  </si>
  <si>
    <t>48</t>
  </si>
  <si>
    <t>反映部单位运转情况。</t>
  </si>
  <si>
    <t>2024年预计开展1731次无偿献血，完成血液采集62000人，完成血液检测62000人为临床用血提供安全、充足的血液；对全血、血液成分、采血环境、原辅材料进行质量监控、监测、评价向全市医疗单位提供临床输血技术指导和血液质量监控等相关服务，保障各县（市）区医疗单位的临床用血和急救用血任务。献血者、社会满意度达到95%以上。</t>
  </si>
  <si>
    <t>开展无偿献血次数</t>
  </si>
  <si>
    <t>1731</t>
  </si>
  <si>
    <t>各县市区开展无偿献血活动。</t>
  </si>
  <si>
    <t>血液采集人数</t>
  </si>
  <si>
    <t>62000</t>
  </si>
  <si>
    <t>预计各县市区62000人参加无偿献血。</t>
  </si>
  <si>
    <t>献血补助发放准确性</t>
  </si>
  <si>
    <t>献血者用血补助</t>
  </si>
  <si>
    <t>购买物资设备合格率</t>
  </si>
  <si>
    <t>购置设备</t>
  </si>
  <si>
    <t>无偿献血开展及时性</t>
  </si>
  <si>
    <t>全市各医疗单位临床用血、血液的采集、血液的检验、成分制备、分离 。</t>
  </si>
  <si>
    <t>血液采集完成及时性</t>
  </si>
  <si>
    <t>保证机构正常运转</t>
  </si>
  <si>
    <t>受益人群给社会带来的影响及效益、科研能力、服务能力、服务水平 。</t>
  </si>
  <si>
    <t>购置设备投入使用率</t>
  </si>
  <si>
    <t>受益对象满意度</t>
  </si>
  <si>
    <t>各医疗用血单位、无偿献血人员。</t>
  </si>
  <si>
    <t>1.争取获得凉血平痤膏、扶阳通便颗粒2个制剂品种的备案文号；
2.争取完成小儿止咳饮、舒敏1号两个处方新品种的研发立项；
3.完成至少一个临床论证；
4.完成至少一个现有制剂品种的质量标准提升。</t>
  </si>
  <si>
    <t>现有制剂质量提升的品种数</t>
  </si>
  <si>
    <t>反映完成现有制剂品种的质量提升的情况</t>
  </si>
  <si>
    <t>名老中医处方的临床论证</t>
  </si>
  <si>
    <t>反映名老中医处方的临床论证的情况</t>
  </si>
  <si>
    <t>中医药院内制剂质量</t>
  </si>
  <si>
    <t>中医药服务覆盖率</t>
  </si>
  <si>
    <t>反映中医药服务覆盖率</t>
  </si>
  <si>
    <t>中医药制剂发展水平</t>
  </si>
  <si>
    <t>反映中医药传承与发展水平</t>
  </si>
  <si>
    <t>中医药服务能力</t>
  </si>
  <si>
    <t>反映中医药服务能力</t>
  </si>
  <si>
    <t>制剂使用对象满意度</t>
  </si>
  <si>
    <t>反映制剂使用对象满意度</t>
  </si>
  <si>
    <t>根据公立医院的职能职责，为更好的满足人民群众日益增长的医疗服务需求，提升医疗服务能力，将医院业务收入用于维持公立医院正常运营及发展。市中医医院的异地新建是落实云南省教育卫生补短板民生项目及《曲靖市人民政府关于曲靖经济技术开发区人民医院和曲靖医学高等专科学校附属医院建设项目的批复》（曲靖市政府〔2017〕4号）的具体行动，项目建成可以极大缓解业务用房不足，群众看病难、住院难、床位紧张、就医环境拥挤等问题，满足广大群众中医就诊的需求，2022年三元院区全面开诊，一院四区统筹发展，预计医疗收入为4亿元，增加床位1100张，能更好的解决群众看病难、床位紧张问题，满足患者就医，达到患者满意。</t>
  </si>
  <si>
    <t>公立医院数量</t>
  </si>
  <si>
    <t>云发改收费【2005】556号</t>
  </si>
  <si>
    <t>医护人数</t>
  </si>
  <si>
    <t>1200</t>
  </si>
  <si>
    <t>&gt;</t>
  </si>
  <si>
    <t>污水处理合格率</t>
  </si>
  <si>
    <t>提升医疗服务能力</t>
  </si>
  <si>
    <t>有效维护</t>
  </si>
  <si>
    <t>用于反映项目实施能否提升医疗服务能力</t>
  </si>
  <si>
    <t>98</t>
  </si>
  <si>
    <t>反映社会公众对医院的满意程度</t>
  </si>
  <si>
    <t>1.医疗服务能力：门诊量和住院人数较上年有所增长，床位使用率不低于90%，收治本专业常见病种和疑难病种病种数占专科病种清单总数比例≥60%；专科 DRG 组数、CMI 值逐年提高；开展本专科诊疗技术或手术种类占专科技术或手术清单总数比例≥60%。中医疾病诊断准确率≥95%、西医疾病诊断准确率≥95%，入院证候诊断准确率≥95%；中医辨证论治优良率达到 95%以上，差错事故数 0；专科门诊病历书写合格率≥95%，住院病历甲级率≥95%，中药处方格式和书写合格率≥95%。
2.中医药特色优势发挥：中医药治疗率：门诊≥75%，住院≥60%；专科中药制剂使用：≥4 种；中医医疗技术：医院设立中医综合治疗室；开展中医医疗技术种类占专科中医医疗技术清单总数比例≥80%；诊疗方案：在国家中医药管理局印发的诊疗方案基础上，优化制定至少3个本专科优势病种中医诊疗方案；开展临床路径管理的优势病种≥3个，并制定临床路径实施方案；出院病人临床路径管理比例≥50%，完成率≥70%。
3.科研教学能力：科研论文：三级医院至少有省部级（含）以上成果或在研课题 2 项以上；在正规刊物发表与本专业相关论文≥10 篇；继续教育：举办或申报成功省级以上继续教育项目≥2 项。
4.人才队伍建设：外出培训、进修人次及引进人次数量有所增加。</t>
  </si>
  <si>
    <t>重点专科数量</t>
  </si>
  <si>
    <t>反映重点专科建设的数量</t>
  </si>
  <si>
    <t>重点专科建设验收合格率</t>
  </si>
  <si>
    <t>反映项目验收情况。验收合格率=（验收合格单元数量/完工单元总数）×100%</t>
  </si>
  <si>
    <t>出院患者好转治愈率</t>
  </si>
  <si>
    <t>反映患者出院好转治愈率的情况</t>
  </si>
  <si>
    <t>受益人群覆盖率</t>
  </si>
  <si>
    <t>反映受益人群的覆盖情况</t>
  </si>
  <si>
    <t>反映中医药服务能力得到提升</t>
  </si>
  <si>
    <t>反映患者对项目实施的满意程度</t>
  </si>
  <si>
    <t>预算05-3表</t>
  </si>
  <si>
    <t>项目支出绩效目标表（另文下达）</t>
  </si>
  <si>
    <t>说明：2024年曲靖市卫生健康委员会无项目支出绩效目标（另文下达），故此表为空表。</t>
  </si>
  <si>
    <t>预算06表</t>
  </si>
  <si>
    <t>政府性基金预算支出预算表</t>
  </si>
  <si>
    <t>单位名称：预算科</t>
  </si>
  <si>
    <t>单位名称</t>
  </si>
  <si>
    <t>本年政府性基金预算支出</t>
  </si>
  <si>
    <t>说明：2024年曲靖市卫生健康委员会无政府性基金预算支出预算，故此表为空表。</t>
  </si>
  <si>
    <t>预算07表</t>
  </si>
  <si>
    <t>国有资本经营预算支出预算表</t>
  </si>
  <si>
    <t>本年国有资本经营预算支出</t>
  </si>
  <si>
    <t>说明：2024年曲靖市卫生健康委员会无国有资本经营预算支出预算，故此表为空表。</t>
  </si>
  <si>
    <t>预算08-1表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</si>
  <si>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</si>
  <si>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</si>
  <si>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</si>
  <si>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</si>
  <si>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</si>
  <si>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</si>
  <si>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</si>
  <si>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</si>
  <si>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</si>
  <si>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</si>
  <si>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办公耗材购置费</t>
  </si>
  <si>
    <t>A05040101 复印纸</t>
  </si>
  <si>
    <t>批</t>
  </si>
  <si>
    <t>机动车保险服务</t>
  </si>
  <si>
    <t>C1804010201 机动车保险服务</t>
  </si>
  <si>
    <t>车辆维修和保养服务</t>
  </si>
  <si>
    <t>C23120301 车辆维修和保养服务</t>
  </si>
  <si>
    <t>车辆加油、添加燃料服务</t>
  </si>
  <si>
    <t>C23120302 车辆加油、添加燃料服务</t>
  </si>
  <si>
    <t>医院信息化建设设备</t>
  </si>
  <si>
    <t>A02010000 信息化设备</t>
  </si>
  <si>
    <t>医院信息化办公设备</t>
  </si>
  <si>
    <t>A02020000 办公设备</t>
  </si>
  <si>
    <t>数码相机</t>
  </si>
  <si>
    <t>A02020500 照相机及器材</t>
  </si>
  <si>
    <t>LED显示屏</t>
  </si>
  <si>
    <t>A02021103 LED显示屏</t>
  </si>
  <si>
    <t>其它办公设备购置</t>
  </si>
  <si>
    <t>A02029900 其他办公设备</t>
  </si>
  <si>
    <t>空调机</t>
  </si>
  <si>
    <t>A02061804 空调机</t>
  </si>
  <si>
    <t>视频会议系统设备</t>
  </si>
  <si>
    <t>A02080800 视频会议系统设备</t>
  </si>
  <si>
    <t>医疗设备</t>
  </si>
  <si>
    <t>A02329900 其他医疗设备</t>
  </si>
  <si>
    <t>南苑家具用具</t>
  </si>
  <si>
    <t>A05000000 家具和用具</t>
  </si>
  <si>
    <t>寥廓家具用具</t>
  </si>
  <si>
    <t>A05010000 家具</t>
  </si>
  <si>
    <t>套</t>
  </si>
  <si>
    <t>医院信息系统建设</t>
  </si>
  <si>
    <t>A08000000 无形资产</t>
  </si>
  <si>
    <t>寥廓院区ICU装饰装修改造及设备设施采购项目</t>
  </si>
  <si>
    <t>B05000000 专业施工</t>
  </si>
  <si>
    <t>寥廓院区NICU装饰装修改造及设备设施采购项目</t>
  </si>
  <si>
    <t>寥廓院区PICU装饰装修改造及设备设施采购项目</t>
  </si>
  <si>
    <t>寥廓院区产房装饰装修改造及设备设施采购项目</t>
  </si>
  <si>
    <t>寥廓院区手术室装饰装修改造及设备设施采购项目</t>
  </si>
  <si>
    <t>安保服务</t>
  </si>
  <si>
    <t>C05040300 保安服务</t>
  </si>
  <si>
    <t>寥廓院区保洁服务</t>
  </si>
  <si>
    <t>C21040001 物业管理服务</t>
  </si>
  <si>
    <t>南苑保洁服务</t>
  </si>
  <si>
    <t>南苑绿化服务</t>
  </si>
  <si>
    <t>南苑洗涤服务</t>
  </si>
  <si>
    <t>印刷服务</t>
  </si>
  <si>
    <t>C23090100 印刷服务</t>
  </si>
  <si>
    <t>医疗设备维修</t>
  </si>
  <si>
    <t>C23120500 医疗设备维修和保养服务</t>
  </si>
  <si>
    <t>其他医疗设备</t>
  </si>
  <si>
    <t>计算机设备及软件</t>
  </si>
  <si>
    <t>服务器</t>
  </si>
  <si>
    <t>A02010104 服务器</t>
  </si>
  <si>
    <t>台式计算机</t>
  </si>
  <si>
    <t>A02010105 台式计算机</t>
  </si>
  <si>
    <t>台</t>
  </si>
  <si>
    <t>便携式计算机</t>
  </si>
  <si>
    <t>A02010108 便携式计算机</t>
  </si>
  <si>
    <t>复印机</t>
  </si>
  <si>
    <t>A02020100 复印机</t>
  </si>
  <si>
    <t>投影仪</t>
  </si>
  <si>
    <t>A02020200 投影仪</t>
  </si>
  <si>
    <t>多功能一体机</t>
  </si>
  <si>
    <t>A02020400 多功能一体机</t>
  </si>
  <si>
    <t>数字照相机</t>
  </si>
  <si>
    <t>A02020501 数字照相机</t>
  </si>
  <si>
    <t>触控一体机</t>
  </si>
  <si>
    <t>A02020800 触控一体机</t>
  </si>
  <si>
    <t>打印机</t>
  </si>
  <si>
    <t>A02021000 打印机</t>
  </si>
  <si>
    <t>条码打印机</t>
  </si>
  <si>
    <t>A02021007 条码打印机</t>
  </si>
  <si>
    <t>激光打印机</t>
  </si>
  <si>
    <t>A02021099 其他打印机</t>
  </si>
  <si>
    <t>喷墨打印机</t>
  </si>
  <si>
    <t>针式打印机</t>
  </si>
  <si>
    <t>液晶显示器</t>
  </si>
  <si>
    <t>A02021104 液晶显示器</t>
  </si>
  <si>
    <t>扫描仪</t>
  </si>
  <si>
    <t>A02021118 扫描仪</t>
  </si>
  <si>
    <t>速印机</t>
  </si>
  <si>
    <t>A02021201 速印机</t>
  </si>
  <si>
    <t>碎纸机</t>
  </si>
  <si>
    <t>A02021301 碎纸机</t>
  </si>
  <si>
    <t>乘用车</t>
  </si>
  <si>
    <t>A02030500 乘用车</t>
  </si>
  <si>
    <t>辆</t>
  </si>
  <si>
    <t>不间断电源</t>
  </si>
  <si>
    <t>A02061504 不间断电源</t>
  </si>
  <si>
    <t>视频会议系统</t>
  </si>
  <si>
    <t>传真通信设备</t>
  </si>
  <si>
    <t>A02081000 传真通信设备</t>
  </si>
  <si>
    <t>A02320000 医疗设备</t>
  </si>
  <si>
    <t>家具用具</t>
  </si>
  <si>
    <t>件</t>
  </si>
  <si>
    <t>复印纸</t>
  </si>
  <si>
    <t>房屋修缮改造</t>
  </si>
  <si>
    <t>B08000000 修缮工程</t>
  </si>
  <si>
    <t>安防、消防服务合同</t>
  </si>
  <si>
    <t>信息技术服务</t>
  </si>
  <si>
    <t>C16000000 信息技术服务</t>
  </si>
  <si>
    <t>电信和其他信息传输服务</t>
  </si>
  <si>
    <t>C17000000 电信和其他信息传输服务</t>
  </si>
  <si>
    <t>物业管理服务</t>
  </si>
  <si>
    <t>C21040000 物业管理服务</t>
  </si>
  <si>
    <t>医学装备维护维修</t>
  </si>
  <si>
    <t>C23120000 维修和保养服务</t>
  </si>
  <si>
    <t>机动车维修和保养服务</t>
  </si>
  <si>
    <t>C23120300 车辆维修和保养服务</t>
  </si>
  <si>
    <t>车辆加油服务</t>
  </si>
  <si>
    <t>设备</t>
  </si>
  <si>
    <t>A02000000 设备</t>
  </si>
  <si>
    <t>信息化软件</t>
  </si>
  <si>
    <t>装具</t>
  </si>
  <si>
    <t>A05030000 装具</t>
  </si>
  <si>
    <t>A05040000 办公用品</t>
  </si>
  <si>
    <t>信息化硬件</t>
  </si>
  <si>
    <t>A08060300 计算机软件</t>
  </si>
  <si>
    <t>装卸搬运服务</t>
  </si>
  <si>
    <t>C15090000 装卸搬运服务</t>
  </si>
  <si>
    <t>信息化服务</t>
  </si>
  <si>
    <t>医疗设备维修和保养服务</t>
  </si>
  <si>
    <t>办公家具</t>
  </si>
  <si>
    <t>A 货物类</t>
  </si>
  <si>
    <t>空调</t>
  </si>
  <si>
    <t>信息设备采购</t>
  </si>
  <si>
    <t>应用系统及正版化</t>
  </si>
  <si>
    <t>公务用车</t>
  </si>
  <si>
    <t>A02030000 车辆</t>
  </si>
  <si>
    <t>汽油</t>
  </si>
  <si>
    <t>A07070101 汽油</t>
  </si>
  <si>
    <t>装修改造工程</t>
  </si>
  <si>
    <t>B 工程</t>
  </si>
  <si>
    <t>信息集成及相关服务</t>
  </si>
  <si>
    <t>C 服务</t>
  </si>
  <si>
    <t>车辆保险</t>
  </si>
  <si>
    <t>C18040000 保险服务</t>
  </si>
  <si>
    <t>车辆维保</t>
  </si>
  <si>
    <t>采血屋</t>
  </si>
  <si>
    <t>A01029900 其他构筑物</t>
  </si>
  <si>
    <t>日志审计及配套设备</t>
  </si>
  <si>
    <t>A02010309 计算机终端安全设备</t>
  </si>
  <si>
    <t>黑白打印机</t>
  </si>
  <si>
    <t>A02021001 A3黑白打印机</t>
  </si>
  <si>
    <t>彩色打印机</t>
  </si>
  <si>
    <t>A02021002 A3彩色打印机</t>
  </si>
  <si>
    <t>全自动冷沉淀制备机</t>
  </si>
  <si>
    <t>A02100604 生物、医学样品制备设备</t>
  </si>
  <si>
    <t>血小板保存箱</t>
  </si>
  <si>
    <t>A02322900 医用低温、冷疗设备</t>
  </si>
  <si>
    <t>纪念品</t>
  </si>
  <si>
    <t>A07060208 营养、保健食品</t>
  </si>
  <si>
    <t>试剂耗材</t>
  </si>
  <si>
    <t>A07080114 化学试剂和助剂</t>
  </si>
  <si>
    <t>办公设备（信息化建设设备）</t>
  </si>
  <si>
    <t>办公设备（台式计算机）</t>
  </si>
  <si>
    <t>办公设备（便携式计算机）</t>
  </si>
  <si>
    <t>办公设备（网络安全设备）</t>
  </si>
  <si>
    <t>A02010300 信息安全设备</t>
  </si>
  <si>
    <t>办公设备（网络存储设备）</t>
  </si>
  <si>
    <t>A02010507 网络存储设备</t>
  </si>
  <si>
    <t>办公设备（存储设备）</t>
  </si>
  <si>
    <t>A02010599 其他存储设备</t>
  </si>
  <si>
    <t>办公设备</t>
  </si>
  <si>
    <t>办公设备（复印机）</t>
  </si>
  <si>
    <t>办公设备（投影仪）</t>
  </si>
  <si>
    <t>办公设备（多功能一体机）</t>
  </si>
  <si>
    <t>办公设备（黑白打印机）</t>
  </si>
  <si>
    <t>A02021003 A4黑白打印机</t>
  </si>
  <si>
    <t>办公设备（彩色打印机）</t>
  </si>
  <si>
    <t>A02021004 A4彩色打印机</t>
  </si>
  <si>
    <t>办公设备（条码打印机）</t>
  </si>
  <si>
    <t>办公设备（扫描仪）</t>
  </si>
  <si>
    <t>车辆购置</t>
  </si>
  <si>
    <t>A02030699 其他专用车辆</t>
  </si>
  <si>
    <t>办公设备（生活用品电器）</t>
  </si>
  <si>
    <t>A02061800 生活用电器</t>
  </si>
  <si>
    <t>办公设备（冰箱）</t>
  </si>
  <si>
    <t>A02061801 电冰箱</t>
  </si>
  <si>
    <t>办公设备（空调机）</t>
  </si>
  <si>
    <t>办公设备（洗衣机）</t>
  </si>
  <si>
    <t>A02061810 洗衣机</t>
  </si>
  <si>
    <t>办公设备（电视）</t>
  </si>
  <si>
    <t>A02091001 普通电视设备（电视机）</t>
  </si>
  <si>
    <t>办公设备（音频设备）</t>
  </si>
  <si>
    <t>A02091200 音频设备</t>
  </si>
  <si>
    <t>办公设备（话筒设备）</t>
  </si>
  <si>
    <t>A02091206 话筒设备</t>
  </si>
  <si>
    <t>办公设备（音箱）</t>
  </si>
  <si>
    <t>A02091211 音箱</t>
  </si>
  <si>
    <t>医疗设备采购</t>
  </si>
  <si>
    <t>办公设备（家具））</t>
  </si>
  <si>
    <t>办公设备（床类）</t>
  </si>
  <si>
    <t>A05010100 床类</t>
  </si>
  <si>
    <t>办公设备（台、桌类）</t>
  </si>
  <si>
    <t>A05010200 台、桌类</t>
  </si>
  <si>
    <t>办公设备（凳椅）</t>
  </si>
  <si>
    <t>A05010300 椅凳类</t>
  </si>
  <si>
    <t>办公设备（沙发）</t>
  </si>
  <si>
    <t>A05010400 沙发类</t>
  </si>
  <si>
    <t>办公设备（架类）</t>
  </si>
  <si>
    <t>A05010600 架类</t>
  </si>
  <si>
    <t>办公费（办公用品）</t>
  </si>
  <si>
    <t>防火墙、安全软件授权费</t>
  </si>
  <si>
    <t>正版化软件采购</t>
  </si>
  <si>
    <t>医疗废物处理服务</t>
  </si>
  <si>
    <t>C07020400 危险废物治理服务</t>
  </si>
  <si>
    <t>三元院区绿化管理</t>
  </si>
  <si>
    <t>C13030000 园林绿化管理服务</t>
  </si>
  <si>
    <t>国家区域医疗中心信息化建设</t>
  </si>
  <si>
    <t>智慧医院信息化建设</t>
  </si>
  <si>
    <t>电信云资源使用服务项目</t>
  </si>
  <si>
    <t>C16040000 云计算服务</t>
  </si>
  <si>
    <t>信息系统密评密改服务</t>
  </si>
  <si>
    <t>C16070400 安全运维服务</t>
  </si>
  <si>
    <t>办公设备维护维修费</t>
  </si>
  <si>
    <t>C23120200 办公设备维修和保养服务</t>
  </si>
  <si>
    <t>医疗设备维保费</t>
  </si>
  <si>
    <t>电梯维护维修费</t>
  </si>
  <si>
    <t>C23120800 电梯维修和保养服务</t>
  </si>
  <si>
    <t>消防设备维护维修费</t>
  </si>
  <si>
    <t>C23121100 消防设备维修和保养服务</t>
  </si>
  <si>
    <t>医院被服洗涤服务</t>
  </si>
  <si>
    <t>C24080000 医疗卫生类合作服务</t>
  </si>
  <si>
    <t>房屋安全改造费</t>
  </si>
  <si>
    <t>C24990000 其他政府和社会资本合作服务</t>
  </si>
  <si>
    <t>预算08-2表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</si>
  <si>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</si>
  <si>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</si>
  <si>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</si>
  <si>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</si>
  <si>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</si>
  <si>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</si>
  <si>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</si>
  <si>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</si>
  <si>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</si>
  <si>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说明：2024年曲靖市卫生健康委员会根据工作任务安排无政府购买服务预算，故此表为空表。</t>
  </si>
  <si>
    <t>预算09-1表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</si>
  <si>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</si>
  <si>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</si>
  <si>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</si>
  <si>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</si>
  <si>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</si>
  <si>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</si>
  <si>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</si>
  <si>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</si>
  <si>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</si>
  <si>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</si>
  <si>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</si>
  <si>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</si>
  <si>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</si>
  <si>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</si>
  <si>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预算09-2表</t>
  </si>
  <si>
    <t>市对下转移支付绩效目标表</t>
  </si>
  <si>
    <t>1.2023年对应享受奖励与扶助政策的人员，100%进行资格认定，1000%建立完善基本的信息档案，做到及时足额发放奖励与扶助资金。2.实施计划生育家庭特别扶助制度，缓解计划生育困难家庭在生产、生活、医疗和养老等方面的特殊困难，保障和改善民生，促进社会的和谐与稳定。3.失独家庭一次性抚慰金标准为每年5000元/户，离婚的单亲家庭2500元/人，丧偶的单亲家庭5000元/人。4.部分计划生育家庭城乡居民医疗保险费用资助标准为：计划生育特殊家庭对象享受全额资助，其他对象按定额180元补助。5.农业人口独生子女教育奖励补助资金标准为：小学生每人每学年奖励160元；初中生每人每学年奖励260元；考取高中阶段学校的，一次性发放奖学金1000元；考取国民教育全日制大专的，一次性发放奖学金1200元；考取国民教育全日制本科的，一次性发放奖学金2000元。</t>
  </si>
  <si>
    <t>650</t>
  </si>
  <si>
    <t>反映农业人口独生子女家庭奖学金补助人数（小学）。</t>
  </si>
  <si>
    <t>960</t>
  </si>
  <si>
    <t>反映农业人口独生子女家庭奖学金补助人数（初中）</t>
  </si>
  <si>
    <t>400</t>
  </si>
  <si>
    <t>反映农业人口独生子女家庭奖学金补助人数（高中）</t>
  </si>
  <si>
    <t>230</t>
  </si>
  <si>
    <t>反映农业人口独生子女家庭奖学金补助人数（大专）</t>
  </si>
  <si>
    <t>300</t>
  </si>
  <si>
    <t>反映农业人口独生子女家庭奖学金补助人数（大学）</t>
  </si>
  <si>
    <t>65</t>
  </si>
  <si>
    <t>户</t>
  </si>
  <si>
    <t>反映符合补助标准的失独家庭，包含初婚户、再婚户、离婚户及丧偶户。</t>
  </si>
  <si>
    <t>反映符合城乡居民基本医疗保险全额资助条件的农村部分计划生育家庭成员人数。</t>
  </si>
  <si>
    <t>反映补助发放得覆盖情况。获补覆盖率=实际补助人数/在校人数*100%</t>
  </si>
  <si>
    <t>反映补助的合规情况。获补合规率=合规数/补助人数*100%</t>
  </si>
  <si>
    <t>反映发放单位及时发放补助资金的情况”。发放及时率=在时限内发放资金/应发放资金*100%。</t>
  </si>
  <si>
    <t>反映补助标准情况、离婚单亲家庭补助标准、丧偶家庭补助标准、农业人口独生子女教育奖励补助标准等成本指标</t>
  </si>
  <si>
    <t>落实计划生育奖励与扶助政策，切实维护好计划生育家庭的合法权益，稳步提升家庭发展能力，逐步提高社会稳定水平。</t>
  </si>
  <si>
    <t>反映项目实施后受益对象的满意度。
满意度=满意度问卷份数/有效问卷数量*100%</t>
  </si>
  <si>
    <t>优化生育政策，对2023年1月1日至2025年12月31日，新出生并户口登记在曲靖的二孩、三孩分别发放2000元、5000元的一次性生育补贴，并按年度发放800元育儿补助，享受二孩一次性生育补贴人数大于或等于19400人，享受三孩一次性生育补贴人数大于或等于5500人，享受育儿补助人数大于或等于25400人；对新出生并户口登记在曲靖的婴幼儿购买意外伤害险给予每人每年50元参保补贴，婴幼儿参保率大于或等于95%；降低生育成本，促进生育水平适当提高，促进人口长期均衡发展。</t>
  </si>
  <si>
    <t>19400</t>
  </si>
  <si>
    <t>反映享受二孩一次性生育补贴情况。</t>
  </si>
  <si>
    <t>反映婴幼儿参与意外伤害险的情况。</t>
  </si>
  <si>
    <t>5500</t>
  </si>
  <si>
    <t>反映享受三孩一次性生育补贴情况。</t>
  </si>
  <si>
    <t>25400</t>
  </si>
  <si>
    <t>反映享受育儿补助情况。</t>
  </si>
  <si>
    <t>反映享受参保补助情况。</t>
  </si>
  <si>
    <t>对符合享受对象全部进行建档管理，确保建档率达到100%。</t>
  </si>
  <si>
    <t>反映发放是否按照政策规定进行补助情况。</t>
  </si>
  <si>
    <t>反映补助对象收到补助情况。</t>
  </si>
  <si>
    <t>反映符合条件申报对象覆盖情况。</t>
  </si>
  <si>
    <t>采用“先拨付、后结算”的方式，确保资金及时、足额补助到人到户，超额拨付的，在下一年度预拨款中扣减。</t>
  </si>
  <si>
    <t>反映按规定时间申报及审批情况。</t>
  </si>
  <si>
    <t>反映育儿补助政策知晓率</t>
  </si>
  <si>
    <t>1.贯彻落实党中央、国务院和省委、省政府关于实行巩固拓展脱贫攻坚成果同乡村振兴有效衔接的决策部署，巩固基本医疗有保障成果，推进健康乡村建设要求，签约的脱贫人口中符合4类重点慢病患者以及农村低收入人口（农村低保对象、农村特困人员、农村易返贫致贫人口、突发严重困难户）家庭医生签约服务个人支付的12元，由省财政和市财政按照《云南省医疗卫生领域财政事权和支出责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性病（高血压、糖尿病、肺结核、严重精神障碍）患者签约，提供公共卫生、慢病管理、健康咨询和中医干预等综合服务，做到“签约一人、做实一人”。签约家庭医生的农村低收入人口高血压、糖尿病、肺结核、严重精神障碍患者的规范管理率达到90%以上。原则上不对签约数量作要求，不盲求签约率，有条件的地区结合实际扩大签约服务重点人群或慢病管理范围。</t>
  </si>
  <si>
    <t>645000</t>
  </si>
  <si>
    <t>反映脱贫人口重点人群和农村低收入人群应签尽签的人数。</t>
  </si>
  <si>
    <t>194000</t>
  </si>
  <si>
    <t>反映老年人、孕产妇、儿童、慢病（高、糖、重、肺）、残疾人家庭医生签约人口数。</t>
  </si>
  <si>
    <t>反映边缘易致贫户、脱贫不稳定户、突发严重困难户、农村低保户家庭医生签约人数。</t>
  </si>
  <si>
    <t>反映签约补助兑现情况。
服务团队考核兑现率=已完成上年度考核并实际兑付签约服务补助的团队数/辖区内团队总数*100%</t>
  </si>
  <si>
    <t>反映脱贫人口重点人群和农村低收入人群2型糖尿病患者的签约情况。
脱贫人口重点人群和农村低收入人群2型糖尿病患者签约率=脱贫人口重点人群和农村低收入人群2 型糖尿病患者签约人数/常住的脱贫人口重点人群和农村低收入人群中已明确诊断可追踪的2型糖尿病患者数*100%
（应签底数源于健康扶贫核实核准的患者数，甄别已死亡、长期外出务工/上学、疾病 治愈以及没能明确诊断等不能服务的情况，如当年新增患者，计算时分母同步调增）。</t>
  </si>
  <si>
    <t>反映脱贫人口重点人群和农村低收入人群高血压患者的签约情况。
脱贫人口重点人群和农村低收入人群高血压患者签约率=脱贫人口重点人群和农村低收入人群高血压患者签约人数/常住的脱贫人口重点人群和农村低收入人群中已明确诊断可追踪的高血压患者数*100%
（应签底数源于健康扶贫核实核准的患者数，甄别已死亡、长期外出务工/上学、 疾病治愈以及没能明确诊断等不能服务的情况，如当年新增患者，计算时分母同步调增）。</t>
  </si>
  <si>
    <t>反映剔除无法提供服务的人口后肺结核患者签约情况</t>
  </si>
  <si>
    <t>反映剔除无法提供服务人口后严重精神障碍患者签约情况</t>
  </si>
  <si>
    <t>反映发放单位及时发放补助资金的情况。
补助发放及时率=在时限内发放资金/应发放资金*100%</t>
  </si>
  <si>
    <t>反映政策的宣传效果。
家庭医生签约服务制度知晓率=调查中政策知晓人数/调查总人数*100%</t>
  </si>
  <si>
    <t>反映签约对象的满意度情况。</t>
  </si>
  <si>
    <t>1.实施计划生育家庭特别扶助制度，缓解计划生育困难家庭在生产、生活、医疗和养老等方面的特殊困难，保障和改善民生，促进社会的和谐与稳定。2.独生子女死亡家庭特别扶助金标准为每人每月590元；独生子女伤残家庭特别扶助金标准为每人每月460元。3.2023年应享受特别扶助政策的人员，符合条件补助对象覆盖率100%，扶助对象档案建档率100%，资格确认准确率98%以上，做到及时足额发放扶助资金。</t>
  </si>
  <si>
    <t>对符合享受计划生育奖励与扶助标准的对象全部进行建档管理，确保覆盖率达到100%。</t>
  </si>
  <si>
    <t>反映全国计划生育特别扶助伤残家庭扶助人数。</t>
  </si>
  <si>
    <t>1100</t>
  </si>
  <si>
    <t>全国计划生育特别扶助死亡家庭扶助人数。</t>
  </si>
  <si>
    <t>独生子女伤残家庭扶助金发放标准：5520元/人/年。</t>
  </si>
  <si>
    <t>独生子女死亡家庭扶助金发放标准：7080元/人/年。</t>
  </si>
  <si>
    <t>目标1.免费向城乡居民提供基本公共卫生服务，促进基本公共卫生服务逐步均等化。技照《国家基本公共卫生服务规范（第三版）》为城乡居民建立健康档案,开展健康教育、预防接种等服务，将0~6岁儿童、65岁及以上老年人、孕产妇、原发性高血压和2型糖尿病患者、严重精神障碍患者、结核病患者列为重点人群，提供针对性的健康管理服务。
目标2.2024年，确保贫困人口农村妇女“两癌”捡查目标人群覆盖率达50%以上。免费孕前优生健康检查目标人群覆盖率达80%以上，基本避孕药具随访率达到80%以上，农村妇女增补叶酸服用率达到90%以上，营养包有效服用率达到70%以上，当年免费地中海贫血筛目标人群覆盖率达到80%以上，全市遗传代谢病性疾病筛查率达到95%以上，全省新生儿听力筛查率达到95%以上。
目标3. 完成全市医疗服务价格与成本监测数据上报，对全省医疗服务价格提出意见及建设。
目标4. 每年在每个试点村（居、社区〉按年龄结构确定70-90个有不健康生活方式和行为习惯、不具备健康素养的居民，在每个试点村（居、社区）聘用1名预备健康干预员（健康宣传员、引导员）,通过规范化、同质化培训考评，培养为正式健康干预员（健康 宣传员、引导员）。
目标5：提升基本公共卫生服务，结合”5.19世界家庭医生日“”基本公共卫生服务宣传月“等主题日大型义诊宣传报道，让群众了解基本公共卫生服务内容、意义，提高知晓率和参与率，进一步提升人民群众满意度。</t>
  </si>
  <si>
    <t>疫苗接种、建证、建卡、宣传告知等。</t>
  </si>
  <si>
    <t>1.年度辖区内接受1次及以上随访的7岁以下儿童人数比例，反映儿童健康管理的数量。
2.儿童健康管理率= 抽查人数中接受1次及以上随访的7岁以下儿童人数/抽查人数×100%。</t>
  </si>
  <si>
    <t>1.已管理的2型糖尿病患者的血糖控制情况，最近- -次随访的血糖控制达标人数的比例，反映健康管理服务对患者病情控制的效果。
2.管理人群血糖控制率=年内最近-次随访空腹血糖(或随机血糖)达标人数/年内已管理糖尿病患者人数×100%。</t>
  </si>
  <si>
    <t>1.建立《孕产妇保健手册》；开展产前随访服务和产后随访服务，辅助检查包括：血常规、尿常规、血型、血糖、肝功、肾功、B 超、乙肝五项、艾滋病、梅毒等。对管理中发现的高危孕产妇，由乡镇卫生院指派专人负责全程健康管理（含随访、定期辅助检查），确保孕产妇及时安全在医院分娩，帮助贫困产妇落实生活救助。
2.孕产妇系统管理率=抽查人数中接受1次及以上随访的孕产妇人数/抽查人数×100%。</t>
  </si>
  <si>
    <t>1.年度辖区内接受1次及以上随访的3岁以下儿童人数比例，反映儿童健康管理的数量。
2.儿童健康管理率= 抽查人数中接受1次及以上随访的3岁以下儿童人数/抽查人数×100%。</t>
  </si>
  <si>
    <t>1.按照国家中医药健康管理服务规范要求。辖区内0-36个月常住儿童(家长)。接受中医药健康管理服务并达到国家规范要求人数的比例。
2.0-36个月儿童中医药健康管理率=(年度内辖区内按照月龄接受中医药健康管理服务的0-36个月儿童数/年度内辖区内的0-36个月儿童数) ×100%。</t>
  </si>
  <si>
    <t>1.按照国家基本公共卫生服务规范要求，肺结核患者管理率应达到90%。
肺结核患者管理率=已管理的肺结核患者人数/辖区同期内经上级定点医疗机构确诊并通知基层医疗卫生机构管理的肺结核患者人数×100%。
2.真实性复核：评价管理的真实性。</t>
  </si>
  <si>
    <t>1.所有登记在册确诊的在管严重精神障碍患者，年度内获得符合国家基本公共卫生服务规范要求的健康服务的情况，反应严重精神障碍患者管理的质量。
2.严重精神障碍患者规范管理率=年内辖区内按照规范要求进行管理的严重精神障碍患者人数/年内辖区内登记在册的确诊严重精神障碍患者人数×100%；报告患病率(‰)=在册患者数/常住人口数×1000‰；面访患者指当年1月1日起随访记录中一直住院或者“本次随访形式”至少有一次为“门诊”或“家庭访视”或“视频”， 面访率（%）=面访患者数/在册患者数×100%； 体检率（%）=体检患者数/在册患者人数×100%。（体检患者指当年1月1日起随访记录中实验室检查有血常规、心电图、转氨酶、血糖4项指标或目前正在住院的患者）；复诊率（%）=复诊人数/在册患者人数×100%（病情评估表每年1次）。</t>
  </si>
  <si>
    <t>1.按照国家中医药健康管理服务规范要求，辖区内65岁及以上常住居民，接受中医药健康管理服务并达到国家规范要求人数的比例。
2.老年人中医药健康管理率=接受中医药健康管理服务并达到国家规范要求的65岁及以上常住居民数/年内辖区内65岁及以上常住居民数×100%。
注：接受中医药健康管理是指建立了健康档案、接受了中医体质辨识、中医药保健指导、服务记录表填写完整。</t>
  </si>
  <si>
    <t>1.设定依据：《国家基本公共卫生服务规范（第三版）、《新划入基本公共卫生服务相关工作规范（2019 版）》及行业部门明确的任务或年度实施方案组织实施。
2.数据来源：由国家卫生健康委会同国家中医药局、国家疾控局、财政部研究确定。</t>
  </si>
  <si>
    <t>1.已管理的糖尿病患者，年内获得符合国家基本公共卫生服务规范要求的健康服务的情况。反映高糖尿病患者健康管理服务的质量，同时核实糖尿病患者管理服务的真实性。
2.糖尿病患者规范管理率=按照规范要求进行糖尿病患者健康管理的人数/上级下发的任务管理数×100%。                                       3.糖尿病患者规范管理指：完成4次面对面随访和1次体检，控制不满意患者按要求开展分类干预。
4.复核：县区年度自查糖尿病患者规范管理率与省级现场评价结果的符合程度。反映县区级绩效评价质量。</t>
  </si>
  <si>
    <t>1.65岁及以上常住居民，按照国家基本公共卫生服务规范要求，年内接受健康管理服务的人数比例，反映老年人健康管理的数量和质量。
2.老年人健康管理率=核实已接受健康管理人数/抽查人数×100% 。
3.老年人健康管理指有健康档案，本年度参加体检，体检表、各项检查结果报告单齐全完整、真实准确、记录规范。</t>
  </si>
  <si>
    <t>按照规范的要求，年度基层医疗卫生机构、其他相关服务提供机构在辖区常住居民中，已经建立了电子健康档案的居民比例。反映电子健康档案建档工作进展。
健康档案建档率=辖区内建立电子健康档案建档人数/辖区内常住居民数×100%。</t>
  </si>
  <si>
    <t>云南省基本公共卫生服务2020年绩效目标</t>
  </si>
  <si>
    <t>重点人群防治知识知晓率</t>
  </si>
  <si>
    <t>免费向城乡居民提高基本公共卫生服务，促进基本公共卫生服务均等化，持续提高公共卫生服务水平。</t>
  </si>
  <si>
    <t>反映项目实施后受益对象的满意度。
满意度=满意度问卷份数/有效问卷数量*100%。</t>
  </si>
  <si>
    <t>预算10表</t>
  </si>
  <si>
    <t>新增资产配置表</t>
  </si>
  <si>
    <t>资产类别</t>
  </si>
  <si>
    <t>资产分类代码.名称</t>
  </si>
  <si>
    <t>资产名称</t>
  </si>
  <si>
    <t>计量单位</t>
  </si>
  <si>
    <t>财政部门批复数（万元）</t>
  </si>
  <si>
    <t>单价</t>
  </si>
  <si>
    <t>金额</t>
  </si>
  <si>
    <r>
      <rPr>
        <sz val="11"/>
        <color rgb="FF000000"/>
        <rFont val="仿宋"/>
        <charset val="134"/>
      </rPr>
      <t xml:space="preserve">31007 </t>
    </r>
    <r>
      <rPr>
        <sz val="11"/>
        <rFont val="仿宋"/>
        <charset val="134"/>
      </rPr>
      <t>信息网络及软件购置更新</t>
    </r>
  </si>
  <si>
    <t>信息化设备</t>
  </si>
  <si>
    <r>
      <rPr>
        <sz val="11"/>
        <color rgb="FF000000"/>
        <rFont val="仿宋"/>
        <charset val="134"/>
      </rPr>
      <t xml:space="preserve">31003 </t>
    </r>
    <r>
      <rPr>
        <sz val="11"/>
        <rFont val="仿宋"/>
        <charset val="134"/>
      </rPr>
      <t>专用设备购置</t>
    </r>
  </si>
  <si>
    <r>
      <rPr>
        <sz val="11"/>
        <color rgb="FF000000"/>
        <rFont val="仿宋"/>
        <charset val="134"/>
      </rPr>
      <t xml:space="preserve">31001 </t>
    </r>
    <r>
      <rPr>
        <sz val="11"/>
        <rFont val="仿宋"/>
        <charset val="134"/>
      </rPr>
      <t>房屋建筑物购建</t>
    </r>
  </si>
  <si>
    <t>修缮工程</t>
  </si>
  <si>
    <r>
      <rPr>
        <sz val="11"/>
        <color rgb="FF000000"/>
        <rFont val="仿宋"/>
        <charset val="134"/>
      </rPr>
      <t xml:space="preserve">31002 </t>
    </r>
    <r>
      <rPr>
        <sz val="11"/>
        <rFont val="仿宋"/>
        <charset val="134"/>
      </rPr>
      <t>办公设备购置</t>
    </r>
  </si>
  <si>
    <t>其他打印机</t>
  </si>
  <si>
    <t>家具和用具</t>
  </si>
  <si>
    <t>信息设备</t>
  </si>
  <si>
    <t>专用设备</t>
  </si>
  <si>
    <t>通用设备</t>
  </si>
  <si>
    <t>采血称</t>
  </si>
  <si>
    <t>构筑物</t>
  </si>
  <si>
    <t>冷藏箱柜</t>
  </si>
  <si>
    <t>预算11表</t>
  </si>
  <si>
    <t>上级补助项目支出预算表</t>
  </si>
  <si>
    <t>上级补助</t>
  </si>
  <si>
    <t>说明：2024年曲靖市卫生健康委员会无上级补助项目支出预算，故此表为空表。</t>
  </si>
  <si>
    <t>预算12表</t>
  </si>
  <si>
    <t>部门项目中期规划预算表</t>
  </si>
  <si>
    <t>项目级次</t>
  </si>
  <si>
    <t>2024年</t>
  </si>
  <si>
    <t>2025年</t>
  </si>
  <si>
    <t>2026年</t>
  </si>
  <si>
    <t>311 专项业务类</t>
  </si>
  <si>
    <t>本级</t>
  </si>
  <si>
    <t>312 民生类</t>
  </si>
  <si>
    <t>313 事业发展类</t>
  </si>
  <si>
    <t>322 民生类</t>
  </si>
  <si>
    <t>对下</t>
  </si>
  <si>
    <t>116 其他人员支出</t>
  </si>
  <si>
    <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</si>
</sst>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yyyy/mm/dd\ hh:mm:ss"/>
    <numFmt numFmtId="178" formatCode="#,##0.00;\-#,##0.00;;@"/>
    <numFmt numFmtId="179" formatCode="yyyy/mm/dd"/>
    <numFmt numFmtId="180" formatCode="hh:mm:ss"/>
    <numFmt numFmtId="181" formatCode="#,##0;\-#,##0;;@"/>
    <numFmt numFmtId="182" formatCode="#,##0.00_ "/>
  </numFmts>
  <fonts count="63">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0"/>
      <name val="宋体"/>
      <charset val="134"/>
    </font>
    <font>
      <sz val="11"/>
      <name val="宋体"/>
      <charset val="134"/>
    </font>
    <font>
      <b/>
      <sz val="22"/>
      <color rgb="FF000000"/>
      <name val="宋体"/>
      <charset val="134"/>
    </font>
    <font>
      <sz val="11"/>
      <color rgb="FF000000"/>
      <name val="仿宋"/>
      <charset val="134"/>
    </font>
    <font>
      <sz val="11"/>
      <color theme="1"/>
      <name val="仿宋"/>
      <charset val="134"/>
    </font>
    <font>
      <sz val="11"/>
      <color indexed="8"/>
      <name val="仿宋"/>
      <charset val="134"/>
    </font>
    <font>
      <sz val="10"/>
      <color rgb="FF000000"/>
      <name val="Arial"/>
      <charset val="134"/>
    </font>
    <font>
      <sz val="32"/>
      <color rgb="FF000000"/>
      <name val="宋体"/>
      <charset val="134"/>
    </font>
    <font>
      <sz val="9"/>
      <name val="宋体"/>
      <charset val="134"/>
    </font>
    <font>
      <sz val="10"/>
      <name val="Arial"/>
      <charset val="0"/>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0"/>
      <color theme="1"/>
      <name val="宋体"/>
      <charset val="134"/>
      <scheme val="minor"/>
    </font>
    <font>
      <sz val="18"/>
      <color rgb="FF000000"/>
      <name val="Microsoft Sans Serif"/>
      <charset val="134"/>
    </font>
    <font>
      <sz val="12"/>
      <color rgb="FF000000"/>
      <name val="宋体"/>
      <charset val="134"/>
    </font>
    <font>
      <sz val="10"/>
      <color theme="1"/>
      <name val="宋体"/>
      <charset val="134"/>
    </font>
    <font>
      <b/>
      <sz val="9"/>
      <color theme="1"/>
      <name val="宋体"/>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1"/>
      <color theme="1"/>
      <name val="宋体"/>
      <charset val="134"/>
    </font>
    <font>
      <sz val="10.5"/>
      <color rgb="FF000000"/>
      <name val="宋体"/>
      <charset val="134"/>
    </font>
    <font>
      <b/>
      <sz val="20"/>
      <color rgb="FF000000"/>
      <name val="宋体"/>
      <charset val="134"/>
    </font>
    <font>
      <b/>
      <sz val="11"/>
      <color rgb="FF000000"/>
      <name val="宋体"/>
      <charset val="134"/>
    </font>
    <font>
      <sz val="10.5"/>
      <color theme="1"/>
      <name val="normal"/>
      <charset val="134"/>
    </font>
    <font>
      <sz val="9"/>
      <color rgb="FF000000"/>
      <name val="Microsoft YaHei UI"/>
      <charset val="134"/>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color rgb="FF000000"/>
      <name val="宋体"/>
      <charset val="134"/>
    </font>
    <font>
      <b/>
      <sz val="10"/>
      <color rgb="FF000000"/>
      <name val="宋体"/>
      <charset val="134"/>
    </font>
    <font>
      <sz val="10"/>
      <name val="Arial"/>
      <charset val="134"/>
    </font>
    <font>
      <sz val="12"/>
      <name val="宋体"/>
      <charset val="134"/>
    </font>
    <font>
      <sz val="11"/>
      <name val="仿宋"/>
      <charset val="134"/>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9">
    <xf numFmtId="0" fontId="0" fillId="0" borderId="0"/>
    <xf numFmtId="42" fontId="0" fillId="0" borderId="0" applyFont="0" applyFill="0" applyBorder="0" applyAlignment="0" applyProtection="0">
      <alignment vertical="center"/>
    </xf>
    <xf numFmtId="0" fontId="1" fillId="0" borderId="0">
      <alignment horizontal="right"/>
    </xf>
    <xf numFmtId="0" fontId="4" fillId="0" borderId="5">
      <alignment horizontal="center" vertical="center"/>
      <protection locked="0"/>
    </xf>
    <xf numFmtId="0" fontId="4" fillId="0" borderId="10">
      <alignment horizontal="center" vertical="center" wrapText="1"/>
    </xf>
    <xf numFmtId="0" fontId="4" fillId="0" borderId="3">
      <alignment horizontal="center" vertical="center"/>
      <protection locked="0"/>
    </xf>
    <xf numFmtId="0" fontId="1" fillId="0" borderId="0">
      <alignment horizontal="right" vertical="center"/>
      <protection locked="0"/>
    </xf>
    <xf numFmtId="44" fontId="0" fillId="0" borderId="0" applyFont="0" applyFill="0" applyBorder="0" applyAlignment="0" applyProtection="0">
      <alignment vertical="center"/>
    </xf>
    <xf numFmtId="0" fontId="36" fillId="0" borderId="0">
      <alignment horizontal="center" vertical="center"/>
    </xf>
    <xf numFmtId="0" fontId="4" fillId="0" borderId="0"/>
    <xf numFmtId="0" fontId="38" fillId="0" borderId="0">
      <alignment vertical="top"/>
      <protection locked="0"/>
    </xf>
    <xf numFmtId="0" fontId="39" fillId="2" borderId="16" applyNumberFormat="0" applyAlignment="0" applyProtection="0">
      <alignment vertical="center"/>
    </xf>
    <xf numFmtId="0" fontId="1" fillId="0" borderId="2">
      <alignment horizontal="center" vertical="center" wrapText="1"/>
      <protection locked="0"/>
    </xf>
    <xf numFmtId="49" fontId="4" fillId="0" borderId="5">
      <alignment horizontal="center" vertical="center" wrapText="1"/>
    </xf>
    <xf numFmtId="0" fontId="40" fillId="3" borderId="0" applyNumberFormat="0" applyBorder="0" applyAlignment="0" applyProtection="0">
      <alignment vertical="center"/>
    </xf>
    <xf numFmtId="0" fontId="4" fillId="0" borderId="1">
      <alignment horizontal="center" vertical="center"/>
    </xf>
    <xf numFmtId="0" fontId="1" fillId="0" borderId="7">
      <alignment horizontal="center" vertical="center"/>
      <protection locked="0"/>
    </xf>
    <xf numFmtId="41" fontId="0" fillId="0" borderId="0" applyFont="0" applyFill="0" applyBorder="0" applyAlignment="0" applyProtection="0">
      <alignment vertical="center"/>
    </xf>
    <xf numFmtId="0" fontId="4" fillId="0" borderId="0">
      <alignment horizontal="left" vertical="center"/>
      <protection locked="0"/>
    </xf>
    <xf numFmtId="0" fontId="41" fillId="4" borderId="0" applyNumberFormat="0" applyBorder="0" applyAlignment="0" applyProtection="0">
      <alignment vertical="center"/>
    </xf>
    <xf numFmtId="177" fontId="14" fillId="0" borderId="1">
      <alignment horizontal="right" vertical="center"/>
    </xf>
    <xf numFmtId="0" fontId="4" fillId="0" borderId="0"/>
    <xf numFmtId="4" fontId="3" fillId="0" borderId="12">
      <alignment horizontal="right" vertical="center"/>
      <protection locked="0"/>
    </xf>
    <xf numFmtId="0" fontId="40" fillId="5" borderId="0" applyNumberFormat="0" applyBorder="0" applyAlignment="0" applyProtection="0">
      <alignment vertical="center"/>
    </xf>
    <xf numFmtId="43" fontId="0" fillId="0" borderId="0" applyFont="0" applyFill="0" applyBorder="0" applyAlignment="0" applyProtection="0">
      <alignment vertical="center"/>
    </xf>
    <xf numFmtId="0" fontId="4" fillId="0" borderId="12">
      <alignment horizontal="center" vertical="center"/>
    </xf>
    <xf numFmtId="0" fontId="42" fillId="6" borderId="0" applyNumberFormat="0" applyBorder="0" applyAlignment="0" applyProtection="0">
      <alignment vertical="center"/>
    </xf>
    <xf numFmtId="0" fontId="43" fillId="0" borderId="0" applyNumberFormat="0" applyFill="0" applyBorder="0" applyAlignment="0" applyProtection="0">
      <alignment vertical="center"/>
    </xf>
    <xf numFmtId="0" fontId="1" fillId="0" borderId="5">
      <alignment horizontal="center" vertical="center" wrapText="1"/>
      <protection locked="0"/>
    </xf>
    <xf numFmtId="9" fontId="0" fillId="0" borderId="0" applyFont="0" applyFill="0" applyBorder="0" applyAlignment="0" applyProtection="0">
      <alignment vertical="center"/>
    </xf>
    <xf numFmtId="0" fontId="1" fillId="0" borderId="1">
      <alignment horizontal="center" vertical="center"/>
      <protection locked="0"/>
    </xf>
    <xf numFmtId="0" fontId="3" fillId="0" borderId="1">
      <alignment horizontal="right" vertical="center" wrapText="1"/>
    </xf>
    <xf numFmtId="0" fontId="4" fillId="0" borderId="11">
      <alignment horizontal="center" vertical="center" wrapText="1"/>
      <protection locked="0"/>
    </xf>
    <xf numFmtId="0" fontId="3" fillId="0" borderId="12">
      <alignment horizontal="left" vertical="center"/>
    </xf>
    <xf numFmtId="0" fontId="44" fillId="0" borderId="0" applyNumberFormat="0" applyFill="0" applyBorder="0" applyAlignment="0" applyProtection="0">
      <alignment vertical="center"/>
    </xf>
    <xf numFmtId="0" fontId="3" fillId="0" borderId="0">
      <alignment vertical="top"/>
      <protection locked="0"/>
    </xf>
    <xf numFmtId="0" fontId="4" fillId="0" borderId="6">
      <alignment horizontal="center" vertical="center"/>
    </xf>
    <xf numFmtId="0" fontId="38" fillId="0" borderId="0">
      <alignment vertical="top"/>
      <protection locked="0"/>
    </xf>
    <xf numFmtId="0" fontId="4" fillId="0" borderId="10">
      <alignment horizontal="center" vertical="center" wrapText="1"/>
      <protection locked="0"/>
    </xf>
    <xf numFmtId="0" fontId="3" fillId="0" borderId="0">
      <alignment horizontal="right" vertical="center"/>
    </xf>
    <xf numFmtId="0" fontId="0" fillId="7" borderId="17" applyNumberFormat="0" applyFont="0" applyAlignment="0" applyProtection="0">
      <alignment vertical="center"/>
    </xf>
    <xf numFmtId="0" fontId="3" fillId="0" borderId="7">
      <alignment horizontal="left" vertical="center"/>
      <protection locked="0"/>
    </xf>
    <xf numFmtId="4" fontId="3" fillId="0" borderId="1">
      <alignment horizontal="right" vertical="center"/>
      <protection locked="0"/>
    </xf>
    <xf numFmtId="0" fontId="3" fillId="0" borderId="12">
      <alignment horizontal="left" vertical="center" wrapText="1"/>
    </xf>
    <xf numFmtId="0" fontId="4" fillId="0" borderId="12">
      <alignment horizontal="center" vertical="center"/>
      <protection locked="0"/>
    </xf>
    <xf numFmtId="0" fontId="4" fillId="0" borderId="1">
      <alignment vertical="center" wrapText="1"/>
    </xf>
    <xf numFmtId="0" fontId="42" fillId="8" borderId="0" applyNumberFormat="0" applyBorder="0" applyAlignment="0" applyProtection="0">
      <alignment vertical="center"/>
    </xf>
    <xf numFmtId="0" fontId="1" fillId="0" borderId="0"/>
    <xf numFmtId="49" fontId="1" fillId="0" borderId="1">
      <alignment horizont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8" applyNumberFormat="0" applyFill="0" applyAlignment="0" applyProtection="0">
      <alignment vertical="center"/>
    </xf>
    <xf numFmtId="0" fontId="1" fillId="0" borderId="0">
      <alignment vertical="top"/>
    </xf>
    <xf numFmtId="0" fontId="50" fillId="0" borderId="18" applyNumberFormat="0" applyFill="0" applyAlignment="0" applyProtection="0">
      <alignment vertical="center"/>
    </xf>
    <xf numFmtId="0" fontId="2" fillId="0" borderId="0">
      <alignment horizontal="center" vertical="center"/>
    </xf>
    <xf numFmtId="0" fontId="4" fillId="0" borderId="3">
      <alignment horizontal="center" vertical="center"/>
    </xf>
    <xf numFmtId="0" fontId="4" fillId="0" borderId="3">
      <alignment horizontal="center" vertical="center" wrapText="1"/>
    </xf>
    <xf numFmtId="0" fontId="1" fillId="0" borderId="12">
      <alignment horizontal="center" vertical="center"/>
      <protection locked="0"/>
    </xf>
    <xf numFmtId="4" fontId="3" fillId="0" borderId="12">
      <alignment horizontal="right" vertical="center"/>
      <protection locked="0"/>
    </xf>
    <xf numFmtId="0" fontId="42" fillId="9" borderId="0" applyNumberFormat="0" applyBorder="0" applyAlignment="0" applyProtection="0">
      <alignment vertical="center"/>
    </xf>
    <xf numFmtId="0" fontId="4" fillId="0" borderId="2">
      <alignment horizontal="center" vertical="center" wrapText="1"/>
      <protection locked="0"/>
    </xf>
    <xf numFmtId="0" fontId="45" fillId="0" borderId="19" applyNumberFormat="0" applyFill="0" applyAlignment="0" applyProtection="0">
      <alignment vertical="center"/>
    </xf>
    <xf numFmtId="49" fontId="4" fillId="0" borderId="1">
      <alignment horizontal="center" vertical="center"/>
      <protection locked="0"/>
    </xf>
    <xf numFmtId="0" fontId="3" fillId="0" borderId="0">
      <alignment horizontal="right" vertical="center"/>
    </xf>
    <xf numFmtId="0" fontId="42" fillId="10" borderId="0" applyNumberFormat="0" applyBorder="0" applyAlignment="0" applyProtection="0">
      <alignmen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51" fillId="11" borderId="20" applyNumberFormat="0" applyAlignment="0" applyProtection="0">
      <alignment vertical="center"/>
    </xf>
    <xf numFmtId="0" fontId="4" fillId="0" borderId="10">
      <alignment horizontal="center" vertical="center"/>
    </xf>
    <xf numFmtId="0" fontId="52" fillId="11" borderId="16" applyNumberFormat="0" applyAlignment="0" applyProtection="0">
      <alignment vertical="center"/>
    </xf>
    <xf numFmtId="0" fontId="1" fillId="0" borderId="5">
      <alignment horizontal="center" vertical="center" wrapText="1"/>
      <protection locked="0"/>
    </xf>
    <xf numFmtId="0" fontId="1" fillId="0" borderId="0">
      <alignment vertical="center"/>
    </xf>
    <xf numFmtId="0" fontId="1" fillId="0" borderId="0"/>
    <xf numFmtId="0" fontId="53" fillId="12" borderId="21" applyNumberFormat="0" applyAlignment="0" applyProtection="0">
      <alignment vertical="center"/>
    </xf>
    <xf numFmtId="0" fontId="40" fillId="13" borderId="0" applyNumberFormat="0" applyBorder="0" applyAlignment="0" applyProtection="0">
      <alignment vertical="center"/>
    </xf>
    <xf numFmtId="0" fontId="42" fillId="14" borderId="0" applyNumberFormat="0" applyBorder="0" applyAlignment="0" applyProtection="0">
      <alignment vertical="center"/>
    </xf>
    <xf numFmtId="0" fontId="54" fillId="0" borderId="22" applyNumberFormat="0" applyFill="0" applyAlignment="0" applyProtection="0">
      <alignment vertical="center"/>
    </xf>
    <xf numFmtId="0" fontId="4" fillId="0" borderId="2">
      <alignment horizontal="center" vertical="center" wrapText="1"/>
      <protection locked="0"/>
    </xf>
    <xf numFmtId="0" fontId="55" fillId="0" borderId="23" applyNumberFormat="0" applyFill="0" applyAlignment="0" applyProtection="0">
      <alignment vertical="center"/>
    </xf>
    <xf numFmtId="0" fontId="56" fillId="15" borderId="0" applyNumberFormat="0" applyBorder="0" applyAlignment="0" applyProtection="0">
      <alignment vertical="center"/>
    </xf>
    <xf numFmtId="0" fontId="1" fillId="0" borderId="0">
      <alignment horizontal="right" vertical="center"/>
      <protection locked="0"/>
    </xf>
    <xf numFmtId="0" fontId="38" fillId="0" borderId="0">
      <alignment vertical="top"/>
      <protection locked="0"/>
    </xf>
    <xf numFmtId="0" fontId="57" fillId="16" borderId="0" applyNumberFormat="0" applyBorder="0" applyAlignment="0" applyProtection="0">
      <alignment vertical="center"/>
    </xf>
    <xf numFmtId="0" fontId="40" fillId="17" borderId="0" applyNumberFormat="0" applyBorder="0" applyAlignment="0" applyProtection="0">
      <alignment vertical="center"/>
    </xf>
    <xf numFmtId="0" fontId="42" fillId="18" borderId="0" applyNumberFormat="0" applyBorder="0" applyAlignment="0" applyProtection="0">
      <alignment vertical="center"/>
    </xf>
    <xf numFmtId="0" fontId="2" fillId="0" borderId="0">
      <alignment horizontal="center"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 fillId="0" borderId="0">
      <alignment horizontal="left" vertical="center"/>
      <protection locked="0"/>
    </xf>
    <xf numFmtId="0" fontId="40" fillId="21" borderId="0" applyNumberFormat="0" applyBorder="0" applyAlignment="0" applyProtection="0">
      <alignment vertical="center"/>
    </xf>
    <xf numFmtId="0" fontId="1" fillId="0" borderId="0"/>
    <xf numFmtId="0" fontId="2" fillId="0" borderId="0">
      <alignment horizontal="center" vertical="center"/>
    </xf>
    <xf numFmtId="0" fontId="40" fillId="22" borderId="0" applyNumberFormat="0" applyBorder="0" applyAlignment="0" applyProtection="0">
      <alignment vertical="center"/>
    </xf>
    <xf numFmtId="0" fontId="4" fillId="0" borderId="5">
      <alignment horizontal="center" vertical="center"/>
    </xf>
    <xf numFmtId="0" fontId="4" fillId="0" borderId="6">
      <alignment horizontal="center" vertical="center"/>
    </xf>
    <xf numFmtId="0" fontId="3" fillId="0" borderId="0">
      <alignment horizontal="right" vertical="center"/>
    </xf>
    <xf numFmtId="0" fontId="42" fillId="23" borderId="0" applyNumberFormat="0" applyBorder="0" applyAlignment="0" applyProtection="0">
      <alignment vertical="center"/>
    </xf>
    <xf numFmtId="0" fontId="3" fillId="0" borderId="1">
      <alignment horizontal="left" vertical="top" wrapText="1"/>
    </xf>
    <xf numFmtId="0" fontId="42" fillId="24" borderId="0" applyNumberFormat="0" applyBorder="0" applyAlignment="0" applyProtection="0">
      <alignment vertical="center"/>
    </xf>
    <xf numFmtId="0" fontId="40" fillId="25" borderId="0" applyNumberFormat="0" applyBorder="0" applyAlignment="0" applyProtection="0">
      <alignment vertical="center"/>
    </xf>
    <xf numFmtId="0" fontId="4" fillId="0" borderId="3">
      <alignment horizontal="center" vertical="center" wrapText="1"/>
    </xf>
    <xf numFmtId="0" fontId="40" fillId="26" borderId="0" applyNumberFormat="0" applyBorder="0" applyAlignment="0" applyProtection="0">
      <alignment vertical="center"/>
    </xf>
    <xf numFmtId="0" fontId="42" fillId="27" borderId="0" applyNumberFormat="0" applyBorder="0" applyAlignment="0" applyProtection="0">
      <alignment vertical="center"/>
    </xf>
    <xf numFmtId="0" fontId="40" fillId="28" borderId="0" applyNumberFormat="0" applyBorder="0" applyAlignment="0" applyProtection="0">
      <alignment vertical="center"/>
    </xf>
    <xf numFmtId="0" fontId="42" fillId="29" borderId="0" applyNumberFormat="0" applyBorder="0" applyAlignment="0" applyProtection="0">
      <alignment vertical="center"/>
    </xf>
    <xf numFmtId="0" fontId="1" fillId="0" borderId="0">
      <alignment vertical="top"/>
    </xf>
    <xf numFmtId="0" fontId="1" fillId="0" borderId="0">
      <alignment horizontal="right" vertical="center"/>
    </xf>
    <xf numFmtId="0" fontId="42" fillId="30" borderId="0" applyNumberFormat="0" applyBorder="0" applyAlignment="0" applyProtection="0">
      <alignment vertical="center"/>
    </xf>
    <xf numFmtId="0" fontId="40" fillId="31" borderId="0" applyNumberFormat="0" applyBorder="0" applyAlignment="0" applyProtection="0">
      <alignment vertical="center"/>
    </xf>
    <xf numFmtId="0" fontId="4" fillId="0" borderId="5">
      <alignment horizontal="center" vertical="center"/>
    </xf>
    <xf numFmtId="0" fontId="3" fillId="0" borderId="1">
      <alignment horizontal="left" vertical="center"/>
    </xf>
    <xf numFmtId="0" fontId="42" fillId="32" borderId="0" applyNumberFormat="0" applyBorder="0" applyAlignment="0" applyProtection="0">
      <alignment vertical="center"/>
    </xf>
    <xf numFmtId="0" fontId="4" fillId="0" borderId="4">
      <alignment horizontal="center" vertical="center"/>
    </xf>
    <xf numFmtId="4" fontId="58" fillId="0" borderId="13">
      <alignment horizontal="right" vertical="center"/>
    </xf>
    <xf numFmtId="0" fontId="3" fillId="0" borderId="1">
      <alignment horizontal="right" vertical="center"/>
    </xf>
    <xf numFmtId="179" fontId="14" fillId="0" borderId="1">
      <alignment horizontal="right" vertical="center"/>
    </xf>
    <xf numFmtId="0" fontId="4" fillId="0" borderId="2">
      <alignment horizontal="center" vertical="center"/>
    </xf>
    <xf numFmtId="0" fontId="12" fillId="0" borderId="0">
      <alignment vertical="top"/>
    </xf>
    <xf numFmtId="0" fontId="12" fillId="0" borderId="0"/>
    <xf numFmtId="0" fontId="1" fillId="0" borderId="10">
      <alignment horizontal="center" vertical="center" wrapText="1"/>
      <protection locked="0"/>
    </xf>
    <xf numFmtId="0" fontId="4" fillId="0" borderId="4">
      <alignment horizontal="center" vertical="center"/>
    </xf>
    <xf numFmtId="0" fontId="4" fillId="0" borderId="2">
      <alignment horizontal="center" vertical="center"/>
    </xf>
    <xf numFmtId="0" fontId="1" fillId="0" borderId="0"/>
    <xf numFmtId="0" fontId="1" fillId="0" borderId="11">
      <alignment horizontal="center" vertical="center" wrapText="1"/>
    </xf>
    <xf numFmtId="49" fontId="16" fillId="0" borderId="0">
      <protection locked="0"/>
    </xf>
    <xf numFmtId="176" fontId="3" fillId="0" borderId="1">
      <alignment horizontal="right" vertical="center" wrapText="1"/>
      <protection locked="0"/>
    </xf>
    <xf numFmtId="10" fontId="14" fillId="0" borderId="1">
      <alignment horizontal="right" vertical="center"/>
    </xf>
    <xf numFmtId="0" fontId="4" fillId="0" borderId="7">
      <alignment horizontal="center" vertical="center" wrapText="1"/>
    </xf>
    <xf numFmtId="0" fontId="3" fillId="0" borderId="1">
      <alignment horizontal="left" vertical="center"/>
    </xf>
    <xf numFmtId="0" fontId="4" fillId="0" borderId="4">
      <alignment horizontal="center" vertical="center"/>
    </xf>
    <xf numFmtId="0" fontId="4" fillId="0" borderId="1">
      <alignment horizontal="center" vertical="center"/>
    </xf>
    <xf numFmtId="0" fontId="1" fillId="0" borderId="12">
      <alignment horizontal="center" vertical="center"/>
    </xf>
    <xf numFmtId="0" fontId="3" fillId="0" borderId="0">
      <alignment horizontal="left" vertical="center"/>
    </xf>
    <xf numFmtId="49" fontId="4" fillId="0" borderId="7">
      <alignment horizontal="center" vertical="center" wrapText="1"/>
    </xf>
    <xf numFmtId="4" fontId="4" fillId="0" borderId="1">
      <alignment vertical="center"/>
    </xf>
    <xf numFmtId="0" fontId="2" fillId="0" borderId="0">
      <alignment horizontal="center" vertical="center"/>
    </xf>
    <xf numFmtId="0" fontId="8" fillId="0" borderId="0">
      <alignment horizontal="center" vertical="center"/>
    </xf>
    <xf numFmtId="0" fontId="59" fillId="0" borderId="6">
      <alignment horizontal="center" vertical="center"/>
    </xf>
    <xf numFmtId="0" fontId="4" fillId="0" borderId="5">
      <alignment horizontal="center" vertical="center"/>
    </xf>
    <xf numFmtId="0" fontId="4" fillId="0" borderId="10">
      <alignment horizontal="center" vertical="center"/>
    </xf>
    <xf numFmtId="178" fontId="14" fillId="0" borderId="1">
      <alignment horizontal="right" vertical="center"/>
    </xf>
    <xf numFmtId="0" fontId="3" fillId="0" borderId="12">
      <alignment horizontal="left" vertical="center" wrapText="1"/>
    </xf>
    <xf numFmtId="0" fontId="4" fillId="0" borderId="0">
      <protection locked="0"/>
    </xf>
    <xf numFmtId="49" fontId="1" fillId="0" borderId="0"/>
    <xf numFmtId="0" fontId="4" fillId="0" borderId="5">
      <alignment horizontal="center" vertical="center"/>
    </xf>
    <xf numFmtId="49" fontId="14" fillId="0" borderId="1">
      <alignment horizontal="left" vertical="center" wrapText="1"/>
    </xf>
    <xf numFmtId="0" fontId="38" fillId="0" borderId="0">
      <alignment vertical="top"/>
      <protection locked="0"/>
    </xf>
    <xf numFmtId="178" fontId="14" fillId="0" borderId="1">
      <alignment horizontal="right" vertical="center"/>
    </xf>
    <xf numFmtId="180" fontId="14" fillId="0" borderId="1">
      <alignment horizontal="right" vertical="center"/>
    </xf>
    <xf numFmtId="0" fontId="12" fillId="0" borderId="0">
      <alignment vertical="top"/>
    </xf>
    <xf numFmtId="0" fontId="4" fillId="0" borderId="0">
      <alignment horizontal="right" wrapText="1"/>
    </xf>
    <xf numFmtId="49" fontId="1" fillId="0" borderId="0"/>
    <xf numFmtId="181" fontId="14" fillId="0" borderId="1">
      <alignment horizontal="right" vertical="center"/>
    </xf>
    <xf numFmtId="0" fontId="4" fillId="0" borderId="5">
      <alignment horizontal="center" vertical="center"/>
    </xf>
    <xf numFmtId="0" fontId="59" fillId="0" borderId="7">
      <alignment horizontal="center" vertical="center"/>
    </xf>
    <xf numFmtId="0" fontId="12" fillId="0" borderId="1"/>
    <xf numFmtId="0" fontId="4" fillId="0" borderId="0"/>
    <xf numFmtId="0" fontId="3" fillId="0" borderId="4">
      <alignment horizontal="left" vertical="center"/>
    </xf>
    <xf numFmtId="49" fontId="4" fillId="0" borderId="1">
      <alignment horizontal="center" vertical="center"/>
      <protection locked="0"/>
    </xf>
    <xf numFmtId="0" fontId="4" fillId="0" borderId="7">
      <alignment horizontal="center" vertical="center"/>
      <protection locked="0"/>
    </xf>
    <xf numFmtId="0" fontId="1" fillId="0" borderId="1">
      <alignment horizontal="center" vertical="center"/>
    </xf>
    <xf numFmtId="0" fontId="1" fillId="0" borderId="6">
      <alignment horizontal="center" vertical="center" wrapText="1"/>
    </xf>
    <xf numFmtId="0" fontId="1" fillId="0" borderId="1"/>
    <xf numFmtId="0" fontId="1" fillId="0" borderId="1"/>
    <xf numFmtId="0" fontId="1" fillId="0" borderId="0">
      <alignment horizontal="right" vertical="center"/>
    </xf>
    <xf numFmtId="0" fontId="3" fillId="0" borderId="7">
      <alignment horizontal="right" vertical="center"/>
      <protection locked="0"/>
    </xf>
    <xf numFmtId="3" fontId="1" fillId="0" borderId="5">
      <alignment horizontal="center" vertical="center"/>
    </xf>
    <xf numFmtId="0" fontId="58" fillId="0" borderId="4">
      <alignment horizontal="center" vertical="center"/>
    </xf>
    <xf numFmtId="0" fontId="4" fillId="0" borderId="7">
      <alignment horizontal="center" vertical="center"/>
    </xf>
    <xf numFmtId="0" fontId="1" fillId="0" borderId="0">
      <alignment horizontal="right"/>
    </xf>
    <xf numFmtId="4" fontId="3" fillId="0" borderId="1">
      <alignment horizontal="right" vertical="center"/>
    </xf>
    <xf numFmtId="3" fontId="1" fillId="0" borderId="1">
      <alignment horizontal="center" vertical="center"/>
    </xf>
    <xf numFmtId="0" fontId="58" fillId="0" borderId="4">
      <alignment horizontal="center" vertical="center"/>
      <protection locked="0"/>
    </xf>
    <xf numFmtId="4" fontId="3" fillId="0" borderId="1">
      <alignment horizontal="right" vertical="center"/>
      <protection locked="0"/>
    </xf>
    <xf numFmtId="0" fontId="1" fillId="0" borderId="0">
      <protection locked="0"/>
    </xf>
    <xf numFmtId="0" fontId="1" fillId="0" borderId="0"/>
    <xf numFmtId="0" fontId="4" fillId="0" borderId="5">
      <alignment horizontal="center" vertical="center"/>
      <protection locked="0"/>
    </xf>
    <xf numFmtId="0" fontId="12" fillId="0" borderId="1">
      <alignment horizontal="center" vertical="center"/>
    </xf>
    <xf numFmtId="0" fontId="2" fillId="0" borderId="0">
      <alignment horizontal="center" vertical="top"/>
    </xf>
    <xf numFmtId="0" fontId="1" fillId="0" borderId="6">
      <alignment horizontal="center" vertical="center" wrapText="1"/>
      <protection locked="0"/>
    </xf>
    <xf numFmtId="0" fontId="2" fillId="0" borderId="0">
      <alignment horizontal="center" vertical="center"/>
      <protection locked="0"/>
    </xf>
    <xf numFmtId="0" fontId="8" fillId="0" borderId="0">
      <alignment horizontal="center" vertical="center" wrapText="1"/>
    </xf>
    <xf numFmtId="0" fontId="4" fillId="0" borderId="6">
      <alignment horizontal="center" vertical="center"/>
      <protection locked="0"/>
    </xf>
    <xf numFmtId="0" fontId="3" fillId="0" borderId="0">
      <alignment horizontal="right" vertical="center"/>
      <protection locked="0"/>
    </xf>
    <xf numFmtId="0" fontId="36" fillId="0" borderId="0">
      <alignment horizontal="center" vertical="center"/>
    </xf>
    <xf numFmtId="0" fontId="4" fillId="0" borderId="0">
      <protection locked="0"/>
    </xf>
    <xf numFmtId="0" fontId="3" fillId="0" borderId="0">
      <alignment horizontal="left" vertical="center"/>
    </xf>
    <xf numFmtId="0" fontId="4" fillId="0" borderId="1">
      <alignment horizontal="center" vertical="center"/>
      <protection locked="0"/>
    </xf>
    <xf numFmtId="0" fontId="4" fillId="0" borderId="7">
      <alignment horizontal="center" vertical="center"/>
    </xf>
    <xf numFmtId="0" fontId="4" fillId="0" borderId="2">
      <alignment horizontal="center" vertical="center" wrapText="1"/>
    </xf>
    <xf numFmtId="0" fontId="1" fillId="0" borderId="7">
      <alignment horizontal="center" vertical="center"/>
    </xf>
    <xf numFmtId="4" fontId="3" fillId="0" borderId="1">
      <alignment horizontal="right" vertical="center"/>
    </xf>
    <xf numFmtId="0" fontId="58" fillId="0" borderId="1">
      <alignment horizontal="center" vertical="center"/>
    </xf>
    <xf numFmtId="0" fontId="4" fillId="0" borderId="3">
      <alignment horizontal="center" vertical="center" wrapText="1"/>
    </xf>
    <xf numFmtId="4" fontId="4" fillId="0" borderId="1">
      <alignment vertical="center"/>
      <protection locked="0"/>
    </xf>
    <xf numFmtId="4" fontId="3" fillId="0" borderId="1">
      <alignment horizontal="right" vertical="center"/>
      <protection locked="0"/>
    </xf>
    <xf numFmtId="0" fontId="3" fillId="0" borderId="0">
      <alignment horizontal="right"/>
    </xf>
    <xf numFmtId="0" fontId="4" fillId="0" borderId="4">
      <alignment horizontal="center" vertical="center" wrapText="1"/>
    </xf>
    <xf numFmtId="0" fontId="38" fillId="0" borderId="0">
      <alignment vertical="top"/>
      <protection locked="0"/>
    </xf>
    <xf numFmtId="4" fontId="3" fillId="0" borderId="13">
      <alignment horizontal="right" vertical="center"/>
      <protection locked="0"/>
    </xf>
    <xf numFmtId="4" fontId="58" fillId="0" borderId="1">
      <alignment horizontal="right" vertical="center"/>
    </xf>
    <xf numFmtId="0" fontId="3" fillId="0" borderId="4">
      <alignment horizontal="left" vertical="center" wrapText="1"/>
    </xf>
    <xf numFmtId="4" fontId="3" fillId="0" borderId="13">
      <alignment horizontal="right" vertical="center"/>
    </xf>
    <xf numFmtId="4" fontId="58" fillId="0" borderId="1">
      <alignment horizontal="right" vertical="center"/>
      <protection locked="0"/>
    </xf>
    <xf numFmtId="0" fontId="3" fillId="0" borderId="13">
      <alignment horizontal="center" vertical="center"/>
    </xf>
    <xf numFmtId="0" fontId="38" fillId="0" borderId="0">
      <alignment vertical="top"/>
      <protection locked="0"/>
    </xf>
    <xf numFmtId="0" fontId="1" fillId="0" borderId="14">
      <alignment horizontal="center" vertical="center" wrapText="1"/>
    </xf>
    <xf numFmtId="0" fontId="30" fillId="0" borderId="0">
      <alignment horizontal="center" vertical="center"/>
    </xf>
    <xf numFmtId="0" fontId="1" fillId="0" borderId="0"/>
    <xf numFmtId="0" fontId="4" fillId="0" borderId="0">
      <alignment horizontal="left" vertical="center"/>
    </xf>
    <xf numFmtId="0" fontId="8" fillId="0" borderId="0">
      <alignment horizontal="center" vertical="center"/>
      <protection locked="0"/>
    </xf>
    <xf numFmtId="0" fontId="4" fillId="0" borderId="5">
      <alignment horizontal="center" vertical="center"/>
    </xf>
    <xf numFmtId="0" fontId="3" fillId="0" borderId="0">
      <alignment horizontal="left" vertical="center"/>
    </xf>
    <xf numFmtId="49" fontId="4" fillId="0" borderId="1">
      <alignment horizontal="center" vertical="center"/>
    </xf>
    <xf numFmtId="0" fontId="1" fillId="0" borderId="3">
      <alignment horizontal="center" vertical="center" wrapText="1"/>
    </xf>
    <xf numFmtId="0" fontId="4" fillId="0" borderId="1">
      <alignment vertical="center" wrapText="1"/>
    </xf>
    <xf numFmtId="0" fontId="1" fillId="0" borderId="4">
      <alignment horizontal="center" vertical="center"/>
    </xf>
    <xf numFmtId="49" fontId="1" fillId="0" borderId="1"/>
    <xf numFmtId="0" fontId="1" fillId="0" borderId="5">
      <alignment horizontal="center" vertical="center"/>
    </xf>
    <xf numFmtId="0" fontId="59" fillId="0" borderId="5">
      <alignment horizontal="center" vertical="center"/>
    </xf>
    <xf numFmtId="0" fontId="3" fillId="0" borderId="1">
      <alignment horizontal="left" vertical="center" wrapText="1"/>
    </xf>
    <xf numFmtId="0" fontId="3" fillId="0" borderId="5">
      <alignment horizontal="center" vertical="center"/>
      <protection locked="0"/>
    </xf>
    <xf numFmtId="0" fontId="1" fillId="0" borderId="6">
      <alignment horizontal="center" vertical="center"/>
      <protection locked="0"/>
    </xf>
    <xf numFmtId="0" fontId="1" fillId="0" borderId="12">
      <alignment horizontal="center" vertical="center" wrapText="1"/>
      <protection locked="0"/>
    </xf>
    <xf numFmtId="0" fontId="1" fillId="0" borderId="14">
      <alignment horizontal="center" vertical="center"/>
      <protection locked="0"/>
    </xf>
    <xf numFmtId="0" fontId="1" fillId="0" borderId="7">
      <alignment horizontal="center" vertical="center" wrapText="1"/>
    </xf>
    <xf numFmtId="0" fontId="1" fillId="0" borderId="0"/>
    <xf numFmtId="0" fontId="1" fillId="0" borderId="1">
      <alignment horizontal="center" vertical="center"/>
      <protection locked="0"/>
    </xf>
    <xf numFmtId="0" fontId="1" fillId="0" borderId="12">
      <alignment horizontal="center" vertical="center" wrapText="1"/>
    </xf>
    <xf numFmtId="0" fontId="2" fillId="0" borderId="0">
      <alignment horizontal="center" vertical="center"/>
      <protection locked="0"/>
    </xf>
    <xf numFmtId="0" fontId="3" fillId="0" borderId="0">
      <alignment vertical="top"/>
      <protection locked="0"/>
    </xf>
    <xf numFmtId="0" fontId="1" fillId="0" borderId="11">
      <alignment horizontal="center" vertical="center" wrapText="1"/>
      <protection locked="0"/>
    </xf>
    <xf numFmtId="0" fontId="3" fillId="0" borderId="0">
      <alignment horizontal="left" vertical="center"/>
      <protection locked="0"/>
    </xf>
    <xf numFmtId="0" fontId="1" fillId="0" borderId="4">
      <alignment horizontal="center" vertical="center"/>
      <protection locked="0"/>
    </xf>
    <xf numFmtId="0" fontId="3" fillId="0" borderId="12">
      <alignment horizontal="right" vertical="center"/>
      <protection locked="0"/>
    </xf>
    <xf numFmtId="0" fontId="4" fillId="0" borderId="3">
      <alignment horizontal="center" vertical="center" wrapText="1"/>
      <protection locked="0"/>
    </xf>
    <xf numFmtId="3" fontId="1" fillId="0" borderId="4">
      <alignment horizontal="center" vertical="center"/>
    </xf>
    <xf numFmtId="0" fontId="3" fillId="0" borderId="0">
      <alignment horizontal="right" wrapText="1"/>
      <protection locked="0"/>
    </xf>
    <xf numFmtId="0" fontId="4" fillId="0" borderId="3">
      <alignment horizontal="center" vertical="center"/>
    </xf>
    <xf numFmtId="4" fontId="3" fillId="0" borderId="4">
      <alignment horizontal="right" vertical="center"/>
      <protection locked="0"/>
    </xf>
    <xf numFmtId="0" fontId="1" fillId="0" borderId="10">
      <alignment horizontal="center" vertical="center" wrapText="1"/>
    </xf>
    <xf numFmtId="0" fontId="4" fillId="0" borderId="4">
      <alignment horizontal="center" vertical="center"/>
      <protection locked="0"/>
    </xf>
    <xf numFmtId="3" fontId="1" fillId="0" borderId="12">
      <alignment horizontal="center" vertical="center"/>
    </xf>
    <xf numFmtId="0" fontId="3" fillId="0" borderId="12">
      <alignment horizontal="right" vertical="center"/>
    </xf>
    <xf numFmtId="0" fontId="1" fillId="0" borderId="1">
      <alignment horizontal="center" vertical="center"/>
      <protection locked="0"/>
    </xf>
    <xf numFmtId="0" fontId="1" fillId="0" borderId="1"/>
    <xf numFmtId="0" fontId="3" fillId="0" borderId="1">
      <alignment horizontal="left" vertical="center"/>
    </xf>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1" fillId="0" borderId="0"/>
    <xf numFmtId="0" fontId="4" fillId="0" borderId="2">
      <alignment horizontal="center" vertical="center" wrapText="1"/>
    </xf>
    <xf numFmtId="0" fontId="3" fillId="0" borderId="0">
      <alignment horizontal="left" vertical="center" wrapText="1"/>
      <protection locked="0"/>
    </xf>
    <xf numFmtId="0" fontId="4" fillId="0" borderId="4">
      <alignment horizontal="center" vertical="center"/>
    </xf>
    <xf numFmtId="0" fontId="4" fillId="0" borderId="4">
      <alignment horizontal="center" vertical="center" wrapText="1"/>
    </xf>
    <xf numFmtId="0" fontId="4" fillId="0" borderId="2">
      <alignment horizontal="center" vertical="center" wrapText="1"/>
    </xf>
    <xf numFmtId="0" fontId="3" fillId="0" borderId="1">
      <alignment horizontal="right" vertical="center" wrapText="1"/>
    </xf>
    <xf numFmtId="0" fontId="3" fillId="0" borderId="7">
      <alignment horizontal="left" vertical="center"/>
    </xf>
    <xf numFmtId="0" fontId="3" fillId="0" borderId="1">
      <alignment horizontal="right" vertical="center" wrapText="1"/>
      <protection locked="0"/>
    </xf>
    <xf numFmtId="0" fontId="4" fillId="0" borderId="0"/>
    <xf numFmtId="0" fontId="16" fillId="0" borderId="0">
      <alignment horizontal="right"/>
      <protection locked="0"/>
    </xf>
    <xf numFmtId="0" fontId="4" fillId="0" borderId="4">
      <alignment horizontal="center" vertical="center"/>
    </xf>
    <xf numFmtId="0" fontId="58" fillId="0" borderId="1">
      <alignment horizontal="center" vertical="center"/>
    </xf>
    <xf numFmtId="0" fontId="4" fillId="0" borderId="5">
      <alignment horizontal="center" vertical="center"/>
    </xf>
    <xf numFmtId="0" fontId="4" fillId="0" borderId="2">
      <alignment horizontal="center" vertical="center"/>
    </xf>
    <xf numFmtId="0" fontId="17" fillId="0" borderId="0">
      <alignment horizontal="center" vertical="center" wrapText="1"/>
      <protection locked="0"/>
    </xf>
    <xf numFmtId="0" fontId="3" fillId="0" borderId="4">
      <alignment horizontal="left" vertical="center" wrapText="1"/>
    </xf>
    <xf numFmtId="0" fontId="58" fillId="0" borderId="1">
      <alignment horizontal="center" vertical="center"/>
      <protection locked="0"/>
    </xf>
    <xf numFmtId="0" fontId="38" fillId="0" borderId="0">
      <alignment vertical="top"/>
      <protection locked="0"/>
    </xf>
    <xf numFmtId="0" fontId="4" fillId="0" borderId="6">
      <alignment horizontal="center" vertical="center"/>
    </xf>
    <xf numFmtId="0" fontId="3" fillId="0" borderId="0">
      <alignment horizontal="left" vertical="center"/>
      <protection locked="0"/>
    </xf>
    <xf numFmtId="0" fontId="1" fillId="0" borderId="13">
      <alignment horizontal="center" vertical="center" wrapText="1"/>
      <protection locked="0"/>
    </xf>
    <xf numFmtId="0" fontId="35" fillId="0" borderId="0">
      <alignment horizontal="center" vertical="center"/>
    </xf>
    <xf numFmtId="0" fontId="1" fillId="0" borderId="1">
      <alignment horizontal="center" vertical="center"/>
      <protection locked="0"/>
    </xf>
    <xf numFmtId="0" fontId="4" fillId="0" borderId="2">
      <alignment horizontal="center" vertical="center"/>
      <protection locked="0"/>
    </xf>
    <xf numFmtId="0" fontId="4" fillId="0" borderId="0">
      <alignment horizontal="left" vertical="center" wrapText="1"/>
    </xf>
    <xf numFmtId="0" fontId="3" fillId="0" borderId="12">
      <alignment horizontal="left" vertical="center" wrapText="1"/>
    </xf>
    <xf numFmtId="0" fontId="1" fillId="0" borderId="12">
      <alignment horizontal="center" vertical="center" wrapText="1"/>
    </xf>
    <xf numFmtId="0" fontId="4" fillId="0" borderId="0">
      <alignment wrapText="1"/>
    </xf>
    <xf numFmtId="0" fontId="3" fillId="0" borderId="1">
      <alignment horizontal="left" vertical="center" wrapText="1"/>
      <protection locked="0"/>
    </xf>
    <xf numFmtId="4" fontId="3" fillId="0" borderId="12">
      <alignment horizontal="right" vertical="center"/>
    </xf>
    <xf numFmtId="3" fontId="4" fillId="0" borderId="12">
      <alignment horizontal="center" vertical="center"/>
    </xf>
    <xf numFmtId="0" fontId="1" fillId="0" borderId="0">
      <alignment vertical="top"/>
      <protection locked="0"/>
    </xf>
    <xf numFmtId="0" fontId="4" fillId="0" borderId="6">
      <alignment horizontal="center" vertical="center"/>
    </xf>
    <xf numFmtId="0" fontId="4" fillId="0" borderId="12">
      <alignment horizontal="center" vertical="center"/>
      <protection locked="0"/>
    </xf>
    <xf numFmtId="0" fontId="4" fillId="0" borderId="3">
      <alignment horizontal="center" vertical="center"/>
      <protection locked="0"/>
    </xf>
    <xf numFmtId="0" fontId="4" fillId="0" borderId="7">
      <alignment horizontal="center" vertical="center"/>
    </xf>
    <xf numFmtId="0" fontId="1" fillId="0" borderId="10">
      <alignment horizontal="center" vertical="center"/>
    </xf>
    <xf numFmtId="0" fontId="3" fillId="0" borderId="6">
      <alignment horizontal="left" vertical="center"/>
      <protection locked="0"/>
    </xf>
    <xf numFmtId="0" fontId="4" fillId="0" borderId="5">
      <alignment horizontal="center" vertical="center"/>
      <protection locked="0"/>
    </xf>
    <xf numFmtId="3" fontId="4" fillId="0" borderId="12">
      <alignment horizontal="center" vertical="center"/>
      <protection locked="0"/>
    </xf>
    <xf numFmtId="0" fontId="1" fillId="0" borderId="10">
      <alignment horizontal="center" vertical="center" wrapText="1"/>
    </xf>
    <xf numFmtId="49" fontId="1" fillId="0" borderId="0">
      <protection locked="0"/>
    </xf>
    <xf numFmtId="0" fontId="4" fillId="0" borderId="2">
      <alignment horizontal="center" vertical="center"/>
      <protection locked="0"/>
    </xf>
    <xf numFmtId="0" fontId="4" fillId="0" borderId="6">
      <alignment horizontal="center" vertical="center" wrapText="1"/>
    </xf>
    <xf numFmtId="0" fontId="4" fillId="0" borderId="7">
      <alignment horizontal="center" vertical="center" wrapText="1"/>
    </xf>
    <xf numFmtId="0" fontId="1" fillId="0" borderId="0">
      <protection locked="0"/>
    </xf>
    <xf numFmtId="0" fontId="4" fillId="0" borderId="6">
      <alignment horizontal="center" vertical="center"/>
      <protection locked="0"/>
    </xf>
    <xf numFmtId="0" fontId="1" fillId="0" borderId="0"/>
    <xf numFmtId="0" fontId="4" fillId="0" borderId="12">
      <alignment horizontal="center" vertical="center" wrapText="1"/>
      <protection locked="0"/>
    </xf>
    <xf numFmtId="0" fontId="38" fillId="0" borderId="0">
      <alignment vertical="top"/>
      <protection locked="0"/>
    </xf>
    <xf numFmtId="0" fontId="4" fillId="0" borderId="0">
      <protection locked="0"/>
    </xf>
    <xf numFmtId="0" fontId="4" fillId="0" borderId="5">
      <alignment horizontal="center" vertical="center" wrapText="1"/>
      <protection locked="0"/>
    </xf>
    <xf numFmtId="0" fontId="2" fillId="0" borderId="0">
      <alignment horizontal="center" vertical="center"/>
    </xf>
    <xf numFmtId="3" fontId="4" fillId="0" borderId="12">
      <alignment horizontal="center" vertical="top"/>
      <protection locked="0"/>
    </xf>
    <xf numFmtId="0" fontId="4" fillId="0" borderId="1">
      <alignment horizontal="center" vertical="center" wrapText="1"/>
      <protection locked="0"/>
    </xf>
    <xf numFmtId="0" fontId="4" fillId="0" borderId="4">
      <alignment horizontal="center" vertical="center" wrapText="1"/>
      <protection locked="0"/>
    </xf>
    <xf numFmtId="0" fontId="3" fillId="0" borderId="0">
      <alignment horizontal="left" vertical="center"/>
      <protection locked="0"/>
    </xf>
    <xf numFmtId="0" fontId="1" fillId="0" borderId="12">
      <alignment horizontal="center" vertical="top"/>
    </xf>
    <xf numFmtId="0" fontId="2" fillId="0" borderId="0">
      <alignment horizontal="center" vertical="center"/>
    </xf>
    <xf numFmtId="0" fontId="3" fillId="0" borderId="1">
      <alignment horizontal="right" vertical="center"/>
      <protection locked="0"/>
    </xf>
    <xf numFmtId="0" fontId="4" fillId="0" borderId="2">
      <alignment horizontal="center" vertical="center" wrapText="1"/>
      <protection locked="0"/>
    </xf>
    <xf numFmtId="0" fontId="8"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4" fillId="0" borderId="7">
      <alignment horizontal="center" vertical="center"/>
    </xf>
    <xf numFmtId="0" fontId="1" fillId="0" borderId="0">
      <alignment horizontal="right"/>
      <protection locked="0"/>
    </xf>
    <xf numFmtId="0" fontId="4" fillId="0" borderId="1">
      <alignment horizontal="center" vertical="center"/>
      <protection locked="0"/>
    </xf>
    <xf numFmtId="0" fontId="4" fillId="0" borderId="2">
      <alignment horizontal="center" vertical="center"/>
      <protection locked="0"/>
    </xf>
    <xf numFmtId="4" fontId="58" fillId="0" borderId="1">
      <alignment horizontal="right" vertical="center"/>
    </xf>
    <xf numFmtId="0" fontId="4" fillId="0" borderId="7">
      <alignment horizontal="center" vertical="center"/>
    </xf>
    <xf numFmtId="0" fontId="3" fillId="0" borderId="1">
      <alignment horizontal="left" vertical="center" wrapText="1"/>
      <protection locked="0"/>
    </xf>
    <xf numFmtId="0" fontId="4" fillId="0" borderId="4">
      <alignment horizontal="center" vertical="center" wrapText="1"/>
    </xf>
    <xf numFmtId="0" fontId="3" fillId="0" borderId="1">
      <alignment horizontal="left" vertical="center"/>
      <protection locked="0"/>
    </xf>
    <xf numFmtId="0" fontId="1" fillId="0" borderId="6">
      <alignment horizontal="center" vertical="center"/>
      <protection locked="0"/>
    </xf>
    <xf numFmtId="4" fontId="3" fillId="0" borderId="1">
      <alignment horizontal="right" vertical="center"/>
    </xf>
    <xf numFmtId="0" fontId="3" fillId="0" borderId="0">
      <alignment horizontal="right" vertical="center"/>
    </xf>
    <xf numFmtId="0" fontId="1" fillId="0" borderId="0"/>
    <xf numFmtId="4" fontId="3" fillId="0" borderId="1">
      <alignment horizontal="right" vertical="center"/>
      <protection locked="0"/>
    </xf>
    <xf numFmtId="0" fontId="3" fillId="0" borderId="0">
      <alignment horizontal="right"/>
    </xf>
    <xf numFmtId="0" fontId="58" fillId="0" borderId="1">
      <alignment horizontal="right" vertical="center"/>
    </xf>
    <xf numFmtId="0" fontId="38" fillId="0" borderId="0">
      <alignment vertical="top"/>
      <protection locked="0"/>
    </xf>
    <xf numFmtId="49" fontId="1" fillId="0" borderId="0"/>
    <xf numFmtId="0" fontId="17"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60" fillId="0" borderId="0"/>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10">
      <alignment horizontal="center" vertical="center"/>
    </xf>
    <xf numFmtId="0" fontId="4" fillId="0" borderId="12">
      <alignment horizontal="center" vertical="center"/>
    </xf>
    <xf numFmtId="0" fontId="1" fillId="0" borderId="1">
      <alignment horizontal="center"/>
    </xf>
    <xf numFmtId="0" fontId="38" fillId="0" borderId="0">
      <alignment vertical="top"/>
      <protection locked="0"/>
    </xf>
    <xf numFmtId="49" fontId="1" fillId="0" borderId="0">
      <alignment horizontal="center"/>
    </xf>
    <xf numFmtId="0" fontId="4" fillId="0" borderId="6">
      <alignment horizontal="center" vertical="center"/>
    </xf>
    <xf numFmtId="49" fontId="4" fillId="0" borderId="6">
      <alignment horizontal="center" vertical="center" wrapText="1"/>
    </xf>
    <xf numFmtId="0" fontId="1" fillId="0" borderId="0">
      <alignment horizontal="center" wrapText="1"/>
    </xf>
    <xf numFmtId="0" fontId="25"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26" fillId="0" borderId="1">
      <alignment horizontal="center" vertical="center" wrapText="1"/>
    </xf>
    <xf numFmtId="0" fontId="14" fillId="0" borderId="0">
      <alignment vertical="top"/>
      <protection locked="0"/>
    </xf>
    <xf numFmtId="4" fontId="3" fillId="0" borderId="1">
      <alignment horizontal="right" vertical="center"/>
    </xf>
    <xf numFmtId="0" fontId="26"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26" fillId="0" borderId="5">
      <alignment horizontal="center" vertical="center" wrapText="1"/>
    </xf>
    <xf numFmtId="4" fontId="3" fillId="0" borderId="5">
      <alignment horizontal="right" vertical="center"/>
    </xf>
    <xf numFmtId="0" fontId="4" fillId="0" borderId="7">
      <alignment horizontal="center" vertical="center"/>
    </xf>
    <xf numFmtId="0" fontId="61" fillId="0" borderId="0">
      <alignment vertical="center"/>
    </xf>
    <xf numFmtId="0" fontId="26" fillId="0" borderId="0">
      <alignment wrapText="1"/>
    </xf>
    <xf numFmtId="0" fontId="3" fillId="0" borderId="0">
      <alignment horizontal="right" wrapText="1"/>
    </xf>
    <xf numFmtId="0" fontId="1" fillId="0" borderId="0"/>
    <xf numFmtId="0" fontId="38" fillId="0" borderId="0">
      <alignment vertical="top"/>
      <protection locked="0"/>
    </xf>
    <xf numFmtId="0" fontId="4" fillId="0" borderId="6">
      <alignment horizontal="center" vertical="center"/>
    </xf>
    <xf numFmtId="0" fontId="26" fillId="0" borderId="0">
      <alignment horizontal="center"/>
    </xf>
    <xf numFmtId="0" fontId="26" fillId="0" borderId="0"/>
    <xf numFmtId="0" fontId="4" fillId="0" borderId="0"/>
    <xf numFmtId="0" fontId="1" fillId="0" borderId="1"/>
    <xf numFmtId="0" fontId="4" fillId="0" borderId="3">
      <alignment horizontal="center" vertical="center" wrapText="1"/>
      <protection locked="0"/>
    </xf>
    <xf numFmtId="0" fontId="4" fillId="0" borderId="6">
      <alignment horizontal="center" vertical="center"/>
    </xf>
    <xf numFmtId="0" fontId="4" fillId="0" borderId="7">
      <alignment horizontal="center" vertical="center"/>
      <protection locked="0"/>
    </xf>
    <xf numFmtId="0" fontId="4" fillId="0" borderId="4">
      <alignment horizontal="center" vertical="center" wrapText="1"/>
      <protection locked="0"/>
    </xf>
    <xf numFmtId="0" fontId="4" fillId="0" borderId="7">
      <alignment horizontal="center" vertical="center" wrapText="1"/>
      <protection locked="0"/>
    </xf>
    <xf numFmtId="0" fontId="4" fillId="0" borderId="5">
      <alignment horizontal="center" vertical="center"/>
    </xf>
    <xf numFmtId="0" fontId="1" fillId="0" borderId="1">
      <alignment horizontal="center" vertical="center"/>
    </xf>
    <xf numFmtId="0" fontId="4" fillId="0" borderId="7">
      <alignment horizontal="center" vertical="center"/>
    </xf>
    <xf numFmtId="0" fontId="1" fillId="0" borderId="7">
      <alignment horizontal="center"/>
    </xf>
    <xf numFmtId="0" fontId="3" fillId="0" borderId="1">
      <alignment horizontal="left" vertical="center" wrapText="1"/>
      <protection locked="0"/>
    </xf>
    <xf numFmtId="0" fontId="4" fillId="0" borderId="6">
      <alignment horizontal="center" vertical="center" wrapText="1"/>
      <protection locked="0"/>
    </xf>
    <xf numFmtId="0" fontId="38" fillId="0" borderId="0">
      <alignment vertical="top"/>
      <protection locked="0"/>
    </xf>
    <xf numFmtId="0" fontId="1" fillId="0" borderId="1"/>
    <xf numFmtId="0" fontId="1" fillId="0" borderId="1">
      <alignment horizontal="center"/>
    </xf>
    <xf numFmtId="49" fontId="16" fillId="0" borderId="0">
      <protection locked="0"/>
    </xf>
    <xf numFmtId="0" fontId="3" fillId="0" borderId="0">
      <alignment horizontal="right" vertical="center"/>
      <protection locked="0"/>
    </xf>
    <xf numFmtId="0" fontId="1" fillId="0" borderId="0">
      <alignment vertical="center"/>
    </xf>
    <xf numFmtId="49" fontId="4" fillId="0" borderId="2">
      <alignment horizontal="center" vertical="center" wrapText="1"/>
      <protection locked="0"/>
    </xf>
    <xf numFmtId="0" fontId="4" fillId="0" borderId="0">
      <alignment horizontal="left" vertical="center"/>
    </xf>
    <xf numFmtId="0" fontId="3" fillId="0" borderId="0">
      <alignment horizontal="right"/>
      <protection locked="0"/>
    </xf>
    <xf numFmtId="0" fontId="8" fillId="0" borderId="0">
      <alignment horizontal="center" vertical="center" wrapText="1"/>
    </xf>
    <xf numFmtId="49" fontId="4" fillId="0" borderId="3">
      <alignment horizontal="center" vertical="center" wrapText="1"/>
      <protection locked="0"/>
    </xf>
    <xf numFmtId="0" fontId="3" fillId="0" borderId="7">
      <alignment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3" fillId="0" borderId="1">
      <alignment horizontal="left" vertical="center" wrapText="1"/>
      <protection locked="0"/>
    </xf>
    <xf numFmtId="0" fontId="3" fillId="0" borderId="7">
      <alignment horizontal="left" vertical="center"/>
    </xf>
    <xf numFmtId="0" fontId="2" fillId="0" borderId="0">
      <alignment horizontal="center" vertical="center" wrapText="1"/>
    </xf>
    <xf numFmtId="0" fontId="3" fillId="0" borderId="1">
      <alignment horizontal="left" vertical="center" wrapText="1"/>
    </xf>
    <xf numFmtId="0" fontId="4" fillId="0" borderId="0"/>
    <xf numFmtId="0" fontId="4" fillId="0" borderId="0">
      <alignment wrapText="1"/>
    </xf>
    <xf numFmtId="0" fontId="4" fillId="0" borderId="2">
      <alignment horizontal="center" vertical="center"/>
    </xf>
    <xf numFmtId="0" fontId="4" fillId="0" borderId="13">
      <alignment horizontal="center" vertical="center" wrapText="1"/>
      <protection locked="0"/>
    </xf>
    <xf numFmtId="0" fontId="4" fillId="0" borderId="10">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11">
      <alignment horizontal="center" vertical="center" wrapText="1"/>
    </xf>
    <xf numFmtId="4" fontId="3" fillId="0" borderId="1">
      <alignment horizontal="right" vertical="center" wrapText="1"/>
    </xf>
    <xf numFmtId="0" fontId="4" fillId="0" borderId="6">
      <alignment horizontal="center" vertical="center"/>
    </xf>
    <xf numFmtId="0" fontId="4" fillId="0" borderId="12">
      <alignment horizontal="center" vertical="center" wrapText="1"/>
    </xf>
    <xf numFmtId="0" fontId="4" fillId="0" borderId="24">
      <alignment horizontal="center" vertical="center"/>
    </xf>
    <xf numFmtId="0" fontId="4" fillId="0" borderId="12">
      <alignment horizontal="center" vertical="center"/>
    </xf>
    <xf numFmtId="0" fontId="3" fillId="0" borderId="14">
      <alignment horizontal="left" vertical="center"/>
    </xf>
    <xf numFmtId="0" fontId="4" fillId="0" borderId="10">
      <alignment horizontal="center" vertical="center" wrapText="1"/>
      <protection locked="0"/>
    </xf>
    <xf numFmtId="0" fontId="4" fillId="0" borderId="7">
      <alignment horizontal="center" vertical="center"/>
    </xf>
    <xf numFmtId="0" fontId="3" fillId="0" borderId="0">
      <alignment horizontal="right" vertical="center"/>
    </xf>
    <xf numFmtId="0" fontId="4" fillId="0" borderId="12">
      <alignment horizontal="center" vertical="center" wrapText="1"/>
      <protection locked="0"/>
    </xf>
    <xf numFmtId="0" fontId="1" fillId="0" borderId="0">
      <protection locked="0"/>
    </xf>
    <xf numFmtId="4" fontId="3" fillId="0" borderId="1">
      <alignment horizontal="right" vertical="center"/>
      <protection locked="0"/>
    </xf>
    <xf numFmtId="0" fontId="3" fillId="0" borderId="0">
      <alignment horizontal="right"/>
    </xf>
    <xf numFmtId="0" fontId="3" fillId="0" borderId="12">
      <alignment horizontal="right" vertical="center"/>
      <protection locked="0"/>
    </xf>
    <xf numFmtId="0" fontId="2" fillId="0" borderId="0">
      <alignment horizontal="center" vertical="center"/>
      <protection locked="0"/>
    </xf>
    <xf numFmtId="4" fontId="3" fillId="0" borderId="1">
      <alignment horizontal="right" vertical="center"/>
    </xf>
    <xf numFmtId="0" fontId="38" fillId="0" borderId="0">
      <alignment vertical="top"/>
      <protection locked="0"/>
    </xf>
    <xf numFmtId="0" fontId="3" fillId="0" borderId="1">
      <alignment horizontal="right" vertical="center" wrapText="1"/>
      <protection locked="0"/>
    </xf>
    <xf numFmtId="0" fontId="1" fillId="0" borderId="0">
      <alignment vertical="center"/>
    </xf>
    <xf numFmtId="0" fontId="8"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38" fillId="0" borderId="0">
      <alignment vertical="top"/>
      <protection locked="0"/>
    </xf>
    <xf numFmtId="0" fontId="1" fillId="0" borderId="0">
      <alignment vertical="center"/>
    </xf>
    <xf numFmtId="0" fontId="8"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7"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38" fillId="0" borderId="0">
      <alignment vertical="top"/>
      <protection locked="0"/>
    </xf>
    <xf numFmtId="0" fontId="4" fillId="0" borderId="7">
      <alignment horizontal="center" vertical="center"/>
    </xf>
    <xf numFmtId="0" fontId="16" fillId="0" borderId="0">
      <alignment horizontal="right"/>
      <protection locked="0"/>
    </xf>
    <xf numFmtId="0" fontId="17"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49" fontId="4" fillId="0" borderId="2">
      <alignment horizontal="center" vertical="center" wrapText="1"/>
      <protection locked="0"/>
    </xf>
    <xf numFmtId="176" fontId="3" fillId="0" borderId="1">
      <alignment horizontal="right" vertical="center" wrapText="1"/>
    </xf>
    <xf numFmtId="49" fontId="4" fillId="0" borderId="3">
      <alignment horizontal="center" vertical="center" wrapText="1"/>
      <protection locked="0"/>
    </xf>
    <xf numFmtId="0" fontId="3" fillId="0" borderId="0">
      <alignment horizontal="right"/>
    </xf>
    <xf numFmtId="49" fontId="4" fillId="0" borderId="1">
      <alignment horizontal="center" vertical="center"/>
      <protection locked="0"/>
    </xf>
    <xf numFmtId="0" fontId="4" fillId="0" borderId="7">
      <alignment horizontal="center" vertical="center"/>
    </xf>
    <xf numFmtId="0" fontId="4" fillId="0" borderId="2">
      <alignment horizontal="center" vertical="center"/>
    </xf>
    <xf numFmtId="0" fontId="17" fillId="0" borderId="0">
      <alignment horizontal="center" vertical="center"/>
      <protection locked="0"/>
    </xf>
    <xf numFmtId="0" fontId="4" fillId="0" borderId="5">
      <alignment horizontal="center" vertical="center" wrapText="1"/>
    </xf>
    <xf numFmtId="49" fontId="4" fillId="0" borderId="1">
      <alignment horizontal="center" vertical="center"/>
      <protection locked="0"/>
    </xf>
    <xf numFmtId="0" fontId="3" fillId="0" borderId="1">
      <alignment horizontal="right" vertical="center" wrapText="1"/>
    </xf>
    <xf numFmtId="49" fontId="1" fillId="0" borderId="0"/>
    <xf numFmtId="0" fontId="3" fillId="0" borderId="1">
      <alignment horizontal="right" vertical="center" wrapText="1"/>
      <protection locked="0"/>
    </xf>
    <xf numFmtId="0" fontId="4" fillId="0" borderId="2">
      <alignment horizontal="center" vertical="center"/>
    </xf>
    <xf numFmtId="0" fontId="17" fillId="0" borderId="0">
      <alignment horizontal="center" vertical="center"/>
      <protection locked="0"/>
    </xf>
    <xf numFmtId="0" fontId="4" fillId="0" borderId="6">
      <alignment horizontal="center" vertical="center" wrapText="1"/>
    </xf>
    <xf numFmtId="0" fontId="38" fillId="0" borderId="0">
      <alignment vertical="top"/>
      <protection locked="0"/>
    </xf>
    <xf numFmtId="0" fontId="4" fillId="0" borderId="1">
      <alignment horizontal="center" vertical="center"/>
    </xf>
    <xf numFmtId="0" fontId="1" fillId="0" borderId="7">
      <alignment horizontal="center" vertical="center"/>
      <protection locked="0"/>
    </xf>
    <xf numFmtId="0" fontId="3" fillId="0" borderId="1">
      <alignment horizontal="right" vertical="center"/>
    </xf>
    <xf numFmtId="176" fontId="3" fillId="0" borderId="1">
      <alignment horizontal="right" vertical="center"/>
      <protection locked="0"/>
    </xf>
    <xf numFmtId="0" fontId="1" fillId="0" borderId="0">
      <alignment horizontal="right"/>
    </xf>
    <xf numFmtId="0" fontId="3" fillId="0" borderId="1">
      <alignment horizontal="right" vertical="center"/>
      <protection locked="0"/>
    </xf>
    <xf numFmtId="176" fontId="3" fillId="0" borderId="1">
      <alignment horizontal="right" vertical="center"/>
    </xf>
    <xf numFmtId="0" fontId="17" fillId="0" borderId="0">
      <alignment horizontal="center" vertical="center"/>
    </xf>
    <xf numFmtId="0" fontId="1" fillId="0" borderId="0"/>
    <xf numFmtId="0" fontId="2" fillId="0" borderId="0">
      <alignment horizontal="center" vertical="center"/>
    </xf>
    <xf numFmtId="0" fontId="13" fillId="0" borderId="0">
      <alignment horizontal="center" vertical="center" wrapText="1"/>
    </xf>
    <xf numFmtId="0" fontId="4" fillId="0" borderId="0"/>
    <xf numFmtId="0" fontId="4" fillId="0" borderId="0">
      <alignment horizontal="left" vertical="center" wrapText="1"/>
    </xf>
    <xf numFmtId="0" fontId="4" fillId="0" borderId="10">
      <alignment horizontal="center" vertical="center" wrapText="1"/>
    </xf>
    <xf numFmtId="0" fontId="4" fillId="0" borderId="2">
      <alignment horizontal="center" vertical="center"/>
    </xf>
    <xf numFmtId="0" fontId="4" fillId="0" borderId="11">
      <alignment horizontal="center" vertical="center" wrapText="1"/>
    </xf>
    <xf numFmtId="0" fontId="4" fillId="0" borderId="4">
      <alignment horizontal="center" vertical="center"/>
    </xf>
    <xf numFmtId="0" fontId="4" fillId="0" borderId="12">
      <alignment horizontal="center" vertical="center" wrapText="1"/>
    </xf>
    <xf numFmtId="0" fontId="4" fillId="0" borderId="1">
      <alignment horizontal="center" vertical="center"/>
    </xf>
    <xf numFmtId="0" fontId="4" fillId="0" borderId="6">
      <alignment horizontal="center" vertical="center" wrapText="1"/>
    </xf>
    <xf numFmtId="0" fontId="4" fillId="0" borderId="12">
      <alignment horizontal="center" vertical="center"/>
    </xf>
    <xf numFmtId="0" fontId="13" fillId="0" borderId="0">
      <alignment horizontal="center" vertical="center"/>
    </xf>
    <xf numFmtId="0" fontId="3" fillId="0" borderId="0">
      <alignment vertical="top"/>
      <protection locked="0"/>
    </xf>
    <xf numFmtId="0" fontId="3" fillId="0" borderId="14">
      <alignment horizontal="left" vertical="center"/>
    </xf>
    <xf numFmtId="0" fontId="4" fillId="0" borderId="0">
      <alignment wrapText="1"/>
    </xf>
    <xf numFmtId="0" fontId="2" fillId="0" borderId="0">
      <alignment horizontal="center" vertical="center"/>
      <protection locked="0"/>
    </xf>
    <xf numFmtId="0" fontId="3" fillId="0" borderId="12">
      <alignment horizontal="right" vertical="center"/>
    </xf>
    <xf numFmtId="0" fontId="4" fillId="0" borderId="6">
      <alignment horizontal="center" vertical="center" wrapText="1"/>
      <protection locked="0"/>
    </xf>
    <xf numFmtId="0" fontId="3" fillId="0" borderId="12">
      <alignment horizontal="right" vertical="center"/>
      <protection locked="0"/>
    </xf>
    <xf numFmtId="0" fontId="4" fillId="0" borderId="6">
      <alignment horizontal="center" vertical="center"/>
      <protection locked="0"/>
    </xf>
    <xf numFmtId="0" fontId="4" fillId="0" borderId="11">
      <alignment horizontal="center" vertical="center" wrapText="1"/>
      <protection locked="0"/>
    </xf>
    <xf numFmtId="0" fontId="4" fillId="0" borderId="14">
      <alignment horizontal="center" vertical="center"/>
      <protection locked="0"/>
    </xf>
    <xf numFmtId="0" fontId="4" fillId="0" borderId="12">
      <alignment horizontal="center" vertical="center" wrapText="1"/>
      <protection locked="0"/>
    </xf>
    <xf numFmtId="0" fontId="4" fillId="0" borderId="1">
      <alignment horizontal="center" vertical="center" wrapText="1"/>
      <protection locked="0"/>
    </xf>
    <xf numFmtId="0" fontId="4" fillId="0" borderId="14">
      <alignment horizontal="center" vertical="center" wrapText="1"/>
    </xf>
    <xf numFmtId="0" fontId="3" fillId="0" borderId="1">
      <alignment horizontal="right" vertical="center"/>
      <protection locked="0"/>
    </xf>
    <xf numFmtId="0" fontId="3" fillId="0" borderId="0">
      <alignment horizontal="right" vertical="center"/>
      <protection locked="0"/>
    </xf>
    <xf numFmtId="0" fontId="4" fillId="0" borderId="14">
      <alignment horizontal="center" vertical="center" wrapText="1"/>
      <protection locked="0"/>
    </xf>
    <xf numFmtId="0" fontId="3" fillId="0" borderId="0">
      <alignment horizontal="right"/>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38" fillId="0" borderId="0">
      <alignment vertical="top"/>
      <protection locked="0"/>
    </xf>
    <xf numFmtId="0" fontId="3" fillId="0" borderId="5">
      <alignment horizontal="center" vertical="center" wrapText="1"/>
      <protection locked="0"/>
    </xf>
    <xf numFmtId="0" fontId="1" fillId="0" borderId="0">
      <alignment wrapText="1"/>
    </xf>
    <xf numFmtId="0" fontId="8"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3">
      <alignment horizontal="center" vertical="center"/>
    </xf>
    <xf numFmtId="0" fontId="3" fillId="0" borderId="12">
      <alignment horizontal="left" vertical="center" wrapText="1"/>
      <protection locked="0"/>
    </xf>
    <xf numFmtId="0" fontId="2" fillId="0" borderId="0">
      <alignment horizontal="center" vertical="center" wrapText="1"/>
      <protection locked="0"/>
    </xf>
    <xf numFmtId="0" fontId="3" fillId="0" borderId="0">
      <alignment vertical="top"/>
      <protection locked="0"/>
    </xf>
    <xf numFmtId="0" fontId="4" fillId="0" borderId="6">
      <alignment horizontal="center" vertical="center" wrapText="1"/>
      <protection locked="0"/>
    </xf>
    <xf numFmtId="0" fontId="4" fillId="0" borderId="6">
      <alignment horizontal="center" vertical="center" wrapText="1"/>
    </xf>
    <xf numFmtId="0" fontId="4" fillId="0" borderId="14">
      <alignment horizontal="center" vertical="center" wrapText="1"/>
    </xf>
    <xf numFmtId="0" fontId="1" fillId="0" borderId="0">
      <alignment vertical="center"/>
    </xf>
    <xf numFmtId="0" fontId="3" fillId="0" borderId="12">
      <alignment horizontal="right" vertical="center"/>
    </xf>
    <xf numFmtId="0" fontId="3" fillId="0" borderId="0">
      <alignment horizontal="right" vertical="center"/>
      <protection locked="0"/>
    </xf>
    <xf numFmtId="0" fontId="8" fillId="0" borderId="0">
      <alignment horizontal="center" vertical="center"/>
    </xf>
    <xf numFmtId="0" fontId="3" fillId="0" borderId="0">
      <alignment vertical="top" wrapText="1"/>
      <protection locked="0"/>
    </xf>
    <xf numFmtId="0" fontId="3" fillId="0" borderId="0">
      <alignment horizontal="right"/>
      <protection locked="0"/>
    </xf>
    <xf numFmtId="0" fontId="3" fillId="0" borderId="0">
      <alignment horizontal="left" vertical="center"/>
      <protection locked="0"/>
    </xf>
    <xf numFmtId="0" fontId="4" fillId="0" borderId="6">
      <alignment horizontal="center" vertical="center"/>
      <protection locked="0"/>
    </xf>
    <xf numFmtId="0" fontId="3" fillId="0" borderId="0">
      <alignment horizontal="right" wrapText="1"/>
      <protection locked="0"/>
    </xf>
    <xf numFmtId="0" fontId="4" fillId="0" borderId="1">
      <alignment horizontal="center" vertical="center" wrapText="1"/>
    </xf>
    <xf numFmtId="0" fontId="4" fillId="0" borderId="14">
      <alignment horizontal="center" vertical="center"/>
      <protection locked="0"/>
    </xf>
    <xf numFmtId="0" fontId="4" fillId="0" borderId="14">
      <alignment horizontal="center" vertical="center" wrapText="1"/>
      <protection locked="0"/>
    </xf>
    <xf numFmtId="0" fontId="3" fillId="0" borderId="1">
      <alignment horizontal="left" vertical="center" wrapText="1"/>
    </xf>
    <xf numFmtId="0" fontId="4" fillId="0" borderId="1">
      <alignment horizontal="center" vertical="center" wrapText="1"/>
      <protection locked="0"/>
    </xf>
    <xf numFmtId="0" fontId="3" fillId="0" borderId="0">
      <alignment horizontal="right" vertical="center" wrapText="1"/>
    </xf>
    <xf numFmtId="0" fontId="3" fillId="0" borderId="2">
      <alignment horizontal="left" vertical="center" wrapText="1"/>
      <protection locked="0"/>
    </xf>
    <xf numFmtId="0" fontId="3" fillId="0" borderId="1">
      <alignment horizontal="right" vertical="center"/>
      <protection locked="0"/>
    </xf>
    <xf numFmtId="0" fontId="3" fillId="0" borderId="0">
      <alignment horizontal="right" wrapText="1"/>
    </xf>
    <xf numFmtId="0" fontId="1" fillId="0" borderId="3">
      <alignment vertical="center"/>
    </xf>
    <xf numFmtId="0" fontId="3" fillId="0" borderId="0">
      <alignment horizontal="right" vertical="center" wrapText="1"/>
      <protection locked="0"/>
    </xf>
    <xf numFmtId="0" fontId="4" fillId="0" borderId="7">
      <alignment horizontal="center" vertical="center" wrapText="1"/>
    </xf>
    <xf numFmtId="0" fontId="1" fillId="0" borderId="4">
      <alignment vertical="center"/>
    </xf>
    <xf numFmtId="0" fontId="38" fillId="0" borderId="0">
      <alignment vertical="top"/>
      <protection locked="0"/>
    </xf>
    <xf numFmtId="0" fontId="2" fillId="0" borderId="0">
      <alignment horizontal="center" vertical="center"/>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0" fontId="4" fillId="0" borderId="2">
      <alignment horizontal="center" vertical="center" wrapText="1"/>
    </xf>
    <xf numFmtId="4" fontId="4" fillId="0" borderId="5">
      <alignment vertical="center"/>
      <protection locked="0"/>
    </xf>
    <xf numFmtId="0" fontId="1" fillId="0" borderId="0">
      <alignment horizontal="right" vertical="center"/>
    </xf>
    <xf numFmtId="0" fontId="4" fillId="0" borderId="1">
      <alignment horizontal="center" vertical="center"/>
      <protection locked="0"/>
    </xf>
    <xf numFmtId="0" fontId="4" fillId="0" borderId="24">
      <alignment horizontal="center" vertical="center" wrapText="1"/>
    </xf>
    <xf numFmtId="0" fontId="4" fillId="0" borderId="0">
      <protection locked="0"/>
    </xf>
    <xf numFmtId="4" fontId="4" fillId="0" borderId="5">
      <alignment vertical="center"/>
    </xf>
    <xf numFmtId="0" fontId="12" fillId="0" borderId="0"/>
    <xf numFmtId="0" fontId="4" fillId="0" borderId="5">
      <alignment horizontal="center" vertical="center"/>
      <protection locked="0"/>
    </xf>
    <xf numFmtId="0" fontId="1" fillId="0" borderId="1">
      <alignment horizontal="center"/>
    </xf>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38" fillId="0" borderId="0">
      <alignment vertical="top"/>
      <protection locked="0"/>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5">
      <alignment horizontal="center" vertical="center"/>
    </xf>
    <xf numFmtId="0" fontId="4" fillId="0" borderId="3">
      <alignment horizontal="center" vertical="center" wrapText="1"/>
    </xf>
    <xf numFmtId="0" fontId="4" fillId="0" borderId="2">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wrapText="1"/>
      <protection locked="0"/>
    </xf>
    <xf numFmtId="4" fontId="3" fillId="0" borderId="1">
      <alignment horizontal="right" vertical="center" wrapText="1"/>
      <protection locked="0"/>
    </xf>
    <xf numFmtId="0" fontId="4" fillId="0" borderId="0"/>
    <xf numFmtId="0" fontId="4" fillId="0" borderId="6">
      <alignment horizontal="center" vertical="center"/>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38" fillId="0" borderId="0">
      <alignment vertical="top"/>
      <protection locked="0"/>
    </xf>
    <xf numFmtId="0" fontId="6" fillId="0" borderId="0"/>
  </cellStyleXfs>
  <cellXfs count="384">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397" applyFont="1" applyBorder="1">
      <alignment horizontal="center" vertical="center"/>
    </xf>
    <xf numFmtId="0" fontId="1" fillId="0" borderId="1" xfId="397" applyFont="1" applyBorder="1" applyAlignment="1">
      <alignment horizontal="center" vertical="center"/>
    </xf>
    <xf numFmtId="0" fontId="1" fillId="0" borderId="1" xfId="666" applyFont="1" applyBorder="1">
      <alignment horizontal="center" vertical="center"/>
      <protection locked="0"/>
    </xf>
    <xf numFmtId="49" fontId="5" fillId="0" borderId="1" xfId="148" applyNumberFormat="1" applyFont="1" applyBorder="1">
      <alignment horizontal="left" vertical="center" wrapText="1"/>
    </xf>
    <xf numFmtId="0" fontId="0" fillId="0" borderId="1" xfId="0" applyFont="1" applyBorder="1" applyAlignment="1">
      <alignment horizontal="center" vertical="center"/>
    </xf>
    <xf numFmtId="0" fontId="0" fillId="0" borderId="1" xfId="0" applyFont="1" applyBorder="1"/>
    <xf numFmtId="0" fontId="0" fillId="0" borderId="1" xfId="0" applyFont="1" applyBorder="1" applyAlignment="1">
      <alignment horizontal="center"/>
    </xf>
    <xf numFmtId="178" fontId="5" fillId="0" borderId="1" xfId="0" applyNumberFormat="1" applyFont="1" applyBorder="1" applyAlignment="1">
      <alignment horizontal="center" vertical="center"/>
    </xf>
    <xf numFmtId="49" fontId="5" fillId="0" borderId="1" xfId="148" applyNumberFormat="1" applyFont="1" applyBorder="1" applyAlignment="1">
      <alignment horizontal="center" vertical="center" wrapText="1"/>
    </xf>
    <xf numFmtId="0" fontId="3" fillId="0" borderId="1" xfId="568" applyFont="1" applyBorder="1">
      <alignment horizontal="center" vertical="center" wrapText="1"/>
      <protection locked="0"/>
    </xf>
    <xf numFmtId="0" fontId="3" fillId="0" borderId="1" xfId="652" applyFont="1" applyBorder="1" applyAlignment="1">
      <alignment horizontal="center" vertical="center" wrapText="1"/>
      <protection locked="0"/>
    </xf>
    <xf numFmtId="0" fontId="3" fillId="0" borderId="1" xfId="652" applyFont="1" applyBorder="1">
      <alignment horizontal="left" vertical="center" wrapText="1"/>
      <protection locked="0"/>
    </xf>
    <xf numFmtId="0" fontId="3" fillId="0" borderId="1" xfId="660" applyFont="1" applyBorder="1">
      <alignment horizontal="left" vertical="center" wrapText="1"/>
      <protection locked="0"/>
    </xf>
    <xf numFmtId="0" fontId="6" fillId="0" borderId="0" xfId="370" applyFont="1" applyFill="1" applyBorder="1" applyAlignment="1" applyProtection="1"/>
    <xf numFmtId="49" fontId="1" fillId="0" borderId="0" xfId="653" applyNumberFormat="1" applyFont="1" applyBorder="1"/>
    <xf numFmtId="0" fontId="2" fillId="0" borderId="0" xfId="306" applyFont="1" applyBorder="1">
      <alignment horizontal="center" vertical="center"/>
    </xf>
    <xf numFmtId="0" fontId="2" fillId="0" borderId="0" xfId="306" applyFont="1" applyBorder="1" applyAlignment="1">
      <alignment horizontal="center" vertical="center"/>
    </xf>
    <xf numFmtId="0" fontId="4" fillId="0" borderId="0" xfId="650" applyFont="1" applyBorder="1" applyAlignment="1">
      <alignment horizontal="center" vertical="center"/>
    </xf>
    <xf numFmtId="0" fontId="4" fillId="0" borderId="0" xfId="650" applyFont="1" applyBorder="1">
      <alignment horizontal="left" vertical="center"/>
    </xf>
    <xf numFmtId="0" fontId="4" fillId="0" borderId="0" xfId="662" applyFont="1" applyBorder="1"/>
    <xf numFmtId="0" fontId="4" fillId="0" borderId="2" xfId="314" applyFont="1" applyBorder="1">
      <alignment horizontal="center" vertical="center" wrapText="1"/>
      <protection locked="0"/>
    </xf>
    <xf numFmtId="0" fontId="4" fillId="0" borderId="2" xfId="314" applyFont="1" applyBorder="1" applyAlignment="1">
      <alignment horizontal="center" vertical="center" wrapText="1"/>
      <protection locked="0"/>
    </xf>
    <xf numFmtId="0" fontId="4" fillId="0" borderId="2" xfId="654" applyFont="1" applyBorder="1">
      <alignment horizontal="center" vertical="center" wrapText="1"/>
    </xf>
    <xf numFmtId="0" fontId="4" fillId="0" borderId="2" xfId="657" applyFont="1" applyBorder="1">
      <alignment horizontal="center" vertical="center"/>
    </xf>
    <xf numFmtId="0" fontId="4" fillId="0" borderId="3" xfId="391" applyFont="1" applyBorder="1">
      <alignment horizontal="center" vertical="center" wrapText="1"/>
      <protection locked="0"/>
    </xf>
    <xf numFmtId="0" fontId="4" fillId="0" borderId="3" xfId="391" applyFont="1" applyBorder="1" applyAlignment="1">
      <alignment horizontal="center" vertical="center" wrapText="1"/>
      <protection locked="0"/>
    </xf>
    <xf numFmtId="0" fontId="4" fillId="0" borderId="3" xfId="656" applyFont="1" applyBorder="1">
      <alignment horizontal="center" vertical="center" wrapText="1"/>
    </xf>
    <xf numFmtId="0" fontId="4" fillId="0" borderId="3" xfId="57" applyFont="1" applyBorder="1">
      <alignment horizontal="center" vertical="center"/>
    </xf>
    <xf numFmtId="0" fontId="4" fillId="0" borderId="4" xfId="394" applyFont="1" applyBorder="1">
      <alignment horizontal="center" vertical="center" wrapText="1"/>
      <protection locked="0"/>
    </xf>
    <xf numFmtId="0" fontId="4" fillId="0" borderId="4" xfId="394" applyFont="1" applyBorder="1" applyAlignment="1">
      <alignment horizontal="center" vertical="center" wrapText="1"/>
      <protection locked="0"/>
    </xf>
    <xf numFmtId="0" fontId="4" fillId="0" borderId="4" xfId="658" applyFont="1" applyBorder="1">
      <alignment horizontal="center" vertical="center" wrapText="1"/>
    </xf>
    <xf numFmtId="0" fontId="4" fillId="0" borderId="4" xfId="659" applyFont="1" applyBorder="1">
      <alignment horizontal="center" vertical="center"/>
    </xf>
    <xf numFmtId="0" fontId="3" fillId="0" borderId="1" xfId="645" applyFont="1" applyBorder="1">
      <alignment horizontal="left" vertical="center" wrapText="1"/>
    </xf>
    <xf numFmtId="0" fontId="3" fillId="0" borderId="1" xfId="645" applyFont="1" applyBorder="1" applyAlignment="1">
      <alignment horizontal="center" vertical="center" wrapText="1"/>
    </xf>
    <xf numFmtId="178" fontId="5" fillId="0" borderId="1" xfId="0" applyNumberFormat="1" applyFont="1" applyBorder="1" applyAlignment="1">
      <alignment horizontal="right" vertical="center"/>
    </xf>
    <xf numFmtId="0" fontId="1" fillId="0" borderId="5" xfId="28" applyFont="1" applyBorder="1">
      <alignment horizontal="center" vertical="center" wrapText="1"/>
      <protection locked="0"/>
    </xf>
    <xf numFmtId="0" fontId="3" fillId="0" borderId="6" xfId="648" applyFont="1" applyBorder="1" applyAlignment="1">
      <alignment horizontal="center" vertical="center"/>
    </xf>
    <xf numFmtId="0" fontId="3" fillId="0" borderId="6" xfId="648" applyFont="1" applyBorder="1">
      <alignment horizontal="left" vertical="center"/>
    </xf>
    <xf numFmtId="0" fontId="3" fillId="0" borderId="7" xfId="260" applyFont="1" applyBorder="1">
      <alignment horizontal="left" vertical="center"/>
    </xf>
    <xf numFmtId="0" fontId="7" fillId="0" borderId="0" xfId="370" applyFont="1" applyFill="1" applyAlignment="1" applyProtection="1">
      <alignment horizontal="left" vertical="center"/>
    </xf>
    <xf numFmtId="0" fontId="0" fillId="0" borderId="0" xfId="0" applyFont="1" applyBorder="1" applyAlignment="1">
      <alignment horizontal="center"/>
    </xf>
    <xf numFmtId="0" fontId="1" fillId="0" borderId="0" xfId="83" applyFont="1" applyBorder="1">
      <alignment horizontal="right" vertical="center"/>
      <protection locked="0"/>
    </xf>
    <xf numFmtId="0" fontId="4" fillId="0" borderId="5" xfId="655" applyFont="1" applyBorder="1">
      <alignment horizontal="center" vertical="center"/>
    </xf>
    <xf numFmtId="0" fontId="4" fillId="0" borderId="6" xfId="663" applyFont="1" applyBorder="1">
      <alignment horizontal="center" vertical="center"/>
    </xf>
    <xf numFmtId="0" fontId="4" fillId="0" borderId="7" xfId="665" applyFont="1" applyBorder="1">
      <alignment horizontal="center" vertical="center"/>
    </xf>
    <xf numFmtId="0" fontId="0" fillId="0" borderId="0" xfId="0" applyFont="1" applyFill="1" applyBorder="1" applyAlignment="1"/>
    <xf numFmtId="0" fontId="0" fillId="0" borderId="0" xfId="0" applyFont="1" applyFill="1" applyAlignment="1">
      <alignment vertical="center"/>
    </xf>
    <xf numFmtId="0" fontId="6" fillId="0" borderId="0" xfId="668" applyFill="1" applyAlignment="1">
      <alignment vertical="center"/>
    </xf>
    <xf numFmtId="0" fontId="6" fillId="0" borderId="0" xfId="668" applyFill="1" applyBorder="1" applyAlignment="1">
      <alignment horizontal="center" vertical="center"/>
    </xf>
    <xf numFmtId="0" fontId="3" fillId="0" borderId="0" xfId="98" applyFont="1" applyBorder="1">
      <alignment horizontal="right" vertical="center"/>
    </xf>
    <xf numFmtId="0" fontId="8" fillId="0" borderId="0" xfId="411" applyFont="1" applyBorder="1">
      <alignment horizontal="center" vertical="center" wrapText="1"/>
    </xf>
    <xf numFmtId="0" fontId="3" fillId="0" borderId="0" xfId="0" applyFont="1" applyBorder="1" applyAlignment="1">
      <alignment horizontal="left" vertical="center"/>
    </xf>
    <xf numFmtId="0" fontId="4" fillId="0" borderId="2" xfId="654" applyFont="1" applyFill="1" applyBorder="1">
      <alignment horizontal="center" vertical="center" wrapText="1"/>
    </xf>
    <xf numFmtId="0" fontId="4" fillId="0" borderId="2" xfId="654" applyFont="1" applyFill="1" applyBorder="1" applyAlignment="1">
      <alignment horizontal="center" vertical="center" wrapText="1"/>
    </xf>
    <xf numFmtId="0" fontId="4" fillId="0" borderId="5" xfId="516" applyFont="1" applyFill="1" applyBorder="1">
      <alignment horizontal="center" vertical="center" wrapText="1"/>
    </xf>
    <xf numFmtId="0" fontId="4" fillId="0" borderId="6" xfId="523" applyFont="1" applyFill="1" applyBorder="1">
      <alignment horizontal="center" vertical="center" wrapText="1"/>
    </xf>
    <xf numFmtId="0" fontId="4" fillId="0" borderId="7" xfId="130" applyFont="1" applyFill="1" applyBorder="1">
      <alignment horizontal="center" vertical="center" wrapText="1"/>
    </xf>
    <xf numFmtId="0" fontId="4" fillId="0" borderId="4" xfId="658" applyFont="1" applyFill="1" applyBorder="1">
      <alignment horizontal="center" vertical="center" wrapText="1"/>
    </xf>
    <xf numFmtId="0" fontId="4" fillId="0" borderId="4" xfId="658" applyFont="1" applyFill="1" applyBorder="1" applyAlignment="1">
      <alignment horizontal="center" vertical="center" wrapText="1"/>
    </xf>
    <xf numFmtId="0" fontId="4" fillId="0" borderId="1" xfId="636" applyFont="1" applyFill="1" applyBorder="1">
      <alignment horizontal="center" vertical="center" wrapText="1"/>
    </xf>
    <xf numFmtId="0" fontId="4" fillId="0" borderId="1" xfId="636" applyFont="1" applyFill="1" applyBorder="1" applyAlignment="1">
      <alignment horizontal="center" vertical="center" wrapText="1"/>
    </xf>
    <xf numFmtId="0" fontId="9" fillId="0" borderId="1" xfId="638" applyFont="1" applyFill="1" applyBorder="1" applyAlignment="1">
      <alignment horizontal="center" vertical="center" wrapText="1"/>
      <protection locked="0"/>
    </xf>
    <xf numFmtId="182" fontId="9" fillId="0" borderId="1" xfId="638" applyNumberFormat="1" applyFont="1" applyFill="1" applyBorder="1" applyAlignment="1">
      <alignment horizontal="center" vertical="center" wrapText="1"/>
      <protection locked="0"/>
    </xf>
    <xf numFmtId="0" fontId="9" fillId="0" borderId="1" xfId="636" applyFont="1" applyFill="1" applyBorder="1" applyAlignment="1">
      <alignment horizontal="center" vertical="center" wrapText="1"/>
    </xf>
    <xf numFmtId="49" fontId="10" fillId="0" borderId="1" xfId="148" applyNumberFormat="1" applyFont="1" applyBorder="1" applyAlignment="1">
      <alignment horizontal="center" vertical="center" wrapText="1"/>
    </xf>
    <xf numFmtId="178" fontId="10" fillId="0" borderId="1" xfId="347" applyNumberFormat="1" applyFont="1" applyBorder="1" applyAlignment="1">
      <alignment horizontal="center" vertical="center"/>
    </xf>
    <xf numFmtId="0" fontId="11" fillId="0" borderId="8" xfId="381" applyFont="1" applyFill="1" applyBorder="1" applyAlignment="1">
      <alignment horizontal="center" vertical="center" wrapText="1"/>
    </xf>
    <xf numFmtId="3" fontId="9" fillId="0" borderId="8" xfId="370" applyNumberFormat="1" applyFont="1" applyFill="1" applyBorder="1" applyAlignment="1" applyProtection="1">
      <alignment horizontal="center" vertical="center"/>
    </xf>
    <xf numFmtId="178" fontId="10" fillId="0" borderId="1" xfId="0" applyNumberFormat="1" applyFont="1" applyBorder="1" applyAlignment="1">
      <alignment horizontal="center" vertical="center"/>
    </xf>
    <xf numFmtId="182" fontId="11" fillId="0" borderId="8" xfId="381" applyNumberFormat="1" applyFont="1" applyFill="1" applyBorder="1" applyAlignment="1">
      <alignment horizontal="center" vertical="center" wrapText="1"/>
    </xf>
    <xf numFmtId="49" fontId="10" fillId="0" borderId="2" xfId="148" applyNumberFormat="1" applyFont="1" applyBorder="1" applyAlignment="1">
      <alignment horizontal="center" vertical="center" wrapText="1"/>
    </xf>
    <xf numFmtId="3" fontId="9" fillId="0" borderId="9" xfId="370" applyNumberFormat="1" applyFont="1" applyFill="1" applyBorder="1" applyAlignment="1" applyProtection="1">
      <alignment horizontal="center" vertical="center"/>
    </xf>
    <xf numFmtId="178" fontId="10" fillId="0" borderId="2" xfId="0" applyNumberFormat="1" applyFont="1" applyBorder="1" applyAlignment="1">
      <alignment horizontal="center" vertical="center"/>
    </xf>
    <xf numFmtId="0" fontId="10" fillId="0" borderId="8" xfId="0" applyFont="1" applyBorder="1" applyAlignment="1">
      <alignment horizontal="center" vertical="center"/>
    </xf>
    <xf numFmtId="0" fontId="0" fillId="0" borderId="0" xfId="0" applyFont="1" applyBorder="1" applyAlignment="1">
      <alignment horizontal="left" vertical="center"/>
    </xf>
    <xf numFmtId="0" fontId="8"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pplyProtection="1">
      <alignment horizontal="center" vertical="center"/>
      <protection locked="0"/>
    </xf>
    <xf numFmtId="0" fontId="4" fillId="0" borderId="1" xfId="636" applyFont="1" applyBorder="1">
      <alignment horizontal="center" vertical="center" wrapText="1"/>
    </xf>
    <xf numFmtId="0" fontId="4" fillId="0" borderId="1" xfId="636" applyFont="1" applyBorder="1" applyAlignment="1">
      <alignment horizontal="center" vertical="center" wrapText="1"/>
    </xf>
    <xf numFmtId="0" fontId="4" fillId="0" borderId="1" xfId="623" applyFont="1" applyBorder="1" applyAlignment="1">
      <alignment horizontal="center" vertical="center"/>
      <protection locked="0"/>
    </xf>
    <xf numFmtId="0" fontId="4" fillId="0" borderId="1" xfId="626" applyFont="1" applyBorder="1" applyAlignment="1">
      <alignment horizontal="center" vertical="center" wrapText="1"/>
      <protection locked="0"/>
    </xf>
    <xf numFmtId="0" fontId="0" fillId="0" borderId="1" xfId="0" applyFont="1" applyBorder="1" applyAlignment="1">
      <alignment horizontal="left" vertical="center"/>
    </xf>
    <xf numFmtId="49" fontId="5" fillId="0" borderId="1" xfId="148" applyNumberFormat="1" applyFont="1" applyBorder="1" applyAlignment="1">
      <alignment horizontal="left" vertical="center" wrapText="1" indent="1"/>
    </xf>
    <xf numFmtId="49" fontId="5" fillId="0" borderId="1" xfId="148" applyNumberFormat="1" applyFont="1" applyBorder="1" applyAlignment="1">
      <alignment horizontal="left" vertical="center" wrapText="1"/>
    </xf>
    <xf numFmtId="0" fontId="3" fillId="0" borderId="0" xfId="0" applyFont="1" applyBorder="1" applyAlignment="1" applyProtection="1">
      <alignment horizontal="right" vertical="center"/>
      <protection locked="0"/>
    </xf>
    <xf numFmtId="0" fontId="4" fillId="0" borderId="1" xfId="623" applyFont="1" applyBorder="1">
      <alignment horizontal="center" vertical="center"/>
      <protection locked="0"/>
    </xf>
    <xf numFmtId="0" fontId="1" fillId="0" borderId="0" xfId="612" applyFont="1" applyBorder="1">
      <alignment horizontal="right" vertical="center"/>
    </xf>
    <xf numFmtId="0" fontId="12" fillId="0" borderId="0" xfId="152" applyFont="1" applyBorder="1">
      <alignment vertical="top"/>
    </xf>
    <xf numFmtId="0" fontId="13" fillId="0" borderId="0" xfId="535" applyFont="1" applyBorder="1">
      <alignment horizontal="center" vertical="center" wrapText="1"/>
    </xf>
    <xf numFmtId="0" fontId="13" fillId="0" borderId="0" xfId="546" applyFont="1" applyBorder="1" applyAlignment="1">
      <alignment horizontal="center" vertical="center"/>
    </xf>
    <xf numFmtId="0" fontId="13" fillId="0" borderId="0" xfId="546" applyFont="1" applyBorder="1">
      <alignment horizontal="center" vertical="center"/>
    </xf>
    <xf numFmtId="0" fontId="4" fillId="0" borderId="0" xfId="0" applyFont="1" applyBorder="1" applyAlignment="1">
      <alignment horizontal="left" vertical="center" wrapText="1"/>
    </xf>
    <xf numFmtId="0" fontId="4" fillId="0" borderId="0" xfId="549" applyFont="1" applyBorder="1" applyAlignment="1">
      <alignment horizontal="center" vertical="center" wrapText="1"/>
    </xf>
    <xf numFmtId="0" fontId="4" fillId="0" borderId="0" xfId="549" applyFont="1" applyBorder="1">
      <alignment wrapText="1"/>
    </xf>
    <xf numFmtId="0" fontId="4" fillId="0" borderId="0" xfId="153" applyFont="1" applyBorder="1">
      <alignment horizontal="right" wrapText="1"/>
    </xf>
    <xf numFmtId="0" fontId="4" fillId="0" borderId="0" xfId="615" applyFont="1" applyBorder="1">
      <protection locked="0"/>
    </xf>
    <xf numFmtId="0" fontId="4" fillId="0" borderId="1" xfId="614" applyFont="1" applyBorder="1">
      <alignment horizontal="center" vertical="center" wrapText="1"/>
    </xf>
    <xf numFmtId="0" fontId="4" fillId="0" borderId="1" xfId="543" applyFont="1" applyBorder="1">
      <alignment horizontal="center" vertical="center"/>
    </xf>
    <xf numFmtId="0" fontId="4" fillId="0" borderId="1" xfId="543"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 xfId="45" applyFont="1" applyBorder="1">
      <alignment vertical="center" wrapText="1"/>
    </xf>
    <xf numFmtId="0" fontId="4" fillId="0" borderId="1" xfId="0" applyFont="1" applyBorder="1" applyAlignment="1">
      <alignment horizontal="left" vertical="center" wrapText="1" indent="1"/>
    </xf>
    <xf numFmtId="0" fontId="3" fillId="0" borderId="0" xfId="631" applyFont="1" applyBorder="1">
      <alignment horizontal="right" vertical="center"/>
      <protection locked="0"/>
    </xf>
    <xf numFmtId="0" fontId="4" fillId="0" borderId="0" xfId="620" applyFont="1" applyBorder="1">
      <alignment horizontal="right" vertical="center"/>
      <protection locked="0"/>
    </xf>
    <xf numFmtId="0" fontId="1" fillId="0" borderId="1" xfId="619" applyFont="1" applyBorder="1">
      <alignment horizontal="center"/>
    </xf>
    <xf numFmtId="0" fontId="14" fillId="0" borderId="0" xfId="370" applyFont="1" applyFill="1" applyBorder="1" applyAlignment="1" applyProtection="1">
      <alignment vertical="top"/>
      <protection locked="0"/>
    </xf>
    <xf numFmtId="0" fontId="1" fillId="0" borderId="0" xfId="569" applyFont="1" applyBorder="1">
      <alignment wrapText="1"/>
    </xf>
    <xf numFmtId="0" fontId="1" fillId="0" borderId="0" xfId="569" applyFont="1" applyBorder="1" applyAlignment="1">
      <alignment horizontal="center" vertical="center" wrapText="1"/>
    </xf>
    <xf numFmtId="0" fontId="1" fillId="0" borderId="0" xfId="454" applyFont="1" applyBorder="1">
      <protection locked="0"/>
    </xf>
    <xf numFmtId="0" fontId="2" fillId="0" borderId="0" xfId="434" applyFont="1" applyBorder="1" applyAlignment="1">
      <alignment horizontal="center" vertical="center" wrapText="1"/>
    </xf>
    <xf numFmtId="0" fontId="2" fillId="0" borderId="0" xfId="434" applyFont="1" applyBorder="1">
      <alignment horizontal="center" vertical="center" wrapText="1"/>
    </xf>
    <xf numFmtId="0" fontId="2" fillId="0" borderId="0" xfId="629" applyFont="1" applyBorder="1">
      <alignment horizontal="center" vertical="center"/>
      <protection locked="0"/>
    </xf>
    <xf numFmtId="0" fontId="3" fillId="0" borderId="0" xfId="571" applyFont="1" applyBorder="1">
      <alignment horizontal="left" vertical="center" wrapText="1"/>
    </xf>
    <xf numFmtId="0" fontId="4" fillId="0" borderId="10" xfId="440" applyFont="1" applyBorder="1" applyAlignment="1">
      <alignment horizontal="center" vertical="center" wrapText="1"/>
    </xf>
    <xf numFmtId="0" fontId="4" fillId="0" borderId="10" xfId="440" applyFont="1" applyBorder="1">
      <alignment horizontal="center" vertical="center" wrapText="1"/>
    </xf>
    <xf numFmtId="0" fontId="4" fillId="0" borderId="10" xfId="450" applyFont="1" applyBorder="1">
      <alignment horizontal="center" vertical="center" wrapText="1"/>
      <protection locked="0"/>
    </xf>
    <xf numFmtId="0" fontId="4" fillId="0" borderId="6" xfId="523" applyFont="1" applyBorder="1">
      <alignment horizontal="center" vertical="center" wrapText="1"/>
    </xf>
    <xf numFmtId="0" fontId="4" fillId="0" borderId="11" xfId="443" applyFont="1" applyBorder="1" applyAlignment="1">
      <alignment horizontal="center" vertical="center" wrapText="1"/>
    </xf>
    <xf numFmtId="0" fontId="4" fillId="0" borderId="11" xfId="443" applyFont="1" applyBorder="1">
      <alignment horizontal="center" vertical="center" wrapText="1"/>
    </xf>
    <xf numFmtId="0" fontId="4" fillId="0" borderId="11" xfId="32" applyFont="1" applyBorder="1">
      <alignment horizontal="center" vertical="center" wrapText="1"/>
      <protection locked="0"/>
    </xf>
    <xf numFmtId="0" fontId="4" fillId="0" borderId="12" xfId="446" applyFont="1" applyBorder="1" applyAlignment="1">
      <alignment horizontal="center" vertical="center" wrapText="1"/>
    </xf>
    <xf numFmtId="0" fontId="4" fillId="0" borderId="12" xfId="446" applyFont="1" applyBorder="1">
      <alignment horizontal="center" vertical="center" wrapText="1"/>
    </xf>
    <xf numFmtId="0" fontId="4" fillId="0" borderId="12" xfId="453" applyFont="1" applyBorder="1">
      <alignment horizontal="center" vertical="center" wrapText="1"/>
      <protection locked="0"/>
    </xf>
    <xf numFmtId="0" fontId="4" fillId="0" borderId="12" xfId="453" applyFont="1" applyBorder="1" applyAlignment="1">
      <alignment horizontal="center" vertical="center" wrapText="1"/>
      <protection locked="0"/>
    </xf>
    <xf numFmtId="0" fontId="3" fillId="0" borderId="12" xfId="144" applyFont="1" applyBorder="1" applyAlignment="1">
      <alignment horizontal="center" vertical="center" wrapText="1"/>
    </xf>
    <xf numFmtId="0" fontId="3" fillId="0" borderId="12" xfId="144" applyFont="1" applyBorder="1">
      <alignment horizontal="left" vertical="center" wrapText="1"/>
    </xf>
    <xf numFmtId="0" fontId="3" fillId="0" borderId="12" xfId="457" applyFont="1" applyBorder="1" applyAlignment="1">
      <alignment horizontal="center" vertical="center"/>
      <protection locked="0"/>
    </xf>
    <xf numFmtId="0" fontId="3" fillId="0" borderId="12" xfId="457" applyFont="1" applyBorder="1">
      <alignment horizontal="right" vertical="center"/>
      <protection locked="0"/>
    </xf>
    <xf numFmtId="0" fontId="3" fillId="0" borderId="13" xfId="575" applyFont="1" applyBorder="1">
      <alignment horizontal="center" vertical="center"/>
    </xf>
    <xf numFmtId="0" fontId="3" fillId="0" borderId="14" xfId="449" applyFont="1" applyBorder="1" applyAlignment="1">
      <alignment horizontal="center" vertical="center"/>
    </xf>
    <xf numFmtId="0" fontId="3" fillId="0" borderId="12" xfId="33" applyFont="1" applyBorder="1">
      <alignment horizontal="left" vertical="center"/>
    </xf>
    <xf numFmtId="0" fontId="3" fillId="0" borderId="0" xfId="586" applyFont="1" applyBorder="1">
      <alignment vertical="top" wrapText="1"/>
      <protection locked="0"/>
    </xf>
    <xf numFmtId="0" fontId="2" fillId="0" borderId="0" xfId="577" applyFont="1" applyBorder="1">
      <alignment horizontal="center" vertical="center" wrapText="1"/>
      <protection locked="0"/>
    </xf>
    <xf numFmtId="0" fontId="3" fillId="0" borderId="0" xfId="587" applyFont="1" applyBorder="1">
      <alignment horizontal="right"/>
      <protection locked="0"/>
    </xf>
    <xf numFmtId="0" fontId="4" fillId="0" borderId="6" xfId="579" applyFont="1" applyBorder="1">
      <alignment horizontal="center" vertical="center" wrapText="1"/>
      <protection locked="0"/>
    </xf>
    <xf numFmtId="0" fontId="4" fillId="0" borderId="6" xfId="589" applyFont="1" applyBorder="1">
      <alignment horizontal="center" vertical="center"/>
      <protection locked="0"/>
    </xf>
    <xf numFmtId="0" fontId="4" fillId="0" borderId="14" xfId="581" applyFont="1" applyBorder="1">
      <alignment horizontal="center" vertical="center" wrapText="1"/>
    </xf>
    <xf numFmtId="0" fontId="4" fillId="0" borderId="14" xfId="592" applyFont="1" applyBorder="1">
      <alignment horizontal="center" vertical="center"/>
      <protection locked="0"/>
    </xf>
    <xf numFmtId="0" fontId="4" fillId="0" borderId="1" xfId="626" applyFont="1" applyBorder="1">
      <alignment horizontal="center" vertical="center" wrapText="1"/>
      <protection locked="0"/>
    </xf>
    <xf numFmtId="0" fontId="3" fillId="0" borderId="0" xfId="601" applyFont="1" applyBorder="1">
      <alignment horizontal="right" vertical="center" wrapText="1"/>
      <protection locked="0"/>
    </xf>
    <xf numFmtId="0" fontId="3" fillId="0" borderId="0" xfId="596" applyFont="1" applyBorder="1">
      <alignment horizontal="right" vertical="center" wrapText="1"/>
    </xf>
    <xf numFmtId="0" fontId="3" fillId="0" borderId="0" xfId="590" applyFont="1" applyBorder="1">
      <alignment horizontal="right" wrapText="1"/>
      <protection locked="0"/>
    </xf>
    <xf numFmtId="0" fontId="3" fillId="0" borderId="0" xfId="0" applyFont="1" applyBorder="1" applyAlignment="1">
      <alignment horizontal="right" wrapText="1"/>
    </xf>
    <xf numFmtId="0" fontId="4" fillId="0" borderId="7" xfId="130" applyFont="1" applyBorder="1">
      <alignment horizontal="center" vertical="center" wrapText="1"/>
    </xf>
    <xf numFmtId="0" fontId="4" fillId="0" borderId="14" xfId="593" applyFont="1" applyBorder="1">
      <alignment horizontal="center" vertical="center" wrapText="1"/>
      <protection locked="0"/>
    </xf>
    <xf numFmtId="0" fontId="4" fillId="0" borderId="0" xfId="662" applyFont="1" applyBorder="1" applyAlignment="1">
      <alignment horizontal="center" vertical="center"/>
    </xf>
    <xf numFmtId="0" fontId="4" fillId="0" borderId="0" xfId="662" applyFont="1" applyBorder="1" applyAlignment="1">
      <alignment horizontal="center"/>
    </xf>
    <xf numFmtId="0" fontId="4" fillId="0" borderId="12" xfId="545" applyFont="1" applyBorder="1" applyAlignment="1">
      <alignment horizontal="center" vertical="center"/>
    </xf>
    <xf numFmtId="0" fontId="4" fillId="0" borderId="12" xfId="545" applyFont="1" applyBorder="1">
      <alignment horizontal="center" vertical="center"/>
    </xf>
    <xf numFmtId="0" fontId="4" fillId="0" borderId="12" xfId="44" applyFont="1" applyBorder="1">
      <alignment horizontal="center" vertical="center"/>
      <protection locked="0"/>
    </xf>
    <xf numFmtId="0" fontId="3" fillId="0" borderId="12" xfId="583" applyFont="1" applyBorder="1" applyAlignment="1">
      <alignment horizontal="center" vertical="center"/>
    </xf>
    <xf numFmtId="0" fontId="3" fillId="0" borderId="0" xfId="0" applyFont="1" applyBorder="1" applyAlignment="1">
      <alignment horizontal="right"/>
    </xf>
    <xf numFmtId="0" fontId="3" fillId="0" borderId="14" xfId="449" applyFont="1" applyBorder="1">
      <alignment horizontal="left" vertical="center"/>
    </xf>
    <xf numFmtId="0" fontId="15" fillId="0" borderId="0" xfId="0" applyFont="1" applyFill="1" applyBorder="1" applyAlignment="1"/>
    <xf numFmtId="0" fontId="16" fillId="0" borderId="0" xfId="263" applyFont="1" applyBorder="1">
      <alignment horizontal="right"/>
      <protection locked="0"/>
    </xf>
    <xf numFmtId="49" fontId="16" fillId="0" borderId="0" xfId="405" applyNumberFormat="1" applyFont="1" applyBorder="1" applyAlignment="1">
      <alignment horizontal="center" vertical="center"/>
      <protection locked="0"/>
    </xf>
    <xf numFmtId="0" fontId="1" fillId="0" borderId="0" xfId="529" applyFont="1" applyBorder="1">
      <alignment horizontal="right"/>
    </xf>
    <xf numFmtId="0" fontId="3" fillId="0" borderId="0" xfId="565" applyFont="1" applyBorder="1">
      <alignment horizontal="right"/>
    </xf>
    <xf numFmtId="0" fontId="17" fillId="0" borderId="0" xfId="268" applyFont="1" applyBorder="1">
      <alignment horizontal="center" vertical="center" wrapText="1"/>
      <protection locked="0"/>
    </xf>
    <xf numFmtId="0" fontId="17" fillId="0" borderId="0" xfId="268" applyFont="1" applyBorder="1" applyAlignment="1">
      <alignment horizontal="center" vertical="center" wrapText="1"/>
      <protection locked="0"/>
    </xf>
    <xf numFmtId="0" fontId="17" fillId="0" borderId="0" xfId="522" applyFont="1" applyBorder="1">
      <alignment horizontal="center" vertical="center"/>
      <protection locked="0"/>
    </xf>
    <xf numFmtId="0" fontId="17" fillId="0" borderId="0" xfId="532" applyFont="1" applyBorder="1">
      <alignment horizontal="center" vertical="center"/>
    </xf>
    <xf numFmtId="0" fontId="3" fillId="0" borderId="0" xfId="310" applyFont="1" applyBorder="1" applyAlignment="1">
      <alignment horizontal="center" vertical="center"/>
      <protection locked="0"/>
    </xf>
    <xf numFmtId="0" fontId="4" fillId="0" borderId="2" xfId="277" applyFont="1" applyBorder="1">
      <alignment horizontal="center" vertical="center"/>
      <protection locked="0"/>
    </xf>
    <xf numFmtId="49" fontId="4" fillId="0" borderId="2" xfId="408" applyNumberFormat="1" applyFont="1" applyBorder="1" applyAlignment="1">
      <alignment horizontal="center" vertical="center" wrapText="1"/>
      <protection locked="0"/>
    </xf>
    <xf numFmtId="0" fontId="4" fillId="0" borderId="3" xfId="5" applyFont="1" applyBorder="1">
      <alignment horizontal="center" vertical="center"/>
      <protection locked="0"/>
    </xf>
    <xf numFmtId="49" fontId="4" fillId="0" borderId="3" xfId="412" applyNumberFormat="1" applyFont="1" applyBorder="1" applyAlignment="1">
      <alignment horizontal="center" vertical="center" wrapText="1"/>
      <protection locked="0"/>
    </xf>
    <xf numFmtId="49" fontId="4" fillId="0" borderId="1" xfId="517" applyNumberFormat="1" applyFont="1" applyBorder="1" applyAlignment="1">
      <alignment horizontal="center" vertical="center"/>
      <protection locked="0"/>
    </xf>
    <xf numFmtId="0" fontId="3" fillId="0" borderId="1" xfId="400" applyFont="1" applyBorder="1" applyAlignment="1">
      <alignment horizontal="center" vertical="center" wrapText="1"/>
      <protection locked="0"/>
    </xf>
    <xf numFmtId="0" fontId="3" fillId="0" borderId="1" xfId="400" applyFont="1" applyBorder="1">
      <alignment horizontal="left" vertical="center" wrapText="1"/>
      <protection locked="0"/>
    </xf>
    <xf numFmtId="0" fontId="1" fillId="0" borderId="6" xfId="331" applyFont="1" applyBorder="1">
      <alignment horizontal="center" vertical="center"/>
      <protection locked="0"/>
    </xf>
    <xf numFmtId="0" fontId="1" fillId="0" borderId="6" xfId="331" applyFont="1" applyBorder="1" applyAlignment="1">
      <alignment horizontal="center" vertical="center"/>
      <protection locked="0"/>
    </xf>
    <xf numFmtId="0" fontId="1" fillId="0" borderId="7" xfId="526" applyFont="1" applyBorder="1">
      <alignment horizontal="center" vertical="center"/>
      <protection locked="0"/>
    </xf>
    <xf numFmtId="49" fontId="6" fillId="0" borderId="0" xfId="370" applyNumberFormat="1" applyFont="1" applyFill="1" applyAlignment="1" applyProtection="1">
      <alignment horizontal="left" vertical="center"/>
    </xf>
    <xf numFmtId="0" fontId="1" fillId="0" borderId="0" xfId="0" applyFont="1" applyBorder="1" applyAlignment="1">
      <alignment horizontal="right"/>
    </xf>
    <xf numFmtId="0" fontId="17"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49" fontId="4" fillId="0" borderId="1" xfId="408" applyNumberFormat="1" applyFont="1" applyBorder="1" applyAlignment="1">
      <alignment horizontal="center" vertical="center" wrapText="1"/>
      <protection locked="0"/>
    </xf>
    <xf numFmtId="49" fontId="4" fillId="0" borderId="1" xfId="412" applyNumberFormat="1" applyFont="1" applyBorder="1" applyAlignment="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526" applyFont="1" applyBorder="1">
      <alignment horizontal="center" vertical="center"/>
      <protection locked="0"/>
    </xf>
    <xf numFmtId="0" fontId="6" fillId="0" borderId="15" xfId="370" applyFont="1" applyFill="1" applyBorder="1" applyAlignment="1" applyProtection="1">
      <alignment horizontal="left" vertical="center"/>
    </xf>
    <xf numFmtId="0" fontId="8" fillId="0" borderId="0" xfId="585" applyFont="1" applyBorder="1" applyAlignment="1">
      <alignment horizontal="center" vertical="center"/>
    </xf>
    <xf numFmtId="0" fontId="18" fillId="0" borderId="0"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0" fillId="0" borderId="2" xfId="0" applyFont="1" applyBorder="1"/>
    <xf numFmtId="49" fontId="5" fillId="0" borderId="2" xfId="148" applyNumberFormat="1" applyFont="1" applyBorder="1" applyAlignment="1">
      <alignment horizontal="center" vertical="center" wrapText="1"/>
    </xf>
    <xf numFmtId="0" fontId="3" fillId="0" borderId="2" xfId="637" applyFont="1" applyBorder="1">
      <alignment vertical="center" wrapText="1"/>
    </xf>
    <xf numFmtId="0" fontId="3" fillId="0" borderId="2" xfId="627" applyFont="1" applyBorder="1">
      <alignment horizontal="center" vertical="center" wrapText="1"/>
    </xf>
    <xf numFmtId="0" fontId="3" fillId="0" borderId="2" xfId="630" applyFont="1" applyBorder="1">
      <alignment horizontal="center" vertical="center"/>
      <protection locked="0"/>
    </xf>
    <xf numFmtId="0" fontId="20" fillId="0" borderId="8" xfId="0" applyFont="1" applyBorder="1" applyAlignment="1">
      <alignment horizontal="center" vertical="center"/>
    </xf>
    <xf numFmtId="49" fontId="5" fillId="0" borderId="8" xfId="148" applyNumberFormat="1" applyFont="1" applyBorder="1" applyAlignment="1">
      <alignment horizontal="center" vertical="center" wrapText="1"/>
    </xf>
    <xf numFmtId="49" fontId="5" fillId="0" borderId="8" xfId="148" applyNumberFormat="1" applyFont="1" applyBorder="1">
      <alignment horizontal="left" vertical="center" wrapText="1"/>
    </xf>
    <xf numFmtId="0" fontId="6" fillId="0" borderId="0" xfId="370" applyFont="1" applyFill="1" applyAlignment="1" applyProtection="1">
      <alignment horizontal="left" vertical="center"/>
    </xf>
    <xf numFmtId="0" fontId="3" fillId="0" borderId="8" xfId="645" applyFont="1" applyBorder="1">
      <alignment horizontal="left" vertical="center" wrapText="1"/>
    </xf>
    <xf numFmtId="0" fontId="19" fillId="0" borderId="1" xfId="0" applyFont="1" applyBorder="1" applyAlignment="1">
      <alignment horizontal="center" vertical="center" wrapText="1"/>
    </xf>
    <xf numFmtId="0" fontId="22" fillId="0" borderId="1" xfId="0"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pplyProtection="1">
      <alignment horizontal="center" vertical="center"/>
      <protection locked="0"/>
    </xf>
    <xf numFmtId="0" fontId="1" fillId="0" borderId="0" xfId="0" applyFont="1" applyBorder="1" applyAlignment="1">
      <alignment horizontal="center" vertical="center"/>
    </xf>
    <xf numFmtId="0" fontId="4" fillId="0" borderId="1" xfId="656" applyFont="1" applyBorder="1">
      <alignment horizontal="center" vertical="center" wrapText="1"/>
    </xf>
    <xf numFmtId="0" fontId="4" fillId="0" borderId="1" xfId="447" applyFont="1" applyBorder="1">
      <alignment horizontal="center" vertical="center"/>
    </xf>
    <xf numFmtId="0" fontId="4" fillId="0" borderId="1" xfId="439" applyFont="1" applyBorder="1">
      <alignment horizontal="center" vertical="center" wrapText="1"/>
      <protection locked="0"/>
    </xf>
    <xf numFmtId="0" fontId="1" fillId="0" borderId="0" xfId="0" applyFont="1" applyBorder="1" applyAlignment="1">
      <alignment vertical="top"/>
    </xf>
    <xf numFmtId="0" fontId="3" fillId="0" borderId="0" xfId="0" applyFont="1" applyBorder="1" applyAlignment="1">
      <alignment horizontal="right" vertical="center"/>
    </xf>
    <xf numFmtId="0" fontId="1" fillId="0" borderId="1" xfId="0" applyFont="1" applyBorder="1" applyAlignment="1" applyProtection="1">
      <alignment horizontal="center" vertical="center" wrapText="1"/>
      <protection locked="0"/>
    </xf>
    <xf numFmtId="0" fontId="3" fillId="0" borderId="1" xfId="648" applyFont="1" applyBorder="1" applyAlignment="1">
      <alignment horizontal="center" vertical="center"/>
    </xf>
    <xf numFmtId="0" fontId="3" fillId="0" borderId="1" xfId="648" applyFont="1" applyBorder="1">
      <alignment horizontal="left" vertical="center"/>
    </xf>
    <xf numFmtId="0" fontId="3" fillId="0" borderId="1" xfId="260" applyFont="1" applyBorder="1">
      <alignment horizontal="left" vertical="center"/>
    </xf>
    <xf numFmtId="0" fontId="1" fillId="0" borderId="0" xfId="285" applyFont="1" applyBorder="1" applyAlignment="1">
      <alignment horizontal="center" vertical="center"/>
      <protection locked="0"/>
    </xf>
    <xf numFmtId="49" fontId="1" fillId="0" borderId="0" xfId="295" applyNumberFormat="1" applyFont="1" applyBorder="1">
      <protection locked="0"/>
    </xf>
    <xf numFmtId="0" fontId="1" fillId="0" borderId="0" xfId="0" applyFont="1" applyBorder="1" applyProtection="1">
      <protection locked="0"/>
    </xf>
    <xf numFmtId="0" fontId="4" fillId="0" borderId="0" xfId="18" applyFont="1" applyBorder="1" applyAlignment="1">
      <alignment horizontal="center" vertical="center"/>
      <protection locked="0"/>
    </xf>
    <xf numFmtId="0" fontId="4" fillId="0" borderId="0" xfId="18" applyFont="1" applyBorder="1">
      <alignment horizontal="left" vertical="center"/>
      <protection locked="0"/>
    </xf>
    <xf numFmtId="0" fontId="4" fillId="0" borderId="0" xfId="0" applyFont="1" applyBorder="1" applyProtection="1">
      <protection locked="0"/>
    </xf>
    <xf numFmtId="0" fontId="4" fillId="0" borderId="1" xfId="314" applyFont="1" applyBorder="1">
      <alignment horizontal="center" vertical="center" wrapText="1"/>
      <protection locked="0"/>
    </xf>
    <xf numFmtId="0" fontId="4" fillId="0" borderId="1" xfId="314" applyFont="1" applyBorder="1" applyAlignment="1">
      <alignment horizontal="center" vertical="center" wrapText="1"/>
      <protection locked="0"/>
    </xf>
    <xf numFmtId="0" fontId="4" fillId="0" borderId="1" xfId="391" applyFont="1" applyBorder="1">
      <alignment horizontal="center" vertical="center" wrapText="1"/>
      <protection locked="0"/>
    </xf>
    <xf numFmtId="0" fontId="4" fillId="0" borderId="1" xfId="5" applyFont="1" applyBorder="1" applyAlignment="1">
      <alignment horizontal="center" vertical="center"/>
      <protection locked="0"/>
    </xf>
    <xf numFmtId="0" fontId="4" fillId="0" borderId="1" xfId="57" applyFont="1" applyBorder="1">
      <alignment horizontal="center" vertical="center"/>
    </xf>
    <xf numFmtId="0" fontId="4" fillId="0" borderId="1" xfId="57" applyFont="1" applyBorder="1" applyAlignment="1">
      <alignment horizontal="center" vertical="center"/>
    </xf>
    <xf numFmtId="0" fontId="4" fillId="0" borderId="1" xfId="244" applyFont="1" applyBorder="1">
      <alignment horizontal="center" vertical="center"/>
      <protection locked="0"/>
    </xf>
    <xf numFmtId="0" fontId="4" fillId="0" borderId="1" xfId="244" applyFont="1" applyBorder="1" applyAlignment="1">
      <alignment horizontal="center" vertical="center"/>
      <protection locked="0"/>
    </xf>
    <xf numFmtId="0" fontId="1" fillId="0" borderId="1" xfId="666" applyFont="1" applyBorder="1" applyAlignment="1">
      <alignment horizontal="center" vertical="center"/>
      <protection locked="0"/>
    </xf>
    <xf numFmtId="0" fontId="3" fillId="0" borderId="1" xfId="249" applyFont="1" applyBorder="1" applyAlignment="1">
      <alignment horizontal="center" vertical="center"/>
    </xf>
    <xf numFmtId="0" fontId="3" fillId="0" borderId="1" xfId="249" applyFont="1" applyBorder="1">
      <alignment horizontal="left" vertical="center"/>
    </xf>
    <xf numFmtId="49" fontId="5" fillId="0" borderId="1" xfId="148" applyNumberFormat="1" applyFont="1" applyBorder="1" applyAlignment="1">
      <alignment horizontal="left" vertical="center" wrapText="1" indent="2"/>
    </xf>
    <xf numFmtId="0" fontId="4" fillId="0" borderId="1" xfId="305" applyFont="1" applyBorder="1">
      <alignment horizontal="center" vertical="center" wrapText="1"/>
      <protection locked="0"/>
    </xf>
    <xf numFmtId="0" fontId="4" fillId="0" borderId="1" xfId="395" applyFont="1" applyBorder="1">
      <alignment horizontal="center" vertical="center" wrapText="1"/>
      <protection locked="0"/>
    </xf>
    <xf numFmtId="0" fontId="4" fillId="0" borderId="1" xfId="394" applyFont="1" applyBorder="1">
      <alignment horizontal="center" vertical="center" wrapText="1"/>
      <protection locked="0"/>
    </xf>
    <xf numFmtId="0" fontId="1" fillId="0" borderId="0" xfId="285" applyFont="1" applyBorder="1">
      <alignment vertical="top"/>
      <protection locked="0"/>
    </xf>
    <xf numFmtId="0" fontId="4" fillId="0" borderId="1" xfId="579" applyFont="1" applyBorder="1">
      <alignment horizontal="center" vertical="center" wrapText="1"/>
      <protection locked="0"/>
    </xf>
    <xf numFmtId="0" fontId="1" fillId="0" borderId="1" xfId="399" applyFont="1" applyBorder="1">
      <alignment horizontal="center"/>
    </xf>
    <xf numFmtId="0" fontId="1" fillId="0" borderId="1" xfId="28" applyFont="1" applyBorder="1">
      <alignment horizontal="center" vertical="center" wrapText="1"/>
      <protection locked="0"/>
    </xf>
    <xf numFmtId="0" fontId="3" fillId="0" borderId="1" xfId="291" applyFont="1" applyBorder="1" applyAlignment="1">
      <alignment horizontal="center" vertical="center"/>
      <protection locked="0"/>
    </xf>
    <xf numFmtId="0" fontId="3" fillId="0" borderId="1" xfId="291" applyFont="1" applyBorder="1">
      <alignment horizontal="left" vertical="center"/>
      <protection locked="0"/>
    </xf>
    <xf numFmtId="0" fontId="3" fillId="0" borderId="1" xfId="41" applyFont="1" applyBorder="1">
      <alignment horizontal="left" vertical="center"/>
      <protection locked="0"/>
    </xf>
    <xf numFmtId="0" fontId="24" fillId="0" borderId="0" xfId="0" applyFont="1" applyBorder="1" applyAlignment="1">
      <alignment horizontal="center"/>
    </xf>
    <xf numFmtId="0" fontId="1" fillId="0" borderId="0" xfId="364" applyFont="1" applyBorder="1">
      <alignment horizontal="center" wrapText="1"/>
    </xf>
    <xf numFmtId="0" fontId="1" fillId="0" borderId="0" xfId="364" applyFont="1" applyBorder="1" applyAlignment="1">
      <alignment horizontal="center" vertical="center" wrapText="1"/>
    </xf>
    <xf numFmtId="0" fontId="3" fillId="0" borderId="0" xfId="599" applyFont="1" applyBorder="1">
      <alignment horizontal="right" wrapText="1"/>
    </xf>
    <xf numFmtId="0" fontId="25" fillId="0" borderId="0" xfId="365" applyFont="1" applyBorder="1">
      <alignment horizontal="center" vertical="center" wrapText="1"/>
    </xf>
    <xf numFmtId="0" fontId="25" fillId="0" borderId="0" xfId="365" applyFont="1" applyBorder="1" applyAlignment="1">
      <alignment horizontal="center" vertical="center" wrapText="1"/>
    </xf>
    <xf numFmtId="0" fontId="26" fillId="0" borderId="1" xfId="369" applyFont="1" applyBorder="1">
      <alignment horizontal="center" vertical="center" wrapText="1"/>
    </xf>
    <xf numFmtId="0" fontId="26" fillId="0" borderId="1" xfId="369" applyFont="1" applyBorder="1" applyAlignment="1">
      <alignment horizontal="center" vertical="center" wrapText="1"/>
    </xf>
    <xf numFmtId="0" fontId="26" fillId="0" borderId="1" xfId="378" applyFont="1" applyBorder="1">
      <alignment horizontal="center" vertical="center" wrapText="1"/>
    </xf>
    <xf numFmtId="178" fontId="27" fillId="0" borderId="1" xfId="0" applyNumberFormat="1" applyFont="1" applyBorder="1" applyAlignment="1">
      <alignment horizontal="center" vertical="center"/>
    </xf>
    <xf numFmtId="178" fontId="28" fillId="0" borderId="0" xfId="0" applyNumberFormat="1" applyFont="1" applyBorder="1" applyAlignment="1">
      <alignment horizontal="right" vertical="center"/>
    </xf>
    <xf numFmtId="0" fontId="29" fillId="0" borderId="0" xfId="210" applyFont="1" applyBorder="1">
      <alignment horizontal="center" vertical="center"/>
    </xf>
    <xf numFmtId="0" fontId="30" fillId="0" borderId="0" xfId="210" applyFont="1" applyBorder="1" applyAlignment="1">
      <alignment horizontal="center" vertical="center"/>
    </xf>
    <xf numFmtId="0" fontId="30" fillId="0" borderId="0" xfId="210" applyFont="1" applyBorder="1">
      <alignment horizontal="center" vertical="center"/>
    </xf>
    <xf numFmtId="0" fontId="31" fillId="0" borderId="1" xfId="0" applyFont="1" applyBorder="1" applyAlignment="1">
      <alignment horizontal="center" vertical="center"/>
    </xf>
    <xf numFmtId="49" fontId="31" fillId="0" borderId="1" xfId="0" applyNumberFormat="1" applyFont="1" applyBorder="1" applyAlignment="1">
      <alignment horizontal="center" vertical="center" wrapText="1"/>
    </xf>
    <xf numFmtId="49" fontId="31" fillId="0" borderId="1" xfId="363" applyNumberFormat="1" applyFont="1" applyBorder="1" applyAlignment="1">
      <alignment horizontal="center" vertical="center" wrapText="1"/>
    </xf>
    <xf numFmtId="49" fontId="31" fillId="0" borderId="1" xfId="0" applyNumberFormat="1" applyFont="1" applyBorder="1" applyAlignment="1">
      <alignment horizontal="center" vertical="center"/>
    </xf>
    <xf numFmtId="49" fontId="32" fillId="0" borderId="1" xfId="0" applyNumberFormat="1" applyFont="1" applyBorder="1" applyAlignment="1">
      <alignment horizontal="center" vertical="center"/>
    </xf>
    <xf numFmtId="49" fontId="32" fillId="0" borderId="1" xfId="0" applyNumberFormat="1" applyFont="1" applyBorder="1" applyAlignment="1" applyProtection="1">
      <alignment horizontal="center" vertical="center"/>
      <protection locked="0"/>
    </xf>
    <xf numFmtId="0" fontId="4" fillId="0" borderId="1" xfId="0" applyFont="1" applyBorder="1"/>
    <xf numFmtId="0" fontId="31" fillId="0" borderId="1" xfId="0" applyFont="1" applyBorder="1"/>
    <xf numFmtId="0" fontId="4" fillId="0" borderId="1" xfId="0" applyFont="1" applyBorder="1" applyAlignment="1">
      <alignment horizontal="left" indent="1"/>
    </xf>
    <xf numFmtId="0" fontId="31" fillId="0" borderId="1" xfId="0" applyFont="1" applyBorder="1" applyAlignment="1">
      <alignment horizontal="left" indent="1"/>
    </xf>
    <xf numFmtId="49" fontId="33" fillId="0" borderId="1" xfId="148" applyNumberFormat="1" applyFont="1" applyBorder="1">
      <alignment horizontal="left" vertical="center" wrapText="1"/>
    </xf>
    <xf numFmtId="49" fontId="33" fillId="0" borderId="1" xfId="148" applyNumberFormat="1" applyFont="1" applyBorder="1" applyAlignment="1">
      <alignment horizontal="center" vertical="center" wrapText="1"/>
    </xf>
    <xf numFmtId="0" fontId="31" fillId="0" borderId="1" xfId="222" applyFont="1" applyBorder="1">
      <alignment horizontal="center" vertical="center"/>
    </xf>
    <xf numFmtId="0" fontId="31" fillId="0" borderId="1" xfId="140" applyFont="1" applyBorder="1" applyAlignment="1">
      <alignment horizontal="center" vertical="center"/>
    </xf>
    <xf numFmtId="0" fontId="31" fillId="0" borderId="1" xfId="157" applyFont="1" applyBorder="1">
      <alignment horizontal="center" vertical="center"/>
    </xf>
    <xf numFmtId="49" fontId="31" fillId="0" borderId="1" xfId="363" applyNumberFormat="1" applyFont="1" applyBorder="1">
      <alignment horizontal="center" vertical="center" wrapText="1"/>
    </xf>
    <xf numFmtId="178" fontId="34" fillId="0" borderId="1" xfId="0" applyNumberFormat="1" applyFont="1" applyBorder="1" applyAlignment="1">
      <alignment horizontal="left" vertical="center"/>
    </xf>
    <xf numFmtId="49" fontId="33" fillId="0" borderId="1" xfId="148" applyNumberFormat="1" applyFont="1" applyBorder="1" applyAlignment="1">
      <alignment horizontal="left" vertical="center" wrapText="1" indent="1"/>
    </xf>
    <xf numFmtId="178" fontId="34" fillId="0" borderId="1" xfId="0" applyNumberFormat="1" applyFont="1" applyBorder="1" applyAlignment="1">
      <alignment horizontal="left" vertical="center" indent="1"/>
    </xf>
    <xf numFmtId="178" fontId="34" fillId="0" borderId="1" xfId="0" applyNumberFormat="1" applyFont="1" applyBorder="1" applyAlignment="1">
      <alignment horizontal="center" vertical="center"/>
    </xf>
    <xf numFmtId="0" fontId="31" fillId="0" borderId="1" xfId="0" applyFont="1" applyBorder="1" applyAlignment="1" applyProtection="1">
      <alignment horizontal="center" vertical="center"/>
      <protection locked="0"/>
    </xf>
    <xf numFmtId="0" fontId="31" fillId="0" borderId="1" xfId="589" applyFont="1" applyBorder="1">
      <alignment horizontal="center" vertical="center"/>
      <protection locked="0"/>
    </xf>
    <xf numFmtId="0" fontId="31" fillId="0" borderId="1" xfId="393" applyFont="1" applyBorder="1">
      <alignment horizontal="center" vertical="center"/>
      <protection locked="0"/>
    </xf>
    <xf numFmtId="0" fontId="31" fillId="0" borderId="1" xfId="623" applyFont="1" applyBorder="1">
      <alignment horizontal="center" vertical="center"/>
      <protection locked="0"/>
    </xf>
    <xf numFmtId="0" fontId="32" fillId="0" borderId="1" xfId="180" applyFont="1" applyBorder="1">
      <alignment horizontal="center" vertical="center"/>
    </xf>
    <xf numFmtId="0" fontId="32" fillId="0" borderId="1" xfId="0" applyFont="1" applyBorder="1" applyAlignment="1">
      <alignment horizontal="center" vertical="center"/>
    </xf>
    <xf numFmtId="0" fontId="1" fillId="0" borderId="0" xfId="54" applyFont="1" applyBorder="1">
      <alignment vertical="top"/>
    </xf>
    <xf numFmtId="0" fontId="17" fillId="0" borderId="0" xfId="532" applyFont="1" applyBorder="1" applyAlignment="1">
      <alignment horizontal="center" vertical="center"/>
    </xf>
    <xf numFmtId="49" fontId="4" fillId="0" borderId="1" xfId="13" applyNumberFormat="1" applyFont="1" applyBorder="1">
      <alignment horizontal="center" vertical="center" wrapText="1"/>
    </xf>
    <xf numFmtId="49" fontId="4" fillId="0" borderId="1" xfId="136" applyNumberFormat="1" applyFont="1" applyBorder="1" applyAlignment="1">
      <alignment horizontal="center" vertical="center" wrapText="1"/>
    </xf>
    <xf numFmtId="0" fontId="4" fillId="0" borderId="1" xfId="618" applyFont="1" applyBorder="1">
      <alignment horizontal="center" vertical="center"/>
      <protection locked="0"/>
    </xf>
    <xf numFmtId="49" fontId="4" fillId="0" borderId="1" xfId="216" applyNumberFormat="1" applyFont="1" applyBorder="1">
      <alignment horizontal="center" vertical="center"/>
    </xf>
    <xf numFmtId="49" fontId="4" fillId="0" borderId="1" xfId="216" applyNumberFormat="1" applyFont="1" applyBorder="1" applyAlignment="1">
      <alignment horizontal="center" vertical="center"/>
    </xf>
    <xf numFmtId="49" fontId="4" fillId="0" borderId="1" xfId="517" applyNumberFormat="1" applyFont="1" applyBorder="1">
      <alignment horizontal="center" vertical="center"/>
      <protection locked="0"/>
    </xf>
    <xf numFmtId="178" fontId="5"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1" xfId="193" applyFont="1" applyBorder="1" applyAlignment="1">
      <alignment horizontal="center" vertical="center"/>
    </xf>
    <xf numFmtId="49" fontId="5" fillId="0" borderId="0" xfId="148" applyNumberFormat="1" applyFont="1" applyBorder="1">
      <alignment horizontal="left" vertical="center" wrapText="1"/>
    </xf>
    <xf numFmtId="0" fontId="35" fillId="0" borderId="0" xfId="275" applyFont="1" applyBorder="1" applyAlignment="1">
      <alignment horizontal="center" vertical="center"/>
    </xf>
    <xf numFmtId="0" fontId="35" fillId="0" borderId="0" xfId="275" applyFont="1" applyBorder="1">
      <alignment horizontal="center" vertical="center"/>
    </xf>
    <xf numFmtId="0" fontId="3" fillId="0" borderId="0" xfId="310" applyFont="1" applyBorder="1">
      <alignment horizontal="left" vertical="center"/>
      <protection locked="0"/>
    </xf>
    <xf numFmtId="0" fontId="36" fillId="0" borderId="0" xfId="0" applyFont="1" applyBorder="1" applyAlignment="1">
      <alignment horizontal="center" vertical="center"/>
    </xf>
    <xf numFmtId="49" fontId="37" fillId="0" borderId="1" xfId="148" applyNumberFormat="1" applyFont="1" applyBorder="1" applyAlignment="1">
      <alignment horizontal="center" vertical="center" wrapText="1"/>
    </xf>
    <xf numFmtId="0" fontId="4" fillId="0" borderId="1" xfId="277" applyFont="1" applyBorder="1" applyAlignment="1">
      <alignment horizontal="center" vertical="center"/>
      <protection locked="0"/>
    </xf>
    <xf numFmtId="0" fontId="4" fillId="0" borderId="1" xfId="277" applyFont="1" applyBorder="1">
      <alignment horizontal="center" vertical="center"/>
      <protection locked="0"/>
    </xf>
    <xf numFmtId="0" fontId="4" fillId="0" borderId="1" xfId="658" applyFont="1" applyBorder="1" applyAlignment="1">
      <alignment horizontal="center" vertical="center" wrapText="1"/>
    </xf>
    <xf numFmtId="0" fontId="4" fillId="0" borderId="1" xfId="658" applyFont="1" applyBorder="1">
      <alignment horizontal="center" vertical="center" wrapText="1"/>
    </xf>
    <xf numFmtId="0" fontId="3" fillId="0" borderId="1" xfId="370" applyFont="1" applyFill="1" applyBorder="1" applyAlignment="1" applyProtection="1">
      <alignment horizontal="left" vertical="center"/>
      <protection locked="0"/>
    </xf>
    <xf numFmtId="0" fontId="3" fillId="0" borderId="1" xfId="370" applyFont="1" applyFill="1" applyBorder="1" applyAlignment="1" applyProtection="1">
      <alignment horizontal="left" vertical="center"/>
    </xf>
    <xf numFmtId="0" fontId="3" fillId="0" borderId="0" xfId="255" applyFont="1" applyBorder="1">
      <alignment horizontal="left" vertical="center" wrapText="1"/>
      <protection locked="0"/>
    </xf>
    <xf numFmtId="0" fontId="4" fillId="0" borderId="0" xfId="537" applyFont="1" applyBorder="1" applyAlignment="1">
      <alignment horizontal="center" vertical="center" wrapText="1"/>
    </xf>
    <xf numFmtId="0" fontId="4" fillId="0" borderId="1" xfId="654" applyFont="1" applyBorder="1">
      <alignment horizontal="center" vertical="center" wrapText="1"/>
    </xf>
    <xf numFmtId="0" fontId="4" fillId="0" borderId="1" xfId="440" applyFont="1" applyBorder="1" applyAlignment="1">
      <alignment horizontal="center" vertical="center" wrapText="1"/>
    </xf>
    <xf numFmtId="0" fontId="4" fillId="0" borderId="1" xfId="142" applyFont="1" applyBorder="1">
      <alignment horizontal="center" vertical="center"/>
    </xf>
    <xf numFmtId="0" fontId="4" fillId="0" borderId="1" xfId="663" applyFont="1" applyBorder="1">
      <alignment horizontal="center" vertical="center"/>
    </xf>
    <xf numFmtId="0" fontId="1" fillId="0" borderId="1" xfId="290" applyFont="1" applyBorder="1">
      <alignment horizontal="center" vertical="center"/>
    </xf>
    <xf numFmtId="0" fontId="4" fillId="0" borderId="1" xfId="545" applyFont="1" applyBorder="1" applyAlignment="1">
      <alignment horizontal="center" vertical="center"/>
    </xf>
    <xf numFmtId="0" fontId="4" fillId="0" borderId="1" xfId="545" applyFont="1" applyBorder="1">
      <alignment horizontal="center" vertical="center"/>
    </xf>
    <xf numFmtId="0" fontId="4" fillId="0" borderId="1" xfId="44" applyFont="1" applyBorder="1">
      <alignment horizontal="center" vertical="center"/>
      <protection locked="0"/>
    </xf>
    <xf numFmtId="3" fontId="4" fillId="0" borderId="1" xfId="293" applyNumberFormat="1" applyFont="1" applyBorder="1">
      <alignment horizontal="center" vertical="center"/>
      <protection locked="0"/>
    </xf>
    <xf numFmtId="3" fontId="4" fillId="0" borderId="1" xfId="284" applyNumberFormat="1" applyFont="1" applyBorder="1">
      <alignment horizontal="center" vertical="center"/>
    </xf>
    <xf numFmtId="0" fontId="1" fillId="0" borderId="1" xfId="274"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40" applyFont="1" applyBorder="1">
      <alignment horizontal="center" vertical="center" wrapText="1"/>
    </xf>
    <xf numFmtId="0" fontId="4" fillId="0" borderId="1" xfId="450" applyFont="1" applyBorder="1">
      <alignment horizontal="center" vertical="center" wrapText="1"/>
      <protection locked="0"/>
    </xf>
    <xf numFmtId="0" fontId="4" fillId="0" borderId="1" xfId="523" applyFont="1" applyBorder="1">
      <alignment horizontal="center" vertical="center" wrapText="1"/>
    </xf>
    <xf numFmtId="0" fontId="4" fillId="0" borderId="1" xfId="453" applyFont="1" applyBorder="1">
      <alignment horizontal="center" vertical="center" wrapText="1"/>
      <protection locked="0"/>
    </xf>
    <xf numFmtId="3" fontId="4" fillId="0" borderId="1" xfId="307" applyNumberFormat="1" applyFont="1" applyBorder="1">
      <alignment horizontal="center" vertical="top"/>
      <protection locked="0"/>
    </xf>
    <xf numFmtId="0" fontId="1" fillId="0" borderId="1" xfId="311" applyFont="1" applyBorder="1">
      <alignment horizontal="center" vertical="top"/>
    </xf>
    <xf numFmtId="0" fontId="4" fillId="0" borderId="1" xfId="130" applyFont="1" applyBorder="1">
      <alignment horizontal="center" vertical="center" wrapText="1"/>
    </xf>
    <xf numFmtId="0" fontId="8" fillId="0" borderId="0" xfId="213" applyFont="1" applyBorder="1">
      <alignment horizontal="center" vertical="center"/>
      <protection locked="0"/>
    </xf>
    <xf numFmtId="0" fontId="1" fillId="0" borderId="1" xfId="12" applyFont="1" applyBorder="1">
      <alignment horizontal="center" vertical="center" wrapText="1"/>
      <protection locked="0"/>
    </xf>
    <xf numFmtId="0" fontId="1" fillId="0" borderId="1" xfId="122" applyFont="1" applyBorder="1" applyAlignment="1">
      <alignment horizontal="center" vertical="center" wrapText="1"/>
      <protection locked="0"/>
    </xf>
    <xf numFmtId="0" fontId="1" fillId="0" borderId="1" xfId="122" applyFont="1" applyBorder="1">
      <alignment horizontal="center" vertical="center" wrapText="1"/>
      <protection locked="0"/>
    </xf>
    <xf numFmtId="0" fontId="1" fillId="0" borderId="1" xfId="182" applyFont="1" applyBorder="1">
      <alignment horizontal="center" vertical="center" wrapText="1"/>
      <protection locked="0"/>
    </xf>
    <xf numFmtId="0" fontId="1" fillId="0" borderId="1" xfId="164" applyFont="1" applyBorder="1">
      <alignment horizontal="center" vertical="center" wrapText="1"/>
    </xf>
    <xf numFmtId="0" fontId="1" fillId="0" borderId="1" xfId="217" applyFont="1" applyBorder="1">
      <alignment horizontal="center" vertical="center" wrapText="1"/>
    </xf>
    <xf numFmtId="0" fontId="1" fillId="0" borderId="1" xfId="126" applyFont="1" applyBorder="1" applyAlignment="1">
      <alignment horizontal="center" vertical="center" wrapText="1"/>
    </xf>
    <xf numFmtId="0" fontId="1" fillId="0" borderId="1" xfId="126" applyFont="1" applyBorder="1">
      <alignment horizontal="center" vertical="center" wrapText="1"/>
    </xf>
    <xf numFmtId="0" fontId="1" fillId="0" borderId="1" xfId="219" applyFont="1" applyBorder="1">
      <alignment horizontal="center" vertical="center"/>
    </xf>
    <xf numFmtId="0" fontId="1" fillId="0" borderId="1" xfId="134" applyFont="1" applyBorder="1" applyAlignment="1">
      <alignment horizontal="center" vertical="center"/>
    </xf>
    <xf numFmtId="0" fontId="1" fillId="0" borderId="1" xfId="134" applyFont="1" applyBorder="1">
      <alignment horizontal="center" vertical="center"/>
    </xf>
    <xf numFmtId="0" fontId="1" fillId="0" borderId="1" xfId="344" applyFont="1" applyBorder="1">
      <alignment horizontal="center" vertical="center"/>
    </xf>
    <xf numFmtId="3" fontId="1" fillId="0" borderId="1" xfId="169" applyNumberFormat="1" applyFont="1" applyBorder="1">
      <alignment horizontal="center" vertical="center"/>
    </xf>
    <xf numFmtId="3" fontId="1" fillId="0" borderId="1" xfId="174" applyNumberFormat="1" applyFont="1" applyBorder="1">
      <alignment horizontal="center" vertical="center"/>
    </xf>
    <xf numFmtId="0" fontId="3" fillId="0" borderId="1" xfId="224" applyFont="1" applyBorder="1">
      <alignment horizontal="center" vertical="center"/>
      <protection locked="0"/>
    </xf>
    <xf numFmtId="0" fontId="3" fillId="0" borderId="1" xfId="168" applyFont="1" applyBorder="1" applyAlignment="1">
      <alignment horizontal="center" vertical="center"/>
      <protection locked="0"/>
    </xf>
    <xf numFmtId="0" fontId="1" fillId="0" borderId="1" xfId="331" applyFont="1" applyBorder="1">
      <alignment horizontal="center" vertical="center"/>
      <protection locked="0"/>
    </xf>
    <xf numFmtId="0" fontId="1" fillId="0" borderId="1" xfId="228" applyFont="1" applyBorder="1">
      <alignment horizontal="center" vertical="center" wrapText="1"/>
    </xf>
    <xf numFmtId="0" fontId="1" fillId="0" borderId="1" xfId="227" applyFont="1" applyBorder="1">
      <alignment horizontal="center" vertical="center"/>
      <protection locked="0"/>
    </xf>
    <xf numFmtId="0" fontId="1" fillId="0" borderId="1" xfId="209" applyFont="1" applyBorder="1">
      <alignment horizontal="center" vertical="center" wrapText="1"/>
    </xf>
    <xf numFmtId="0" fontId="1" fillId="0" borderId="1" xfId="280" applyFont="1" applyBorder="1">
      <alignment horizontal="center" vertical="center" wrapText="1"/>
    </xf>
    <xf numFmtId="0" fontId="1" fillId="0" borderId="1" xfId="234" applyFont="1" applyBorder="1">
      <alignment horizontal="center" vertical="center" wrapText="1"/>
      <protection locked="0"/>
    </xf>
    <xf numFmtId="0" fontId="1" fillId="0" borderId="1" xfId="226" applyFont="1" applyBorder="1">
      <alignment horizontal="center" vertical="center" wrapText="1"/>
      <protection locked="0"/>
    </xf>
    <xf numFmtId="0" fontId="1" fillId="0" borderId="1" xfId="59" applyFont="1" applyBorder="1">
      <alignment horizontal="center" vertical="center"/>
      <protection locked="0"/>
    </xf>
    <xf numFmtId="0" fontId="1" fillId="0" borderId="0" xfId="664" applyFont="1" applyBorder="1">
      <alignment horizontal="right"/>
      <protection locked="0"/>
    </xf>
    <xf numFmtId="0" fontId="1" fillId="0" borderId="1" xfId="252" applyFont="1" applyBorder="1">
      <alignment horizontal="center" vertical="center" wrapText="1"/>
      <protection locked="0"/>
    </xf>
    <xf numFmtId="0" fontId="1" fillId="0" borderId="1" xfId="294" applyFont="1" applyBorder="1">
      <alignment horizontal="center" vertical="center" wrapText="1"/>
    </xf>
    <xf numFmtId="0" fontId="1" fillId="0" borderId="1" xfId="236" applyFont="1" applyBorder="1">
      <alignment horizontal="center" vertical="center"/>
      <protection locked="0"/>
    </xf>
    <xf numFmtId="3" fontId="1" fillId="0" borderId="1" xfId="239" applyNumberFormat="1" applyFont="1" applyBorder="1">
      <alignment horizontal="center" vertical="center"/>
    </xf>
    <xf numFmtId="3" fontId="1" fillId="0" borderId="1" xfId="245" applyNumberFormat="1" applyFont="1" applyBorder="1">
      <alignment horizontal="center" vertical="center"/>
    </xf>
    <xf numFmtId="0" fontId="8" fillId="0" borderId="0" xfId="585" applyFont="1" applyBorder="1">
      <alignment horizontal="center" vertical="center"/>
    </xf>
    <xf numFmtId="0" fontId="2" fillId="0" borderId="0" xfId="181" applyFont="1" applyBorder="1" applyAlignment="1">
      <alignment horizontal="center" vertical="center"/>
    </xf>
    <xf numFmtId="0" fontId="2" fillId="0" borderId="0" xfId="181" applyFont="1" applyBorder="1">
      <alignment horizontal="center" vertical="top"/>
    </xf>
    <xf numFmtId="0" fontId="3" fillId="0" borderId="0" xfId="633" applyFont="1" applyBorder="1">
      <alignment horizontal="left" vertical="center"/>
    </xf>
    <xf numFmtId="0" fontId="36" fillId="0" borderId="0" xfId="8" applyFont="1" applyBorder="1" applyAlignment="1">
      <alignment horizontal="center" vertical="center"/>
    </xf>
    <xf numFmtId="0" fontId="36" fillId="0" borderId="0" xfId="8" applyFont="1" applyBorder="1">
      <alignment horizontal="center" vertical="center"/>
    </xf>
    <xf numFmtId="0" fontId="4" fillId="0" borderId="1" xfId="655" applyFont="1" applyBorder="1">
      <alignment horizontal="center" vertical="center"/>
    </xf>
    <xf numFmtId="0" fontId="4" fillId="0" borderId="1" xfId="665" applyFont="1" applyBorder="1" applyAlignment="1">
      <alignment horizontal="center" vertical="center"/>
    </xf>
    <xf numFmtId="0" fontId="4" fillId="0" borderId="1" xfId="665" applyFont="1" applyBorder="1">
      <alignment horizontal="center" vertical="center"/>
    </xf>
    <xf numFmtId="0" fontId="4" fillId="0" borderId="1" xfId="657" applyFont="1" applyBorder="1">
      <alignment horizontal="center" vertical="center"/>
    </xf>
    <xf numFmtId="0" fontId="4" fillId="0" borderId="1" xfId="657" applyFont="1" applyBorder="1" applyAlignment="1">
      <alignment horizontal="center" vertical="center"/>
    </xf>
    <xf numFmtId="0" fontId="4" fillId="0" borderId="1" xfId="659" applyFont="1" applyBorder="1">
      <alignment horizontal="center" vertical="center"/>
    </xf>
    <xf numFmtId="0" fontId="4" fillId="0" borderId="1" xfId="659" applyFont="1" applyBorder="1" applyAlignment="1">
      <alignment horizontal="center" vertical="center"/>
    </xf>
    <xf numFmtId="0" fontId="5" fillId="0" borderId="1" xfId="0" applyFont="1" applyBorder="1" applyAlignment="1">
      <alignment horizontal="left" vertical="center" wrapText="1"/>
    </xf>
    <xf numFmtId="0" fontId="3" fillId="0" borderId="0" xfId="565" applyFont="1" applyBorder="1" quotePrefix="1">
      <alignment horizontal="right"/>
    </xf>
    <xf numFmtId="0" fontId="3" fillId="0" borderId="0" xfId="590" applyFont="1" applyBorder="1" quotePrefix="1">
      <alignment horizontal="right" wrapText="1"/>
      <protection locked="0"/>
    </xf>
    <xf numFmtId="0" fontId="3" fillId="0" borderId="0" xfId="98" applyFont="1" applyBorder="1" quotePrefix="1">
      <alignment horizontal="right" vertical="center"/>
    </xf>
    <xf numFmtId="0" fontId="3" fillId="0" borderId="0" xfId="0" applyFont="1" applyBorder="1" applyAlignment="1" quotePrefix="1">
      <alignment horizontal="right"/>
    </xf>
    <xf numFmtId="0" fontId="3" fillId="0" borderId="0" xfId="599" applyFont="1" applyBorder="1" quotePrefix="1">
      <alignment horizontal="right" wrapText="1"/>
    </xf>
    <xf numFmtId="0" fontId="3" fillId="0" borderId="0" xfId="587" applyFont="1" applyBorder="1" quotePrefix="1">
      <alignment horizontal="right"/>
      <protection locked="0"/>
    </xf>
    <xf numFmtId="0" fontId="3" fillId="0" borderId="0" xfId="0" applyFont="1" applyBorder="1" applyAlignment="1" quotePrefix="1">
      <alignment horizontal="right" wrapText="1"/>
    </xf>
    <xf numFmtId="0" fontId="4" fillId="0" borderId="0" xfId="620"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9">
    <cellStyle name="常规" xfId="0" builtinId="0"/>
    <cellStyle name="货币[0]" xfId="1" builtinId="7"/>
    <cellStyle name="一般公共预算支出预算表（按功能科目分类）02-2 __b-21-0" xfId="2"/>
    <cellStyle name="一般公共预算支出预算表（按功能科目分类）02-2 __b-16-0" xfId="3"/>
    <cellStyle name="部门支出预算表01-03 __b-9-0" xfId="4"/>
    <cellStyle name="国有资本经营预算支出表07 __b-5-0" xfId="5"/>
    <cellStyle name="上级补助项目支出预算表12 __b-27-0" xfId="6"/>
    <cellStyle name="货币" xfId="7" builtinId="4"/>
    <cellStyle name="财政拨款收支预算总表02-1 __b-13-0" xfId="8"/>
    <cellStyle name="市对下转移支付预算表10-1 __b-26-0" xfId="9"/>
    <cellStyle name="市对下转移支付预算表10-1 __b-31-0" xfId="10"/>
    <cellStyle name="输入" xfId="11" builtinId="20"/>
    <cellStyle name="部门收入预算表01-2 __b-4-0" xfId="12"/>
    <cellStyle name="一般公共预算支出预算表（按经济科目分类）02-3 __b-5-0" xfId="13"/>
    <cellStyle name="20% - 强调文字颜色 3" xfId="14" builtinId="38"/>
    <cellStyle name="政府性基金预算支出预算表06 __b-22-0" xfId="15"/>
    <cellStyle name="政府性基金预算支出预算表06 __b-17-0" xfId="16"/>
    <cellStyle name="千位分隔[0]" xfId="17" builtinId="6"/>
    <cellStyle name="基本支出预算表（人员类.运转类公用经费项目）04 __b-13-0" xfId="18"/>
    <cellStyle name="差" xfId="19" builtinId="27"/>
    <cellStyle name="DateTimeStyle" xfId="20"/>
    <cellStyle name="部门支出预算表01-03 __b-16-0" xfId="21"/>
    <cellStyle name="部门支出预算表01-03 __b-21-0" xfId="22"/>
    <cellStyle name="40% - 强调文字颜色 3" xfId="23" builtinId="39"/>
    <cellStyle name="千位分隔" xfId="24" builtinId="3"/>
    <cellStyle name="部门支出预算表01-03 __b-10-0" xfId="25"/>
    <cellStyle name="60% - 强调文字颜色 3" xfId="26" builtinId="40"/>
    <cellStyle name="超链接" xfId="27" builtinId="8"/>
    <cellStyle name="上级补助项目支出预算表12 __b-10-0" xfId="28"/>
    <cellStyle name="百分比" xfId="29" builtinId="5"/>
    <cellStyle name="项目支出预算表（其他运转类.特定目标类项目）05-1 __b-35-0" xfId="30"/>
    <cellStyle name="项目支出预算表（其他运转类.特定目标类项目）05-1 __b-40-0" xfId="31"/>
    <cellStyle name="政府购买服务预算表09 __b-22-0" xfId="32"/>
    <cellStyle name="政府购买服务预算表09 __b-17-0" xfId="33"/>
    <cellStyle name="已访问的超链接" xfId="34" builtinId="9"/>
    <cellStyle name="项目支出绩效目标表（另文下达）05-3 __b-12-0" xfId="35"/>
    <cellStyle name="政府性基金预算支出预算表06 __b-25-0" xfId="36"/>
    <cellStyle name="政府性基金预算支出预算表06 __b-30-0" xfId="37"/>
    <cellStyle name="部门支出预算表01-03 __b-25-0" xfId="38"/>
    <cellStyle name="部门支出预算表01-03 __b-30-0" xfId="39"/>
    <cellStyle name="注释" xfId="40" builtinId="10"/>
    <cellStyle name="基本支出预算表（人员类.运转类公用经费项目）04 __b-17-0" xfId="41"/>
    <cellStyle name="基本支出预算表（人员类.运转类公用经费项目）04 __b-22-0" xfId="42"/>
    <cellStyle name="部门政府采购预算表08 __b-16-0" xfId="43"/>
    <cellStyle name="部门政府采购预算表08 __b-21-0" xfId="44"/>
    <cellStyle name="市对下转移支付预算表10-1 __b-7-0" xfId="45"/>
    <cellStyle name="60% - 强调文字颜色 2" xfId="46" builtinId="36"/>
    <cellStyle name="__b-1-0" xfId="47"/>
    <cellStyle name="一般公共预算支出预算表（按经济科目分类）02-3 __b-13-0" xfId="48"/>
    <cellStyle name="标题 4" xfId="49" builtinId="19"/>
    <cellStyle name="警告文本" xfId="50" builtinId="11"/>
    <cellStyle name="标题" xfId="51" builtinId="15"/>
    <cellStyle name="解释性文本" xfId="52" builtinId="53"/>
    <cellStyle name="标题 1" xfId="53" builtinId="16"/>
    <cellStyle name="项目支出预算表（其他运转类.特定目标类项目）05-1 __b-13-0" xfId="54"/>
    <cellStyle name="标题 2" xfId="55" builtinId="17"/>
    <cellStyle name="部门支出预算表01-03 __b-2-0" xfId="56"/>
    <cellStyle name="上级补助项目支出预算表12 __b-20-0" xfId="57"/>
    <cellStyle name="上级补助项目支出预算表12 __b-15-0" xfId="58"/>
    <cellStyle name="__b-35-0" xfId="59"/>
    <cellStyle name="__b-40-0" xfId="60"/>
    <cellStyle name="60% - 强调文字颜色 1" xfId="61" builtinId="32"/>
    <cellStyle name="基本支出预算表（人员类.运转类公用经费项目）04 __b-4-0" xfId="62"/>
    <cellStyle name="标题 3" xfId="63" builtinId="18"/>
    <cellStyle name="一般公共预算支出预算表（按功能科目分类）02-2 __b-18-0" xfId="64"/>
    <cellStyle name="一般公共预算支出预算表（按功能科目分类）02-2 __b-23-0" xfId="65"/>
    <cellStyle name="60% - 强调文字颜色 4" xfId="66" builtinId="44"/>
    <cellStyle name="项目支出绩效目标表（另文下达）05-3 __b-14-0" xfId="67"/>
    <cellStyle name="政府性基金预算支出预算表06 __b-27-0" xfId="68"/>
    <cellStyle name="项目支出绩效目标表（本级下达）05-2 __b-13-0" xfId="69"/>
    <cellStyle name="输出" xfId="70" builtinId="21"/>
    <cellStyle name="部门支出预算表01-03 __b-14-0" xfId="71"/>
    <cellStyle name="计算" xfId="72" builtinId="22"/>
    <cellStyle name="基本支出预算表（人员类.运转类公用经费项目）04 __b-11-0" xfId="73"/>
    <cellStyle name="财政拨款收支预算总表02-1 __b-1-0" xfId="74"/>
    <cellStyle name="政府购买服务预算表09 __b-9-0" xfId="75"/>
    <cellStyle name="检查单元格" xfId="76" builtinId="23"/>
    <cellStyle name="20% - 强调文字颜色 6" xfId="77" builtinId="50"/>
    <cellStyle name="强调文字颜色 2" xfId="78" builtinId="33"/>
    <cellStyle name="链接单元格" xfId="79" builtinId="24"/>
    <cellStyle name="上级补助项目支出预算表12 __b-4-0" xfId="80"/>
    <cellStyle name="汇总" xfId="81" builtinId="25"/>
    <cellStyle name="好" xfId="82" builtinId="26"/>
    <cellStyle name="部门项目中期规划预算表13 __b-25-0" xfId="83"/>
    <cellStyle name="__b-49-0" xfId="84"/>
    <cellStyle name="适中" xfId="85" builtinId="28"/>
    <cellStyle name="20% - 强调文字颜色 5" xfId="86" builtinId="46"/>
    <cellStyle name="强调文字颜色 1" xfId="87" builtinId="29"/>
    <cellStyle name="项目支出绩效目标表（本级下达）05-2 __b-9-0" xfId="88"/>
    <cellStyle name="20% - 强调文字颜色 1" xfId="89" builtinId="30"/>
    <cellStyle name="40% - 强调文字颜色 1" xfId="90" builtinId="31"/>
    <cellStyle name="一般公共预算支出预算表（按功能科目分类）02-2 __b-3-0" xfId="91"/>
    <cellStyle name="20% - 强调文字颜色 2" xfId="92" builtinId="34"/>
    <cellStyle name="政府性基金预算支出预算表06 __b-10-0" xfId="93"/>
    <cellStyle name="新增资产配置表11 __b-9-0" xfId="94"/>
    <cellStyle name="40% - 强调文字颜色 2" xfId="95" builtinId="35"/>
    <cellStyle name="国有资本经营预算支出表07 __b-19-0" xfId="96"/>
    <cellStyle name="国有资本经营预算支出表07 __b-24-0" xfId="97"/>
    <cellStyle name="新增资产配置表11 __b-18-0" xfId="98"/>
    <cellStyle name="强调文字颜色 3" xfId="99" builtinId="37"/>
    <cellStyle name="项目支出预算表（其他运转类.特定目标类项目）05-1 __b-10-0" xfId="100"/>
    <cellStyle name="强调文字颜色 4" xfId="101" builtinId="41"/>
    <cellStyle name="20% - 强调文字颜色 4" xfId="102" builtinId="42"/>
    <cellStyle name="政府购买服务预算表09 __b-5-0" xfId="103"/>
    <cellStyle name="40% - 强调文字颜色 4" xfId="104" builtinId="43"/>
    <cellStyle name="强调文字颜色 5" xfId="105" builtinId="45"/>
    <cellStyle name="40% - 强调文字颜色 5" xfId="106" builtinId="47"/>
    <cellStyle name="60% - 强调文字颜色 5" xfId="107" builtinId="48"/>
    <cellStyle name="一般公共预算支出预算表（按功能科目分类）02-2 __b-15-0" xfId="108"/>
    <cellStyle name="一般公共预算支出预算表（按功能科目分类）02-2 __b-20-0" xfId="109"/>
    <cellStyle name="强调文字颜色 6" xfId="110" builtinId="49"/>
    <cellStyle name="40% - 强调文字颜色 6" xfId="111" builtinId="51"/>
    <cellStyle name="市对下转移支付预算表10-1 __b-10-0" xfId="112"/>
    <cellStyle name="财政拨款收支预算总表02-1 __b-9-0" xfId="113"/>
    <cellStyle name="60% - 强调文字颜色 6" xfId="114" builtinId="52"/>
    <cellStyle name="部门政府采购预算表08 __b-7-0" xfId="115"/>
    <cellStyle name="__b-18-0" xfId="116"/>
    <cellStyle name="__b-23-0" xfId="117"/>
    <cellStyle name="DateStyle" xfId="118"/>
    <cellStyle name="__b-5-0" xfId="119"/>
    <cellStyle name="一般公共预算支出预算表（按经济科目分类）02-3 __b-17-0" xfId="120"/>
    <cellStyle name="一般公共预算支出预算表（按经济科目分类）02-3 __b-22-0" xfId="121"/>
    <cellStyle name="部门收入预算表01-2 __b-12-0" xfId="122"/>
    <cellStyle name="__b-6-0" xfId="123"/>
    <cellStyle name="一般公共预算支出预算表（按经济科目分类）02-3 __b-18-0" xfId="124"/>
    <cellStyle name="一般公共预算支出预算表（按经济科目分类）02-3 __b-23-0" xfId="125"/>
    <cellStyle name="部门收入预算表01-2 __b-13-0" xfId="126"/>
    <cellStyle name="政府性基金预算支出预算表06 __b-11-0" xfId="127"/>
    <cellStyle name="国有资本经营预算支出表07 __b-25-0" xfId="128"/>
    <cellStyle name="PercentStyle" xfId="129"/>
    <cellStyle name="新增资产配置表11 __b-19-0" xfId="130"/>
    <cellStyle name="__b-7-0" xfId="131"/>
    <cellStyle name="一般公共预算支出预算表（按经济科目分类）02-3 __b-19-0" xfId="132"/>
    <cellStyle name="一般公共预算支出预算表（按经济科目分类）02-3 __b-24-0" xfId="133"/>
    <cellStyle name="部门收入预算表01-2 __b-14-0" xfId="134"/>
    <cellStyle name="__b-3-0" xfId="135"/>
    <cellStyle name="一般公共预算支出预算表（按经济科目分类）02-3 __b-15-0" xfId="136"/>
    <cellStyle name="一般公共预算支出预算表（按经济科目分类）02-3 __b-20-0" xfId="137"/>
    <cellStyle name="部门收入预算表01-2 __b-10-0" xfId="138"/>
    <cellStyle name="__b-2-0" xfId="139"/>
    <cellStyle name="一般公共预算支出预算表（按经济科目分类）02-3 __b-14-0" xfId="140"/>
    <cellStyle name="项目支出预算表（其他运转类.特定目标类项目）05-1 __b-28-0" xfId="141"/>
    <cellStyle name="项目支出预算表（其他运转类.特定目标类项目）05-1 __b-33-0" xfId="142"/>
    <cellStyle name="NumberStyle" xfId="143"/>
    <cellStyle name="政府购买服务预算表09 __b-15-0" xfId="144"/>
    <cellStyle name="政府购买服务预算表09 __b-20-0" xfId="145"/>
    <cellStyle name="政府性基金预算支出预算表06 __b-15-0" xfId="146"/>
    <cellStyle name="政府性基金预算支出预算表06 __b-20-0" xfId="147"/>
    <cellStyle name="TextStyle" xfId="148"/>
    <cellStyle name="国有资本经营预算支出表07 __b-29-0" xfId="149"/>
    <cellStyle name="MoneyStyle" xfId="150"/>
    <cellStyle name="TimeStyle" xfId="151"/>
    <cellStyle name="市对下转移支付预算表10-1 __b-22-0" xfId="152"/>
    <cellStyle name="市对下转移支付预算表10-1 __b-17-0" xfId="153"/>
    <cellStyle name="一般公共预算支出预算表（按经济科目分类）02-3 __b-1-0" xfId="154"/>
    <cellStyle name="IntegralNumberStyle" xfId="155"/>
    <cellStyle name="__b-4-0" xfId="156"/>
    <cellStyle name="一般公共预算支出预算表（按经济科目分类）02-3 __b-16-0" xfId="157"/>
    <cellStyle name="一般公共预算支出预算表（按经济科目分类）02-3 __b-21-0" xfId="158"/>
    <cellStyle name="部门收入预算表01-2 __b-11-0" xfId="159"/>
    <cellStyle name="__b-8-0" xfId="160"/>
    <cellStyle name="一般公共预算支出预算表（按经济科目分类）02-3 __b-25-0" xfId="161"/>
    <cellStyle name="一般公共预算支出预算表（按经济科目分类）02-3 __b-30-0" xfId="162"/>
    <cellStyle name="部门收入预算表01-2 __b-15-0" xfId="163"/>
    <cellStyle name="部门收入预算表01-2 __b-20-0" xfId="164"/>
    <cellStyle name="__b-9-0" xfId="165"/>
    <cellStyle name="一般公共预算支出预算表（按经济科目分类）02-3 __b-26-0" xfId="166"/>
    <cellStyle name="一般公共预算支出预算表（按经济科目分类）02-3 __b-31-0" xfId="167"/>
    <cellStyle name="部门收入预算表01-2 __b-16-0" xfId="168"/>
    <cellStyle name="部门收入预算表01-2 __b-21-0" xfId="169"/>
    <cellStyle name="__b-10-0" xfId="170"/>
    <cellStyle name="一般公共预算支出预算表（按经济科目分类）02-3 __b-27-0" xfId="171"/>
    <cellStyle name="一般公共预算支出预算表（按经济科目分类）02-3 __b-32-0" xfId="172"/>
    <cellStyle name="部门收入预算表01-2 __b-17-0" xfId="173"/>
    <cellStyle name="部门收入预算表01-2 __b-22-0" xfId="174"/>
    <cellStyle name="__b-11-0" xfId="175"/>
    <cellStyle name="部门收入预算表01-2 __b-18-0" xfId="176"/>
    <cellStyle name="部门收入预算表01-2 __b-23-0" xfId="177"/>
    <cellStyle name="部门政府采购预算表08 __b-1-0" xfId="178"/>
    <cellStyle name="一般公共预算支出预算表（按经济科目分类）02-3 __b-28-0" xfId="179"/>
    <cellStyle name="一般公共预算支出预算表（按经济科目分类）02-3 __b-33-0" xfId="180"/>
    <cellStyle name="__b-12-0" xfId="181"/>
    <cellStyle name="部门收入预算表01-2 __b-19-0" xfId="182"/>
    <cellStyle name="部门收入预算表01-2 __b-24-0" xfId="183"/>
    <cellStyle name="部门政府采购预算表08 __b-2-0" xfId="184"/>
    <cellStyle name="一般公共预算支出预算表（按经济科目分类）02-3 __b-29-0" xfId="185"/>
    <cellStyle name="一般公共预算支出预算表（按经济科目分类）02-3 __b-34-0" xfId="186"/>
    <cellStyle name="__b-13-0" xfId="187"/>
    <cellStyle name="部门收入预算表01-2 __b-25-0" xfId="188"/>
    <cellStyle name="部门政府采购预算表08 __b-3-0" xfId="189"/>
    <cellStyle name="一般公共预算支出预算表（按经济科目分类）02-3 __b-35-0" xfId="190"/>
    <cellStyle name="__b-14-0" xfId="191"/>
    <cellStyle name="部门政府采购预算表08 __b-4-0" xfId="192"/>
    <cellStyle name="一般公共预算支出预算表（按经济科目分类）02-3 __b-36-0" xfId="193"/>
    <cellStyle name="__b-15-0" xfId="194"/>
    <cellStyle name="__b-20-0" xfId="195"/>
    <cellStyle name="部门政府采购预算表08 __b-5-0" xfId="196"/>
    <cellStyle name="一般公共预算支出预算表（按经济科目分类）02-3 __b-37-0" xfId="197"/>
    <cellStyle name="__b-16-0" xfId="198"/>
    <cellStyle name="__b-21-0" xfId="199"/>
    <cellStyle name="部门政府采购预算表08 __b-6-0" xfId="200"/>
    <cellStyle name="一般公共预算支出预算表（按经济科目分类）02-3 __b-38-0" xfId="201"/>
    <cellStyle name="__b-17-0" xfId="202"/>
    <cellStyle name="__b-22-0" xfId="203"/>
    <cellStyle name="部门政府采购预算表08 __b-8-0" xfId="204"/>
    <cellStyle name="__b-19-0" xfId="205"/>
    <cellStyle name="__b-24-0" xfId="206"/>
    <cellStyle name="部门政府采购预算表08 __b-9-0" xfId="207"/>
    <cellStyle name="__b-25-0" xfId="208"/>
    <cellStyle name="__b-30-0" xfId="209"/>
    <cellStyle name="一般公共预算支出预算表（按经济科目分类）02-3 __b-2-0" xfId="210"/>
    <cellStyle name="部门收入预算表01-2 __b-1-0" xfId="211"/>
    <cellStyle name="一般公共预算支出预算表（按经济科目分类）02-3 __b-3-0" xfId="212"/>
    <cellStyle name="部门收入预算表01-2 __b-2-0" xfId="213"/>
    <cellStyle name="一般公共预算支出预算表（按经济科目分类）02-3 __b-4-0" xfId="214"/>
    <cellStyle name="部门收入预算表01-2 __b-3-0" xfId="215"/>
    <cellStyle name="一般公共预算支出预算表（按经济科目分类）02-3 __b-6-0" xfId="216"/>
    <cellStyle name="部门收入预算表01-2 __b-5-0" xfId="217"/>
    <cellStyle name="一般公共预算支出预算表（按经济科目分类）02-3 __b-7-0" xfId="218"/>
    <cellStyle name="部门收入预算表01-2 __b-6-0" xfId="219"/>
    <cellStyle name="一般公共预算支出预算表（按经济科目分类）02-3 __b-8-0" xfId="220"/>
    <cellStyle name="部门收入预算表01-2 __b-7-0" xfId="221"/>
    <cellStyle name="一般公共预算支出预算表（按经济科目分类）02-3 __b-9-0" xfId="222"/>
    <cellStyle name="部门收入预算表01-2 __b-8-0" xfId="223"/>
    <cellStyle name="部门收入预算表01-2 __b-9-0" xfId="224"/>
    <cellStyle name="__b-26-0" xfId="225"/>
    <cellStyle name="__b-31-0" xfId="226"/>
    <cellStyle name="__b-27-0" xfId="227"/>
    <cellStyle name="__b-32-0" xfId="228"/>
    <cellStyle name="基本支出预算表（人员类.运转类公用经费项目）04 __b-1-0" xfId="229"/>
    <cellStyle name="__b-28-0" xfId="230"/>
    <cellStyle name="__b-33-0" xfId="231"/>
    <cellStyle name="基本支出预算表（人员类.运转类公用经费项目）04 __b-2-0" xfId="232"/>
    <cellStyle name="__b-29-0" xfId="233"/>
    <cellStyle name="__b-34-0" xfId="234"/>
    <cellStyle name="基本支出预算表（人员类.运转类公用经费项目）04 __b-3-0" xfId="235"/>
    <cellStyle name="__b-36-0" xfId="236"/>
    <cellStyle name="__b-41-0" xfId="237"/>
    <cellStyle name="基本支出预算表（人员类.运转类公用经费项目）04 __b-5-0" xfId="238"/>
    <cellStyle name="__b-37-0" xfId="239"/>
    <cellStyle name="__b-42-0" xfId="240"/>
    <cellStyle name="基本支出预算表（人员类.运转类公用经费项目）04 __b-6-0" xfId="241"/>
    <cellStyle name="__b-38-0" xfId="242"/>
    <cellStyle name="__b-43-0" xfId="243"/>
    <cellStyle name="基本支出预算表（人员类.运转类公用经费项目）04 __b-7-0" xfId="244"/>
    <cellStyle name="__b-39-0" xfId="245"/>
    <cellStyle name="__b-44-0" xfId="246"/>
    <cellStyle name="基本支出预算表（人员类.运转类公用经费项目）04 __b-8-0" xfId="247"/>
    <cellStyle name="__b-45-0" xfId="248"/>
    <cellStyle name="基本支出预算表（人员类.运转类公用经费项目）04 __b-9-0" xfId="249"/>
    <cellStyle name="__b-46-0" xfId="250"/>
    <cellStyle name="__b-47-0" xfId="251"/>
    <cellStyle name="__b-48-0" xfId="252"/>
    <cellStyle name="部门支出预算表01-03 __b-1-0" xfId="253"/>
    <cellStyle name="上级补助项目支出预算表12 __b-14-0" xfId="254"/>
    <cellStyle name="部门支出预算表01-03 __b-3-0" xfId="255"/>
    <cellStyle name="上级补助项目支出预算表12 __b-21-0" xfId="256"/>
    <cellStyle name="上级补助项目支出预算表12 __b-16-0" xfId="257"/>
    <cellStyle name="部门支出预算表01-03 __b-4-0" xfId="258"/>
    <cellStyle name="上级补助项目支出预算表12 __b-22-0" xfId="259"/>
    <cellStyle name="上级补助项目支出预算表12 __b-17-0" xfId="260"/>
    <cellStyle name="上级补助项目支出预算表12 __b-23-0" xfId="261"/>
    <cellStyle name="上级补助项目支出预算表12 __b-18-0" xfId="262"/>
    <cellStyle name="国有资本经营预算支出表07 __b-1-0" xfId="263"/>
    <cellStyle name="部门支出预算表01-03 __b-5-0" xfId="264"/>
    <cellStyle name="财政拨款收支预算总表02-1 __b-10-0" xfId="265"/>
    <cellStyle name="上级补助项目支出预算表12 __b-24-0" xfId="266"/>
    <cellStyle name="上级补助项目支出预算表12 __b-19-0" xfId="267"/>
    <cellStyle name="国有资本经营预算支出表07 __b-2-0" xfId="268"/>
    <cellStyle name="部门支出预算表01-03 __b-6-0" xfId="269"/>
    <cellStyle name="财政拨款收支预算总表02-1 __b-11-0" xfId="270"/>
    <cellStyle name="上级补助项目支出预算表12 __b-30-0" xfId="271"/>
    <cellStyle name="上级补助项目支出预算表12 __b-25-0" xfId="272"/>
    <cellStyle name="国有资本经营预算支出表07 __b-3-0" xfId="273"/>
    <cellStyle name="部门支出预算表01-03 __b-7-0" xfId="274"/>
    <cellStyle name="财政拨款收支预算总表02-1 __b-12-0" xfId="275"/>
    <cellStyle name="上级补助项目支出预算表12 __b-26-0" xfId="276"/>
    <cellStyle name="国有资本经营预算支出表07 __b-4-0" xfId="277"/>
    <cellStyle name="部门支出预算表01-03 __b-8-0" xfId="278"/>
    <cellStyle name="部门支出预算表01-03 __b-11-0" xfId="279"/>
    <cellStyle name="部门支出预算表01-03 __b-12-0" xfId="280"/>
    <cellStyle name="部门支出预算表01-03 __b-13-0" xfId="281"/>
    <cellStyle name="基本支出预算表（人员类.运转类公用经费项目）04 __b-10-0" xfId="282"/>
    <cellStyle name="部门支出预算表01-03 __b-15-0" xfId="283"/>
    <cellStyle name="部门支出预算表01-03 __b-20-0" xfId="284"/>
    <cellStyle name="基本支出预算表（人员类.运转类公用经费项目）04 __b-12-0" xfId="285"/>
    <cellStyle name="部门支出预算表01-03 __b-17-0" xfId="286"/>
    <cellStyle name="部门支出预算表01-03 __b-22-0" xfId="287"/>
    <cellStyle name="基本支出预算表（人员类.运转类公用经费项目）04 __b-14-0" xfId="288"/>
    <cellStyle name="部门支出预算表01-03 __b-18-0" xfId="289"/>
    <cellStyle name="部门支出预算表01-03 __b-23-0" xfId="290"/>
    <cellStyle name="基本支出预算表（人员类.运转类公用经费项目）04 __b-15-0" xfId="291"/>
    <cellStyle name="基本支出预算表（人员类.运转类公用经费项目）04 __b-20-0" xfId="292"/>
    <cellStyle name="部门支出预算表01-03 __b-19-0" xfId="293"/>
    <cellStyle name="部门支出预算表01-03 __b-24-0" xfId="294"/>
    <cellStyle name="基本支出预算表（人员类.运转类公用经费项目）04 __b-16-0" xfId="295"/>
    <cellStyle name="基本支出预算表（人员类.运转类公用经费项目）04 __b-21-0" xfId="296"/>
    <cellStyle name="部门支出预算表01-03 __b-26-0" xfId="297"/>
    <cellStyle name="部门支出预算表01-03 __b-31-0" xfId="298"/>
    <cellStyle name="基本支出预算表（人员类.运转类公用经费项目）04 __b-18-0" xfId="299"/>
    <cellStyle name="基本支出预算表（人员类.运转类公用经费项目）04 __b-23-0" xfId="300"/>
    <cellStyle name="部门项目中期规划预算表13 __b-1-0" xfId="301"/>
    <cellStyle name="部门支出预算表01-03 __b-27-0" xfId="302"/>
    <cellStyle name="部门支出预算表01-03 __b-32-0" xfId="303"/>
    <cellStyle name="基本支出预算表（人员类.运转类公用经费项目）04 __b-19-0" xfId="304"/>
    <cellStyle name="基本支出预算表（人员类.运转类公用经费项目）04 __b-24-0" xfId="305"/>
    <cellStyle name="部门项目中期规划预算表13 __b-2-0" xfId="306"/>
    <cellStyle name="部门支出预算表01-03 __b-28-0" xfId="307"/>
    <cellStyle name="基本支出预算表（人员类.运转类公用经费项目）04 __b-25-0" xfId="308"/>
    <cellStyle name="基本支出预算表（人员类.运转类公用经费项目）04 __b-30-0" xfId="309"/>
    <cellStyle name="部门项目中期规划预算表13 __b-3-0" xfId="310"/>
    <cellStyle name="部门支出预算表01-03 __b-29-0" xfId="311"/>
    <cellStyle name="基本支出预算表（人员类.运转类公用经费项目）04 __b-26-0" xfId="312"/>
    <cellStyle name="基本支出预算表（人员类.运转类公用经费项目）04 __b-31-0" xfId="313"/>
    <cellStyle name="部门项目中期规划预算表13 __b-4-0" xfId="314"/>
    <cellStyle name="财政拨款收支预算总表02-1 __b-2-0" xfId="315"/>
    <cellStyle name="财政拨款收支预算总表02-1 __b-3-0" xfId="316"/>
    <cellStyle name="财政拨款收支预算总表02-1 __b-4-0" xfId="317"/>
    <cellStyle name="财政拨款收支预算总表02-1 __b-5-0" xfId="318"/>
    <cellStyle name="财政拨款收支预算总表02-1 __b-6-0" xfId="319"/>
    <cellStyle name="财政拨款收支预算总表02-1 __b-7-0" xfId="320"/>
    <cellStyle name="财政拨款收支预算总表02-1 __b-8-0" xfId="321"/>
    <cellStyle name="财政拨款收支预算总表02-1 __b-14-0" xfId="322"/>
    <cellStyle name="上级补助项目支出预算表12 __b-28-0" xfId="323"/>
    <cellStyle name="国有资本经营预算支出表07 __b-6-0" xfId="324"/>
    <cellStyle name="财政拨款收支预算总表02-1 __b-15-0" xfId="325"/>
    <cellStyle name="财政拨款收支预算总表02-1 __b-20-0" xfId="326"/>
    <cellStyle name="上级补助项目支出预算表12 __b-29-0" xfId="327"/>
    <cellStyle name="国有资本经营预算支出表07 __b-7-0" xfId="328"/>
    <cellStyle name="财政拨款收支预算总表02-1 __b-16-0" xfId="329"/>
    <cellStyle name="财政拨款收支预算总表02-1 __b-21-0" xfId="330"/>
    <cellStyle name="国有资本经营预算支出表07 __b-8-0" xfId="331"/>
    <cellStyle name="财政拨款收支预算总表02-1 __b-17-0" xfId="332"/>
    <cellStyle name="财政拨款收支预算总表02-1 __b-22-0" xfId="333"/>
    <cellStyle name="国有资本经营预算支出表07 __b-9-0" xfId="334"/>
    <cellStyle name="财政拨款收支预算总表02-1 __b-18-0" xfId="335"/>
    <cellStyle name="财政拨款收支预算总表02-1 __b-23-0" xfId="336"/>
    <cellStyle name="财政拨款收支预算总表02-1 __b-19-0" xfId="337"/>
    <cellStyle name="财政拨款收支预算总表02-1 __b-24-0" xfId="338"/>
    <cellStyle name="一般公共预算支出预算表（按功能科目分类）02-2 __b-1-0" xfId="339"/>
    <cellStyle name="一般公共预算支出预算表（按功能科目分类）02-2 __b-2-0" xfId="340"/>
    <cellStyle name="一般公共预算支出预算表（按功能科目分类）02-2 __b-4-0" xfId="341"/>
    <cellStyle name="一般公共预算支出预算表（按功能科目分类）02-2 __b-5-0" xfId="342"/>
    <cellStyle name="一般公共预算支出预算表（按功能科目分类）02-2 __b-6-0" xfId="343"/>
    <cellStyle name="一般公共预算支出预算表（按功能科目分类）02-2 __b-7-0" xfId="344"/>
    <cellStyle name="一般公共预算支出预算表（按功能科目分类）02-2 __b-8-0" xfId="345"/>
    <cellStyle name="一般公共预算支出预算表（按功能科目分类）02-2 __b-9-0" xfId="346"/>
    <cellStyle name="常规 2" xfId="347"/>
    <cellStyle name="一般公共预算支出预算表（按功能科目分类）02-2 __b-10-0" xfId="348"/>
    <cellStyle name="一般公共预算支出预算表（按功能科目分类）02-2 __b-11-0" xfId="349"/>
    <cellStyle name="一般公共预算支出预算表（按功能科目分类）02-2 __b-12-0" xfId="350"/>
    <cellStyle name="一般公共预算支出预算表（按功能科目分类）02-2 __b-13-0" xfId="351"/>
    <cellStyle name="一般公共预算支出预算表（按功能科目分类）02-2 __b-14-0" xfId="352"/>
    <cellStyle name="一般公共预算支出预算表（按功能科目分类）02-2 __b-17-0" xfId="353"/>
    <cellStyle name="一般公共预算支出预算表（按功能科目分类）02-2 __b-22-0" xfId="354"/>
    <cellStyle name="一般公共预算支出预算表（按功能科目分类）02-2 __b-19-0" xfId="355"/>
    <cellStyle name="一般公共预算支出预算表（按功能科目分类）02-2 __b-24-0" xfId="356"/>
    <cellStyle name="一般公共预算支出预算表（按功能科目分类）02-2 __b-25-0" xfId="357"/>
    <cellStyle name="一般公共预算支出预算表（按功能科目分类）02-2 __b-26-0" xfId="358"/>
    <cellStyle name="一般公共预算支出预算表（按功能科目分类）02-2 __b-27-0" xfId="359"/>
    <cellStyle name="一般公共预算支出预算表（按功能科目分类）02-2 __b-28-0" xfId="360"/>
    <cellStyle name="一般公共预算支出预算表（按经济科目分类）02-3 __b-10-0" xfId="361"/>
    <cellStyle name="一般公共预算支出预算表（按经济科目分类）02-3 __b-11-0" xfId="362"/>
    <cellStyle name="一般公共预算支出预算表（按经济科目分类）02-3 __b-12-0" xfId="363"/>
    <cellStyle name="一般公共预算“三公”经费支出预算表03 __b-1-0" xfId="364"/>
    <cellStyle name="一般公共预算“三公”经费支出预算表03 __b-2-0" xfId="365"/>
    <cellStyle name="一般公共预算“三公”经费支出预算表03 __b-3-0" xfId="366"/>
    <cellStyle name="一般公共预算“三公”经费支出预算表03 __b-4-0" xfId="367"/>
    <cellStyle name="一般公共预算“三公”经费支出预算表03 __b-5-0" xfId="368"/>
    <cellStyle name="一般公共预算“三公”经费支出预算表03 __b-6-0" xfId="369"/>
    <cellStyle name="Normal" xfId="370"/>
    <cellStyle name="一般公共预算“三公”经费支出预算表03 __b-7-0" xfId="371"/>
    <cellStyle name="一般公共预算“三公”经费支出预算表03 __b-8-0" xfId="372"/>
    <cellStyle name="一般公共预算“三公”经费支出预算表03 __b-9-0" xfId="373"/>
    <cellStyle name="一般公共预算“三公”经费支出预算表03 __b-10-0" xfId="374"/>
    <cellStyle name="一般公共预算“三公”经费支出预算表03 __b-11-0" xfId="375"/>
    <cellStyle name="一般公共预算“三公”经费支出预算表03 __b-12-0" xfId="376"/>
    <cellStyle name="一般公共预算“三公”经费支出预算表03 __b-13-0" xfId="377"/>
    <cellStyle name="一般公共预算“三公”经费支出预算表03 __b-14-0" xfId="378"/>
    <cellStyle name="一般公共预算“三公”经费支出预算表03 __b-15-0" xfId="379"/>
    <cellStyle name="一般公共预算“三公”经费支出预算表03 __b-20-0" xfId="380"/>
    <cellStyle name="常规 3 3" xfId="381"/>
    <cellStyle name="一般公共预算“三公”经费支出预算表03 __b-16-0" xfId="382"/>
    <cellStyle name="一般公共预算“三公”经费支出预算表03 __b-21-0" xfId="383"/>
    <cellStyle name="一般公共预算“三公”经费支出预算表03 __b-17-0" xfId="384"/>
    <cellStyle name="一般公共预算“三公”经费支出预算表03 __b-22-0" xfId="385"/>
    <cellStyle name="一般公共预算“三公”经费支出预算表03 __b-18-0" xfId="386"/>
    <cellStyle name="一般公共预算“三公”经费支出预算表03 __b-23-0" xfId="387"/>
    <cellStyle name="一般公共预算“三公”经费支出预算表03 __b-19-0" xfId="388"/>
    <cellStyle name="基本支出预算表（人员类.运转类公用经费项目）04 __b-27-0" xfId="389"/>
    <cellStyle name="基本支出预算表（人员类.运转类公用经费项目）04 __b-32-0" xfId="390"/>
    <cellStyle name="部门项目中期规划预算表13 __b-5-0" xfId="391"/>
    <cellStyle name="基本支出预算表（人员类.运转类公用经费项目）04 __b-28-0" xfId="392"/>
    <cellStyle name="基本支出预算表（人员类.运转类公用经费项目）04 __b-33-0" xfId="393"/>
    <cellStyle name="部门项目中期规划预算表13 __b-6-0" xfId="394"/>
    <cellStyle name="基本支出预算表（人员类.运转类公用经费项目）04 __b-29-0" xfId="395"/>
    <cellStyle name="基本支出预算表（人员类.运转类公用经费项目）04 __b-34-0" xfId="396"/>
    <cellStyle name="部门项目中期规划预算表13 __b-7-0" xfId="397"/>
    <cellStyle name="基本支出预算表（人员类.运转类公用经费项目）04 __b-35-0" xfId="398"/>
    <cellStyle name="基本支出预算表（人员类.运转类公用经费项目）04 __b-40-0" xfId="399"/>
    <cellStyle name="部门项目中期规划预算表13 __b-8-0" xfId="400"/>
    <cellStyle name="基本支出预算表（人员类.运转类公用经费项目）04 __b-36-0" xfId="401"/>
    <cellStyle name="基本支出预算表（人员类.运转类公用经费项目）04 __b-41-0" xfId="402"/>
    <cellStyle name="部门项目中期规划预算表13 __b-9-0" xfId="403"/>
    <cellStyle name="基本支出预算表（人员类.运转类公用经费项目）04 __b-37-0" xfId="404"/>
    <cellStyle name="国有资本经营预算支出表07 __b-10-0" xfId="405"/>
    <cellStyle name="基本支出预算表（人员类.运转类公用经费项目）04 __b-38-0" xfId="406"/>
    <cellStyle name="新增资产配置表11 __b-1-0" xfId="407"/>
    <cellStyle name="国有资本经营预算支出表07 __b-11-0" xfId="408"/>
    <cellStyle name="新增资产配置表11 __b-10-0" xfId="409"/>
    <cellStyle name="基本支出预算表（人员类.运转类公用经费项目）04 __b-39-0" xfId="410"/>
    <cellStyle name="新增资产配置表11 __b-2-0" xfId="411"/>
    <cellStyle name="国有资本经营预算支出表07 __b-12-0" xfId="412"/>
    <cellStyle name="新增资产配置表11 __b-11-0" xfId="413"/>
    <cellStyle name="项目支出预算表（其他运转类.特定目标类项目）05-1 __b-1-0" xfId="414"/>
    <cellStyle name="项目支出预算表（其他运转类.特定目标类项目）05-1 __b-2-0" xfId="415"/>
    <cellStyle name="项目支出预算表（其他运转类.特定目标类项目）05-1 __b-3-0" xfId="416"/>
    <cellStyle name="项目支出预算表（其他运转类.特定目标类项目）05-1 __b-4-0" xfId="417"/>
    <cellStyle name="项目支出预算表（其他运转类.特定目标类项目）05-1 __b-5-0" xfId="418"/>
    <cellStyle name="项目支出预算表（其他运转类.特定目标类项目）05-1 __b-6-0" xfId="419"/>
    <cellStyle name="项目支出预算表（其他运转类.特定目标类项目）05-1 __b-7-0" xfId="420"/>
    <cellStyle name="项目支出预算表（其他运转类.特定目标类项目）05-1 __b-8-0" xfId="421"/>
    <cellStyle name="项目支出预算表（其他运转类.特定目标类项目）05-1 __b-9-0" xfId="422"/>
    <cellStyle name="项目支出预算表（其他运转类.特定目标类项目）05-1 __b-11-0" xfId="423"/>
    <cellStyle name="项目支出预算表（其他运转类.特定目标类项目）05-1 __b-12-0" xfId="424"/>
    <cellStyle name="项目支出预算表（其他运转类.特定目标类项目）05-1 __b-14-0" xfId="425"/>
    <cellStyle name="项目支出预算表（其他运转类.特定目标类项目）05-1 __b-15-0" xfId="426"/>
    <cellStyle name="项目支出预算表（其他运转类.特定目标类项目）05-1 __b-20-0" xfId="427"/>
    <cellStyle name="项目支出预算表（其他运转类.特定目标类项目）05-1 __b-16-0" xfId="428"/>
    <cellStyle name="项目支出预算表（其他运转类.特定目标类项目）05-1 __b-21-0" xfId="429"/>
    <cellStyle name="项目支出预算表（其他运转类.特定目标类项目）05-1 __b-17-0" xfId="430"/>
    <cellStyle name="项目支出预算表（其他运转类.特定目标类项目）05-1 __b-22-0" xfId="431"/>
    <cellStyle name="项目支出预算表（其他运转类.特定目标类项目）05-1 __b-18-0" xfId="432"/>
    <cellStyle name="项目支出预算表（其他运转类.特定目标类项目）05-1 __b-23-0" xfId="433"/>
    <cellStyle name="政府购买服务预算表09 __b-10-0" xfId="434"/>
    <cellStyle name="项目支出预算表（其他运转类.特定目标类项目）05-1 __b-19-0" xfId="435"/>
    <cellStyle name="项目支出预算表（其他运转类.特定目标类项目）05-1 __b-24-0" xfId="436"/>
    <cellStyle name="政府购买服务预算表09 __b-11-0" xfId="437"/>
    <cellStyle name="项目支出预算表（其他运转类.特定目标类项目）05-1 __b-25-0" xfId="438"/>
    <cellStyle name="项目支出预算表（其他运转类.特定目标类项目）05-1 __b-30-0" xfId="439"/>
    <cellStyle name="政府购买服务预算表09 __b-12-0" xfId="440"/>
    <cellStyle name="项目支出预算表（其他运转类.特定目标类项目）05-1 __b-26-0" xfId="441"/>
    <cellStyle name="项目支出预算表（其他运转类.特定目标类项目）05-1 __b-31-0" xfId="442"/>
    <cellStyle name="政府购买服务预算表09 __b-13-0" xfId="443"/>
    <cellStyle name="项目支出预算表（其他运转类.特定目标类项目）05-1 __b-27-0" xfId="444"/>
    <cellStyle name="项目支出预算表（其他运转类.特定目标类项目）05-1 __b-32-0" xfId="445"/>
    <cellStyle name="政府购买服务预算表09 __b-14-0" xfId="446"/>
    <cellStyle name="项目支出预算表（其他运转类.特定目标类项目）05-1 __b-29-0" xfId="447"/>
    <cellStyle name="项目支出预算表（其他运转类.特定目标类项目）05-1 __b-34-0" xfId="448"/>
    <cellStyle name="政府购买服务预算表09 __b-16-0" xfId="449"/>
    <cellStyle name="政府购买服务预算表09 __b-21-0" xfId="450"/>
    <cellStyle name="项目支出预算表（其他运转类.特定目标类项目）05-1 __b-36-0" xfId="451"/>
    <cellStyle name="项目支出预算表（其他运转类.特定目标类项目）05-1 __b-41-0" xfId="452"/>
    <cellStyle name="政府购买服务预算表09 __b-23-0" xfId="453"/>
    <cellStyle name="政府购买服务预算表09 __b-18-0" xfId="454"/>
    <cellStyle name="项目支出预算表（其他运转类.特定目标类项目）05-1 __b-37-0" xfId="455"/>
    <cellStyle name="项目支出预算表（其他运转类.特定目标类项目）05-1 __b-42-0" xfId="456"/>
    <cellStyle name="政府购买服务预算表09 __b-24-0" xfId="457"/>
    <cellStyle name="政府购买服务预算表09 __b-19-0" xfId="458"/>
    <cellStyle name="项目支出预算表（其他运转类.特定目标类项目）05-1 __b-38-0" xfId="459"/>
    <cellStyle name="项目支出预算表（其他运转类.特定目标类项目）05-1 __b-43-0" xfId="460"/>
    <cellStyle name="项目支出预算表（其他运转类.特定目标类项目）05-1 __b-39-0" xfId="461"/>
    <cellStyle name="项目支出绩效目标表（本级下达）05-2 __b-1-0" xfId="462"/>
    <cellStyle name="项目支出绩效目标表（本级下达）05-2 __b-2-0" xfId="463"/>
    <cellStyle name="项目支出绩效目标表（本级下达）05-2 __b-3-0" xfId="464"/>
    <cellStyle name="项目支出绩效目标表（本级下达）05-2 __b-4-0" xfId="465"/>
    <cellStyle name="项目支出绩效目标表（本级下达）05-2 __b-5-0" xfId="466"/>
    <cellStyle name="项目支出绩效目标表（本级下达）05-2 __b-6-0" xfId="467"/>
    <cellStyle name="项目支出绩效目标表（本级下达）05-2 __b-7-0" xfId="468"/>
    <cellStyle name="项目支出绩效目标表（本级下达）05-2 __b-8-0" xfId="469"/>
    <cellStyle name="项目支出绩效目标表（本级下达）05-2 __b-10-0" xfId="470"/>
    <cellStyle name="项目支出绩效目标表（本级下达）05-2 __b-11-0" xfId="471"/>
    <cellStyle name="项目支出绩效目标表（本级下达）05-2 __b-12-0" xfId="472"/>
    <cellStyle name="项目支出绩效目标表（本级下达）05-2 __b-14-0" xfId="473"/>
    <cellStyle name="项目支出绩效目标表（本级下达）05-2 __b-15-0" xfId="474"/>
    <cellStyle name="项目支出绩效目标表（本级下达）05-2 __b-16-0" xfId="475"/>
    <cellStyle name="项目支出绩效目标表（本级下达）05-2 __b-17-0" xfId="476"/>
    <cellStyle name="项目支出绩效目标表（本级下达）05-2 __b-18-0" xfId="477"/>
    <cellStyle name="项目支出绩效目标表（另文下达）05-3 __b-1-0" xfId="478"/>
    <cellStyle name="项目支出绩效目标表（另文下达）05-3 __b-2-0" xfId="479"/>
    <cellStyle name="项目支出绩效目标表（另文下达）05-3 __b-3-0" xfId="480"/>
    <cellStyle name="项目支出绩效目标表（另文下达）05-3 __b-4-0" xfId="481"/>
    <cellStyle name="项目支出绩效目标表（另文下达）05-3 __b-5-0" xfId="482"/>
    <cellStyle name="项目支出绩效目标表（另文下达）05-3 __b-6-0" xfId="483"/>
    <cellStyle name="项目支出绩效目标表（另文下达）05-3 __b-7-0" xfId="484"/>
    <cellStyle name="项目支出绩效目标表（另文下达）05-3 __b-8-0" xfId="485"/>
    <cellStyle name="项目支出绩效目标表（另文下达）05-3 __b-9-0" xfId="486"/>
    <cellStyle name="项目支出绩效目标表（另文下达）05-3 __b-10-0" xfId="487"/>
    <cellStyle name="政府性基金预算支出预算表06 __b-18-0" xfId="488"/>
    <cellStyle name="政府性基金预算支出预算表06 __b-23-0" xfId="489"/>
    <cellStyle name="项目支出绩效目标表（另文下达）05-3 __b-11-0" xfId="490"/>
    <cellStyle name="政府性基金预算支出预算表06 __b-19-0" xfId="491"/>
    <cellStyle name="政府性基金预算支出预算表06 __b-24-0" xfId="492"/>
    <cellStyle name="项目支出绩效目标表（另文下达）05-3 __b-13-0" xfId="493"/>
    <cellStyle name="政府性基金预算支出预算表06 __b-26-0" xfId="494"/>
    <cellStyle name="项目支出绩效目标表（另文下达）05-3 __b-15-0" xfId="495"/>
    <cellStyle name="政府性基金预算支出预算表06 __b-28-0" xfId="496"/>
    <cellStyle name="项目支出绩效目标表（另文下达）05-3 __b-16-0" xfId="497"/>
    <cellStyle name="政府性基金预算支出预算表06 __b-29-0" xfId="498"/>
    <cellStyle name="政府性基金预算支出预算表06 __b-1-0" xfId="499"/>
    <cellStyle name="政府性基金预算支出预算表06 __b-2-0" xfId="500"/>
    <cellStyle name="政府性基金预算支出预算表06 __b-3-0" xfId="501"/>
    <cellStyle name="政府性基金预算支出预算表06 __b-4-0" xfId="502"/>
    <cellStyle name="政府性基金预算支出预算表06 __b-5-0" xfId="503"/>
    <cellStyle name="政府性基金预算支出预算表06 __b-6-0" xfId="504"/>
    <cellStyle name="政府性基金预算支出预算表06 __b-7-0" xfId="505"/>
    <cellStyle name="政府性基金预算支出预算表06 __b-8-0" xfId="506"/>
    <cellStyle name="政府性基金预算支出预算表06 __b-9-0" xfId="507"/>
    <cellStyle name="政府性基金预算支出预算表06 __b-12-0" xfId="508"/>
    <cellStyle name="国有资本经营预算支出表07 __b-26-0" xfId="509"/>
    <cellStyle name="政府性基金预算支出预算表06 __b-13-0" xfId="510"/>
    <cellStyle name="国有资本经营预算支出表07 __b-27-0" xfId="511"/>
    <cellStyle name="政府性基金预算支出预算表06 __b-14-0" xfId="512"/>
    <cellStyle name="国有资本经营预算支出表07 __b-28-0" xfId="513"/>
    <cellStyle name="政府性基金预算支出预算表06 __b-21-0" xfId="514"/>
    <cellStyle name="政府性基金预算支出预算表06 __b-16-0" xfId="515"/>
    <cellStyle name="新增资产配置表11 __b-12-0" xfId="516"/>
    <cellStyle name="国有资本经营预算支出表07 __b-13-0" xfId="517"/>
    <cellStyle name="新增资产配置表11 __b-13-0" xfId="518"/>
    <cellStyle name="国有资本经营预算支出表07 __b-14-0" xfId="519"/>
    <cellStyle name="新增资产配置表11 __b-14-0" xfId="520"/>
    <cellStyle name="国有资本经营预算支出表07 __b-20-0" xfId="521"/>
    <cellStyle name="国有资本经营预算支出表07 __b-15-0" xfId="522"/>
    <cellStyle name="新增资产配置表11 __b-15-0" xfId="523"/>
    <cellStyle name="新增资产配置表11 __b-20-0" xfId="524"/>
    <cellStyle name="国有资本经营预算支出表07 __b-21-0" xfId="525"/>
    <cellStyle name="国有资本经营预算支出表07 __b-16-0" xfId="526"/>
    <cellStyle name="新增资产配置表11 __b-16-0" xfId="527"/>
    <cellStyle name="国有资本经营预算支出表07 __b-22-0" xfId="528"/>
    <cellStyle name="国有资本经营预算支出表07 __b-17-0" xfId="529"/>
    <cellStyle name="新增资产配置表11 __b-17-0" xfId="530"/>
    <cellStyle name="国有资本经营预算支出表07 __b-23-0" xfId="531"/>
    <cellStyle name="国有资本经营预算支出表07 __b-18-0" xfId="532"/>
    <cellStyle name="市对下转移支付预算表10-1 __b-1-0" xfId="533"/>
    <cellStyle name="部门政府采购预算表08 __b-10-0" xfId="534"/>
    <cellStyle name="市对下转移支付预算表10-1 __b-2-0" xfId="535"/>
    <cellStyle name="部门政府采购预算表08 __b-11-0" xfId="536"/>
    <cellStyle name="市对下转移支付预算表10-1 __b-3-0" xfId="537"/>
    <cellStyle name="部门政府采购预算表08 __b-12-0" xfId="538"/>
    <cellStyle name="市对下转移支付预算表10-1 __b-4-0" xfId="539"/>
    <cellStyle name="部门政府采购预算表08 __b-13-0" xfId="540"/>
    <cellStyle name="市对下转移支付预算表10-1 __b-5-0" xfId="541"/>
    <cellStyle name="部门政府采购预算表08 __b-14-0" xfId="542"/>
    <cellStyle name="市对下转移支付预算表10-1 __b-6-0" xfId="543"/>
    <cellStyle name="部门政府采购预算表08 __b-20-0" xfId="544"/>
    <cellStyle name="部门政府采购预算表08 __b-15-0" xfId="545"/>
    <cellStyle name="市对下转移支付预算表10-1 __b-8-0" xfId="546"/>
    <cellStyle name="部门政府采购预算表08 __b-22-0" xfId="547"/>
    <cellStyle name="部门政府采购预算表08 __b-17-0" xfId="548"/>
    <cellStyle name="市对下转移支付预算表10-1 __b-9-0" xfId="549"/>
    <cellStyle name="部门政府采购预算表08 __b-23-0" xfId="550"/>
    <cellStyle name="部门政府采购预算表08 __b-18-0" xfId="551"/>
    <cellStyle name="部门政府采购预算表08 __b-24-0" xfId="552"/>
    <cellStyle name="部门政府采购预算表08 __b-19-0" xfId="553"/>
    <cellStyle name="部门政府采购预算表08 __b-30-0" xfId="554"/>
    <cellStyle name="部门政府采购预算表08 __b-25-0" xfId="555"/>
    <cellStyle name="部门政府采购预算表08 __b-31-0" xfId="556"/>
    <cellStyle name="部门政府采购预算表08 __b-26-0" xfId="557"/>
    <cellStyle name="部门政府采购预算表08 __b-32-0" xfId="558"/>
    <cellStyle name="部门政府采购预算表08 __b-27-0" xfId="559"/>
    <cellStyle name="部门政府采购预算表08 __b-33-0" xfId="560"/>
    <cellStyle name="部门政府采购预算表08 __b-28-0" xfId="561"/>
    <cellStyle name="部门政府采购预算表08 __b-34-0" xfId="562"/>
    <cellStyle name="部门政府采购预算表08 __b-29-0" xfId="563"/>
    <cellStyle name="部门政府采购预算表08 __b-35-0" xfId="564"/>
    <cellStyle name="部门政府采购预算表08 __b-36-0" xfId="565"/>
    <cellStyle name="部门政府采购预算表08 __b-37-0" xfId="566"/>
    <cellStyle name="部门政府采购预算表08 __b-38-0" xfId="567"/>
    <cellStyle name="部门项目中期规划预算表13 __b-10-0" xfId="568"/>
    <cellStyle name="政府购买服务预算表09 __b-1-0" xfId="569"/>
    <cellStyle name="政府购买服务预算表09 __b-2-0" xfId="570"/>
    <cellStyle name="政府购买服务预算表09 __b-3-0" xfId="571"/>
    <cellStyle name="政府购买服务预算表09 __b-4-0" xfId="572"/>
    <cellStyle name="政府购买服务预算表09 __b-6-0" xfId="573"/>
    <cellStyle name="政府购买服务预算表09 __b-7-0" xfId="574"/>
    <cellStyle name="政府购买服务预算表09 __b-8-0" xfId="575"/>
    <cellStyle name="政府购买服务预算表09 __b-25-0" xfId="576"/>
    <cellStyle name="政府购买服务预算表09 __b-30-0" xfId="577"/>
    <cellStyle name="政府购买服务预算表09 __b-26-0" xfId="578"/>
    <cellStyle name="政府购买服务预算表09 __b-31-0" xfId="579"/>
    <cellStyle name="政府购买服务预算表09 __b-27-0" xfId="580"/>
    <cellStyle name="政府购买服务预算表09 __b-32-0" xfId="581"/>
    <cellStyle name="市对下转移支付绩效目标表10-2 __b-1-0" xfId="582"/>
    <cellStyle name="政府购买服务预算表09 __b-28-0" xfId="583"/>
    <cellStyle name="政府购买服务预算表09 __b-33-0" xfId="584"/>
    <cellStyle name="市对下转移支付绩效目标表10-2 __b-2-0" xfId="585"/>
    <cellStyle name="政府购买服务预算表09 __b-29-0" xfId="586"/>
    <cellStyle name="政府购买服务预算表09 __b-34-0" xfId="587"/>
    <cellStyle name="市对下转移支付绩效目标表10-2 __b-3-0" xfId="588"/>
    <cellStyle name="政府购买服务预算表09 __b-35-0" xfId="589"/>
    <cellStyle name="政府购买服务预算表09 __b-40-0" xfId="590"/>
    <cellStyle name="市对下转移支付绩效目标表10-2 __b-4-0" xfId="591"/>
    <cellStyle name="政府购买服务预算表09 __b-36-0" xfId="592"/>
    <cellStyle name="政府购买服务预算表09 __b-41-0" xfId="593"/>
    <cellStyle name="市对下转移支付绩效目标表10-2 __b-5-0" xfId="594"/>
    <cellStyle name="政府购买服务预算表09 __b-37-0" xfId="595"/>
    <cellStyle name="政府购买服务预算表09 __b-42-0" xfId="596"/>
    <cellStyle name="市对下转移支付绩效目标表10-2 __b-6-0" xfId="597"/>
    <cellStyle name="政府购买服务预算表09 __b-38-0" xfId="598"/>
    <cellStyle name="政府购买服务预算表09 __b-43-0" xfId="599"/>
    <cellStyle name="市对下转移支付绩效目标表10-2 __b-7-0" xfId="600"/>
    <cellStyle name="政府购买服务预算表09 __b-39-0" xfId="601"/>
    <cellStyle name="政府购买服务预算表09 __b-44-0" xfId="602"/>
    <cellStyle name="市对下转移支付绩效目标表10-2 __b-8-0" xfId="603"/>
    <cellStyle name="政府购买服务预算表09 __b-45-0" xfId="604"/>
    <cellStyle name="市对下转移支付绩效目标表10-2 __b-9-0" xfId="605"/>
    <cellStyle name="市对下转移支付预算表10-1 __b-11-0" xfId="606"/>
    <cellStyle name="市对下转移支付预算表10-1 __b-12-0" xfId="607"/>
    <cellStyle name="市对下转移支付预算表10-1 __b-13-0" xfId="608"/>
    <cellStyle name="市对下转移支付预算表10-1 __b-14-0" xfId="609"/>
    <cellStyle name="市对下转移支付预算表10-1 __b-15-0" xfId="610"/>
    <cellStyle name="市对下转移支付预算表10-1 __b-20-0" xfId="611"/>
    <cellStyle name="市对下转移支付预算表10-1 __b-16-0" xfId="612"/>
    <cellStyle name="市对下转移支付预算表10-1 __b-21-0" xfId="613"/>
    <cellStyle name="市对下转移支付预算表10-1 __b-18-0" xfId="614"/>
    <cellStyle name="市对下转移支付预算表10-1 __b-23-0" xfId="615"/>
    <cellStyle name="市对下转移支付预算表10-1 __b-19-0" xfId="616"/>
    <cellStyle name="市对下转移支付预算表10-1 __b-24-0" xfId="617"/>
    <cellStyle name="市对下转移支付预算表10-1 __b-25-0" xfId="618"/>
    <cellStyle name="市对下转移支付预算表10-1 __b-30-0" xfId="619"/>
    <cellStyle name="市对下转移支付预算表10-1 __b-27-0" xfId="620"/>
    <cellStyle name="市对下转移支付预算表10-1 __b-28-0" xfId="621"/>
    <cellStyle name="市对下转移支付预算表10-1 __b-29-0" xfId="622"/>
    <cellStyle name="市对下转移支付绩效目标表10-2 __b-10-0" xfId="623"/>
    <cellStyle name="市对下转移支付绩效目标表10-2 __b-11-0" xfId="624"/>
    <cellStyle name="市对下转移支付绩效目标表10-2 __b-12-0" xfId="625"/>
    <cellStyle name="市对下转移支付绩效目标表10-2 __b-13-0" xfId="626"/>
    <cellStyle name="市对下转移支付绩效目标表10-2 __b-14-0" xfId="627"/>
    <cellStyle name="市对下转移支付绩效目标表10-2 __b-15-0" xfId="628"/>
    <cellStyle name="市对下转移支付绩效目标表10-2 __b-16-0" xfId="629"/>
    <cellStyle name="市对下转移支付绩效目标表10-2 __b-17-0" xfId="630"/>
    <cellStyle name="市对下转移支付绩效目标表10-2 __b-18-0" xfId="631"/>
    <cellStyle name="市对下转移支付绩效目标表10-2 __b-19-0" xfId="632"/>
    <cellStyle name="新增资产配置表11 __b-3-0" xfId="633"/>
    <cellStyle name="新增资产配置表11 __b-4-0" xfId="634"/>
    <cellStyle name="新增资产配置表11 __b-5-0" xfId="635"/>
    <cellStyle name="新增资产配置表11 __b-6-0" xfId="636"/>
    <cellStyle name="新增资产配置表11 __b-7-0" xfId="637"/>
    <cellStyle name="新增资产配置表11 __b-8-0" xfId="638"/>
    <cellStyle name="上级补助项目支出预算表12 __b-1-0" xfId="639"/>
    <cellStyle name="上级补助项目支出预算表12 __b-2-0" xfId="640"/>
    <cellStyle name="上级补助项目支出预算表12 __b-3-0" xfId="641"/>
    <cellStyle name="上级补助项目支出预算表12 __b-5-0" xfId="642"/>
    <cellStyle name="上级补助项目支出预算表12 __b-6-0" xfId="643"/>
    <cellStyle name="上级补助项目支出预算表12 __b-7-0" xfId="644"/>
    <cellStyle name="上级补助项目支出预算表12 __b-8-0" xfId="645"/>
    <cellStyle name="上级补助项目支出预算表12 __b-9-0" xfId="646"/>
    <cellStyle name="上级补助项目支出预算表12 __b-11-0" xfId="647"/>
    <cellStyle name="上级补助项目支出预算表12 __b-12-0" xfId="648"/>
    <cellStyle name="上级补助项目支出预算表12 __b-13-0" xfId="649"/>
    <cellStyle name="部门项目中期规划预算表13 __b-11-0" xfId="650"/>
    <cellStyle name="部门项目中期规划预算表13 __b-12-0" xfId="651"/>
    <cellStyle name="部门项目中期规划预算表13 __b-13-0" xfId="652"/>
    <cellStyle name="部门项目中期规划预算表13 __b-14-0" xfId="653"/>
    <cellStyle name="部门项目中期规划预算表13 __b-15-0" xfId="654"/>
    <cellStyle name="部门项目中期规划预算表13 __b-20-0" xfId="655"/>
    <cellStyle name="部门项目中期规划预算表13 __b-16-0" xfId="656"/>
    <cellStyle name="部门项目中期规划预算表13 __b-21-0" xfId="657"/>
    <cellStyle name="部门项目中期规划预算表13 __b-17-0" xfId="658"/>
    <cellStyle name="部门项目中期规划预算表13 __b-22-0" xfId="659"/>
    <cellStyle name="部门项目中期规划预算表13 __b-18-0" xfId="660"/>
    <cellStyle name="部门项目中期规划预算表13 __b-23-0" xfId="661"/>
    <cellStyle name="部门项目中期规划预算表13 __b-19-0" xfId="662"/>
    <cellStyle name="部门项目中期规划预算表13 __b-24-0" xfId="663"/>
    <cellStyle name="部门项目中期规划预算表13 __b-26-0" xfId="664"/>
    <cellStyle name="部门项目中期规划预算表13 __b-27-0" xfId="665"/>
    <cellStyle name="部门项目中期规划预算表13 __b-28-0" xfId="666"/>
    <cellStyle name="部门项目中期规划预算表13 __b-29-0" xfId="667"/>
    <cellStyle name="常规 5" xfId="66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workbookViewId="0">
      <selection activeCell="H6" sqref="H6"/>
    </sheetView>
  </sheetViews>
  <sheetFormatPr defaultColWidth="8" defaultRowHeight="14.25" customHeight="1" outlineLevelCol="3"/>
  <cols>
    <col min="1" max="1" width="30.3333333333333" customWidth="1"/>
    <col min="2" max="2" width="21" style="1" customWidth="1"/>
    <col min="3" max="3" width="39.7166666666667" customWidth="1"/>
    <col min="4" max="4" width="22" customWidth="1"/>
  </cols>
  <sheetData>
    <row r="1" ht="13.5" customHeight="1" spans="4:4">
      <c r="D1" s="171" t="s">
        <v>0</v>
      </c>
    </row>
    <row r="2" ht="36" customHeight="1" spans="1:4">
      <c r="A2" s="370" t="s">
        <v>1</v>
      </c>
      <c r="B2" s="371"/>
      <c r="C2" s="372"/>
      <c r="D2" s="372"/>
    </row>
    <row r="3" ht="21" customHeight="1" spans="1:4">
      <c r="A3" s="373" t="s">
        <v>2</v>
      </c>
      <c r="B3" s="374"/>
      <c r="C3" s="375"/>
      <c r="D3" s="384" t="s">
        <v>3</v>
      </c>
    </row>
    <row r="4" ht="19.5" customHeight="1" spans="1:4">
      <c r="A4" s="376" t="s">
        <v>4</v>
      </c>
      <c r="B4" s="377"/>
      <c r="C4" s="376" t="s">
        <v>5</v>
      </c>
      <c r="D4" s="378"/>
    </row>
    <row r="5" ht="19.5" customHeight="1" spans="1:4">
      <c r="A5" s="379" t="s">
        <v>6</v>
      </c>
      <c r="B5" s="380" t="s">
        <v>7</v>
      </c>
      <c r="C5" s="379" t="s">
        <v>8</v>
      </c>
      <c r="D5" s="379" t="s">
        <v>7</v>
      </c>
    </row>
    <row r="6" ht="19.5" customHeight="1" spans="1:4">
      <c r="A6" s="381"/>
      <c r="B6" s="382"/>
      <c r="C6" s="381"/>
      <c r="D6" s="381"/>
    </row>
    <row r="7" ht="20.25" customHeight="1" spans="1:4">
      <c r="A7" s="16" t="s">
        <v>9</v>
      </c>
      <c r="B7" s="20">
        <v>16550.260949</v>
      </c>
      <c r="C7" s="383" t="str">
        <f>"一"&amp;"、"&amp;"一般公共服务支出"</f>
        <v>一、一般公共服务支出</v>
      </c>
      <c r="D7" s="20"/>
    </row>
    <row r="8" ht="20.25" customHeight="1" spans="1:4">
      <c r="A8" s="16" t="s">
        <v>10</v>
      </c>
      <c r="B8" s="20"/>
      <c r="C8" s="383" t="str">
        <f>"二"&amp;"、"&amp;"外交支出"</f>
        <v>二、外交支出</v>
      </c>
      <c r="D8" s="20"/>
    </row>
    <row r="9" ht="20.25" customHeight="1" spans="1:4">
      <c r="A9" s="16" t="s">
        <v>11</v>
      </c>
      <c r="B9" s="20"/>
      <c r="C9" s="383" t="str">
        <f>"三"&amp;"、"&amp;"国防支出"</f>
        <v>三、国防支出</v>
      </c>
      <c r="D9" s="20"/>
    </row>
    <row r="10" ht="20.25" customHeight="1" spans="1:4">
      <c r="A10" s="16" t="s">
        <v>12</v>
      </c>
      <c r="B10" s="20"/>
      <c r="C10" s="383" t="str">
        <f>"四"&amp;"、"&amp;"公共安全支出"</f>
        <v>四、公共安全支出</v>
      </c>
      <c r="D10" s="20"/>
    </row>
    <row r="11" ht="20.25" customHeight="1" spans="1:4">
      <c r="A11" s="16" t="s">
        <v>13</v>
      </c>
      <c r="B11" s="20">
        <v>424334.830233</v>
      </c>
      <c r="C11" s="383" t="str">
        <f>"五"&amp;"、"&amp;"教育支出"</f>
        <v>五、教育支出</v>
      </c>
      <c r="D11" s="20"/>
    </row>
    <row r="12" ht="20.25" customHeight="1" spans="1:4">
      <c r="A12" s="16" t="s">
        <v>14</v>
      </c>
      <c r="B12" s="20">
        <v>423274.830233</v>
      </c>
      <c r="C12" s="383" t="str">
        <f>"六"&amp;"、"&amp;"科学技术支出"</f>
        <v>六、科学技术支出</v>
      </c>
      <c r="D12" s="20"/>
    </row>
    <row r="13" ht="20.25" customHeight="1" spans="1:4">
      <c r="A13" s="16" t="s">
        <v>15</v>
      </c>
      <c r="B13" s="20"/>
      <c r="C13" s="383" t="str">
        <f>"七"&amp;"、"&amp;"文化旅游体育与传媒支出"</f>
        <v>七、文化旅游体育与传媒支出</v>
      </c>
      <c r="D13" s="20"/>
    </row>
    <row r="14" ht="20.25" customHeight="1" spans="1:4">
      <c r="A14" s="16" t="s">
        <v>16</v>
      </c>
      <c r="B14" s="20"/>
      <c r="C14" s="383" t="str">
        <f>"八"&amp;"、"&amp;"社会保障和就业支出"</f>
        <v>八、社会保障和就业支出</v>
      </c>
      <c r="D14" s="20">
        <v>6717.934884</v>
      </c>
    </row>
    <row r="15" ht="20.25" customHeight="1" spans="1:4">
      <c r="A15" s="16" t="s">
        <v>17</v>
      </c>
      <c r="B15" s="20"/>
      <c r="C15" s="383" t="str">
        <f>"九"&amp;"、"&amp;"社会保险基金支出"</f>
        <v>九、社会保险基金支出</v>
      </c>
      <c r="D15" s="20"/>
    </row>
    <row r="16" ht="20.25" customHeight="1" spans="1:4">
      <c r="A16" s="16" t="s">
        <v>18</v>
      </c>
      <c r="B16" s="20">
        <v>1060</v>
      </c>
      <c r="C16" s="383" t="str">
        <f>"十"&amp;"、"&amp;"卫生健康支出"</f>
        <v>十、卫生健康支出</v>
      </c>
      <c r="D16" s="20">
        <v>429605.605848</v>
      </c>
    </row>
    <row r="17" ht="20.25" customHeight="1" spans="1:4">
      <c r="A17" s="16"/>
      <c r="B17" s="20"/>
      <c r="C17" s="383" t="str">
        <f>"十一"&amp;"、"&amp;"节能环保支出"</f>
        <v>十一、节能环保支出</v>
      </c>
      <c r="D17" s="20"/>
    </row>
    <row r="18" ht="20.25" customHeight="1" spans="1:4">
      <c r="A18" s="16"/>
      <c r="B18" s="21"/>
      <c r="C18" s="383" t="str">
        <f>"十二"&amp;"、"&amp;"城乡社区支出"</f>
        <v>十二、城乡社区支出</v>
      </c>
      <c r="D18" s="20"/>
    </row>
    <row r="19" ht="20.25" customHeight="1" spans="1:4">
      <c r="A19" s="16"/>
      <c r="B19" s="21"/>
      <c r="C19" s="383" t="str">
        <f>"十三"&amp;"、"&amp;"农林水支出"</f>
        <v>十三、农林水支出</v>
      </c>
      <c r="D19" s="20"/>
    </row>
    <row r="20" ht="20.25" customHeight="1" spans="1:4">
      <c r="A20" s="16"/>
      <c r="B20" s="21"/>
      <c r="C20" s="383" t="str">
        <f>"十四"&amp;"、"&amp;"交通运输支出"</f>
        <v>十四、交通运输支出</v>
      </c>
      <c r="D20" s="20"/>
    </row>
    <row r="21" ht="20.25" customHeight="1" spans="1:4">
      <c r="A21" s="16"/>
      <c r="B21" s="21"/>
      <c r="C21" s="383" t="str">
        <f>"十五"&amp;"、"&amp;"资源勘探工业信息等支出"</f>
        <v>十五、资源勘探工业信息等支出</v>
      </c>
      <c r="D21" s="20"/>
    </row>
    <row r="22" ht="20.25" customHeight="1" spans="1:4">
      <c r="A22" s="16"/>
      <c r="B22" s="21"/>
      <c r="C22" s="383" t="str">
        <f>"十六"&amp;"、"&amp;"商业服务业等支出"</f>
        <v>十六、商业服务业等支出</v>
      </c>
      <c r="D22" s="20"/>
    </row>
    <row r="23" ht="20.25" customHeight="1" spans="1:4">
      <c r="A23" s="16"/>
      <c r="B23" s="21"/>
      <c r="C23" s="383" t="str">
        <f>"十七"&amp;"、"&amp;"金融支出"</f>
        <v>十七、金融支出</v>
      </c>
      <c r="D23" s="20"/>
    </row>
    <row r="24" ht="20.25" customHeight="1" spans="1:4">
      <c r="A24" s="16"/>
      <c r="B24" s="21"/>
      <c r="C24" s="383" t="str">
        <f>"十八"&amp;"、"&amp;"援助其他地区支出"</f>
        <v>十八、援助其他地区支出</v>
      </c>
      <c r="D24" s="20"/>
    </row>
    <row r="25" ht="20.25" customHeight="1" spans="1:4">
      <c r="A25" s="16"/>
      <c r="B25" s="21"/>
      <c r="C25" s="383" t="str">
        <f>"十九"&amp;"、"&amp;"自然资源海洋气象等支出"</f>
        <v>十九、自然资源海洋气象等支出</v>
      </c>
      <c r="D25" s="20"/>
    </row>
    <row r="26" ht="20.25" customHeight="1" spans="1:4">
      <c r="A26" s="16"/>
      <c r="B26" s="21"/>
      <c r="C26" s="383" t="str">
        <f>"二十"&amp;"、"&amp;"住房保障支出"</f>
        <v>二十、住房保障支出</v>
      </c>
      <c r="D26" s="20">
        <v>4561.55045</v>
      </c>
    </row>
    <row r="27" ht="20.25" customHeight="1" spans="1:4">
      <c r="A27" s="16"/>
      <c r="B27" s="21"/>
      <c r="C27" s="383" t="str">
        <f>"二十一"&amp;"、"&amp;"粮油物资储备支出"</f>
        <v>二十一、粮油物资储备支出</v>
      </c>
      <c r="D27" s="20"/>
    </row>
    <row r="28" ht="20.25" customHeight="1" spans="1:4">
      <c r="A28" s="16"/>
      <c r="B28" s="21"/>
      <c r="C28" s="383" t="str">
        <f>"二十二"&amp;"、"&amp;"灾害防治及应急管理支出"</f>
        <v>二十二、灾害防治及应急管理支出</v>
      </c>
      <c r="D28" s="20"/>
    </row>
    <row r="29" ht="20.25" customHeight="1" spans="1:4">
      <c r="A29" s="16"/>
      <c r="B29" s="21"/>
      <c r="C29" s="383" t="str">
        <f>"二十三"&amp;"、"&amp;"预备费"</f>
        <v>二十三、预备费</v>
      </c>
      <c r="D29" s="20"/>
    </row>
    <row r="30" ht="20.25" customHeight="1" spans="1:4">
      <c r="A30" s="16"/>
      <c r="B30" s="21"/>
      <c r="C30" s="383" t="str">
        <f>"二十四"&amp;"、"&amp;"其他支出"</f>
        <v>二十四、其他支出</v>
      </c>
      <c r="D30" s="20"/>
    </row>
    <row r="31" ht="20.25" customHeight="1" spans="1:4">
      <c r="A31" s="16"/>
      <c r="B31" s="21"/>
      <c r="C31" s="383" t="str">
        <f>"二十五"&amp;"、"&amp;"转移性支出"</f>
        <v>二十五、转移性支出</v>
      </c>
      <c r="D31" s="20"/>
    </row>
    <row r="32" ht="20.25" customHeight="1" spans="1:4">
      <c r="A32" s="16"/>
      <c r="B32" s="21"/>
      <c r="C32" s="383" t="str">
        <f>"二十六"&amp;"、"&amp;"债务还本支出"</f>
        <v>二十六、债务还本支出</v>
      </c>
      <c r="D32" s="20"/>
    </row>
    <row r="33" ht="20.25" customHeight="1" spans="1:4">
      <c r="A33" s="16"/>
      <c r="B33" s="21"/>
      <c r="C33" s="383" t="str">
        <f>"二十七"&amp;"、"&amp;"债务付息支出"</f>
        <v>二十七、债务付息支出</v>
      </c>
      <c r="D33" s="20"/>
    </row>
    <row r="34" ht="20.25" customHeight="1" spans="1:4">
      <c r="A34" s="16"/>
      <c r="B34" s="21"/>
      <c r="C34" s="383" t="str">
        <f>"二十八"&amp;"、"&amp;"债务发行费用支出"</f>
        <v>二十八、债务发行费用支出</v>
      </c>
      <c r="D34" s="20"/>
    </row>
    <row r="35" ht="20.25" customHeight="1" spans="1:4">
      <c r="A35" s="16"/>
      <c r="B35" s="21"/>
      <c r="C35" s="383" t="str">
        <f>"二十九"&amp;"、"&amp;"抗疫特别国债安排的支出"</f>
        <v>二十九、抗疫特别国债安排的支出</v>
      </c>
      <c r="D35" s="20"/>
    </row>
    <row r="36" ht="20.25" customHeight="1" spans="1:4">
      <c r="A36" s="21" t="s">
        <v>19</v>
      </c>
      <c r="B36" s="20">
        <v>440885.091182</v>
      </c>
      <c r="C36" s="21" t="s">
        <v>20</v>
      </c>
      <c r="D36" s="20">
        <v>440885.091182</v>
      </c>
    </row>
    <row r="37" ht="20.25" customHeight="1" spans="1:4">
      <c r="A37" s="16" t="s">
        <v>21</v>
      </c>
      <c r="B37" s="20"/>
      <c r="C37" s="16" t="s">
        <v>22</v>
      </c>
      <c r="D37" s="20"/>
    </row>
    <row r="38" ht="20.25" customHeight="1" spans="1:4">
      <c r="A38" s="21" t="s">
        <v>23</v>
      </c>
      <c r="B38" s="20">
        <v>440885.091182</v>
      </c>
      <c r="C38" s="21" t="s">
        <v>24</v>
      </c>
      <c r="D38" s="20">
        <v>440885.091182</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258"/>
  <sheetViews>
    <sheetView workbookViewId="0">
      <selection activeCell="I12" sqref="I12"/>
    </sheetView>
  </sheetViews>
  <sheetFormatPr defaultColWidth="9.14166666666667" defaultRowHeight="12" customHeight="1"/>
  <cols>
    <col min="1" max="1" width="30.3333333333333" customWidth="1"/>
    <col min="2" max="2" width="21" style="1" customWidth="1"/>
    <col min="3" max="3" width="64.1083333333333" customWidth="1"/>
    <col min="4" max="4" width="14.225" style="1" customWidth="1"/>
    <col min="5" max="5" width="12.225" style="1" customWidth="1"/>
    <col min="6" max="6" width="19.85" customWidth="1"/>
    <col min="7" max="7" width="9.85" style="1" customWidth="1"/>
    <col min="8" max="8" width="19" style="1" customWidth="1"/>
    <col min="9" max="9" width="12.575" style="1" customWidth="1"/>
    <col min="10" max="10" width="12.275" style="1" customWidth="1"/>
    <col min="11" max="11" width="50.3333333333333" customWidth="1"/>
  </cols>
  <sheetData>
    <row r="1" customHeight="1" spans="11:11">
      <c r="K1" s="98" t="s">
        <v>660</v>
      </c>
    </row>
    <row r="2" ht="28.5" customHeight="1" spans="2:11">
      <c r="B2" s="88" t="s">
        <v>661</v>
      </c>
      <c r="C2" s="4"/>
      <c r="D2" s="4"/>
      <c r="E2" s="4"/>
      <c r="F2" s="4"/>
      <c r="G2" s="90"/>
      <c r="H2" s="4"/>
      <c r="I2" s="90"/>
      <c r="J2" s="90"/>
      <c r="K2" s="4"/>
    </row>
    <row r="3" ht="17.25" customHeight="1" spans="1:2">
      <c r="A3" t="s">
        <v>2</v>
      </c>
      <c r="B3" s="190"/>
    </row>
    <row r="4" ht="44.25" customHeight="1" spans="1:11">
      <c r="A4" s="213" t="s">
        <v>349</v>
      </c>
      <c r="B4" s="92" t="s">
        <v>662</v>
      </c>
      <c r="C4" s="91" t="s">
        <v>663</v>
      </c>
      <c r="D4" s="92" t="s">
        <v>664</v>
      </c>
      <c r="E4" s="92" t="s">
        <v>665</v>
      </c>
      <c r="F4" s="91" t="s">
        <v>666</v>
      </c>
      <c r="G4" s="93" t="s">
        <v>667</v>
      </c>
      <c r="H4" s="92" t="s">
        <v>668</v>
      </c>
      <c r="I4" s="93" t="s">
        <v>669</v>
      </c>
      <c r="J4" s="93" t="s">
        <v>670</v>
      </c>
      <c r="K4" s="91" t="s">
        <v>671</v>
      </c>
    </row>
    <row r="5" ht="18.75" customHeight="1" spans="1:11">
      <c r="A5" s="214">
        <v>1</v>
      </c>
      <c r="B5" s="215">
        <v>2</v>
      </c>
      <c r="C5" s="215">
        <v>3</v>
      </c>
      <c r="D5" s="215">
        <v>4</v>
      </c>
      <c r="E5" s="215">
        <v>5</v>
      </c>
      <c r="F5" s="215">
        <v>6</v>
      </c>
      <c r="G5" s="216">
        <v>7</v>
      </c>
      <c r="H5" s="215">
        <v>8</v>
      </c>
      <c r="I5" s="216">
        <v>9</v>
      </c>
      <c r="J5" s="216">
        <v>10</v>
      </c>
      <c r="K5" s="215">
        <v>11</v>
      </c>
    </row>
    <row r="6" ht="21.75" customHeight="1" spans="1:11">
      <c r="A6" s="18"/>
      <c r="B6" s="21" t="s">
        <v>44</v>
      </c>
      <c r="C6" s="18"/>
      <c r="D6" s="17"/>
      <c r="E6" s="17"/>
      <c r="F6" s="18"/>
      <c r="G6" s="17"/>
      <c r="H6" s="17"/>
      <c r="I6" s="17"/>
      <c r="J6" s="17"/>
      <c r="K6" s="18"/>
    </row>
    <row r="7" ht="19.5" customHeight="1" spans="1:11">
      <c r="A7" s="17"/>
      <c r="B7" s="21" t="s">
        <v>44</v>
      </c>
      <c r="C7" s="16"/>
      <c r="D7" s="21"/>
      <c r="E7" s="21"/>
      <c r="F7" s="16"/>
      <c r="G7" s="21"/>
      <c r="H7" s="21"/>
      <c r="I7" s="21"/>
      <c r="J7" s="21"/>
      <c r="K7" s="16"/>
    </row>
    <row r="8" ht="34" customHeight="1" spans="1:11">
      <c r="A8" s="17" t="s">
        <v>592</v>
      </c>
      <c r="B8" s="21" t="s">
        <v>591</v>
      </c>
      <c r="C8" s="16" t="s">
        <v>672</v>
      </c>
      <c r="D8" s="21" t="s">
        <v>673</v>
      </c>
      <c r="E8" s="21" t="s">
        <v>674</v>
      </c>
      <c r="F8" s="16" t="s">
        <v>675</v>
      </c>
      <c r="G8" s="21" t="s">
        <v>676</v>
      </c>
      <c r="H8" s="21" t="s">
        <v>677</v>
      </c>
      <c r="I8" s="21" t="s">
        <v>678</v>
      </c>
      <c r="J8" s="21" t="s">
        <v>679</v>
      </c>
      <c r="K8" s="16" t="s">
        <v>680</v>
      </c>
    </row>
    <row r="9" ht="34" customHeight="1" spans="1:11">
      <c r="A9" s="17" t="s">
        <v>592</v>
      </c>
      <c r="B9" s="21" t="s">
        <v>591</v>
      </c>
      <c r="C9" s="16" t="s">
        <v>672</v>
      </c>
      <c r="D9" s="21" t="s">
        <v>673</v>
      </c>
      <c r="E9" s="21" t="s">
        <v>674</v>
      </c>
      <c r="F9" s="16" t="s">
        <v>681</v>
      </c>
      <c r="G9" s="21" t="s">
        <v>682</v>
      </c>
      <c r="H9" s="21" t="s">
        <v>214</v>
      </c>
      <c r="I9" s="21" t="s">
        <v>683</v>
      </c>
      <c r="J9" s="21" t="s">
        <v>679</v>
      </c>
      <c r="K9" s="16" t="s">
        <v>680</v>
      </c>
    </row>
    <row r="10" ht="34" customHeight="1" spans="1:11">
      <c r="A10" s="17" t="s">
        <v>592</v>
      </c>
      <c r="B10" s="21" t="s">
        <v>591</v>
      </c>
      <c r="C10" s="16" t="s">
        <v>672</v>
      </c>
      <c r="D10" s="21" t="s">
        <v>673</v>
      </c>
      <c r="E10" s="21" t="s">
        <v>674</v>
      </c>
      <c r="F10" s="16" t="s">
        <v>684</v>
      </c>
      <c r="G10" s="21" t="s">
        <v>676</v>
      </c>
      <c r="H10" s="21" t="s">
        <v>215</v>
      </c>
      <c r="I10" s="21" t="s">
        <v>685</v>
      </c>
      <c r="J10" s="21" t="s">
        <v>679</v>
      </c>
      <c r="K10" s="16" t="s">
        <v>680</v>
      </c>
    </row>
    <row r="11" ht="34" customHeight="1" spans="1:11">
      <c r="A11" s="17" t="s">
        <v>592</v>
      </c>
      <c r="B11" s="21" t="s">
        <v>591</v>
      </c>
      <c r="C11" s="16" t="s">
        <v>672</v>
      </c>
      <c r="D11" s="21" t="s">
        <v>673</v>
      </c>
      <c r="E11" s="21" t="s">
        <v>686</v>
      </c>
      <c r="F11" s="16" t="s">
        <v>687</v>
      </c>
      <c r="G11" s="21" t="s">
        <v>676</v>
      </c>
      <c r="H11" s="21" t="s">
        <v>688</v>
      </c>
      <c r="I11" s="21" t="s">
        <v>689</v>
      </c>
      <c r="J11" s="21" t="s">
        <v>679</v>
      </c>
      <c r="K11" s="16" t="s">
        <v>680</v>
      </c>
    </row>
    <row r="12" ht="34" customHeight="1" spans="1:11">
      <c r="A12" s="17" t="s">
        <v>592</v>
      </c>
      <c r="B12" s="21" t="s">
        <v>591</v>
      </c>
      <c r="C12" s="16" t="s">
        <v>672</v>
      </c>
      <c r="D12" s="21" t="s">
        <v>673</v>
      </c>
      <c r="E12" s="21" t="s">
        <v>690</v>
      </c>
      <c r="F12" s="16" t="s">
        <v>691</v>
      </c>
      <c r="G12" s="21" t="s">
        <v>692</v>
      </c>
      <c r="H12" s="21" t="s">
        <v>693</v>
      </c>
      <c r="I12" s="21" t="s">
        <v>689</v>
      </c>
      <c r="J12" s="21" t="s">
        <v>679</v>
      </c>
      <c r="K12" s="16" t="s">
        <v>694</v>
      </c>
    </row>
    <row r="13" ht="34" customHeight="1" spans="1:11">
      <c r="A13" s="17" t="s">
        <v>592</v>
      </c>
      <c r="B13" s="21" t="s">
        <v>591</v>
      </c>
      <c r="C13" s="16" t="s">
        <v>672</v>
      </c>
      <c r="D13" s="21" t="s">
        <v>695</v>
      </c>
      <c r="E13" s="21" t="s">
        <v>696</v>
      </c>
      <c r="F13" s="16" t="s">
        <v>697</v>
      </c>
      <c r="G13" s="21" t="s">
        <v>682</v>
      </c>
      <c r="H13" s="21" t="s">
        <v>697</v>
      </c>
      <c r="I13" s="21" t="s">
        <v>698</v>
      </c>
      <c r="J13" s="21" t="s">
        <v>699</v>
      </c>
      <c r="K13" s="16" t="s">
        <v>680</v>
      </c>
    </row>
    <row r="14" ht="34" customHeight="1" spans="1:11">
      <c r="A14" s="17" t="s">
        <v>592</v>
      </c>
      <c r="B14" s="21" t="s">
        <v>591</v>
      </c>
      <c r="C14" s="16" t="s">
        <v>672</v>
      </c>
      <c r="D14" s="21" t="s">
        <v>700</v>
      </c>
      <c r="E14" s="21" t="s">
        <v>701</v>
      </c>
      <c r="F14" s="16" t="s">
        <v>702</v>
      </c>
      <c r="G14" s="21" t="s">
        <v>676</v>
      </c>
      <c r="H14" s="21" t="s">
        <v>703</v>
      </c>
      <c r="I14" s="21" t="s">
        <v>689</v>
      </c>
      <c r="J14" s="21" t="s">
        <v>679</v>
      </c>
      <c r="K14" s="16" t="s">
        <v>680</v>
      </c>
    </row>
    <row r="15" ht="34" customHeight="1" spans="1:11">
      <c r="A15" s="17" t="s">
        <v>604</v>
      </c>
      <c r="B15" s="21" t="s">
        <v>603</v>
      </c>
      <c r="C15" s="16" t="s">
        <v>704</v>
      </c>
      <c r="D15" s="21" t="s">
        <v>673</v>
      </c>
      <c r="E15" s="21" t="s">
        <v>674</v>
      </c>
      <c r="F15" s="16" t="s">
        <v>705</v>
      </c>
      <c r="G15" s="21" t="s">
        <v>676</v>
      </c>
      <c r="H15" s="21" t="s">
        <v>214</v>
      </c>
      <c r="I15" s="21" t="s">
        <v>706</v>
      </c>
      <c r="J15" s="21" t="s">
        <v>679</v>
      </c>
      <c r="K15" s="16" t="s">
        <v>707</v>
      </c>
    </row>
    <row r="16" ht="34" customHeight="1" spans="1:11">
      <c r="A16" s="17" t="s">
        <v>604</v>
      </c>
      <c r="B16" s="21" t="s">
        <v>603</v>
      </c>
      <c r="C16" s="16" t="s">
        <v>704</v>
      </c>
      <c r="D16" s="21" t="s">
        <v>673</v>
      </c>
      <c r="E16" s="21" t="s">
        <v>674</v>
      </c>
      <c r="F16" s="16" t="s">
        <v>708</v>
      </c>
      <c r="G16" s="21" t="s">
        <v>676</v>
      </c>
      <c r="H16" s="21" t="s">
        <v>709</v>
      </c>
      <c r="I16" s="21" t="s">
        <v>710</v>
      </c>
      <c r="J16" s="21" t="s">
        <v>679</v>
      </c>
      <c r="K16" s="16" t="s">
        <v>707</v>
      </c>
    </row>
    <row r="17" ht="34" customHeight="1" spans="1:11">
      <c r="A17" s="17" t="s">
        <v>604</v>
      </c>
      <c r="B17" s="21" t="s">
        <v>603</v>
      </c>
      <c r="C17" s="16" t="s">
        <v>704</v>
      </c>
      <c r="D17" s="21" t="s">
        <v>673</v>
      </c>
      <c r="E17" s="21" t="s">
        <v>690</v>
      </c>
      <c r="F17" s="16" t="s">
        <v>691</v>
      </c>
      <c r="G17" s="21" t="s">
        <v>692</v>
      </c>
      <c r="H17" s="21" t="s">
        <v>693</v>
      </c>
      <c r="I17" s="21" t="s">
        <v>689</v>
      </c>
      <c r="J17" s="21" t="s">
        <v>679</v>
      </c>
      <c r="K17" s="16" t="s">
        <v>694</v>
      </c>
    </row>
    <row r="18" ht="34" customHeight="1" spans="1:11">
      <c r="A18" s="17" t="s">
        <v>604</v>
      </c>
      <c r="B18" s="21" t="s">
        <v>603</v>
      </c>
      <c r="C18" s="16" t="s">
        <v>704</v>
      </c>
      <c r="D18" s="21" t="s">
        <v>695</v>
      </c>
      <c r="E18" s="21" t="s">
        <v>696</v>
      </c>
      <c r="F18" s="16" t="s">
        <v>711</v>
      </c>
      <c r="G18" s="21" t="s">
        <v>682</v>
      </c>
      <c r="H18" s="21" t="s">
        <v>711</v>
      </c>
      <c r="I18" s="21" t="s">
        <v>698</v>
      </c>
      <c r="J18" s="21" t="s">
        <v>699</v>
      </c>
      <c r="K18" s="16" t="s">
        <v>707</v>
      </c>
    </row>
    <row r="19" ht="34" customHeight="1" spans="1:11">
      <c r="A19" s="17" t="s">
        <v>604</v>
      </c>
      <c r="B19" s="21" t="s">
        <v>603</v>
      </c>
      <c r="C19" s="16" t="s">
        <v>704</v>
      </c>
      <c r="D19" s="21" t="s">
        <v>700</v>
      </c>
      <c r="E19" s="21" t="s">
        <v>701</v>
      </c>
      <c r="F19" s="16" t="s">
        <v>712</v>
      </c>
      <c r="G19" s="21" t="s">
        <v>676</v>
      </c>
      <c r="H19" s="21" t="s">
        <v>713</v>
      </c>
      <c r="I19" s="21" t="s">
        <v>689</v>
      </c>
      <c r="J19" s="21" t="s">
        <v>679</v>
      </c>
      <c r="K19" s="16" t="s">
        <v>707</v>
      </c>
    </row>
    <row r="20" ht="34" customHeight="1" spans="1:11">
      <c r="A20" s="17" t="s">
        <v>598</v>
      </c>
      <c r="B20" s="21" t="s">
        <v>597</v>
      </c>
      <c r="C20" s="16" t="s">
        <v>714</v>
      </c>
      <c r="D20" s="21" t="s">
        <v>673</v>
      </c>
      <c r="E20" s="21" t="s">
        <v>686</v>
      </c>
      <c r="F20" s="16" t="s">
        <v>715</v>
      </c>
      <c r="G20" s="21" t="s">
        <v>676</v>
      </c>
      <c r="H20" s="21" t="s">
        <v>688</v>
      </c>
      <c r="I20" s="21" t="s">
        <v>689</v>
      </c>
      <c r="J20" s="21" t="s">
        <v>679</v>
      </c>
      <c r="K20" s="16" t="s">
        <v>716</v>
      </c>
    </row>
    <row r="21" ht="34" customHeight="1" spans="1:11">
      <c r="A21" s="17" t="s">
        <v>598</v>
      </c>
      <c r="B21" s="21" t="s">
        <v>597</v>
      </c>
      <c r="C21" s="16" t="s">
        <v>714</v>
      </c>
      <c r="D21" s="21" t="s">
        <v>673</v>
      </c>
      <c r="E21" s="21" t="s">
        <v>717</v>
      </c>
      <c r="F21" s="16" t="s">
        <v>718</v>
      </c>
      <c r="G21" s="21" t="s">
        <v>676</v>
      </c>
      <c r="H21" s="21" t="s">
        <v>719</v>
      </c>
      <c r="I21" s="21" t="s">
        <v>689</v>
      </c>
      <c r="J21" s="21" t="s">
        <v>679</v>
      </c>
      <c r="K21" s="16" t="s">
        <v>720</v>
      </c>
    </row>
    <row r="22" ht="34" customHeight="1" spans="1:11">
      <c r="A22" s="17" t="s">
        <v>598</v>
      </c>
      <c r="B22" s="21" t="s">
        <v>597</v>
      </c>
      <c r="C22" s="16" t="s">
        <v>714</v>
      </c>
      <c r="D22" s="21" t="s">
        <v>673</v>
      </c>
      <c r="E22" s="21" t="s">
        <v>690</v>
      </c>
      <c r="F22" s="16" t="s">
        <v>691</v>
      </c>
      <c r="G22" s="21" t="s">
        <v>692</v>
      </c>
      <c r="H22" s="21" t="s">
        <v>693</v>
      </c>
      <c r="I22" s="21" t="s">
        <v>689</v>
      </c>
      <c r="J22" s="21" t="s">
        <v>679</v>
      </c>
      <c r="K22" s="16" t="s">
        <v>694</v>
      </c>
    </row>
    <row r="23" ht="34" customHeight="1" spans="1:11">
      <c r="A23" s="17" t="s">
        <v>598</v>
      </c>
      <c r="B23" s="21" t="s">
        <v>597</v>
      </c>
      <c r="C23" s="16" t="s">
        <v>714</v>
      </c>
      <c r="D23" s="21" t="s">
        <v>673</v>
      </c>
      <c r="E23" s="21" t="s">
        <v>690</v>
      </c>
      <c r="F23" s="16" t="s">
        <v>721</v>
      </c>
      <c r="G23" s="21" t="s">
        <v>676</v>
      </c>
      <c r="H23" s="21" t="s">
        <v>703</v>
      </c>
      <c r="I23" s="21" t="s">
        <v>689</v>
      </c>
      <c r="J23" s="21" t="s">
        <v>679</v>
      </c>
      <c r="K23" s="16" t="s">
        <v>722</v>
      </c>
    </row>
    <row r="24" ht="34" customHeight="1" spans="1:11">
      <c r="A24" s="17" t="s">
        <v>598</v>
      </c>
      <c r="B24" s="21" t="s">
        <v>597</v>
      </c>
      <c r="C24" s="16" t="s">
        <v>714</v>
      </c>
      <c r="D24" s="21" t="s">
        <v>695</v>
      </c>
      <c r="E24" s="21" t="s">
        <v>696</v>
      </c>
      <c r="F24" s="16" t="s">
        <v>723</v>
      </c>
      <c r="G24" s="21" t="s">
        <v>682</v>
      </c>
      <c r="H24" s="21" t="s">
        <v>724</v>
      </c>
      <c r="I24" s="21" t="s">
        <v>725</v>
      </c>
      <c r="J24" s="21" t="s">
        <v>699</v>
      </c>
      <c r="K24" s="16" t="s">
        <v>726</v>
      </c>
    </row>
    <row r="25" ht="34" customHeight="1" spans="1:11">
      <c r="A25" s="17" t="s">
        <v>598</v>
      </c>
      <c r="B25" s="21" t="s">
        <v>597</v>
      </c>
      <c r="C25" s="16" t="s">
        <v>714</v>
      </c>
      <c r="D25" s="21" t="s">
        <v>695</v>
      </c>
      <c r="E25" s="21" t="s">
        <v>696</v>
      </c>
      <c r="F25" s="16" t="s">
        <v>727</v>
      </c>
      <c r="G25" s="21" t="s">
        <v>682</v>
      </c>
      <c r="H25" s="21" t="s">
        <v>728</v>
      </c>
      <c r="I25" s="21" t="s">
        <v>725</v>
      </c>
      <c r="J25" s="21" t="s">
        <v>699</v>
      </c>
      <c r="K25" s="16" t="s">
        <v>727</v>
      </c>
    </row>
    <row r="26" ht="34" customHeight="1" spans="1:11">
      <c r="A26" s="17" t="s">
        <v>598</v>
      </c>
      <c r="B26" s="21" t="s">
        <v>597</v>
      </c>
      <c r="C26" s="16" t="s">
        <v>714</v>
      </c>
      <c r="D26" s="21" t="s">
        <v>695</v>
      </c>
      <c r="E26" s="21" t="s">
        <v>696</v>
      </c>
      <c r="F26" s="16" t="s">
        <v>729</v>
      </c>
      <c r="G26" s="21" t="s">
        <v>682</v>
      </c>
      <c r="H26" s="21" t="s">
        <v>730</v>
      </c>
      <c r="I26" s="21" t="s">
        <v>725</v>
      </c>
      <c r="J26" s="21" t="s">
        <v>699</v>
      </c>
      <c r="K26" s="16" t="s">
        <v>729</v>
      </c>
    </row>
    <row r="27" ht="34" customHeight="1" spans="1:11">
      <c r="A27" s="17" t="s">
        <v>598</v>
      </c>
      <c r="B27" s="21" t="s">
        <v>597</v>
      </c>
      <c r="C27" s="16" t="s">
        <v>714</v>
      </c>
      <c r="D27" s="21" t="s">
        <v>700</v>
      </c>
      <c r="E27" s="21" t="s">
        <v>701</v>
      </c>
      <c r="F27" s="16" t="s">
        <v>731</v>
      </c>
      <c r="G27" s="21" t="s">
        <v>676</v>
      </c>
      <c r="H27" s="21" t="s">
        <v>688</v>
      </c>
      <c r="I27" s="21" t="s">
        <v>689</v>
      </c>
      <c r="J27" s="21" t="s">
        <v>679</v>
      </c>
      <c r="K27" s="16" t="s">
        <v>732</v>
      </c>
    </row>
    <row r="28" ht="34" customHeight="1" spans="1:11">
      <c r="A28" s="17" t="s">
        <v>596</v>
      </c>
      <c r="B28" s="21" t="s">
        <v>595</v>
      </c>
      <c r="C28" s="16" t="s">
        <v>733</v>
      </c>
      <c r="D28" s="21" t="s">
        <v>673</v>
      </c>
      <c r="E28" s="21" t="s">
        <v>674</v>
      </c>
      <c r="F28" s="16" t="s">
        <v>734</v>
      </c>
      <c r="G28" s="21" t="s">
        <v>676</v>
      </c>
      <c r="H28" s="21" t="s">
        <v>227</v>
      </c>
      <c r="I28" s="21" t="s">
        <v>735</v>
      </c>
      <c r="J28" s="21" t="s">
        <v>679</v>
      </c>
      <c r="K28" s="16" t="s">
        <v>736</v>
      </c>
    </row>
    <row r="29" ht="34" customHeight="1" spans="1:11">
      <c r="A29" s="17" t="s">
        <v>596</v>
      </c>
      <c r="B29" s="21" t="s">
        <v>595</v>
      </c>
      <c r="C29" s="16" t="s">
        <v>733</v>
      </c>
      <c r="D29" s="21" t="s">
        <v>673</v>
      </c>
      <c r="E29" s="21" t="s">
        <v>674</v>
      </c>
      <c r="F29" s="16" t="s">
        <v>737</v>
      </c>
      <c r="G29" s="21" t="s">
        <v>676</v>
      </c>
      <c r="H29" s="21" t="s">
        <v>214</v>
      </c>
      <c r="I29" s="21" t="s">
        <v>738</v>
      </c>
      <c r="J29" s="21" t="s">
        <v>679</v>
      </c>
      <c r="K29" s="16" t="s">
        <v>739</v>
      </c>
    </row>
    <row r="30" ht="34" customHeight="1" spans="1:11">
      <c r="A30" s="17" t="s">
        <v>596</v>
      </c>
      <c r="B30" s="21" t="s">
        <v>595</v>
      </c>
      <c r="C30" s="16" t="s">
        <v>733</v>
      </c>
      <c r="D30" s="21" t="s">
        <v>673</v>
      </c>
      <c r="E30" s="21" t="s">
        <v>674</v>
      </c>
      <c r="F30" s="16" t="s">
        <v>740</v>
      </c>
      <c r="G30" s="21" t="s">
        <v>676</v>
      </c>
      <c r="H30" s="21" t="s">
        <v>741</v>
      </c>
      <c r="I30" s="21" t="s">
        <v>678</v>
      </c>
      <c r="J30" s="21" t="s">
        <v>679</v>
      </c>
      <c r="K30" s="16" t="s">
        <v>742</v>
      </c>
    </row>
    <row r="31" ht="34" customHeight="1" spans="1:11">
      <c r="A31" s="17" t="s">
        <v>596</v>
      </c>
      <c r="B31" s="21" t="s">
        <v>595</v>
      </c>
      <c r="C31" s="16" t="s">
        <v>733</v>
      </c>
      <c r="D31" s="21" t="s">
        <v>673</v>
      </c>
      <c r="E31" s="21" t="s">
        <v>674</v>
      </c>
      <c r="F31" s="16" t="s">
        <v>743</v>
      </c>
      <c r="G31" s="21" t="s">
        <v>676</v>
      </c>
      <c r="H31" s="21" t="s">
        <v>744</v>
      </c>
      <c r="I31" s="21" t="s">
        <v>678</v>
      </c>
      <c r="J31" s="21" t="s">
        <v>679</v>
      </c>
      <c r="K31" s="16" t="s">
        <v>742</v>
      </c>
    </row>
    <row r="32" ht="34" customHeight="1" spans="1:11">
      <c r="A32" s="17" t="s">
        <v>596</v>
      </c>
      <c r="B32" s="21" t="s">
        <v>595</v>
      </c>
      <c r="C32" s="16" t="s">
        <v>733</v>
      </c>
      <c r="D32" s="21" t="s">
        <v>673</v>
      </c>
      <c r="E32" s="21" t="s">
        <v>674</v>
      </c>
      <c r="F32" s="16" t="s">
        <v>745</v>
      </c>
      <c r="G32" s="21" t="s">
        <v>676</v>
      </c>
      <c r="H32" s="21" t="s">
        <v>746</v>
      </c>
      <c r="I32" s="21" t="s">
        <v>678</v>
      </c>
      <c r="J32" s="21" t="s">
        <v>679</v>
      </c>
      <c r="K32" s="16" t="s">
        <v>742</v>
      </c>
    </row>
    <row r="33" ht="34" customHeight="1" spans="1:11">
      <c r="A33" s="17" t="s">
        <v>596</v>
      </c>
      <c r="B33" s="21" t="s">
        <v>595</v>
      </c>
      <c r="C33" s="16" t="s">
        <v>733</v>
      </c>
      <c r="D33" s="21" t="s">
        <v>673</v>
      </c>
      <c r="E33" s="21" t="s">
        <v>674</v>
      </c>
      <c r="F33" s="16" t="s">
        <v>747</v>
      </c>
      <c r="G33" s="21" t="s">
        <v>676</v>
      </c>
      <c r="H33" s="21" t="s">
        <v>748</v>
      </c>
      <c r="I33" s="21" t="s">
        <v>678</v>
      </c>
      <c r="J33" s="21" t="s">
        <v>679</v>
      </c>
      <c r="K33" s="16" t="s">
        <v>742</v>
      </c>
    </row>
    <row r="34" ht="34" customHeight="1" spans="1:11">
      <c r="A34" s="17" t="s">
        <v>596</v>
      </c>
      <c r="B34" s="21" t="s">
        <v>595</v>
      </c>
      <c r="C34" s="16" t="s">
        <v>733</v>
      </c>
      <c r="D34" s="21" t="s">
        <v>673</v>
      </c>
      <c r="E34" s="21" t="s">
        <v>690</v>
      </c>
      <c r="F34" s="16" t="s">
        <v>691</v>
      </c>
      <c r="G34" s="21" t="s">
        <v>692</v>
      </c>
      <c r="H34" s="21" t="s">
        <v>693</v>
      </c>
      <c r="I34" s="21" t="s">
        <v>689</v>
      </c>
      <c r="J34" s="21" t="s">
        <v>679</v>
      </c>
      <c r="K34" s="16" t="s">
        <v>694</v>
      </c>
    </row>
    <row r="35" ht="34" customHeight="1" spans="1:11">
      <c r="A35" s="17" t="s">
        <v>596</v>
      </c>
      <c r="B35" s="21" t="s">
        <v>595</v>
      </c>
      <c r="C35" s="16" t="s">
        <v>733</v>
      </c>
      <c r="D35" s="21" t="s">
        <v>695</v>
      </c>
      <c r="E35" s="21" t="s">
        <v>696</v>
      </c>
      <c r="F35" s="16" t="s">
        <v>749</v>
      </c>
      <c r="G35" s="21" t="s">
        <v>682</v>
      </c>
      <c r="H35" s="21" t="s">
        <v>750</v>
      </c>
      <c r="I35" s="21" t="s">
        <v>725</v>
      </c>
      <c r="J35" s="21" t="s">
        <v>699</v>
      </c>
      <c r="K35" s="16" t="s">
        <v>751</v>
      </c>
    </row>
    <row r="36" ht="34" customHeight="1" spans="1:11">
      <c r="A36" s="17" t="s">
        <v>596</v>
      </c>
      <c r="B36" s="21" t="s">
        <v>595</v>
      </c>
      <c r="C36" s="16" t="s">
        <v>733</v>
      </c>
      <c r="D36" s="21" t="s">
        <v>700</v>
      </c>
      <c r="E36" s="21" t="s">
        <v>701</v>
      </c>
      <c r="F36" s="16" t="s">
        <v>752</v>
      </c>
      <c r="G36" s="21" t="s">
        <v>676</v>
      </c>
      <c r="H36" s="21" t="s">
        <v>688</v>
      </c>
      <c r="I36" s="21" t="s">
        <v>689</v>
      </c>
      <c r="J36" s="21" t="s">
        <v>679</v>
      </c>
      <c r="K36" s="16" t="s">
        <v>753</v>
      </c>
    </row>
    <row r="37" ht="34" customHeight="1" spans="1:11">
      <c r="A37" s="17" t="s">
        <v>608</v>
      </c>
      <c r="B37" s="21" t="s">
        <v>607</v>
      </c>
      <c r="C37" s="16" t="s">
        <v>754</v>
      </c>
      <c r="D37" s="21" t="s">
        <v>673</v>
      </c>
      <c r="E37" s="21" t="s">
        <v>674</v>
      </c>
      <c r="F37" s="16" t="s">
        <v>755</v>
      </c>
      <c r="G37" s="21" t="s">
        <v>676</v>
      </c>
      <c r="H37" s="21" t="s">
        <v>217</v>
      </c>
      <c r="I37" s="21" t="s">
        <v>685</v>
      </c>
      <c r="J37" s="21" t="s">
        <v>679</v>
      </c>
      <c r="K37" s="16" t="s">
        <v>756</v>
      </c>
    </row>
    <row r="38" ht="34" customHeight="1" spans="1:11">
      <c r="A38" s="17" t="s">
        <v>608</v>
      </c>
      <c r="B38" s="21" t="s">
        <v>607</v>
      </c>
      <c r="C38" s="16" t="s">
        <v>754</v>
      </c>
      <c r="D38" s="21" t="s">
        <v>673</v>
      </c>
      <c r="E38" s="21" t="s">
        <v>674</v>
      </c>
      <c r="F38" s="16" t="s">
        <v>757</v>
      </c>
      <c r="G38" s="21" t="s">
        <v>676</v>
      </c>
      <c r="H38" s="21" t="s">
        <v>218</v>
      </c>
      <c r="I38" s="21" t="s">
        <v>738</v>
      </c>
      <c r="J38" s="21" t="s">
        <v>679</v>
      </c>
      <c r="K38" s="16" t="s">
        <v>758</v>
      </c>
    </row>
    <row r="39" ht="34" customHeight="1" spans="1:11">
      <c r="A39" s="17" t="s">
        <v>608</v>
      </c>
      <c r="B39" s="21" t="s">
        <v>607</v>
      </c>
      <c r="C39" s="16" t="s">
        <v>754</v>
      </c>
      <c r="D39" s="21" t="s">
        <v>673</v>
      </c>
      <c r="E39" s="21" t="s">
        <v>674</v>
      </c>
      <c r="F39" s="16" t="s">
        <v>759</v>
      </c>
      <c r="G39" s="21" t="s">
        <v>676</v>
      </c>
      <c r="H39" s="21" t="s">
        <v>319</v>
      </c>
      <c r="I39" s="21" t="s">
        <v>683</v>
      </c>
      <c r="J39" s="21" t="s">
        <v>679</v>
      </c>
      <c r="K39" s="16" t="s">
        <v>760</v>
      </c>
    </row>
    <row r="40" ht="34" customHeight="1" spans="1:11">
      <c r="A40" s="17" t="s">
        <v>608</v>
      </c>
      <c r="B40" s="21" t="s">
        <v>607</v>
      </c>
      <c r="C40" s="16" t="s">
        <v>754</v>
      </c>
      <c r="D40" s="21" t="s">
        <v>673</v>
      </c>
      <c r="E40" s="21" t="s">
        <v>674</v>
      </c>
      <c r="F40" s="16" t="s">
        <v>761</v>
      </c>
      <c r="G40" s="21" t="s">
        <v>676</v>
      </c>
      <c r="H40" s="21" t="s">
        <v>216</v>
      </c>
      <c r="I40" s="21" t="s">
        <v>683</v>
      </c>
      <c r="J40" s="21" t="s">
        <v>679</v>
      </c>
      <c r="K40" s="16" t="s">
        <v>762</v>
      </c>
    </row>
    <row r="41" ht="34" customHeight="1" spans="1:11">
      <c r="A41" s="17" t="s">
        <v>608</v>
      </c>
      <c r="B41" s="21" t="s">
        <v>607</v>
      </c>
      <c r="C41" s="16" t="s">
        <v>754</v>
      </c>
      <c r="D41" s="21" t="s">
        <v>673</v>
      </c>
      <c r="E41" s="21" t="s">
        <v>674</v>
      </c>
      <c r="F41" s="16" t="s">
        <v>763</v>
      </c>
      <c r="G41" s="21" t="s">
        <v>682</v>
      </c>
      <c r="H41" s="21" t="s">
        <v>693</v>
      </c>
      <c r="I41" s="21" t="s">
        <v>689</v>
      </c>
      <c r="J41" s="21" t="s">
        <v>679</v>
      </c>
      <c r="K41" s="16" t="s">
        <v>764</v>
      </c>
    </row>
    <row r="42" ht="34" customHeight="1" spans="1:11">
      <c r="A42" s="17" t="s">
        <v>608</v>
      </c>
      <c r="B42" s="21" t="s">
        <v>607</v>
      </c>
      <c r="C42" s="16" t="s">
        <v>754</v>
      </c>
      <c r="D42" s="21" t="s">
        <v>673</v>
      </c>
      <c r="E42" s="21" t="s">
        <v>674</v>
      </c>
      <c r="F42" s="16" t="s">
        <v>765</v>
      </c>
      <c r="G42" s="21" t="s">
        <v>682</v>
      </c>
      <c r="H42" s="21" t="s">
        <v>693</v>
      </c>
      <c r="I42" s="21" t="s">
        <v>689</v>
      </c>
      <c r="J42" s="21" t="s">
        <v>679</v>
      </c>
      <c r="K42" s="16" t="s">
        <v>765</v>
      </c>
    </row>
    <row r="43" ht="34" customHeight="1" spans="1:11">
      <c r="A43" s="17" t="s">
        <v>608</v>
      </c>
      <c r="B43" s="21" t="s">
        <v>607</v>
      </c>
      <c r="C43" s="16" t="s">
        <v>754</v>
      </c>
      <c r="D43" s="21" t="s">
        <v>673</v>
      </c>
      <c r="E43" s="21" t="s">
        <v>674</v>
      </c>
      <c r="F43" s="16" t="s">
        <v>766</v>
      </c>
      <c r="G43" s="21" t="s">
        <v>676</v>
      </c>
      <c r="H43" s="21" t="s">
        <v>703</v>
      </c>
      <c r="I43" s="21" t="s">
        <v>689</v>
      </c>
      <c r="J43" s="21" t="s">
        <v>679</v>
      </c>
      <c r="K43" s="16" t="s">
        <v>767</v>
      </c>
    </row>
    <row r="44" ht="34" customHeight="1" spans="1:11">
      <c r="A44" s="17" t="s">
        <v>608</v>
      </c>
      <c r="B44" s="21" t="s">
        <v>607</v>
      </c>
      <c r="C44" s="16" t="s">
        <v>754</v>
      </c>
      <c r="D44" s="21" t="s">
        <v>673</v>
      </c>
      <c r="E44" s="21" t="s">
        <v>686</v>
      </c>
      <c r="F44" s="16" t="s">
        <v>768</v>
      </c>
      <c r="G44" s="21" t="s">
        <v>676</v>
      </c>
      <c r="H44" s="21" t="s">
        <v>769</v>
      </c>
      <c r="I44" s="21" t="s">
        <v>689</v>
      </c>
      <c r="J44" s="21" t="s">
        <v>679</v>
      </c>
      <c r="K44" s="16" t="s">
        <v>770</v>
      </c>
    </row>
    <row r="45" ht="34" customHeight="1" spans="1:11">
      <c r="A45" s="17" t="s">
        <v>608</v>
      </c>
      <c r="B45" s="21" t="s">
        <v>607</v>
      </c>
      <c r="C45" s="16" t="s">
        <v>754</v>
      </c>
      <c r="D45" s="21" t="s">
        <v>673</v>
      </c>
      <c r="E45" s="21" t="s">
        <v>686</v>
      </c>
      <c r="F45" s="16" t="s">
        <v>771</v>
      </c>
      <c r="G45" s="21" t="s">
        <v>676</v>
      </c>
      <c r="H45" s="21" t="s">
        <v>719</v>
      </c>
      <c r="I45" s="21" t="s">
        <v>689</v>
      </c>
      <c r="J45" s="21" t="s">
        <v>679</v>
      </c>
      <c r="K45" s="16" t="s">
        <v>771</v>
      </c>
    </row>
    <row r="46" ht="34" customHeight="1" spans="1:11">
      <c r="A46" s="17" t="s">
        <v>608</v>
      </c>
      <c r="B46" s="21" t="s">
        <v>607</v>
      </c>
      <c r="C46" s="16" t="s">
        <v>754</v>
      </c>
      <c r="D46" s="21" t="s">
        <v>673</v>
      </c>
      <c r="E46" s="21" t="s">
        <v>686</v>
      </c>
      <c r="F46" s="16" t="s">
        <v>772</v>
      </c>
      <c r="G46" s="21" t="s">
        <v>676</v>
      </c>
      <c r="H46" s="21" t="s">
        <v>703</v>
      </c>
      <c r="I46" s="21" t="s">
        <v>689</v>
      </c>
      <c r="J46" s="21" t="s">
        <v>679</v>
      </c>
      <c r="K46" s="16" t="s">
        <v>773</v>
      </c>
    </row>
    <row r="47" ht="34" customHeight="1" spans="1:11">
      <c r="A47" s="17" t="s">
        <v>608</v>
      </c>
      <c r="B47" s="21" t="s">
        <v>607</v>
      </c>
      <c r="C47" s="16" t="s">
        <v>754</v>
      </c>
      <c r="D47" s="21" t="s">
        <v>673</v>
      </c>
      <c r="E47" s="21" t="s">
        <v>686</v>
      </c>
      <c r="F47" s="16" t="s">
        <v>774</v>
      </c>
      <c r="G47" s="21" t="s">
        <v>676</v>
      </c>
      <c r="H47" s="21" t="s">
        <v>703</v>
      </c>
      <c r="I47" s="21" t="s">
        <v>689</v>
      </c>
      <c r="J47" s="21" t="s">
        <v>679</v>
      </c>
      <c r="K47" s="16" t="s">
        <v>775</v>
      </c>
    </row>
    <row r="48" ht="34" customHeight="1" spans="1:11">
      <c r="A48" s="17" t="s">
        <v>608</v>
      </c>
      <c r="B48" s="21" t="s">
        <v>607</v>
      </c>
      <c r="C48" s="16" t="s">
        <v>754</v>
      </c>
      <c r="D48" s="21" t="s">
        <v>673</v>
      </c>
      <c r="E48" s="21" t="s">
        <v>686</v>
      </c>
      <c r="F48" s="16" t="s">
        <v>776</v>
      </c>
      <c r="G48" s="21" t="s">
        <v>676</v>
      </c>
      <c r="H48" s="21" t="s">
        <v>703</v>
      </c>
      <c r="I48" s="21" t="s">
        <v>689</v>
      </c>
      <c r="J48" s="21" t="s">
        <v>679</v>
      </c>
      <c r="K48" s="16" t="s">
        <v>777</v>
      </c>
    </row>
    <row r="49" ht="34" customHeight="1" spans="1:11">
      <c r="A49" s="17" t="s">
        <v>608</v>
      </c>
      <c r="B49" s="21" t="s">
        <v>607</v>
      </c>
      <c r="C49" s="16" t="s">
        <v>754</v>
      </c>
      <c r="D49" s="21" t="s">
        <v>673</v>
      </c>
      <c r="E49" s="21" t="s">
        <v>717</v>
      </c>
      <c r="F49" s="16" t="s">
        <v>778</v>
      </c>
      <c r="G49" s="21" t="s">
        <v>676</v>
      </c>
      <c r="H49" s="21" t="s">
        <v>779</v>
      </c>
      <c r="I49" s="21" t="s">
        <v>689</v>
      </c>
      <c r="J49" s="21" t="s">
        <v>679</v>
      </c>
      <c r="K49" s="16" t="s">
        <v>780</v>
      </c>
    </row>
    <row r="50" ht="34" customHeight="1" spans="1:11">
      <c r="A50" s="17" t="s">
        <v>608</v>
      </c>
      <c r="B50" s="21" t="s">
        <v>607</v>
      </c>
      <c r="C50" s="16" t="s">
        <v>754</v>
      </c>
      <c r="D50" s="21" t="s">
        <v>673</v>
      </c>
      <c r="E50" s="21" t="s">
        <v>717</v>
      </c>
      <c r="F50" s="16" t="s">
        <v>781</v>
      </c>
      <c r="G50" s="21" t="s">
        <v>682</v>
      </c>
      <c r="H50" s="21" t="s">
        <v>693</v>
      </c>
      <c r="I50" s="21" t="s">
        <v>689</v>
      </c>
      <c r="J50" s="21" t="s">
        <v>679</v>
      </c>
      <c r="K50" s="16" t="s">
        <v>781</v>
      </c>
    </row>
    <row r="51" ht="34" customHeight="1" spans="1:11">
      <c r="A51" s="17" t="s">
        <v>608</v>
      </c>
      <c r="B51" s="21" t="s">
        <v>607</v>
      </c>
      <c r="C51" s="16" t="s">
        <v>754</v>
      </c>
      <c r="D51" s="21" t="s">
        <v>673</v>
      </c>
      <c r="E51" s="21" t="s">
        <v>690</v>
      </c>
      <c r="F51" s="16" t="s">
        <v>691</v>
      </c>
      <c r="G51" s="21" t="s">
        <v>692</v>
      </c>
      <c r="H51" s="21" t="s">
        <v>693</v>
      </c>
      <c r="I51" s="21" t="s">
        <v>689</v>
      </c>
      <c r="J51" s="21" t="s">
        <v>679</v>
      </c>
      <c r="K51" s="16" t="s">
        <v>694</v>
      </c>
    </row>
    <row r="52" ht="34" customHeight="1" spans="1:11">
      <c r="A52" s="17" t="s">
        <v>608</v>
      </c>
      <c r="B52" s="21" t="s">
        <v>607</v>
      </c>
      <c r="C52" s="16" t="s">
        <v>754</v>
      </c>
      <c r="D52" s="21" t="s">
        <v>695</v>
      </c>
      <c r="E52" s="21" t="s">
        <v>696</v>
      </c>
      <c r="F52" s="16" t="s">
        <v>782</v>
      </c>
      <c r="G52" s="21" t="s">
        <v>682</v>
      </c>
      <c r="H52" s="21" t="s">
        <v>693</v>
      </c>
      <c r="I52" s="21" t="s">
        <v>689</v>
      </c>
      <c r="J52" s="21" t="s">
        <v>679</v>
      </c>
      <c r="K52" s="16" t="s">
        <v>783</v>
      </c>
    </row>
    <row r="53" ht="34" customHeight="1" spans="1:11">
      <c r="A53" s="17" t="s">
        <v>608</v>
      </c>
      <c r="B53" s="21" t="s">
        <v>607</v>
      </c>
      <c r="C53" s="16" t="s">
        <v>754</v>
      </c>
      <c r="D53" s="21" t="s">
        <v>695</v>
      </c>
      <c r="E53" s="21" t="s">
        <v>696</v>
      </c>
      <c r="F53" s="16" t="s">
        <v>784</v>
      </c>
      <c r="G53" s="21" t="s">
        <v>676</v>
      </c>
      <c r="H53" s="21" t="s">
        <v>688</v>
      </c>
      <c r="I53" s="21" t="s">
        <v>689</v>
      </c>
      <c r="J53" s="21" t="s">
        <v>679</v>
      </c>
      <c r="K53" s="16" t="s">
        <v>785</v>
      </c>
    </row>
    <row r="54" ht="34" customHeight="1" spans="1:11">
      <c r="A54" s="17" t="s">
        <v>608</v>
      </c>
      <c r="B54" s="21" t="s">
        <v>607</v>
      </c>
      <c r="C54" s="16" t="s">
        <v>754</v>
      </c>
      <c r="D54" s="21" t="s">
        <v>695</v>
      </c>
      <c r="E54" s="21" t="s">
        <v>696</v>
      </c>
      <c r="F54" s="16" t="s">
        <v>729</v>
      </c>
      <c r="G54" s="21" t="s">
        <v>682</v>
      </c>
      <c r="H54" s="21" t="s">
        <v>730</v>
      </c>
      <c r="I54" s="21"/>
      <c r="J54" s="21" t="s">
        <v>699</v>
      </c>
      <c r="K54" s="16" t="s">
        <v>729</v>
      </c>
    </row>
    <row r="55" ht="34" customHeight="1" spans="1:11">
      <c r="A55" s="17" t="s">
        <v>608</v>
      </c>
      <c r="B55" s="21" t="s">
        <v>607</v>
      </c>
      <c r="C55" s="16" t="s">
        <v>754</v>
      </c>
      <c r="D55" s="21" t="s">
        <v>695</v>
      </c>
      <c r="E55" s="21" t="s">
        <v>696</v>
      </c>
      <c r="F55" s="16" t="s">
        <v>786</v>
      </c>
      <c r="G55" s="21" t="s">
        <v>682</v>
      </c>
      <c r="H55" s="21" t="s">
        <v>728</v>
      </c>
      <c r="I55" s="21"/>
      <c r="J55" s="21" t="s">
        <v>699</v>
      </c>
      <c r="K55" s="16" t="s">
        <v>786</v>
      </c>
    </row>
    <row r="56" ht="34" customHeight="1" spans="1:11">
      <c r="A56" s="17" t="s">
        <v>608</v>
      </c>
      <c r="B56" s="21" t="s">
        <v>607</v>
      </c>
      <c r="C56" s="16" t="s">
        <v>754</v>
      </c>
      <c r="D56" s="21" t="s">
        <v>695</v>
      </c>
      <c r="E56" s="21" t="s">
        <v>696</v>
      </c>
      <c r="F56" s="16" t="s">
        <v>787</v>
      </c>
      <c r="G56" s="21" t="s">
        <v>692</v>
      </c>
      <c r="H56" s="21" t="s">
        <v>215</v>
      </c>
      <c r="I56" s="21" t="s">
        <v>683</v>
      </c>
      <c r="J56" s="21" t="s">
        <v>679</v>
      </c>
      <c r="K56" s="16" t="s">
        <v>788</v>
      </c>
    </row>
    <row r="57" ht="34" customHeight="1" spans="1:11">
      <c r="A57" s="17" t="s">
        <v>608</v>
      </c>
      <c r="B57" s="21" t="s">
        <v>607</v>
      </c>
      <c r="C57" s="16" t="s">
        <v>754</v>
      </c>
      <c r="D57" s="21" t="s">
        <v>695</v>
      </c>
      <c r="E57" s="21" t="s">
        <v>789</v>
      </c>
      <c r="F57" s="16" t="s">
        <v>790</v>
      </c>
      <c r="G57" s="21" t="s">
        <v>676</v>
      </c>
      <c r="H57" s="21" t="s">
        <v>703</v>
      </c>
      <c r="I57" s="21" t="s">
        <v>689</v>
      </c>
      <c r="J57" s="21" t="s">
        <v>679</v>
      </c>
      <c r="K57" s="16" t="s">
        <v>791</v>
      </c>
    </row>
    <row r="58" ht="34" customHeight="1" spans="1:11">
      <c r="A58" s="17" t="s">
        <v>608</v>
      </c>
      <c r="B58" s="21" t="s">
        <v>607</v>
      </c>
      <c r="C58" s="16" t="s">
        <v>754</v>
      </c>
      <c r="D58" s="21" t="s">
        <v>695</v>
      </c>
      <c r="E58" s="21" t="s">
        <v>789</v>
      </c>
      <c r="F58" s="16" t="s">
        <v>792</v>
      </c>
      <c r="G58" s="21" t="s">
        <v>676</v>
      </c>
      <c r="H58" s="21" t="s">
        <v>688</v>
      </c>
      <c r="I58" s="21" t="s">
        <v>689</v>
      </c>
      <c r="J58" s="21" t="s">
        <v>679</v>
      </c>
      <c r="K58" s="16" t="s">
        <v>727</v>
      </c>
    </row>
    <row r="59" ht="34" customHeight="1" spans="1:11">
      <c r="A59" s="17" t="s">
        <v>608</v>
      </c>
      <c r="B59" s="21" t="s">
        <v>607</v>
      </c>
      <c r="C59" s="16" t="s">
        <v>754</v>
      </c>
      <c r="D59" s="21" t="s">
        <v>700</v>
      </c>
      <c r="E59" s="21" t="s">
        <v>701</v>
      </c>
      <c r="F59" s="16" t="s">
        <v>793</v>
      </c>
      <c r="G59" s="21" t="s">
        <v>676</v>
      </c>
      <c r="H59" s="21" t="s">
        <v>703</v>
      </c>
      <c r="I59" s="21" t="s">
        <v>689</v>
      </c>
      <c r="J59" s="21" t="s">
        <v>679</v>
      </c>
      <c r="K59" s="16" t="s">
        <v>732</v>
      </c>
    </row>
    <row r="60" ht="34" customHeight="1" spans="1:11">
      <c r="A60" s="17" t="s">
        <v>608</v>
      </c>
      <c r="B60" s="21" t="s">
        <v>607</v>
      </c>
      <c r="C60" s="16" t="s">
        <v>754</v>
      </c>
      <c r="D60" s="21" t="s">
        <v>700</v>
      </c>
      <c r="E60" s="21" t="s">
        <v>701</v>
      </c>
      <c r="F60" s="16" t="s">
        <v>794</v>
      </c>
      <c r="G60" s="21" t="s">
        <v>676</v>
      </c>
      <c r="H60" s="21" t="s">
        <v>688</v>
      </c>
      <c r="I60" s="21" t="s">
        <v>689</v>
      </c>
      <c r="J60" s="21" t="s">
        <v>679</v>
      </c>
      <c r="K60" s="16" t="s">
        <v>795</v>
      </c>
    </row>
    <row r="61" ht="62" customHeight="1" spans="1:11">
      <c r="A61" s="17" t="s">
        <v>590</v>
      </c>
      <c r="B61" s="21" t="s">
        <v>589</v>
      </c>
      <c r="C61" s="16" t="s">
        <v>796</v>
      </c>
      <c r="D61" s="21" t="s">
        <v>673</v>
      </c>
      <c r="E61" s="21" t="s">
        <v>674</v>
      </c>
      <c r="F61" s="16" t="s">
        <v>797</v>
      </c>
      <c r="G61" s="21" t="s">
        <v>676</v>
      </c>
      <c r="H61" s="21" t="s">
        <v>693</v>
      </c>
      <c r="I61" s="21" t="s">
        <v>798</v>
      </c>
      <c r="J61" s="21" t="s">
        <v>679</v>
      </c>
      <c r="K61" s="16" t="s">
        <v>799</v>
      </c>
    </row>
    <row r="62" ht="62" customHeight="1" spans="1:11">
      <c r="A62" s="17" t="s">
        <v>590</v>
      </c>
      <c r="B62" s="21" t="s">
        <v>589</v>
      </c>
      <c r="C62" s="16" t="s">
        <v>796</v>
      </c>
      <c r="D62" s="21" t="s">
        <v>673</v>
      </c>
      <c r="E62" s="21" t="s">
        <v>686</v>
      </c>
      <c r="F62" s="16" t="s">
        <v>800</v>
      </c>
      <c r="G62" s="21" t="s">
        <v>676</v>
      </c>
      <c r="H62" s="21" t="s">
        <v>719</v>
      </c>
      <c r="I62" s="21" t="s">
        <v>689</v>
      </c>
      <c r="J62" s="21" t="s">
        <v>679</v>
      </c>
      <c r="K62" s="16" t="s">
        <v>799</v>
      </c>
    </row>
    <row r="63" ht="34" customHeight="1" spans="1:11">
      <c r="A63" s="17" t="s">
        <v>590</v>
      </c>
      <c r="B63" s="21" t="s">
        <v>589</v>
      </c>
      <c r="C63" s="16" t="s">
        <v>796</v>
      </c>
      <c r="D63" s="21" t="s">
        <v>673</v>
      </c>
      <c r="E63" s="21" t="s">
        <v>690</v>
      </c>
      <c r="F63" s="16" t="s">
        <v>691</v>
      </c>
      <c r="G63" s="21" t="s">
        <v>692</v>
      </c>
      <c r="H63" s="21" t="s">
        <v>693</v>
      </c>
      <c r="I63" s="21" t="s">
        <v>689</v>
      </c>
      <c r="J63" s="21" t="s">
        <v>679</v>
      </c>
      <c r="K63" s="16" t="s">
        <v>694</v>
      </c>
    </row>
    <row r="64" ht="57" customHeight="1" spans="1:11">
      <c r="A64" s="17" t="s">
        <v>590</v>
      </c>
      <c r="B64" s="21" t="s">
        <v>589</v>
      </c>
      <c r="C64" s="16" t="s">
        <v>796</v>
      </c>
      <c r="D64" s="21" t="s">
        <v>673</v>
      </c>
      <c r="E64" s="21" t="s">
        <v>690</v>
      </c>
      <c r="F64" s="16" t="s">
        <v>801</v>
      </c>
      <c r="G64" s="21" t="s">
        <v>682</v>
      </c>
      <c r="H64" s="21" t="s">
        <v>802</v>
      </c>
      <c r="I64" s="21" t="s">
        <v>803</v>
      </c>
      <c r="J64" s="21" t="s">
        <v>679</v>
      </c>
      <c r="K64" s="16" t="s">
        <v>799</v>
      </c>
    </row>
    <row r="65" ht="57" customHeight="1" spans="1:11">
      <c r="A65" s="17" t="s">
        <v>590</v>
      </c>
      <c r="B65" s="21" t="s">
        <v>589</v>
      </c>
      <c r="C65" s="16" t="s">
        <v>796</v>
      </c>
      <c r="D65" s="21" t="s">
        <v>695</v>
      </c>
      <c r="E65" s="21" t="s">
        <v>696</v>
      </c>
      <c r="F65" s="16" t="s">
        <v>804</v>
      </c>
      <c r="G65" s="21" t="s">
        <v>682</v>
      </c>
      <c r="H65" s="21" t="s">
        <v>804</v>
      </c>
      <c r="I65" s="21" t="s">
        <v>698</v>
      </c>
      <c r="J65" s="21" t="s">
        <v>699</v>
      </c>
      <c r="K65" s="16" t="s">
        <v>799</v>
      </c>
    </row>
    <row r="66" ht="57" customHeight="1" spans="1:11">
      <c r="A66" s="17" t="s">
        <v>590</v>
      </c>
      <c r="B66" s="21" t="s">
        <v>589</v>
      </c>
      <c r="C66" s="16" t="s">
        <v>796</v>
      </c>
      <c r="D66" s="21" t="s">
        <v>700</v>
      </c>
      <c r="E66" s="21" t="s">
        <v>701</v>
      </c>
      <c r="F66" s="16" t="s">
        <v>805</v>
      </c>
      <c r="G66" s="21" t="s">
        <v>676</v>
      </c>
      <c r="H66" s="21" t="s">
        <v>703</v>
      </c>
      <c r="I66" s="21" t="s">
        <v>689</v>
      </c>
      <c r="J66" s="21" t="s">
        <v>679</v>
      </c>
      <c r="K66" s="16" t="s">
        <v>799</v>
      </c>
    </row>
    <row r="67" ht="34" customHeight="1" spans="1:11">
      <c r="A67" s="17" t="s">
        <v>576</v>
      </c>
      <c r="B67" s="21" t="s">
        <v>574</v>
      </c>
      <c r="C67" s="16" t="s">
        <v>806</v>
      </c>
      <c r="D67" s="21" t="s">
        <v>673</v>
      </c>
      <c r="E67" s="21" t="s">
        <v>674</v>
      </c>
      <c r="F67" s="16" t="s">
        <v>807</v>
      </c>
      <c r="G67" s="21" t="s">
        <v>676</v>
      </c>
      <c r="H67" s="21" t="s">
        <v>713</v>
      </c>
      <c r="I67" s="21" t="s">
        <v>689</v>
      </c>
      <c r="J67" s="21" t="s">
        <v>679</v>
      </c>
      <c r="K67" s="16" t="s">
        <v>808</v>
      </c>
    </row>
    <row r="68" ht="34" customHeight="1" spans="1:11">
      <c r="A68" s="17" t="s">
        <v>576</v>
      </c>
      <c r="B68" s="21" t="s">
        <v>574</v>
      </c>
      <c r="C68" s="16" t="s">
        <v>806</v>
      </c>
      <c r="D68" s="21" t="s">
        <v>673</v>
      </c>
      <c r="E68" s="21" t="s">
        <v>674</v>
      </c>
      <c r="F68" s="16" t="s">
        <v>809</v>
      </c>
      <c r="G68" s="21" t="s">
        <v>676</v>
      </c>
      <c r="H68" s="21" t="s">
        <v>242</v>
      </c>
      <c r="I68" s="21" t="s">
        <v>689</v>
      </c>
      <c r="J68" s="21" t="s">
        <v>679</v>
      </c>
      <c r="K68" s="16" t="s">
        <v>808</v>
      </c>
    </row>
    <row r="69" ht="34" customHeight="1" spans="1:11">
      <c r="A69" s="17" t="s">
        <v>576</v>
      </c>
      <c r="B69" s="21" t="s">
        <v>574</v>
      </c>
      <c r="C69" s="16" t="s">
        <v>806</v>
      </c>
      <c r="D69" s="21" t="s">
        <v>673</v>
      </c>
      <c r="E69" s="21" t="s">
        <v>674</v>
      </c>
      <c r="F69" s="16" t="s">
        <v>810</v>
      </c>
      <c r="G69" s="21" t="s">
        <v>692</v>
      </c>
      <c r="H69" s="21" t="s">
        <v>216</v>
      </c>
      <c r="I69" s="21" t="s">
        <v>689</v>
      </c>
      <c r="J69" s="21" t="s">
        <v>679</v>
      </c>
      <c r="K69" s="16" t="s">
        <v>811</v>
      </c>
    </row>
    <row r="70" ht="34" customHeight="1" spans="1:11">
      <c r="A70" s="17" t="s">
        <v>576</v>
      </c>
      <c r="B70" s="21" t="s">
        <v>574</v>
      </c>
      <c r="C70" s="16" t="s">
        <v>806</v>
      </c>
      <c r="D70" s="21" t="s">
        <v>673</v>
      </c>
      <c r="E70" s="21" t="s">
        <v>686</v>
      </c>
      <c r="F70" s="16" t="s">
        <v>812</v>
      </c>
      <c r="G70" s="21" t="s">
        <v>676</v>
      </c>
      <c r="H70" s="21" t="s">
        <v>719</v>
      </c>
      <c r="I70" s="21" t="s">
        <v>689</v>
      </c>
      <c r="J70" s="21" t="s">
        <v>679</v>
      </c>
      <c r="K70" s="16" t="s">
        <v>813</v>
      </c>
    </row>
    <row r="71" ht="34" customHeight="1" spans="1:11">
      <c r="A71" s="17" t="s">
        <v>576</v>
      </c>
      <c r="B71" s="21" t="s">
        <v>574</v>
      </c>
      <c r="C71" s="16" t="s">
        <v>806</v>
      </c>
      <c r="D71" s="21" t="s">
        <v>673</v>
      </c>
      <c r="E71" s="21" t="s">
        <v>686</v>
      </c>
      <c r="F71" s="16" t="s">
        <v>814</v>
      </c>
      <c r="G71" s="21" t="s">
        <v>676</v>
      </c>
      <c r="H71" s="21" t="s">
        <v>779</v>
      </c>
      <c r="I71" s="21" t="s">
        <v>689</v>
      </c>
      <c r="J71" s="21" t="s">
        <v>679</v>
      </c>
      <c r="K71" s="16" t="s">
        <v>815</v>
      </c>
    </row>
    <row r="72" ht="34" customHeight="1" spans="1:11">
      <c r="A72" s="17" t="s">
        <v>576</v>
      </c>
      <c r="B72" s="21" t="s">
        <v>574</v>
      </c>
      <c r="C72" s="16" t="s">
        <v>806</v>
      </c>
      <c r="D72" s="21" t="s">
        <v>673</v>
      </c>
      <c r="E72" s="21" t="s">
        <v>690</v>
      </c>
      <c r="F72" s="16" t="s">
        <v>691</v>
      </c>
      <c r="G72" s="21" t="s">
        <v>692</v>
      </c>
      <c r="H72" s="21" t="s">
        <v>693</v>
      </c>
      <c r="I72" s="21" t="s">
        <v>689</v>
      </c>
      <c r="J72" s="21" t="s">
        <v>679</v>
      </c>
      <c r="K72" s="16" t="s">
        <v>694</v>
      </c>
    </row>
    <row r="73" ht="34" customHeight="1" spans="1:11">
      <c r="A73" s="17" t="s">
        <v>576</v>
      </c>
      <c r="B73" s="21" t="s">
        <v>574</v>
      </c>
      <c r="C73" s="16" t="s">
        <v>806</v>
      </c>
      <c r="D73" s="21" t="s">
        <v>695</v>
      </c>
      <c r="E73" s="21" t="s">
        <v>696</v>
      </c>
      <c r="F73" s="16" t="s">
        <v>816</v>
      </c>
      <c r="G73" s="21" t="s">
        <v>676</v>
      </c>
      <c r="H73" s="21" t="s">
        <v>817</v>
      </c>
      <c r="I73" s="21" t="s">
        <v>689</v>
      </c>
      <c r="J73" s="21" t="s">
        <v>679</v>
      </c>
      <c r="K73" s="16" t="s">
        <v>818</v>
      </c>
    </row>
    <row r="74" ht="34" customHeight="1" spans="1:11">
      <c r="A74" s="17" t="s">
        <v>576</v>
      </c>
      <c r="B74" s="21" t="s">
        <v>574</v>
      </c>
      <c r="C74" s="16" t="s">
        <v>806</v>
      </c>
      <c r="D74" s="21" t="s">
        <v>700</v>
      </c>
      <c r="E74" s="21" t="s">
        <v>701</v>
      </c>
      <c r="F74" s="16" t="s">
        <v>819</v>
      </c>
      <c r="G74" s="21" t="s">
        <v>676</v>
      </c>
      <c r="H74" s="21" t="s">
        <v>719</v>
      </c>
      <c r="I74" s="21" t="s">
        <v>689</v>
      </c>
      <c r="J74" s="21" t="s">
        <v>679</v>
      </c>
      <c r="K74" s="16" t="s">
        <v>820</v>
      </c>
    </row>
    <row r="75" ht="34" customHeight="1" spans="1:11">
      <c r="A75" s="17" t="s">
        <v>579</v>
      </c>
      <c r="B75" s="21" t="s">
        <v>577</v>
      </c>
      <c r="C75" s="16" t="s">
        <v>821</v>
      </c>
      <c r="D75" s="21" t="s">
        <v>673</v>
      </c>
      <c r="E75" s="21" t="s">
        <v>674</v>
      </c>
      <c r="F75" s="16" t="s">
        <v>822</v>
      </c>
      <c r="G75" s="21" t="s">
        <v>676</v>
      </c>
      <c r="H75" s="21" t="s">
        <v>229</v>
      </c>
      <c r="I75" s="21" t="s">
        <v>683</v>
      </c>
      <c r="J75" s="21" t="s">
        <v>679</v>
      </c>
      <c r="K75" s="16" t="s">
        <v>823</v>
      </c>
    </row>
    <row r="76" ht="34" customHeight="1" spans="1:11">
      <c r="A76" s="17" t="s">
        <v>579</v>
      </c>
      <c r="B76" s="21" t="s">
        <v>577</v>
      </c>
      <c r="C76" s="16" t="s">
        <v>821</v>
      </c>
      <c r="D76" s="21" t="s">
        <v>673</v>
      </c>
      <c r="E76" s="21" t="s">
        <v>674</v>
      </c>
      <c r="F76" s="16" t="s">
        <v>824</v>
      </c>
      <c r="G76" s="21" t="s">
        <v>676</v>
      </c>
      <c r="H76" s="21" t="s">
        <v>229</v>
      </c>
      <c r="I76" s="21" t="s">
        <v>683</v>
      </c>
      <c r="J76" s="21" t="s">
        <v>679</v>
      </c>
      <c r="K76" s="16" t="s">
        <v>825</v>
      </c>
    </row>
    <row r="77" ht="34" customHeight="1" spans="1:11">
      <c r="A77" s="17" t="s">
        <v>579</v>
      </c>
      <c r="B77" s="21" t="s">
        <v>577</v>
      </c>
      <c r="C77" s="16" t="s">
        <v>821</v>
      </c>
      <c r="D77" s="21" t="s">
        <v>673</v>
      </c>
      <c r="E77" s="21" t="s">
        <v>690</v>
      </c>
      <c r="F77" s="16" t="s">
        <v>691</v>
      </c>
      <c r="G77" s="21" t="s">
        <v>692</v>
      </c>
      <c r="H77" s="21" t="s">
        <v>693</v>
      </c>
      <c r="I77" s="21" t="s">
        <v>689</v>
      </c>
      <c r="J77" s="21" t="s">
        <v>679</v>
      </c>
      <c r="K77" s="16" t="s">
        <v>694</v>
      </c>
    </row>
    <row r="78" ht="34" customHeight="1" spans="1:11">
      <c r="A78" s="17" t="s">
        <v>579</v>
      </c>
      <c r="B78" s="21" t="s">
        <v>577</v>
      </c>
      <c r="C78" s="16" t="s">
        <v>821</v>
      </c>
      <c r="D78" s="21" t="s">
        <v>695</v>
      </c>
      <c r="E78" s="21" t="s">
        <v>696</v>
      </c>
      <c r="F78" s="16" t="s">
        <v>723</v>
      </c>
      <c r="G78" s="21" t="s">
        <v>682</v>
      </c>
      <c r="H78" s="21" t="s">
        <v>724</v>
      </c>
      <c r="I78" s="21" t="s">
        <v>725</v>
      </c>
      <c r="J78" s="21" t="s">
        <v>699</v>
      </c>
      <c r="K78" s="16" t="s">
        <v>726</v>
      </c>
    </row>
    <row r="79" ht="34" customHeight="1" spans="1:11">
      <c r="A79" s="17" t="s">
        <v>579</v>
      </c>
      <c r="B79" s="21" t="s">
        <v>577</v>
      </c>
      <c r="C79" s="16" t="s">
        <v>821</v>
      </c>
      <c r="D79" s="21" t="s">
        <v>695</v>
      </c>
      <c r="E79" s="21" t="s">
        <v>696</v>
      </c>
      <c r="F79" s="16" t="s">
        <v>727</v>
      </c>
      <c r="G79" s="21" t="s">
        <v>682</v>
      </c>
      <c r="H79" s="21" t="s">
        <v>728</v>
      </c>
      <c r="I79" s="21" t="s">
        <v>725</v>
      </c>
      <c r="J79" s="21" t="s">
        <v>699</v>
      </c>
      <c r="K79" s="16" t="s">
        <v>727</v>
      </c>
    </row>
    <row r="80" ht="34" customHeight="1" spans="1:11">
      <c r="A80" s="17" t="s">
        <v>579</v>
      </c>
      <c r="B80" s="21" t="s">
        <v>577</v>
      </c>
      <c r="C80" s="16" t="s">
        <v>821</v>
      </c>
      <c r="D80" s="21" t="s">
        <v>695</v>
      </c>
      <c r="E80" s="21" t="s">
        <v>696</v>
      </c>
      <c r="F80" s="16" t="s">
        <v>729</v>
      </c>
      <c r="G80" s="21" t="s">
        <v>682</v>
      </c>
      <c r="H80" s="21" t="s">
        <v>730</v>
      </c>
      <c r="I80" s="21" t="s">
        <v>725</v>
      </c>
      <c r="J80" s="21" t="s">
        <v>699</v>
      </c>
      <c r="K80" s="16" t="s">
        <v>729</v>
      </c>
    </row>
    <row r="81" ht="34" customHeight="1" spans="1:11">
      <c r="A81" s="17" t="s">
        <v>579</v>
      </c>
      <c r="B81" s="21" t="s">
        <v>577</v>
      </c>
      <c r="C81" s="16" t="s">
        <v>821</v>
      </c>
      <c r="D81" s="21" t="s">
        <v>700</v>
      </c>
      <c r="E81" s="21" t="s">
        <v>701</v>
      </c>
      <c r="F81" s="16" t="s">
        <v>793</v>
      </c>
      <c r="G81" s="21" t="s">
        <v>676</v>
      </c>
      <c r="H81" s="21" t="s">
        <v>688</v>
      </c>
      <c r="I81" s="21" t="s">
        <v>689</v>
      </c>
      <c r="J81" s="21" t="s">
        <v>679</v>
      </c>
      <c r="K81" s="16" t="s">
        <v>732</v>
      </c>
    </row>
    <row r="82" ht="34" customHeight="1" spans="1:11">
      <c r="A82" s="17" t="s">
        <v>585</v>
      </c>
      <c r="B82" s="21" t="s">
        <v>583</v>
      </c>
      <c r="C82" s="16" t="s">
        <v>826</v>
      </c>
      <c r="D82" s="21" t="s">
        <v>673</v>
      </c>
      <c r="E82" s="21" t="s">
        <v>686</v>
      </c>
      <c r="F82" s="16" t="s">
        <v>827</v>
      </c>
      <c r="G82" s="21" t="s">
        <v>676</v>
      </c>
      <c r="H82" s="21" t="s">
        <v>719</v>
      </c>
      <c r="I82" s="21" t="s">
        <v>689</v>
      </c>
      <c r="J82" s="21" t="s">
        <v>679</v>
      </c>
      <c r="K82" s="16" t="s">
        <v>828</v>
      </c>
    </row>
    <row r="83" ht="34" customHeight="1" spans="1:11">
      <c r="A83" s="17" t="s">
        <v>585</v>
      </c>
      <c r="B83" s="21" t="s">
        <v>583</v>
      </c>
      <c r="C83" s="16" t="s">
        <v>826</v>
      </c>
      <c r="D83" s="21" t="s">
        <v>673</v>
      </c>
      <c r="E83" s="21" t="s">
        <v>686</v>
      </c>
      <c r="F83" s="16" t="s">
        <v>829</v>
      </c>
      <c r="G83" s="21" t="s">
        <v>682</v>
      </c>
      <c r="H83" s="21" t="s">
        <v>688</v>
      </c>
      <c r="I83" s="21" t="s">
        <v>689</v>
      </c>
      <c r="J83" s="21" t="s">
        <v>679</v>
      </c>
      <c r="K83" s="16" t="s">
        <v>830</v>
      </c>
    </row>
    <row r="84" ht="34" customHeight="1" spans="1:11">
      <c r="A84" s="17" t="s">
        <v>585</v>
      </c>
      <c r="B84" s="21" t="s">
        <v>583</v>
      </c>
      <c r="C84" s="16" t="s">
        <v>826</v>
      </c>
      <c r="D84" s="21" t="s">
        <v>673</v>
      </c>
      <c r="E84" s="21" t="s">
        <v>686</v>
      </c>
      <c r="F84" s="16" t="s">
        <v>831</v>
      </c>
      <c r="G84" s="21" t="s">
        <v>676</v>
      </c>
      <c r="H84" s="21" t="s">
        <v>688</v>
      </c>
      <c r="I84" s="21" t="s">
        <v>689</v>
      </c>
      <c r="J84" s="21" t="s">
        <v>679</v>
      </c>
      <c r="K84" s="16" t="s">
        <v>830</v>
      </c>
    </row>
    <row r="85" ht="34" customHeight="1" spans="1:11">
      <c r="A85" s="17" t="s">
        <v>585</v>
      </c>
      <c r="B85" s="21" t="s">
        <v>583</v>
      </c>
      <c r="C85" s="16" t="s">
        <v>826</v>
      </c>
      <c r="D85" s="21" t="s">
        <v>673</v>
      </c>
      <c r="E85" s="21" t="s">
        <v>686</v>
      </c>
      <c r="F85" s="16" t="s">
        <v>832</v>
      </c>
      <c r="G85" s="21" t="s">
        <v>682</v>
      </c>
      <c r="H85" s="21" t="s">
        <v>693</v>
      </c>
      <c r="I85" s="21" t="s">
        <v>689</v>
      </c>
      <c r="J85" s="21" t="s">
        <v>679</v>
      </c>
      <c r="K85" s="16" t="s">
        <v>833</v>
      </c>
    </row>
    <row r="86" ht="34" customHeight="1" spans="1:11">
      <c r="A86" s="17" t="s">
        <v>585</v>
      </c>
      <c r="B86" s="21" t="s">
        <v>583</v>
      </c>
      <c r="C86" s="16" t="s">
        <v>826</v>
      </c>
      <c r="D86" s="21" t="s">
        <v>673</v>
      </c>
      <c r="E86" s="21" t="s">
        <v>686</v>
      </c>
      <c r="F86" s="16" t="s">
        <v>834</v>
      </c>
      <c r="G86" s="21" t="s">
        <v>676</v>
      </c>
      <c r="H86" s="21" t="s">
        <v>688</v>
      </c>
      <c r="I86" s="21" t="s">
        <v>689</v>
      </c>
      <c r="J86" s="21" t="s">
        <v>679</v>
      </c>
      <c r="K86" s="16" t="s">
        <v>835</v>
      </c>
    </row>
    <row r="87" ht="34" customHeight="1" spans="1:11">
      <c r="A87" s="17" t="s">
        <v>585</v>
      </c>
      <c r="B87" s="21" t="s">
        <v>583</v>
      </c>
      <c r="C87" s="16" t="s">
        <v>826</v>
      </c>
      <c r="D87" s="21" t="s">
        <v>673</v>
      </c>
      <c r="E87" s="21" t="s">
        <v>686</v>
      </c>
      <c r="F87" s="16" t="s">
        <v>836</v>
      </c>
      <c r="G87" s="21" t="s">
        <v>676</v>
      </c>
      <c r="H87" s="21" t="s">
        <v>688</v>
      </c>
      <c r="I87" s="21" t="s">
        <v>689</v>
      </c>
      <c r="J87" s="21" t="s">
        <v>679</v>
      </c>
      <c r="K87" s="16" t="s">
        <v>837</v>
      </c>
    </row>
    <row r="88" ht="34" customHeight="1" spans="1:11">
      <c r="A88" s="17" t="s">
        <v>585</v>
      </c>
      <c r="B88" s="21" t="s">
        <v>583</v>
      </c>
      <c r="C88" s="16" t="s">
        <v>826</v>
      </c>
      <c r="D88" s="21" t="s">
        <v>673</v>
      </c>
      <c r="E88" s="21" t="s">
        <v>690</v>
      </c>
      <c r="F88" s="16" t="s">
        <v>691</v>
      </c>
      <c r="G88" s="21" t="s">
        <v>692</v>
      </c>
      <c r="H88" s="21" t="s">
        <v>693</v>
      </c>
      <c r="I88" s="21" t="s">
        <v>689</v>
      </c>
      <c r="J88" s="21" t="s">
        <v>679</v>
      </c>
      <c r="K88" s="16" t="s">
        <v>694</v>
      </c>
    </row>
    <row r="89" ht="34" customHeight="1" spans="1:11">
      <c r="A89" s="17" t="s">
        <v>585</v>
      </c>
      <c r="B89" s="21" t="s">
        <v>583</v>
      </c>
      <c r="C89" s="16" t="s">
        <v>826</v>
      </c>
      <c r="D89" s="21" t="s">
        <v>695</v>
      </c>
      <c r="E89" s="21" t="s">
        <v>696</v>
      </c>
      <c r="F89" s="16" t="s">
        <v>838</v>
      </c>
      <c r="G89" s="21" t="s">
        <v>682</v>
      </c>
      <c r="H89" s="21" t="s">
        <v>839</v>
      </c>
      <c r="I89" s="21" t="s">
        <v>698</v>
      </c>
      <c r="J89" s="21" t="s">
        <v>699</v>
      </c>
      <c r="K89" s="16" t="s">
        <v>828</v>
      </c>
    </row>
    <row r="90" ht="34" customHeight="1" spans="1:11">
      <c r="A90" s="17" t="s">
        <v>585</v>
      </c>
      <c r="B90" s="21" t="s">
        <v>583</v>
      </c>
      <c r="C90" s="16" t="s">
        <v>826</v>
      </c>
      <c r="D90" s="21" t="s">
        <v>695</v>
      </c>
      <c r="E90" s="21" t="s">
        <v>696</v>
      </c>
      <c r="F90" s="16" t="s">
        <v>840</v>
      </c>
      <c r="G90" s="21" t="s">
        <v>682</v>
      </c>
      <c r="H90" s="21" t="s">
        <v>841</v>
      </c>
      <c r="I90" s="21" t="s">
        <v>698</v>
      </c>
      <c r="J90" s="21" t="s">
        <v>699</v>
      </c>
      <c r="K90" s="16" t="s">
        <v>828</v>
      </c>
    </row>
    <row r="91" ht="34" customHeight="1" spans="1:11">
      <c r="A91" s="17" t="s">
        <v>585</v>
      </c>
      <c r="B91" s="21" t="s">
        <v>583</v>
      </c>
      <c r="C91" s="16" t="s">
        <v>826</v>
      </c>
      <c r="D91" s="21" t="s">
        <v>700</v>
      </c>
      <c r="E91" s="21" t="s">
        <v>701</v>
      </c>
      <c r="F91" s="16" t="s">
        <v>842</v>
      </c>
      <c r="G91" s="21" t="s">
        <v>676</v>
      </c>
      <c r="H91" s="21" t="s">
        <v>688</v>
      </c>
      <c r="I91" s="21" t="s">
        <v>689</v>
      </c>
      <c r="J91" s="21" t="s">
        <v>679</v>
      </c>
      <c r="K91" s="16" t="s">
        <v>843</v>
      </c>
    </row>
    <row r="92" ht="34" customHeight="1" spans="1:11">
      <c r="A92" s="17" t="s">
        <v>600</v>
      </c>
      <c r="B92" s="21" t="s">
        <v>599</v>
      </c>
      <c r="C92" s="16" t="s">
        <v>844</v>
      </c>
      <c r="D92" s="21" t="s">
        <v>673</v>
      </c>
      <c r="E92" s="21" t="s">
        <v>674</v>
      </c>
      <c r="F92" s="16" t="s">
        <v>845</v>
      </c>
      <c r="G92" s="21" t="s">
        <v>682</v>
      </c>
      <c r="H92" s="21" t="s">
        <v>846</v>
      </c>
      <c r="I92" s="21" t="s">
        <v>678</v>
      </c>
      <c r="J92" s="21" t="s">
        <v>679</v>
      </c>
      <c r="K92" s="16" t="s">
        <v>847</v>
      </c>
    </row>
    <row r="93" ht="34" customHeight="1" spans="1:11">
      <c r="A93" s="17" t="s">
        <v>600</v>
      </c>
      <c r="B93" s="21" t="s">
        <v>599</v>
      </c>
      <c r="C93" s="16" t="s">
        <v>844</v>
      </c>
      <c r="D93" s="21" t="s">
        <v>673</v>
      </c>
      <c r="E93" s="21" t="s">
        <v>674</v>
      </c>
      <c r="F93" s="16" t="s">
        <v>848</v>
      </c>
      <c r="G93" s="21" t="s">
        <v>682</v>
      </c>
      <c r="H93" s="21" t="s">
        <v>849</v>
      </c>
      <c r="I93" s="21" t="s">
        <v>685</v>
      </c>
      <c r="J93" s="21" t="s">
        <v>679</v>
      </c>
      <c r="K93" s="16" t="s">
        <v>850</v>
      </c>
    </row>
    <row r="94" ht="34" customHeight="1" spans="1:11">
      <c r="A94" s="17" t="s">
        <v>600</v>
      </c>
      <c r="B94" s="21" t="s">
        <v>599</v>
      </c>
      <c r="C94" s="16" t="s">
        <v>844</v>
      </c>
      <c r="D94" s="21" t="s">
        <v>673</v>
      </c>
      <c r="E94" s="21" t="s">
        <v>674</v>
      </c>
      <c r="F94" s="16" t="s">
        <v>851</v>
      </c>
      <c r="G94" s="21" t="s">
        <v>682</v>
      </c>
      <c r="H94" s="21" t="s">
        <v>852</v>
      </c>
      <c r="I94" s="21" t="s">
        <v>678</v>
      </c>
      <c r="J94" s="21" t="s">
        <v>679</v>
      </c>
      <c r="K94" s="16" t="s">
        <v>853</v>
      </c>
    </row>
    <row r="95" ht="34" customHeight="1" spans="1:11">
      <c r="A95" s="17" t="s">
        <v>600</v>
      </c>
      <c r="B95" s="21" t="s">
        <v>599</v>
      </c>
      <c r="C95" s="16" t="s">
        <v>844</v>
      </c>
      <c r="D95" s="21" t="s">
        <v>673</v>
      </c>
      <c r="E95" s="21" t="s">
        <v>674</v>
      </c>
      <c r="F95" s="16" t="s">
        <v>854</v>
      </c>
      <c r="G95" s="21" t="s">
        <v>682</v>
      </c>
      <c r="H95" s="21" t="s">
        <v>855</v>
      </c>
      <c r="I95" s="21" t="s">
        <v>685</v>
      </c>
      <c r="J95" s="21" t="s">
        <v>679</v>
      </c>
      <c r="K95" s="16" t="s">
        <v>856</v>
      </c>
    </row>
    <row r="96" ht="34" customHeight="1" spans="1:11">
      <c r="A96" s="17" t="s">
        <v>600</v>
      </c>
      <c r="B96" s="21" t="s">
        <v>599</v>
      </c>
      <c r="C96" s="16" t="s">
        <v>844</v>
      </c>
      <c r="D96" s="21" t="s">
        <v>673</v>
      </c>
      <c r="E96" s="21" t="s">
        <v>674</v>
      </c>
      <c r="F96" s="16" t="s">
        <v>857</v>
      </c>
      <c r="G96" s="21" t="s">
        <v>676</v>
      </c>
      <c r="H96" s="21" t="s">
        <v>217</v>
      </c>
      <c r="I96" s="21" t="s">
        <v>683</v>
      </c>
      <c r="J96" s="21" t="s">
        <v>679</v>
      </c>
      <c r="K96" s="16" t="s">
        <v>858</v>
      </c>
    </row>
    <row r="97" ht="34" customHeight="1" spans="1:11">
      <c r="A97" s="17" t="s">
        <v>600</v>
      </c>
      <c r="B97" s="21" t="s">
        <v>599</v>
      </c>
      <c r="C97" s="16" t="s">
        <v>844</v>
      </c>
      <c r="D97" s="21" t="s">
        <v>673</v>
      </c>
      <c r="E97" s="21" t="s">
        <v>686</v>
      </c>
      <c r="F97" s="16" t="s">
        <v>859</v>
      </c>
      <c r="G97" s="21" t="s">
        <v>682</v>
      </c>
      <c r="H97" s="21" t="s">
        <v>693</v>
      </c>
      <c r="I97" s="21" t="s">
        <v>689</v>
      </c>
      <c r="J97" s="21" t="s">
        <v>679</v>
      </c>
      <c r="K97" s="16" t="s">
        <v>860</v>
      </c>
    </row>
    <row r="98" ht="34" customHeight="1" spans="1:11">
      <c r="A98" s="17" t="s">
        <v>600</v>
      </c>
      <c r="B98" s="21" t="s">
        <v>599</v>
      </c>
      <c r="C98" s="16" t="s">
        <v>844</v>
      </c>
      <c r="D98" s="21" t="s">
        <v>673</v>
      </c>
      <c r="E98" s="21" t="s">
        <v>686</v>
      </c>
      <c r="F98" s="16" t="s">
        <v>861</v>
      </c>
      <c r="G98" s="21" t="s">
        <v>682</v>
      </c>
      <c r="H98" s="21" t="s">
        <v>693</v>
      </c>
      <c r="I98" s="21" t="s">
        <v>689</v>
      </c>
      <c r="J98" s="21" t="s">
        <v>679</v>
      </c>
      <c r="K98" s="16" t="s">
        <v>862</v>
      </c>
    </row>
    <row r="99" ht="34" customHeight="1" spans="1:11">
      <c r="A99" s="17" t="s">
        <v>600</v>
      </c>
      <c r="B99" s="21" t="s">
        <v>599</v>
      </c>
      <c r="C99" s="16" t="s">
        <v>844</v>
      </c>
      <c r="D99" s="21" t="s">
        <v>673</v>
      </c>
      <c r="E99" s="21" t="s">
        <v>690</v>
      </c>
      <c r="F99" s="16" t="s">
        <v>691</v>
      </c>
      <c r="G99" s="21" t="s">
        <v>692</v>
      </c>
      <c r="H99" s="21" t="s">
        <v>693</v>
      </c>
      <c r="I99" s="21" t="s">
        <v>689</v>
      </c>
      <c r="J99" s="21" t="s">
        <v>679</v>
      </c>
      <c r="K99" s="16" t="s">
        <v>694</v>
      </c>
    </row>
    <row r="100" ht="34" customHeight="1" spans="1:11">
      <c r="A100" s="17" t="s">
        <v>600</v>
      </c>
      <c r="B100" s="21" t="s">
        <v>599</v>
      </c>
      <c r="C100" s="16" t="s">
        <v>844</v>
      </c>
      <c r="D100" s="21" t="s">
        <v>695</v>
      </c>
      <c r="E100" s="21" t="s">
        <v>696</v>
      </c>
      <c r="F100" s="16" t="s">
        <v>863</v>
      </c>
      <c r="G100" s="21" t="s">
        <v>676</v>
      </c>
      <c r="H100" s="21" t="s">
        <v>215</v>
      </c>
      <c r="I100" s="21" t="s">
        <v>689</v>
      </c>
      <c r="J100" s="21" t="s">
        <v>679</v>
      </c>
      <c r="K100" s="16" t="s">
        <v>864</v>
      </c>
    </row>
    <row r="101" ht="34" customHeight="1" spans="1:11">
      <c r="A101" s="17" t="s">
        <v>600</v>
      </c>
      <c r="B101" s="21" t="s">
        <v>599</v>
      </c>
      <c r="C101" s="16" t="s">
        <v>844</v>
      </c>
      <c r="D101" s="21" t="s">
        <v>700</v>
      </c>
      <c r="E101" s="21" t="s">
        <v>701</v>
      </c>
      <c r="F101" s="16" t="s">
        <v>865</v>
      </c>
      <c r="G101" s="21" t="s">
        <v>676</v>
      </c>
      <c r="H101" s="21" t="s">
        <v>688</v>
      </c>
      <c r="I101" s="21" t="s">
        <v>689</v>
      </c>
      <c r="J101" s="21" t="s">
        <v>679</v>
      </c>
      <c r="K101" s="16" t="s">
        <v>866</v>
      </c>
    </row>
    <row r="102" ht="34" customHeight="1" spans="1:11">
      <c r="A102" s="17" t="s">
        <v>581</v>
      </c>
      <c r="B102" s="21" t="s">
        <v>580</v>
      </c>
      <c r="C102" s="16" t="s">
        <v>867</v>
      </c>
      <c r="D102" s="21" t="s">
        <v>673</v>
      </c>
      <c r="E102" s="21" t="s">
        <v>674</v>
      </c>
      <c r="F102" s="16" t="s">
        <v>868</v>
      </c>
      <c r="G102" s="21" t="s">
        <v>676</v>
      </c>
      <c r="H102" s="21" t="s">
        <v>214</v>
      </c>
      <c r="I102" s="21" t="s">
        <v>683</v>
      </c>
      <c r="J102" s="21" t="s">
        <v>679</v>
      </c>
      <c r="K102" s="16" t="s">
        <v>869</v>
      </c>
    </row>
    <row r="103" ht="34" customHeight="1" spans="1:11">
      <c r="A103" s="17" t="s">
        <v>581</v>
      </c>
      <c r="B103" s="21" t="s">
        <v>580</v>
      </c>
      <c r="C103" s="16" t="s">
        <v>867</v>
      </c>
      <c r="D103" s="21" t="s">
        <v>673</v>
      </c>
      <c r="E103" s="21" t="s">
        <v>674</v>
      </c>
      <c r="F103" s="16" t="s">
        <v>870</v>
      </c>
      <c r="G103" s="21" t="s">
        <v>676</v>
      </c>
      <c r="H103" s="21" t="s">
        <v>713</v>
      </c>
      <c r="I103" s="21" t="s">
        <v>689</v>
      </c>
      <c r="J103" s="21" t="s">
        <v>679</v>
      </c>
      <c r="K103" s="16" t="s">
        <v>871</v>
      </c>
    </row>
    <row r="104" ht="34" customHeight="1" spans="1:11">
      <c r="A104" s="17" t="s">
        <v>581</v>
      </c>
      <c r="B104" s="21" t="s">
        <v>580</v>
      </c>
      <c r="C104" s="16" t="s">
        <v>867</v>
      </c>
      <c r="D104" s="21" t="s">
        <v>673</v>
      </c>
      <c r="E104" s="21" t="s">
        <v>686</v>
      </c>
      <c r="F104" s="16" t="s">
        <v>872</v>
      </c>
      <c r="G104" s="21" t="s">
        <v>676</v>
      </c>
      <c r="H104" s="21" t="s">
        <v>719</v>
      </c>
      <c r="I104" s="21" t="s">
        <v>689</v>
      </c>
      <c r="J104" s="21" t="s">
        <v>679</v>
      </c>
      <c r="K104" s="16" t="s">
        <v>873</v>
      </c>
    </row>
    <row r="105" ht="34" customHeight="1" spans="1:11">
      <c r="A105" s="17" t="s">
        <v>581</v>
      </c>
      <c r="B105" s="21" t="s">
        <v>580</v>
      </c>
      <c r="C105" s="16" t="s">
        <v>867</v>
      </c>
      <c r="D105" s="21" t="s">
        <v>673</v>
      </c>
      <c r="E105" s="21" t="s">
        <v>686</v>
      </c>
      <c r="F105" s="16" t="s">
        <v>874</v>
      </c>
      <c r="G105" s="21" t="s">
        <v>676</v>
      </c>
      <c r="H105" s="21" t="s">
        <v>719</v>
      </c>
      <c r="I105" s="21" t="s">
        <v>689</v>
      </c>
      <c r="J105" s="21" t="s">
        <v>679</v>
      </c>
      <c r="K105" s="16" t="s">
        <v>873</v>
      </c>
    </row>
    <row r="106" ht="34" customHeight="1" spans="1:11">
      <c r="A106" s="17" t="s">
        <v>581</v>
      </c>
      <c r="B106" s="21" t="s">
        <v>580</v>
      </c>
      <c r="C106" s="16" t="s">
        <v>867</v>
      </c>
      <c r="D106" s="21" t="s">
        <v>673</v>
      </c>
      <c r="E106" s="21" t="s">
        <v>686</v>
      </c>
      <c r="F106" s="16" t="s">
        <v>875</v>
      </c>
      <c r="G106" s="21" t="s">
        <v>692</v>
      </c>
      <c r="H106" s="21" t="s">
        <v>215</v>
      </c>
      <c r="I106" s="21" t="s">
        <v>689</v>
      </c>
      <c r="J106" s="21" t="s">
        <v>679</v>
      </c>
      <c r="K106" s="16" t="s">
        <v>876</v>
      </c>
    </row>
    <row r="107" ht="34" customHeight="1" spans="1:11">
      <c r="A107" s="17" t="s">
        <v>581</v>
      </c>
      <c r="B107" s="21" t="s">
        <v>580</v>
      </c>
      <c r="C107" s="16" t="s">
        <v>867</v>
      </c>
      <c r="D107" s="21" t="s">
        <v>673</v>
      </c>
      <c r="E107" s="21" t="s">
        <v>690</v>
      </c>
      <c r="F107" s="16" t="s">
        <v>691</v>
      </c>
      <c r="G107" s="21" t="s">
        <v>692</v>
      </c>
      <c r="H107" s="21" t="s">
        <v>693</v>
      </c>
      <c r="I107" s="21" t="s">
        <v>689</v>
      </c>
      <c r="J107" s="21" t="s">
        <v>679</v>
      </c>
      <c r="K107" s="16" t="s">
        <v>694</v>
      </c>
    </row>
    <row r="108" ht="34" customHeight="1" spans="1:11">
      <c r="A108" s="17" t="s">
        <v>581</v>
      </c>
      <c r="B108" s="21" t="s">
        <v>580</v>
      </c>
      <c r="C108" s="16" t="s">
        <v>867</v>
      </c>
      <c r="D108" s="21" t="s">
        <v>695</v>
      </c>
      <c r="E108" s="21" t="s">
        <v>696</v>
      </c>
      <c r="F108" s="16" t="s">
        <v>877</v>
      </c>
      <c r="G108" s="21" t="s">
        <v>676</v>
      </c>
      <c r="H108" s="21" t="s">
        <v>703</v>
      </c>
      <c r="I108" s="21" t="s">
        <v>689</v>
      </c>
      <c r="J108" s="21" t="s">
        <v>679</v>
      </c>
      <c r="K108" s="16" t="s">
        <v>878</v>
      </c>
    </row>
    <row r="109" ht="34" customHeight="1" spans="1:11">
      <c r="A109" s="17" t="s">
        <v>581</v>
      </c>
      <c r="B109" s="21" t="s">
        <v>580</v>
      </c>
      <c r="C109" s="16" t="s">
        <v>867</v>
      </c>
      <c r="D109" s="21" t="s">
        <v>700</v>
      </c>
      <c r="E109" s="21" t="s">
        <v>701</v>
      </c>
      <c r="F109" s="16" t="s">
        <v>794</v>
      </c>
      <c r="G109" s="21" t="s">
        <v>676</v>
      </c>
      <c r="H109" s="21" t="s">
        <v>688</v>
      </c>
      <c r="I109" s="21" t="s">
        <v>689</v>
      </c>
      <c r="J109" s="21" t="s">
        <v>679</v>
      </c>
      <c r="K109" s="16" t="s">
        <v>879</v>
      </c>
    </row>
    <row r="110" ht="34" customHeight="1" spans="1:11">
      <c r="A110" s="17" t="s">
        <v>610</v>
      </c>
      <c r="B110" s="21" t="s">
        <v>609</v>
      </c>
      <c r="C110" s="16" t="s">
        <v>880</v>
      </c>
      <c r="D110" s="21" t="s">
        <v>673</v>
      </c>
      <c r="E110" s="21" t="s">
        <v>674</v>
      </c>
      <c r="F110" s="16" t="s">
        <v>881</v>
      </c>
      <c r="G110" s="21" t="s">
        <v>676</v>
      </c>
      <c r="H110" s="21" t="s">
        <v>216</v>
      </c>
      <c r="I110" s="21" t="s">
        <v>683</v>
      </c>
      <c r="J110" s="21" t="s">
        <v>679</v>
      </c>
      <c r="K110" s="16" t="s">
        <v>882</v>
      </c>
    </row>
    <row r="111" ht="34" customHeight="1" spans="1:11">
      <c r="A111" s="17" t="s">
        <v>610</v>
      </c>
      <c r="B111" s="21" t="s">
        <v>609</v>
      </c>
      <c r="C111" s="16" t="s">
        <v>880</v>
      </c>
      <c r="D111" s="21" t="s">
        <v>673</v>
      </c>
      <c r="E111" s="21" t="s">
        <v>674</v>
      </c>
      <c r="F111" s="16" t="s">
        <v>883</v>
      </c>
      <c r="G111" s="21" t="s">
        <v>676</v>
      </c>
      <c r="H111" s="21" t="s">
        <v>216</v>
      </c>
      <c r="I111" s="21" t="s">
        <v>683</v>
      </c>
      <c r="J111" s="21" t="s">
        <v>679</v>
      </c>
      <c r="K111" s="16" t="s">
        <v>884</v>
      </c>
    </row>
    <row r="112" ht="34" customHeight="1" spans="1:11">
      <c r="A112" s="17" t="s">
        <v>610</v>
      </c>
      <c r="B112" s="21" t="s">
        <v>609</v>
      </c>
      <c r="C112" s="16" t="s">
        <v>880</v>
      </c>
      <c r="D112" s="21" t="s">
        <v>673</v>
      </c>
      <c r="E112" s="21" t="s">
        <v>686</v>
      </c>
      <c r="F112" s="16" t="s">
        <v>885</v>
      </c>
      <c r="G112" s="21" t="s">
        <v>682</v>
      </c>
      <c r="H112" s="21" t="s">
        <v>693</v>
      </c>
      <c r="I112" s="21" t="s">
        <v>689</v>
      </c>
      <c r="J112" s="21" t="s">
        <v>679</v>
      </c>
      <c r="K112" s="16" t="s">
        <v>886</v>
      </c>
    </row>
    <row r="113" ht="34" customHeight="1" spans="1:11">
      <c r="A113" s="17" t="s">
        <v>610</v>
      </c>
      <c r="B113" s="21" t="s">
        <v>609</v>
      </c>
      <c r="C113" s="16" t="s">
        <v>880</v>
      </c>
      <c r="D113" s="21" t="s">
        <v>673</v>
      </c>
      <c r="E113" s="21" t="s">
        <v>686</v>
      </c>
      <c r="F113" s="16" t="s">
        <v>887</v>
      </c>
      <c r="G113" s="21" t="s">
        <v>682</v>
      </c>
      <c r="H113" s="21" t="s">
        <v>693</v>
      </c>
      <c r="I113" s="21" t="s">
        <v>689</v>
      </c>
      <c r="J113" s="21" t="s">
        <v>679</v>
      </c>
      <c r="K113" s="16" t="s">
        <v>888</v>
      </c>
    </row>
    <row r="114" ht="34" customHeight="1" spans="1:11">
      <c r="A114" s="17" t="s">
        <v>610</v>
      </c>
      <c r="B114" s="21" t="s">
        <v>609</v>
      </c>
      <c r="C114" s="16" t="s">
        <v>880</v>
      </c>
      <c r="D114" s="21" t="s">
        <v>673</v>
      </c>
      <c r="E114" s="21" t="s">
        <v>717</v>
      </c>
      <c r="F114" s="16" t="s">
        <v>889</v>
      </c>
      <c r="G114" s="21" t="s">
        <v>682</v>
      </c>
      <c r="H114" s="21" t="s">
        <v>693</v>
      </c>
      <c r="I114" s="21" t="s">
        <v>689</v>
      </c>
      <c r="J114" s="21" t="s">
        <v>679</v>
      </c>
      <c r="K114" s="16" t="s">
        <v>890</v>
      </c>
    </row>
    <row r="115" ht="34" customHeight="1" spans="1:11">
      <c r="A115" s="17" t="s">
        <v>610</v>
      </c>
      <c r="B115" s="21" t="s">
        <v>609</v>
      </c>
      <c r="C115" s="16" t="s">
        <v>880</v>
      </c>
      <c r="D115" s="21" t="s">
        <v>673</v>
      </c>
      <c r="E115" s="21" t="s">
        <v>717</v>
      </c>
      <c r="F115" s="16" t="s">
        <v>891</v>
      </c>
      <c r="G115" s="21" t="s">
        <v>682</v>
      </c>
      <c r="H115" s="21" t="s">
        <v>693</v>
      </c>
      <c r="I115" s="21" t="s">
        <v>689</v>
      </c>
      <c r="J115" s="21" t="s">
        <v>679</v>
      </c>
      <c r="K115" s="16" t="s">
        <v>892</v>
      </c>
    </row>
    <row r="116" ht="34" customHeight="1" spans="1:11">
      <c r="A116" s="17" t="s">
        <v>610</v>
      </c>
      <c r="B116" s="21" t="s">
        <v>609</v>
      </c>
      <c r="C116" s="16" t="s">
        <v>880</v>
      </c>
      <c r="D116" s="21" t="s">
        <v>673</v>
      </c>
      <c r="E116" s="21" t="s">
        <v>690</v>
      </c>
      <c r="F116" s="16" t="s">
        <v>691</v>
      </c>
      <c r="G116" s="21" t="s">
        <v>692</v>
      </c>
      <c r="H116" s="21" t="s">
        <v>693</v>
      </c>
      <c r="I116" s="21" t="s">
        <v>689</v>
      </c>
      <c r="J116" s="21" t="s">
        <v>679</v>
      </c>
      <c r="K116" s="16" t="s">
        <v>694</v>
      </c>
    </row>
    <row r="117" ht="34" customHeight="1" spans="1:11">
      <c r="A117" s="17" t="s">
        <v>610</v>
      </c>
      <c r="B117" s="21" t="s">
        <v>609</v>
      </c>
      <c r="C117" s="16" t="s">
        <v>880</v>
      </c>
      <c r="D117" s="21" t="s">
        <v>695</v>
      </c>
      <c r="E117" s="21" t="s">
        <v>696</v>
      </c>
      <c r="F117" s="16" t="s">
        <v>893</v>
      </c>
      <c r="G117" s="21" t="s">
        <v>682</v>
      </c>
      <c r="H117" s="21" t="s">
        <v>894</v>
      </c>
      <c r="I117" s="21" t="s">
        <v>698</v>
      </c>
      <c r="J117" s="21" t="s">
        <v>699</v>
      </c>
      <c r="K117" s="16" t="s">
        <v>895</v>
      </c>
    </row>
    <row r="118" ht="34" customHeight="1" spans="1:11">
      <c r="A118" s="17" t="s">
        <v>610</v>
      </c>
      <c r="B118" s="21" t="s">
        <v>609</v>
      </c>
      <c r="C118" s="16" t="s">
        <v>880</v>
      </c>
      <c r="D118" s="21" t="s">
        <v>700</v>
      </c>
      <c r="E118" s="21" t="s">
        <v>701</v>
      </c>
      <c r="F118" s="16" t="s">
        <v>794</v>
      </c>
      <c r="G118" s="21" t="s">
        <v>676</v>
      </c>
      <c r="H118" s="21" t="s">
        <v>703</v>
      </c>
      <c r="I118" s="21" t="s">
        <v>689</v>
      </c>
      <c r="J118" s="21" t="s">
        <v>679</v>
      </c>
      <c r="K118" s="16" t="s">
        <v>896</v>
      </c>
    </row>
    <row r="119" ht="34" customHeight="1" spans="1:11">
      <c r="A119" s="16"/>
      <c r="B119" s="21" t="s">
        <v>47</v>
      </c>
      <c r="C119" s="16"/>
      <c r="D119" s="21"/>
      <c r="E119" s="21"/>
      <c r="F119" s="16"/>
      <c r="G119" s="21"/>
      <c r="H119" s="21"/>
      <c r="I119" s="21"/>
      <c r="J119" s="21"/>
      <c r="K119" s="16"/>
    </row>
    <row r="120" ht="34" customHeight="1" spans="1:11">
      <c r="A120" s="17" t="s">
        <v>614</v>
      </c>
      <c r="B120" s="21" t="s">
        <v>613</v>
      </c>
      <c r="C120" s="16" t="s">
        <v>897</v>
      </c>
      <c r="D120" s="21" t="s">
        <v>673</v>
      </c>
      <c r="E120" s="21" t="s">
        <v>674</v>
      </c>
      <c r="F120" s="16" t="s">
        <v>898</v>
      </c>
      <c r="G120" s="21" t="s">
        <v>676</v>
      </c>
      <c r="H120" s="21" t="s">
        <v>899</v>
      </c>
      <c r="I120" s="21" t="s">
        <v>710</v>
      </c>
      <c r="J120" s="21" t="s">
        <v>679</v>
      </c>
      <c r="K120" s="16" t="s">
        <v>900</v>
      </c>
    </row>
    <row r="121" ht="34" customHeight="1" spans="1:11">
      <c r="A121" s="17" t="s">
        <v>614</v>
      </c>
      <c r="B121" s="21" t="s">
        <v>613</v>
      </c>
      <c r="C121" s="16" t="s">
        <v>897</v>
      </c>
      <c r="D121" s="21" t="s">
        <v>673</v>
      </c>
      <c r="E121" s="21" t="s">
        <v>674</v>
      </c>
      <c r="F121" s="16" t="s">
        <v>901</v>
      </c>
      <c r="G121" s="21" t="s">
        <v>676</v>
      </c>
      <c r="H121" s="21" t="s">
        <v>902</v>
      </c>
      <c r="I121" s="21" t="s">
        <v>710</v>
      </c>
      <c r="J121" s="21" t="s">
        <v>679</v>
      </c>
      <c r="K121" s="16" t="s">
        <v>903</v>
      </c>
    </row>
    <row r="122" ht="34" customHeight="1" spans="1:11">
      <c r="A122" s="17" t="s">
        <v>614</v>
      </c>
      <c r="B122" s="21" t="s">
        <v>613</v>
      </c>
      <c r="C122" s="16" t="s">
        <v>897</v>
      </c>
      <c r="D122" s="21" t="s">
        <v>673</v>
      </c>
      <c r="E122" s="21" t="s">
        <v>674</v>
      </c>
      <c r="F122" s="16" t="s">
        <v>904</v>
      </c>
      <c r="G122" s="21" t="s">
        <v>676</v>
      </c>
      <c r="H122" s="21" t="s">
        <v>703</v>
      </c>
      <c r="I122" s="21" t="s">
        <v>689</v>
      </c>
      <c r="J122" s="21" t="s">
        <v>679</v>
      </c>
      <c r="K122" s="16" t="s">
        <v>905</v>
      </c>
    </row>
    <row r="123" ht="34" customHeight="1" spans="1:11">
      <c r="A123" s="17" t="s">
        <v>614</v>
      </c>
      <c r="B123" s="21" t="s">
        <v>613</v>
      </c>
      <c r="C123" s="16" t="s">
        <v>897</v>
      </c>
      <c r="D123" s="21" t="s">
        <v>673</v>
      </c>
      <c r="E123" s="21" t="s">
        <v>686</v>
      </c>
      <c r="F123" s="16" t="s">
        <v>906</v>
      </c>
      <c r="G123" s="21" t="s">
        <v>676</v>
      </c>
      <c r="H123" s="21" t="s">
        <v>907</v>
      </c>
      <c r="I123" s="21" t="s">
        <v>689</v>
      </c>
      <c r="J123" s="21" t="s">
        <v>679</v>
      </c>
      <c r="K123" s="16" t="s">
        <v>908</v>
      </c>
    </row>
    <row r="124" ht="34" customHeight="1" spans="1:11">
      <c r="A124" s="17" t="s">
        <v>614</v>
      </c>
      <c r="B124" s="21" t="s">
        <v>613</v>
      </c>
      <c r="C124" s="16" t="s">
        <v>897</v>
      </c>
      <c r="D124" s="21" t="s">
        <v>673</v>
      </c>
      <c r="E124" s="21" t="s">
        <v>686</v>
      </c>
      <c r="F124" s="16" t="s">
        <v>909</v>
      </c>
      <c r="G124" s="21" t="s">
        <v>692</v>
      </c>
      <c r="H124" s="21" t="s">
        <v>910</v>
      </c>
      <c r="I124" s="21" t="s">
        <v>911</v>
      </c>
      <c r="J124" s="21" t="s">
        <v>679</v>
      </c>
      <c r="K124" s="16" t="s">
        <v>912</v>
      </c>
    </row>
    <row r="125" ht="34" customHeight="1" spans="1:11">
      <c r="A125" s="17" t="s">
        <v>614</v>
      </c>
      <c r="B125" s="21" t="s">
        <v>613</v>
      </c>
      <c r="C125" s="16" t="s">
        <v>897</v>
      </c>
      <c r="D125" s="21" t="s">
        <v>673</v>
      </c>
      <c r="E125" s="21" t="s">
        <v>690</v>
      </c>
      <c r="F125" s="16" t="s">
        <v>691</v>
      </c>
      <c r="G125" s="21" t="s">
        <v>692</v>
      </c>
      <c r="H125" s="21" t="s">
        <v>307</v>
      </c>
      <c r="I125" s="21" t="s">
        <v>911</v>
      </c>
      <c r="J125" s="21" t="s">
        <v>679</v>
      </c>
      <c r="K125" s="16" t="s">
        <v>913</v>
      </c>
    </row>
    <row r="126" ht="34" customHeight="1" spans="1:11">
      <c r="A126" s="17" t="s">
        <v>614</v>
      </c>
      <c r="B126" s="21" t="s">
        <v>613</v>
      </c>
      <c r="C126" s="16" t="s">
        <v>897</v>
      </c>
      <c r="D126" s="21" t="s">
        <v>695</v>
      </c>
      <c r="E126" s="21" t="s">
        <v>914</v>
      </c>
      <c r="F126" s="16" t="s">
        <v>915</v>
      </c>
      <c r="G126" s="21" t="s">
        <v>676</v>
      </c>
      <c r="H126" s="21" t="s">
        <v>907</v>
      </c>
      <c r="I126" s="21" t="s">
        <v>689</v>
      </c>
      <c r="J126" s="21" t="s">
        <v>679</v>
      </c>
      <c r="K126" s="16" t="s">
        <v>916</v>
      </c>
    </row>
    <row r="127" ht="34" customHeight="1" spans="1:11">
      <c r="A127" s="17" t="s">
        <v>614</v>
      </c>
      <c r="B127" s="21" t="s">
        <v>613</v>
      </c>
      <c r="C127" s="16" t="s">
        <v>897</v>
      </c>
      <c r="D127" s="21" t="s">
        <v>695</v>
      </c>
      <c r="E127" s="21" t="s">
        <v>696</v>
      </c>
      <c r="F127" s="16" t="s">
        <v>917</v>
      </c>
      <c r="G127" s="21" t="s">
        <v>682</v>
      </c>
      <c r="H127" s="21" t="s">
        <v>918</v>
      </c>
      <c r="I127" s="21"/>
      <c r="J127" s="21" t="s">
        <v>699</v>
      </c>
      <c r="K127" s="16" t="s">
        <v>919</v>
      </c>
    </row>
    <row r="128" ht="34" customHeight="1" spans="1:11">
      <c r="A128" s="17" t="s">
        <v>614</v>
      </c>
      <c r="B128" s="21" t="s">
        <v>613</v>
      </c>
      <c r="C128" s="16" t="s">
        <v>897</v>
      </c>
      <c r="D128" s="21" t="s">
        <v>700</v>
      </c>
      <c r="E128" s="21" t="s">
        <v>701</v>
      </c>
      <c r="F128" s="16" t="s">
        <v>920</v>
      </c>
      <c r="G128" s="21" t="s">
        <v>676</v>
      </c>
      <c r="H128" s="21" t="s">
        <v>703</v>
      </c>
      <c r="I128" s="21" t="s">
        <v>689</v>
      </c>
      <c r="J128" s="21" t="s">
        <v>679</v>
      </c>
      <c r="K128" s="16" t="s">
        <v>921</v>
      </c>
    </row>
    <row r="129" ht="34" customHeight="1" spans="1:11">
      <c r="A129" s="16"/>
      <c r="B129" s="21" t="s">
        <v>49</v>
      </c>
      <c r="C129" s="16"/>
      <c r="D129" s="21"/>
      <c r="E129" s="21"/>
      <c r="F129" s="16"/>
      <c r="G129" s="21"/>
      <c r="H129" s="21"/>
      <c r="I129" s="21"/>
      <c r="J129" s="21"/>
      <c r="K129" s="16"/>
    </row>
    <row r="130" ht="34" customHeight="1" spans="1:11">
      <c r="A130" s="17" t="s">
        <v>469</v>
      </c>
      <c r="B130" s="21" t="s">
        <v>470</v>
      </c>
      <c r="C130" s="16" t="s">
        <v>922</v>
      </c>
      <c r="D130" s="21" t="s">
        <v>673</v>
      </c>
      <c r="E130" s="21" t="s">
        <v>674</v>
      </c>
      <c r="F130" s="16" t="s">
        <v>923</v>
      </c>
      <c r="G130" s="21" t="s">
        <v>676</v>
      </c>
      <c r="H130" s="21" t="s">
        <v>217</v>
      </c>
      <c r="I130" s="21" t="s">
        <v>678</v>
      </c>
      <c r="J130" s="21" t="s">
        <v>679</v>
      </c>
      <c r="K130" s="16" t="s">
        <v>924</v>
      </c>
    </row>
    <row r="131" ht="34" customHeight="1" spans="1:11">
      <c r="A131" s="17" t="s">
        <v>469</v>
      </c>
      <c r="B131" s="21" t="s">
        <v>470</v>
      </c>
      <c r="C131" s="16" t="s">
        <v>922</v>
      </c>
      <c r="D131" s="21" t="s">
        <v>673</v>
      </c>
      <c r="E131" s="21" t="s">
        <v>690</v>
      </c>
      <c r="F131" s="16" t="s">
        <v>925</v>
      </c>
      <c r="G131" s="21" t="s">
        <v>682</v>
      </c>
      <c r="H131" s="21" t="s">
        <v>926</v>
      </c>
      <c r="I131" s="21" t="s">
        <v>689</v>
      </c>
      <c r="J131" s="21" t="s">
        <v>699</v>
      </c>
      <c r="K131" s="16" t="s">
        <v>926</v>
      </c>
    </row>
    <row r="132" ht="34" customHeight="1" spans="1:11">
      <c r="A132" s="17" t="s">
        <v>469</v>
      </c>
      <c r="B132" s="21" t="s">
        <v>470</v>
      </c>
      <c r="C132" s="16" t="s">
        <v>922</v>
      </c>
      <c r="D132" s="21" t="s">
        <v>695</v>
      </c>
      <c r="E132" s="21" t="s">
        <v>696</v>
      </c>
      <c r="F132" s="16" t="s">
        <v>927</v>
      </c>
      <c r="G132" s="21" t="s">
        <v>682</v>
      </c>
      <c r="H132" s="21" t="s">
        <v>928</v>
      </c>
      <c r="I132" s="21"/>
      <c r="J132" s="21" t="s">
        <v>699</v>
      </c>
      <c r="K132" s="16" t="s">
        <v>929</v>
      </c>
    </row>
    <row r="133" ht="34" customHeight="1" spans="1:11">
      <c r="A133" s="17" t="s">
        <v>469</v>
      </c>
      <c r="B133" s="21" t="s">
        <v>470</v>
      </c>
      <c r="C133" s="16" t="s">
        <v>922</v>
      </c>
      <c r="D133" s="21" t="s">
        <v>700</v>
      </c>
      <c r="E133" s="21" t="s">
        <v>701</v>
      </c>
      <c r="F133" s="16" t="s">
        <v>930</v>
      </c>
      <c r="G133" s="21" t="s">
        <v>676</v>
      </c>
      <c r="H133" s="21" t="s">
        <v>719</v>
      </c>
      <c r="I133" s="21" t="s">
        <v>689</v>
      </c>
      <c r="J133" s="21" t="s">
        <v>679</v>
      </c>
      <c r="K133" s="16" t="s">
        <v>931</v>
      </c>
    </row>
    <row r="134" ht="34" customHeight="1" spans="1:11">
      <c r="A134" s="17" t="s">
        <v>469</v>
      </c>
      <c r="B134" s="21" t="s">
        <v>470</v>
      </c>
      <c r="C134" s="16" t="s">
        <v>922</v>
      </c>
      <c r="D134" s="21" t="s">
        <v>700</v>
      </c>
      <c r="E134" s="21" t="s">
        <v>701</v>
      </c>
      <c r="F134" s="16" t="s">
        <v>932</v>
      </c>
      <c r="G134" s="21" t="s">
        <v>676</v>
      </c>
      <c r="H134" s="21" t="s">
        <v>719</v>
      </c>
      <c r="I134" s="21" t="s">
        <v>689</v>
      </c>
      <c r="J134" s="21" t="s">
        <v>679</v>
      </c>
      <c r="K134" s="16" t="s">
        <v>933</v>
      </c>
    </row>
    <row r="135" ht="34" customHeight="1" spans="1:11">
      <c r="A135" s="17" t="s">
        <v>622</v>
      </c>
      <c r="B135" s="21" t="s">
        <v>621</v>
      </c>
      <c r="C135" s="16" t="s">
        <v>934</v>
      </c>
      <c r="D135" s="21" t="s">
        <v>673</v>
      </c>
      <c r="E135" s="21" t="s">
        <v>674</v>
      </c>
      <c r="F135" s="16" t="s">
        <v>822</v>
      </c>
      <c r="G135" s="21" t="s">
        <v>676</v>
      </c>
      <c r="H135" s="21" t="s">
        <v>229</v>
      </c>
      <c r="I135" s="21" t="s">
        <v>683</v>
      </c>
      <c r="J135" s="21" t="s">
        <v>679</v>
      </c>
      <c r="K135" s="16" t="s">
        <v>935</v>
      </c>
    </row>
    <row r="136" ht="34" customHeight="1" spans="1:11">
      <c r="A136" s="17" t="s">
        <v>622</v>
      </c>
      <c r="B136" s="21" t="s">
        <v>621</v>
      </c>
      <c r="C136" s="16" t="s">
        <v>934</v>
      </c>
      <c r="D136" s="21" t="s">
        <v>673</v>
      </c>
      <c r="E136" s="21" t="s">
        <v>674</v>
      </c>
      <c r="F136" s="16" t="s">
        <v>824</v>
      </c>
      <c r="G136" s="21" t="s">
        <v>676</v>
      </c>
      <c r="H136" s="21" t="s">
        <v>229</v>
      </c>
      <c r="I136" s="21" t="s">
        <v>683</v>
      </c>
      <c r="J136" s="21" t="s">
        <v>679</v>
      </c>
      <c r="K136" s="16" t="s">
        <v>825</v>
      </c>
    </row>
    <row r="137" ht="34" customHeight="1" spans="1:11">
      <c r="A137" s="17" t="s">
        <v>622</v>
      </c>
      <c r="B137" s="21" t="s">
        <v>621</v>
      </c>
      <c r="C137" s="16" t="s">
        <v>934</v>
      </c>
      <c r="D137" s="21" t="s">
        <v>673</v>
      </c>
      <c r="E137" s="21" t="s">
        <v>690</v>
      </c>
      <c r="F137" s="16" t="s">
        <v>691</v>
      </c>
      <c r="G137" s="21" t="s">
        <v>682</v>
      </c>
      <c r="H137" s="21" t="s">
        <v>936</v>
      </c>
      <c r="I137" s="21" t="s">
        <v>689</v>
      </c>
      <c r="J137" s="21" t="s">
        <v>699</v>
      </c>
      <c r="K137" s="16" t="s">
        <v>937</v>
      </c>
    </row>
    <row r="138" ht="34" customHeight="1" spans="1:11">
      <c r="A138" s="17" t="s">
        <v>622</v>
      </c>
      <c r="B138" s="21" t="s">
        <v>621</v>
      </c>
      <c r="C138" s="16" t="s">
        <v>934</v>
      </c>
      <c r="D138" s="21" t="s">
        <v>695</v>
      </c>
      <c r="E138" s="21" t="s">
        <v>696</v>
      </c>
      <c r="F138" s="16" t="s">
        <v>723</v>
      </c>
      <c r="G138" s="21" t="s">
        <v>682</v>
      </c>
      <c r="H138" s="21" t="s">
        <v>724</v>
      </c>
      <c r="I138" s="21" t="s">
        <v>725</v>
      </c>
      <c r="J138" s="21" t="s">
        <v>699</v>
      </c>
      <c r="K138" s="16" t="s">
        <v>938</v>
      </c>
    </row>
    <row r="139" ht="34" customHeight="1" spans="1:11">
      <c r="A139" s="17" t="s">
        <v>622</v>
      </c>
      <c r="B139" s="21" t="s">
        <v>621</v>
      </c>
      <c r="C139" s="16" t="s">
        <v>934</v>
      </c>
      <c r="D139" s="21" t="s">
        <v>700</v>
      </c>
      <c r="E139" s="21" t="s">
        <v>701</v>
      </c>
      <c r="F139" s="16" t="s">
        <v>939</v>
      </c>
      <c r="G139" s="21" t="s">
        <v>676</v>
      </c>
      <c r="H139" s="21" t="s">
        <v>688</v>
      </c>
      <c r="I139" s="21" t="s">
        <v>689</v>
      </c>
      <c r="J139" s="21" t="s">
        <v>679</v>
      </c>
      <c r="K139" s="16" t="s">
        <v>940</v>
      </c>
    </row>
    <row r="140" ht="66" customHeight="1" spans="1:11">
      <c r="A140" s="17" t="s">
        <v>624</v>
      </c>
      <c r="B140" s="21" t="s">
        <v>623</v>
      </c>
      <c r="C140" s="16" t="s">
        <v>941</v>
      </c>
      <c r="D140" s="21" t="s">
        <v>673</v>
      </c>
      <c r="E140" s="21" t="s">
        <v>674</v>
      </c>
      <c r="F140" s="16" t="s">
        <v>942</v>
      </c>
      <c r="G140" s="21" t="s">
        <v>676</v>
      </c>
      <c r="H140" s="21" t="s">
        <v>943</v>
      </c>
      <c r="I140" s="21" t="s">
        <v>710</v>
      </c>
      <c r="J140" s="21" t="s">
        <v>699</v>
      </c>
      <c r="K140" s="16" t="s">
        <v>944</v>
      </c>
    </row>
    <row r="141" ht="66" customHeight="1" spans="1:11">
      <c r="A141" s="17" t="s">
        <v>624</v>
      </c>
      <c r="B141" s="21" t="s">
        <v>623</v>
      </c>
      <c r="C141" s="16" t="s">
        <v>941</v>
      </c>
      <c r="D141" s="21" t="s">
        <v>673</v>
      </c>
      <c r="E141" s="21" t="s">
        <v>674</v>
      </c>
      <c r="F141" s="16" t="s">
        <v>945</v>
      </c>
      <c r="G141" s="21" t="s">
        <v>676</v>
      </c>
      <c r="H141" s="21" t="s">
        <v>229</v>
      </c>
      <c r="I141" s="21" t="s">
        <v>683</v>
      </c>
      <c r="J141" s="21" t="s">
        <v>679</v>
      </c>
      <c r="K141" s="16" t="s">
        <v>944</v>
      </c>
    </row>
    <row r="142" ht="66" customHeight="1" spans="1:11">
      <c r="A142" s="17" t="s">
        <v>624</v>
      </c>
      <c r="B142" s="21" t="s">
        <v>623</v>
      </c>
      <c r="C142" s="16" t="s">
        <v>941</v>
      </c>
      <c r="D142" s="21" t="s">
        <v>673</v>
      </c>
      <c r="E142" s="21" t="s">
        <v>674</v>
      </c>
      <c r="F142" s="16" t="s">
        <v>946</v>
      </c>
      <c r="G142" s="21" t="s">
        <v>676</v>
      </c>
      <c r="H142" s="21" t="s">
        <v>215</v>
      </c>
      <c r="I142" s="21" t="s">
        <v>683</v>
      </c>
      <c r="J142" s="21" t="s">
        <v>679</v>
      </c>
      <c r="K142" s="16" t="s">
        <v>944</v>
      </c>
    </row>
    <row r="143" ht="66" customHeight="1" spans="1:11">
      <c r="A143" s="17" t="s">
        <v>624</v>
      </c>
      <c r="B143" s="21" t="s">
        <v>623</v>
      </c>
      <c r="C143" s="16" t="s">
        <v>941</v>
      </c>
      <c r="D143" s="21" t="s">
        <v>673</v>
      </c>
      <c r="E143" s="21" t="s">
        <v>690</v>
      </c>
      <c r="F143" s="16" t="s">
        <v>925</v>
      </c>
      <c r="G143" s="21" t="s">
        <v>682</v>
      </c>
      <c r="H143" s="21" t="s">
        <v>947</v>
      </c>
      <c r="I143" s="21" t="s">
        <v>689</v>
      </c>
      <c r="J143" s="21" t="s">
        <v>699</v>
      </c>
      <c r="K143" s="16" t="s">
        <v>944</v>
      </c>
    </row>
    <row r="144" ht="66" customHeight="1" spans="1:11">
      <c r="A144" s="17" t="s">
        <v>624</v>
      </c>
      <c r="B144" s="21" t="s">
        <v>623</v>
      </c>
      <c r="C144" s="16" t="s">
        <v>941</v>
      </c>
      <c r="D144" s="21" t="s">
        <v>695</v>
      </c>
      <c r="E144" s="21" t="s">
        <v>948</v>
      </c>
      <c r="F144" s="16" t="s">
        <v>949</v>
      </c>
      <c r="G144" s="21" t="s">
        <v>682</v>
      </c>
      <c r="H144" s="21" t="s">
        <v>750</v>
      </c>
      <c r="I144" s="21" t="s">
        <v>689</v>
      </c>
      <c r="J144" s="21" t="s">
        <v>699</v>
      </c>
      <c r="K144" s="16" t="s">
        <v>944</v>
      </c>
    </row>
    <row r="145" ht="66" customHeight="1" spans="1:11">
      <c r="A145" s="17" t="s">
        <v>624</v>
      </c>
      <c r="B145" s="21" t="s">
        <v>623</v>
      </c>
      <c r="C145" s="16" t="s">
        <v>941</v>
      </c>
      <c r="D145" s="21" t="s">
        <v>700</v>
      </c>
      <c r="E145" s="21" t="s">
        <v>701</v>
      </c>
      <c r="F145" s="16" t="s">
        <v>794</v>
      </c>
      <c r="G145" s="21" t="s">
        <v>676</v>
      </c>
      <c r="H145" s="21" t="s">
        <v>719</v>
      </c>
      <c r="I145" s="21" t="s">
        <v>689</v>
      </c>
      <c r="J145" s="21" t="s">
        <v>679</v>
      </c>
      <c r="K145" s="16" t="s">
        <v>944</v>
      </c>
    </row>
    <row r="146" ht="66" customHeight="1" spans="1:11">
      <c r="A146" s="17" t="s">
        <v>628</v>
      </c>
      <c r="B146" s="21" t="s">
        <v>627</v>
      </c>
      <c r="C146" s="16" t="s">
        <v>950</v>
      </c>
      <c r="D146" s="21" t="s">
        <v>673</v>
      </c>
      <c r="E146" s="21" t="s">
        <v>674</v>
      </c>
      <c r="F146" s="16" t="s">
        <v>942</v>
      </c>
      <c r="G146" s="21" t="s">
        <v>676</v>
      </c>
      <c r="H146" s="21" t="s">
        <v>943</v>
      </c>
      <c r="I146" s="21" t="s">
        <v>689</v>
      </c>
      <c r="J146" s="21" t="s">
        <v>679</v>
      </c>
      <c r="K146" s="16" t="s">
        <v>951</v>
      </c>
    </row>
    <row r="147" ht="66" customHeight="1" spans="1:11">
      <c r="A147" s="17" t="s">
        <v>628</v>
      </c>
      <c r="B147" s="21" t="s">
        <v>627</v>
      </c>
      <c r="C147" s="16" t="s">
        <v>950</v>
      </c>
      <c r="D147" s="21" t="s">
        <v>673</v>
      </c>
      <c r="E147" s="21" t="s">
        <v>674</v>
      </c>
      <c r="F147" s="16" t="s">
        <v>945</v>
      </c>
      <c r="G147" s="21" t="s">
        <v>676</v>
      </c>
      <c r="H147" s="21" t="s">
        <v>229</v>
      </c>
      <c r="I147" s="21" t="s">
        <v>683</v>
      </c>
      <c r="J147" s="21" t="s">
        <v>679</v>
      </c>
      <c r="K147" s="16" t="s">
        <v>951</v>
      </c>
    </row>
    <row r="148" ht="66" customHeight="1" spans="1:11">
      <c r="A148" s="17" t="s">
        <v>628</v>
      </c>
      <c r="B148" s="21" t="s">
        <v>627</v>
      </c>
      <c r="C148" s="16" t="s">
        <v>950</v>
      </c>
      <c r="D148" s="21" t="s">
        <v>673</v>
      </c>
      <c r="E148" s="21" t="s">
        <v>674</v>
      </c>
      <c r="F148" s="16" t="s">
        <v>952</v>
      </c>
      <c r="G148" s="21" t="s">
        <v>676</v>
      </c>
      <c r="H148" s="21" t="s">
        <v>769</v>
      </c>
      <c r="I148" s="21" t="s">
        <v>683</v>
      </c>
      <c r="J148" s="21" t="s">
        <v>679</v>
      </c>
      <c r="K148" s="16" t="s">
        <v>951</v>
      </c>
    </row>
    <row r="149" ht="66" customHeight="1" spans="1:11">
      <c r="A149" s="17" t="s">
        <v>628</v>
      </c>
      <c r="B149" s="21" t="s">
        <v>627</v>
      </c>
      <c r="C149" s="16" t="s">
        <v>950</v>
      </c>
      <c r="D149" s="21" t="s">
        <v>673</v>
      </c>
      <c r="E149" s="21" t="s">
        <v>690</v>
      </c>
      <c r="F149" s="16" t="s">
        <v>953</v>
      </c>
      <c r="G149" s="21" t="s">
        <v>682</v>
      </c>
      <c r="H149" s="21" t="s">
        <v>954</v>
      </c>
      <c r="I149" s="21"/>
      <c r="J149" s="21" t="s">
        <v>699</v>
      </c>
      <c r="K149" s="16" t="s">
        <v>951</v>
      </c>
    </row>
    <row r="150" ht="66" customHeight="1" spans="1:11">
      <c r="A150" s="17" t="s">
        <v>628</v>
      </c>
      <c r="B150" s="21" t="s">
        <v>627</v>
      </c>
      <c r="C150" s="16" t="s">
        <v>950</v>
      </c>
      <c r="D150" s="21" t="s">
        <v>695</v>
      </c>
      <c r="E150" s="21" t="s">
        <v>948</v>
      </c>
      <c r="F150" s="16" t="s">
        <v>949</v>
      </c>
      <c r="G150" s="21" t="s">
        <v>676</v>
      </c>
      <c r="H150" s="21" t="s">
        <v>688</v>
      </c>
      <c r="I150" s="21" t="s">
        <v>689</v>
      </c>
      <c r="J150" s="21" t="s">
        <v>699</v>
      </c>
      <c r="K150" s="16" t="s">
        <v>951</v>
      </c>
    </row>
    <row r="151" ht="66" customHeight="1" spans="1:11">
      <c r="A151" s="17" t="s">
        <v>628</v>
      </c>
      <c r="B151" s="21" t="s">
        <v>627</v>
      </c>
      <c r="C151" s="16" t="s">
        <v>950</v>
      </c>
      <c r="D151" s="21" t="s">
        <v>700</v>
      </c>
      <c r="E151" s="21" t="s">
        <v>701</v>
      </c>
      <c r="F151" s="16" t="s">
        <v>794</v>
      </c>
      <c r="G151" s="21" t="s">
        <v>676</v>
      </c>
      <c r="H151" s="21" t="s">
        <v>719</v>
      </c>
      <c r="I151" s="21" t="s">
        <v>689</v>
      </c>
      <c r="J151" s="21" t="s">
        <v>699</v>
      </c>
      <c r="K151" s="16" t="s">
        <v>951</v>
      </c>
    </row>
    <row r="152" ht="66" customHeight="1" spans="1:11">
      <c r="A152" s="17" t="s">
        <v>626</v>
      </c>
      <c r="B152" s="21" t="s">
        <v>625</v>
      </c>
      <c r="C152" s="16" t="s">
        <v>955</v>
      </c>
      <c r="D152" s="21" t="s">
        <v>673</v>
      </c>
      <c r="E152" s="21" t="s">
        <v>674</v>
      </c>
      <c r="F152" s="16" t="s">
        <v>942</v>
      </c>
      <c r="G152" s="21" t="s">
        <v>676</v>
      </c>
      <c r="H152" s="21" t="s">
        <v>943</v>
      </c>
      <c r="I152" s="21" t="s">
        <v>710</v>
      </c>
      <c r="J152" s="21" t="s">
        <v>699</v>
      </c>
      <c r="K152" s="16" t="s">
        <v>944</v>
      </c>
    </row>
    <row r="153" ht="66" customHeight="1" spans="1:11">
      <c r="A153" s="17" t="s">
        <v>626</v>
      </c>
      <c r="B153" s="21" t="s">
        <v>625</v>
      </c>
      <c r="C153" s="16" t="s">
        <v>955</v>
      </c>
      <c r="D153" s="21" t="s">
        <v>673</v>
      </c>
      <c r="E153" s="21" t="s">
        <v>674</v>
      </c>
      <c r="F153" s="16" t="s">
        <v>945</v>
      </c>
      <c r="G153" s="21" t="s">
        <v>676</v>
      </c>
      <c r="H153" s="21" t="s">
        <v>229</v>
      </c>
      <c r="I153" s="21" t="s">
        <v>683</v>
      </c>
      <c r="J153" s="21" t="s">
        <v>679</v>
      </c>
      <c r="K153" s="16" t="s">
        <v>944</v>
      </c>
    </row>
    <row r="154" ht="66" customHeight="1" spans="1:11">
      <c r="A154" s="17" t="s">
        <v>626</v>
      </c>
      <c r="B154" s="21" t="s">
        <v>625</v>
      </c>
      <c r="C154" s="16" t="s">
        <v>955</v>
      </c>
      <c r="D154" s="21" t="s">
        <v>673</v>
      </c>
      <c r="E154" s="21" t="s">
        <v>674</v>
      </c>
      <c r="F154" s="16" t="s">
        <v>946</v>
      </c>
      <c r="G154" s="21" t="s">
        <v>676</v>
      </c>
      <c r="H154" s="21" t="s">
        <v>215</v>
      </c>
      <c r="I154" s="21" t="s">
        <v>683</v>
      </c>
      <c r="J154" s="21" t="s">
        <v>679</v>
      </c>
      <c r="K154" s="16" t="s">
        <v>944</v>
      </c>
    </row>
    <row r="155" ht="66" customHeight="1" spans="1:11">
      <c r="A155" s="17" t="s">
        <v>626</v>
      </c>
      <c r="B155" s="21" t="s">
        <v>625</v>
      </c>
      <c r="C155" s="16" t="s">
        <v>955</v>
      </c>
      <c r="D155" s="21" t="s">
        <v>673</v>
      </c>
      <c r="E155" s="21" t="s">
        <v>674</v>
      </c>
      <c r="F155" s="16" t="s">
        <v>952</v>
      </c>
      <c r="G155" s="21" t="s">
        <v>676</v>
      </c>
      <c r="H155" s="21" t="s">
        <v>769</v>
      </c>
      <c r="I155" s="21" t="s">
        <v>956</v>
      </c>
      <c r="J155" s="21" t="s">
        <v>679</v>
      </c>
      <c r="K155" s="16" t="s">
        <v>944</v>
      </c>
    </row>
    <row r="156" ht="66" customHeight="1" spans="1:11">
      <c r="A156" s="17" t="s">
        <v>626</v>
      </c>
      <c r="B156" s="21" t="s">
        <v>625</v>
      </c>
      <c r="C156" s="16" t="s">
        <v>955</v>
      </c>
      <c r="D156" s="21" t="s">
        <v>673</v>
      </c>
      <c r="E156" s="21" t="s">
        <v>674</v>
      </c>
      <c r="F156" s="16" t="s">
        <v>957</v>
      </c>
      <c r="G156" s="21" t="s">
        <v>676</v>
      </c>
      <c r="H156" s="21" t="s">
        <v>215</v>
      </c>
      <c r="I156" s="21" t="s">
        <v>683</v>
      </c>
      <c r="J156" s="21" t="s">
        <v>679</v>
      </c>
      <c r="K156" s="16" t="s">
        <v>944</v>
      </c>
    </row>
    <row r="157" ht="66" customHeight="1" spans="1:11">
      <c r="A157" s="17" t="s">
        <v>626</v>
      </c>
      <c r="B157" s="21" t="s">
        <v>625</v>
      </c>
      <c r="C157" s="16" t="s">
        <v>955</v>
      </c>
      <c r="D157" s="21" t="s">
        <v>673</v>
      </c>
      <c r="E157" s="21" t="s">
        <v>674</v>
      </c>
      <c r="F157" s="16" t="s">
        <v>958</v>
      </c>
      <c r="G157" s="21" t="s">
        <v>676</v>
      </c>
      <c r="H157" s="21" t="s">
        <v>719</v>
      </c>
      <c r="I157" s="21" t="s">
        <v>689</v>
      </c>
      <c r="J157" s="21" t="s">
        <v>679</v>
      </c>
      <c r="K157" s="16" t="s">
        <v>944</v>
      </c>
    </row>
    <row r="158" ht="66" customHeight="1" spans="1:11">
      <c r="A158" s="17" t="s">
        <v>626</v>
      </c>
      <c r="B158" s="21" t="s">
        <v>625</v>
      </c>
      <c r="C158" s="16" t="s">
        <v>955</v>
      </c>
      <c r="D158" s="21" t="s">
        <v>673</v>
      </c>
      <c r="E158" s="21" t="s">
        <v>686</v>
      </c>
      <c r="F158" s="16" t="s">
        <v>959</v>
      </c>
      <c r="G158" s="21" t="s">
        <v>676</v>
      </c>
      <c r="H158" s="21" t="s">
        <v>719</v>
      </c>
      <c r="I158" s="21" t="s">
        <v>689</v>
      </c>
      <c r="J158" s="21" t="s">
        <v>679</v>
      </c>
      <c r="K158" s="16" t="s">
        <v>944</v>
      </c>
    </row>
    <row r="159" ht="66" customHeight="1" spans="1:11">
      <c r="A159" s="17" t="s">
        <v>626</v>
      </c>
      <c r="B159" s="21" t="s">
        <v>625</v>
      </c>
      <c r="C159" s="16" t="s">
        <v>955</v>
      </c>
      <c r="D159" s="21" t="s">
        <v>673</v>
      </c>
      <c r="E159" s="21" t="s">
        <v>717</v>
      </c>
      <c r="F159" s="16" t="s">
        <v>960</v>
      </c>
      <c r="G159" s="21" t="s">
        <v>676</v>
      </c>
      <c r="H159" s="21" t="s">
        <v>719</v>
      </c>
      <c r="I159" s="21" t="s">
        <v>689</v>
      </c>
      <c r="J159" s="21" t="s">
        <v>679</v>
      </c>
      <c r="K159" s="16" t="s">
        <v>944</v>
      </c>
    </row>
    <row r="160" ht="66" customHeight="1" spans="1:11">
      <c r="A160" s="17" t="s">
        <v>626</v>
      </c>
      <c r="B160" s="21" t="s">
        <v>625</v>
      </c>
      <c r="C160" s="16" t="s">
        <v>955</v>
      </c>
      <c r="D160" s="21" t="s">
        <v>673</v>
      </c>
      <c r="E160" s="21" t="s">
        <v>690</v>
      </c>
      <c r="F160" s="16" t="s">
        <v>953</v>
      </c>
      <c r="G160" s="21" t="s">
        <v>682</v>
      </c>
      <c r="H160" s="21" t="s">
        <v>961</v>
      </c>
      <c r="I160" s="21" t="s">
        <v>689</v>
      </c>
      <c r="J160" s="21" t="s">
        <v>699</v>
      </c>
      <c r="K160" s="16" t="s">
        <v>944</v>
      </c>
    </row>
    <row r="161" ht="66" customHeight="1" spans="1:11">
      <c r="A161" s="17" t="s">
        <v>626</v>
      </c>
      <c r="B161" s="21" t="s">
        <v>625</v>
      </c>
      <c r="C161" s="16" t="s">
        <v>955</v>
      </c>
      <c r="D161" s="21" t="s">
        <v>695</v>
      </c>
      <c r="E161" s="21" t="s">
        <v>696</v>
      </c>
      <c r="F161" s="16" t="s">
        <v>949</v>
      </c>
      <c r="G161" s="21" t="s">
        <v>682</v>
      </c>
      <c r="H161" s="21" t="s">
        <v>750</v>
      </c>
      <c r="I161" s="21" t="s">
        <v>689</v>
      </c>
      <c r="J161" s="21" t="s">
        <v>699</v>
      </c>
      <c r="K161" s="16" t="s">
        <v>944</v>
      </c>
    </row>
    <row r="162" ht="66" customHeight="1" spans="1:11">
      <c r="A162" s="17" t="s">
        <v>626</v>
      </c>
      <c r="B162" s="21" t="s">
        <v>625</v>
      </c>
      <c r="C162" s="16" t="s">
        <v>955</v>
      </c>
      <c r="D162" s="21" t="s">
        <v>695</v>
      </c>
      <c r="E162" s="21" t="s">
        <v>948</v>
      </c>
      <c r="F162" s="16" t="s">
        <v>962</v>
      </c>
      <c r="G162" s="21" t="s">
        <v>676</v>
      </c>
      <c r="H162" s="21" t="s">
        <v>231</v>
      </c>
      <c r="I162" s="21" t="s">
        <v>683</v>
      </c>
      <c r="J162" s="21" t="s">
        <v>679</v>
      </c>
      <c r="K162" s="16" t="s">
        <v>944</v>
      </c>
    </row>
    <row r="163" ht="66" customHeight="1" spans="1:11">
      <c r="A163" s="17" t="s">
        <v>626</v>
      </c>
      <c r="B163" s="21" t="s">
        <v>625</v>
      </c>
      <c r="C163" s="16" t="s">
        <v>955</v>
      </c>
      <c r="D163" s="21" t="s">
        <v>700</v>
      </c>
      <c r="E163" s="21" t="s">
        <v>701</v>
      </c>
      <c r="F163" s="16" t="s">
        <v>794</v>
      </c>
      <c r="G163" s="21" t="s">
        <v>676</v>
      </c>
      <c r="H163" s="21" t="s">
        <v>719</v>
      </c>
      <c r="I163" s="21" t="s">
        <v>689</v>
      </c>
      <c r="J163" s="21" t="s">
        <v>679</v>
      </c>
      <c r="K163" s="16" t="s">
        <v>944</v>
      </c>
    </row>
    <row r="164" ht="34" customHeight="1" spans="1:11">
      <c r="A164" s="16"/>
      <c r="B164" s="21" t="s">
        <v>51</v>
      </c>
      <c r="C164" s="16"/>
      <c r="D164" s="21"/>
      <c r="E164" s="21"/>
      <c r="F164" s="16"/>
      <c r="G164" s="21"/>
      <c r="H164" s="21"/>
      <c r="I164" s="21"/>
      <c r="J164" s="21"/>
      <c r="K164" s="16"/>
    </row>
    <row r="165" ht="34" customHeight="1" spans="1:11">
      <c r="A165" s="17" t="s">
        <v>632</v>
      </c>
      <c r="B165" s="21" t="s">
        <v>631</v>
      </c>
      <c r="C165" s="16" t="s">
        <v>963</v>
      </c>
      <c r="D165" s="21" t="s">
        <v>673</v>
      </c>
      <c r="E165" s="21" t="s">
        <v>674</v>
      </c>
      <c r="F165" s="16" t="s">
        <v>963</v>
      </c>
      <c r="G165" s="21" t="s">
        <v>682</v>
      </c>
      <c r="H165" s="21" t="s">
        <v>963</v>
      </c>
      <c r="I165" s="21" t="s">
        <v>689</v>
      </c>
      <c r="J165" s="21" t="s">
        <v>699</v>
      </c>
      <c r="K165" s="16" t="s">
        <v>963</v>
      </c>
    </row>
    <row r="166" ht="34" customHeight="1" spans="1:11">
      <c r="A166" s="17" t="s">
        <v>632</v>
      </c>
      <c r="B166" s="21" t="s">
        <v>631</v>
      </c>
      <c r="C166" s="16" t="s">
        <v>963</v>
      </c>
      <c r="D166" s="21" t="s">
        <v>673</v>
      </c>
      <c r="E166" s="21" t="s">
        <v>717</v>
      </c>
      <c r="F166" s="16" t="s">
        <v>963</v>
      </c>
      <c r="G166" s="21" t="s">
        <v>682</v>
      </c>
      <c r="H166" s="21" t="s">
        <v>963</v>
      </c>
      <c r="I166" s="21" t="s">
        <v>689</v>
      </c>
      <c r="J166" s="21" t="s">
        <v>699</v>
      </c>
      <c r="K166" s="16" t="s">
        <v>963</v>
      </c>
    </row>
    <row r="167" ht="34" customHeight="1" spans="1:11">
      <c r="A167" s="17" t="s">
        <v>632</v>
      </c>
      <c r="B167" s="21" t="s">
        <v>631</v>
      </c>
      <c r="C167" s="16" t="s">
        <v>963</v>
      </c>
      <c r="D167" s="21" t="s">
        <v>695</v>
      </c>
      <c r="E167" s="21" t="s">
        <v>914</v>
      </c>
      <c r="F167" s="16" t="s">
        <v>963</v>
      </c>
      <c r="G167" s="21" t="s">
        <v>682</v>
      </c>
      <c r="H167" s="21" t="s">
        <v>963</v>
      </c>
      <c r="I167" s="21" t="s">
        <v>689</v>
      </c>
      <c r="J167" s="21" t="s">
        <v>699</v>
      </c>
      <c r="K167" s="16" t="s">
        <v>963</v>
      </c>
    </row>
    <row r="168" ht="34" customHeight="1" spans="1:11">
      <c r="A168" s="17" t="s">
        <v>632</v>
      </c>
      <c r="B168" s="21" t="s">
        <v>631</v>
      </c>
      <c r="C168" s="16" t="s">
        <v>963</v>
      </c>
      <c r="D168" s="21" t="s">
        <v>695</v>
      </c>
      <c r="E168" s="21" t="s">
        <v>948</v>
      </c>
      <c r="F168" s="16" t="s">
        <v>963</v>
      </c>
      <c r="G168" s="21" t="s">
        <v>682</v>
      </c>
      <c r="H168" s="21" t="s">
        <v>963</v>
      </c>
      <c r="I168" s="21" t="s">
        <v>689</v>
      </c>
      <c r="J168" s="21" t="s">
        <v>699</v>
      </c>
      <c r="K168" s="16" t="s">
        <v>963</v>
      </c>
    </row>
    <row r="169" ht="34" customHeight="1" spans="1:11">
      <c r="A169" s="17" t="s">
        <v>632</v>
      </c>
      <c r="B169" s="21" t="s">
        <v>631</v>
      </c>
      <c r="C169" s="16" t="s">
        <v>963</v>
      </c>
      <c r="D169" s="21" t="s">
        <v>700</v>
      </c>
      <c r="E169" s="21" t="s">
        <v>701</v>
      </c>
      <c r="F169" s="16" t="s">
        <v>963</v>
      </c>
      <c r="G169" s="21" t="s">
        <v>682</v>
      </c>
      <c r="H169" s="21" t="s">
        <v>963</v>
      </c>
      <c r="I169" s="21" t="s">
        <v>689</v>
      </c>
      <c r="J169" s="21" t="s">
        <v>699</v>
      </c>
      <c r="K169" s="16" t="s">
        <v>963</v>
      </c>
    </row>
    <row r="170" ht="34" customHeight="1" spans="1:11">
      <c r="A170" s="17" t="s">
        <v>634</v>
      </c>
      <c r="B170" s="21" t="s">
        <v>633</v>
      </c>
      <c r="C170" s="16" t="s">
        <v>964</v>
      </c>
      <c r="D170" s="21" t="s">
        <v>673</v>
      </c>
      <c r="E170" s="21" t="s">
        <v>674</v>
      </c>
      <c r="F170" s="16" t="s">
        <v>965</v>
      </c>
      <c r="G170" s="21" t="s">
        <v>676</v>
      </c>
      <c r="H170" s="21" t="s">
        <v>719</v>
      </c>
      <c r="I170" s="21" t="s">
        <v>689</v>
      </c>
      <c r="J170" s="21" t="s">
        <v>679</v>
      </c>
      <c r="K170" s="16" t="s">
        <v>966</v>
      </c>
    </row>
    <row r="171" ht="34" customHeight="1" spans="1:11">
      <c r="A171" s="17" t="s">
        <v>634</v>
      </c>
      <c r="B171" s="21" t="s">
        <v>633</v>
      </c>
      <c r="C171" s="16" t="s">
        <v>964</v>
      </c>
      <c r="D171" s="21" t="s">
        <v>673</v>
      </c>
      <c r="E171" s="21" t="s">
        <v>674</v>
      </c>
      <c r="F171" s="16" t="s">
        <v>965</v>
      </c>
      <c r="G171" s="21" t="s">
        <v>676</v>
      </c>
      <c r="H171" s="21" t="s">
        <v>719</v>
      </c>
      <c r="I171" s="21" t="s">
        <v>689</v>
      </c>
      <c r="J171" s="21" t="s">
        <v>679</v>
      </c>
      <c r="K171" s="16" t="s">
        <v>966</v>
      </c>
    </row>
    <row r="172" ht="34" customHeight="1" spans="1:11">
      <c r="A172" s="17" t="s">
        <v>634</v>
      </c>
      <c r="B172" s="21" t="s">
        <v>633</v>
      </c>
      <c r="C172" s="16" t="s">
        <v>964</v>
      </c>
      <c r="D172" s="21" t="s">
        <v>673</v>
      </c>
      <c r="E172" s="21" t="s">
        <v>686</v>
      </c>
      <c r="F172" s="16" t="s">
        <v>967</v>
      </c>
      <c r="G172" s="21" t="s">
        <v>682</v>
      </c>
      <c r="H172" s="21" t="s">
        <v>218</v>
      </c>
      <c r="I172" s="21" t="s">
        <v>689</v>
      </c>
      <c r="J172" s="21" t="s">
        <v>699</v>
      </c>
      <c r="K172" s="16" t="s">
        <v>968</v>
      </c>
    </row>
    <row r="173" ht="34" customHeight="1" spans="1:11">
      <c r="A173" s="17" t="s">
        <v>634</v>
      </c>
      <c r="B173" s="21" t="s">
        <v>633</v>
      </c>
      <c r="C173" s="16" t="s">
        <v>964</v>
      </c>
      <c r="D173" s="21" t="s">
        <v>673</v>
      </c>
      <c r="E173" s="21" t="s">
        <v>717</v>
      </c>
      <c r="F173" s="16" t="s">
        <v>969</v>
      </c>
      <c r="G173" s="21" t="s">
        <v>692</v>
      </c>
      <c r="H173" s="21" t="s">
        <v>231</v>
      </c>
      <c r="I173" s="21" t="s">
        <v>970</v>
      </c>
      <c r="J173" s="21" t="s">
        <v>679</v>
      </c>
      <c r="K173" s="16" t="s">
        <v>971</v>
      </c>
    </row>
    <row r="174" ht="34" customHeight="1" spans="1:11">
      <c r="A174" s="17" t="s">
        <v>634</v>
      </c>
      <c r="B174" s="21" t="s">
        <v>633</v>
      </c>
      <c r="C174" s="16" t="s">
        <v>964</v>
      </c>
      <c r="D174" s="21" t="s">
        <v>695</v>
      </c>
      <c r="E174" s="21" t="s">
        <v>789</v>
      </c>
      <c r="F174" s="16" t="s">
        <v>972</v>
      </c>
      <c r="G174" s="21" t="s">
        <v>676</v>
      </c>
      <c r="H174" s="21" t="s">
        <v>216</v>
      </c>
      <c r="I174" s="21" t="s">
        <v>725</v>
      </c>
      <c r="J174" s="21" t="s">
        <v>699</v>
      </c>
      <c r="K174" s="16" t="s">
        <v>973</v>
      </c>
    </row>
    <row r="175" ht="34" customHeight="1" spans="1:11">
      <c r="A175" s="17" t="s">
        <v>634</v>
      </c>
      <c r="B175" s="21" t="s">
        <v>633</v>
      </c>
      <c r="C175" s="16" t="s">
        <v>964</v>
      </c>
      <c r="D175" s="21" t="s">
        <v>695</v>
      </c>
      <c r="E175" s="21" t="s">
        <v>789</v>
      </c>
      <c r="F175" s="16" t="s">
        <v>972</v>
      </c>
      <c r="G175" s="21" t="s">
        <v>676</v>
      </c>
      <c r="H175" s="21" t="s">
        <v>216</v>
      </c>
      <c r="I175" s="21" t="s">
        <v>725</v>
      </c>
      <c r="J175" s="21" t="s">
        <v>699</v>
      </c>
      <c r="K175" s="16" t="s">
        <v>973</v>
      </c>
    </row>
    <row r="176" ht="34" customHeight="1" spans="1:11">
      <c r="A176" s="17" t="s">
        <v>634</v>
      </c>
      <c r="B176" s="21" t="s">
        <v>633</v>
      </c>
      <c r="C176" s="16" t="s">
        <v>964</v>
      </c>
      <c r="D176" s="21" t="s">
        <v>700</v>
      </c>
      <c r="E176" s="21" t="s">
        <v>701</v>
      </c>
      <c r="F176" s="16" t="s">
        <v>731</v>
      </c>
      <c r="G176" s="21" t="s">
        <v>676</v>
      </c>
      <c r="H176" s="21" t="s">
        <v>974</v>
      </c>
      <c r="I176" s="21" t="s">
        <v>689</v>
      </c>
      <c r="J176" s="21" t="s">
        <v>699</v>
      </c>
      <c r="K176" s="16" t="s">
        <v>975</v>
      </c>
    </row>
    <row r="177" ht="34" customHeight="1" spans="1:11">
      <c r="A177" s="17" t="s">
        <v>634</v>
      </c>
      <c r="B177" s="21" t="s">
        <v>633</v>
      </c>
      <c r="C177" s="16" t="s">
        <v>964</v>
      </c>
      <c r="D177" s="21" t="s">
        <v>700</v>
      </c>
      <c r="E177" s="21" t="s">
        <v>701</v>
      </c>
      <c r="F177" s="16" t="s">
        <v>731</v>
      </c>
      <c r="G177" s="21" t="s">
        <v>676</v>
      </c>
      <c r="H177" s="21" t="s">
        <v>974</v>
      </c>
      <c r="I177" s="21" t="s">
        <v>689</v>
      </c>
      <c r="J177" s="21" t="s">
        <v>699</v>
      </c>
      <c r="K177" s="16" t="s">
        <v>975</v>
      </c>
    </row>
    <row r="178" ht="34" customHeight="1" spans="1:11">
      <c r="A178" s="17" t="s">
        <v>636</v>
      </c>
      <c r="B178" s="21" t="s">
        <v>635</v>
      </c>
      <c r="C178" s="16" t="s">
        <v>976</v>
      </c>
      <c r="D178" s="21" t="s">
        <v>673</v>
      </c>
      <c r="E178" s="21" t="s">
        <v>674</v>
      </c>
      <c r="F178" s="16" t="s">
        <v>977</v>
      </c>
      <c r="G178" s="21" t="s">
        <v>682</v>
      </c>
      <c r="H178" s="21" t="s">
        <v>214</v>
      </c>
      <c r="I178" s="21" t="s">
        <v>978</v>
      </c>
      <c r="J178" s="21" t="s">
        <v>679</v>
      </c>
      <c r="K178" s="16" t="s">
        <v>979</v>
      </c>
    </row>
    <row r="179" ht="34" customHeight="1" spans="1:11">
      <c r="A179" s="17" t="s">
        <v>636</v>
      </c>
      <c r="B179" s="21" t="s">
        <v>635</v>
      </c>
      <c r="C179" s="16" t="s">
        <v>976</v>
      </c>
      <c r="D179" s="21" t="s">
        <v>673</v>
      </c>
      <c r="E179" s="21" t="s">
        <v>674</v>
      </c>
      <c r="F179" s="16" t="s">
        <v>980</v>
      </c>
      <c r="G179" s="21" t="s">
        <v>682</v>
      </c>
      <c r="H179" s="21" t="s">
        <v>214</v>
      </c>
      <c r="I179" s="21" t="s">
        <v>978</v>
      </c>
      <c r="J179" s="21" t="s">
        <v>679</v>
      </c>
      <c r="K179" s="16" t="s">
        <v>981</v>
      </c>
    </row>
    <row r="180" ht="34" customHeight="1" spans="1:11">
      <c r="A180" s="17" t="s">
        <v>636</v>
      </c>
      <c r="B180" s="21" t="s">
        <v>635</v>
      </c>
      <c r="C180" s="16" t="s">
        <v>976</v>
      </c>
      <c r="D180" s="21" t="s">
        <v>673</v>
      </c>
      <c r="E180" s="21" t="s">
        <v>674</v>
      </c>
      <c r="F180" s="16" t="s">
        <v>982</v>
      </c>
      <c r="G180" s="21" t="s">
        <v>682</v>
      </c>
      <c r="H180" s="21" t="s">
        <v>693</v>
      </c>
      <c r="I180" s="21" t="s">
        <v>689</v>
      </c>
      <c r="J180" s="21" t="s">
        <v>679</v>
      </c>
      <c r="K180" s="16" t="s">
        <v>983</v>
      </c>
    </row>
    <row r="181" ht="34" customHeight="1" spans="1:11">
      <c r="A181" s="17" t="s">
        <v>636</v>
      </c>
      <c r="B181" s="21" t="s">
        <v>635</v>
      </c>
      <c r="C181" s="16" t="s">
        <v>976</v>
      </c>
      <c r="D181" s="21" t="s">
        <v>673</v>
      </c>
      <c r="E181" s="21" t="s">
        <v>674</v>
      </c>
      <c r="F181" s="16" t="s">
        <v>984</v>
      </c>
      <c r="G181" s="21" t="s">
        <v>676</v>
      </c>
      <c r="H181" s="21" t="s">
        <v>228</v>
      </c>
      <c r="I181" s="21" t="s">
        <v>978</v>
      </c>
      <c r="J181" s="21" t="s">
        <v>679</v>
      </c>
      <c r="K181" s="16" t="s">
        <v>985</v>
      </c>
    </row>
    <row r="182" ht="34" customHeight="1" spans="1:11">
      <c r="A182" s="17" t="s">
        <v>636</v>
      </c>
      <c r="B182" s="21" t="s">
        <v>635</v>
      </c>
      <c r="C182" s="16" t="s">
        <v>976</v>
      </c>
      <c r="D182" s="21" t="s">
        <v>673</v>
      </c>
      <c r="E182" s="21" t="s">
        <v>686</v>
      </c>
      <c r="F182" s="16" t="s">
        <v>986</v>
      </c>
      <c r="G182" s="21" t="s">
        <v>682</v>
      </c>
      <c r="H182" s="21" t="s">
        <v>987</v>
      </c>
      <c r="I182" s="21" t="s">
        <v>689</v>
      </c>
      <c r="J182" s="21" t="s">
        <v>679</v>
      </c>
      <c r="K182" s="16" t="s">
        <v>988</v>
      </c>
    </row>
    <row r="183" ht="34" customHeight="1" spans="1:11">
      <c r="A183" s="17" t="s">
        <v>636</v>
      </c>
      <c r="B183" s="21" t="s">
        <v>635</v>
      </c>
      <c r="C183" s="16" t="s">
        <v>976</v>
      </c>
      <c r="D183" s="21" t="s">
        <v>673</v>
      </c>
      <c r="E183" s="21" t="s">
        <v>686</v>
      </c>
      <c r="F183" s="16" t="s">
        <v>989</v>
      </c>
      <c r="G183" s="21" t="s">
        <v>676</v>
      </c>
      <c r="H183" s="21" t="s">
        <v>688</v>
      </c>
      <c r="I183" s="21" t="s">
        <v>689</v>
      </c>
      <c r="J183" s="21" t="s">
        <v>679</v>
      </c>
      <c r="K183" s="16" t="s">
        <v>990</v>
      </c>
    </row>
    <row r="184" ht="34" customHeight="1" spans="1:11">
      <c r="A184" s="17" t="s">
        <v>636</v>
      </c>
      <c r="B184" s="21" t="s">
        <v>635</v>
      </c>
      <c r="C184" s="16" t="s">
        <v>976</v>
      </c>
      <c r="D184" s="21" t="s">
        <v>673</v>
      </c>
      <c r="E184" s="21" t="s">
        <v>717</v>
      </c>
      <c r="F184" s="16" t="s">
        <v>991</v>
      </c>
      <c r="G184" s="21" t="s">
        <v>676</v>
      </c>
      <c r="H184" s="21" t="s">
        <v>779</v>
      </c>
      <c r="I184" s="21" t="s">
        <v>689</v>
      </c>
      <c r="J184" s="21" t="s">
        <v>679</v>
      </c>
      <c r="K184" s="16" t="s">
        <v>992</v>
      </c>
    </row>
    <row r="185" ht="34" customHeight="1" spans="1:11">
      <c r="A185" s="17" t="s">
        <v>636</v>
      </c>
      <c r="B185" s="21" t="s">
        <v>635</v>
      </c>
      <c r="C185" s="16" t="s">
        <v>976</v>
      </c>
      <c r="D185" s="21" t="s">
        <v>673</v>
      </c>
      <c r="E185" s="21" t="s">
        <v>717</v>
      </c>
      <c r="F185" s="16" t="s">
        <v>993</v>
      </c>
      <c r="G185" s="21" t="s">
        <v>682</v>
      </c>
      <c r="H185" s="21" t="s">
        <v>214</v>
      </c>
      <c r="I185" s="21" t="s">
        <v>725</v>
      </c>
      <c r="J185" s="21" t="s">
        <v>699</v>
      </c>
      <c r="K185" s="16" t="s">
        <v>994</v>
      </c>
    </row>
    <row r="186" ht="34" customHeight="1" spans="1:11">
      <c r="A186" s="17" t="s">
        <v>636</v>
      </c>
      <c r="B186" s="21" t="s">
        <v>635</v>
      </c>
      <c r="C186" s="16" t="s">
        <v>976</v>
      </c>
      <c r="D186" s="21" t="s">
        <v>695</v>
      </c>
      <c r="E186" s="21" t="s">
        <v>696</v>
      </c>
      <c r="F186" s="16" t="s">
        <v>995</v>
      </c>
      <c r="G186" s="21" t="s">
        <v>676</v>
      </c>
      <c r="H186" s="21" t="s">
        <v>769</v>
      </c>
      <c r="I186" s="21" t="s">
        <v>689</v>
      </c>
      <c r="J186" s="21" t="s">
        <v>699</v>
      </c>
      <c r="K186" s="16" t="s">
        <v>996</v>
      </c>
    </row>
    <row r="187" ht="34" customHeight="1" spans="1:11">
      <c r="A187" s="17" t="s">
        <v>636</v>
      </c>
      <c r="B187" s="21" t="s">
        <v>635</v>
      </c>
      <c r="C187" s="16" t="s">
        <v>976</v>
      </c>
      <c r="D187" s="21" t="s">
        <v>695</v>
      </c>
      <c r="E187" s="21" t="s">
        <v>696</v>
      </c>
      <c r="F187" s="16" t="s">
        <v>997</v>
      </c>
      <c r="G187" s="21" t="s">
        <v>682</v>
      </c>
      <c r="H187" s="21" t="s">
        <v>215</v>
      </c>
      <c r="I187" s="21" t="s">
        <v>689</v>
      </c>
      <c r="J187" s="21" t="s">
        <v>699</v>
      </c>
      <c r="K187" s="16" t="s">
        <v>998</v>
      </c>
    </row>
    <row r="188" ht="34" customHeight="1" spans="1:11">
      <c r="A188" s="17" t="s">
        <v>636</v>
      </c>
      <c r="B188" s="21" t="s">
        <v>635</v>
      </c>
      <c r="C188" s="16" t="s">
        <v>976</v>
      </c>
      <c r="D188" s="21" t="s">
        <v>700</v>
      </c>
      <c r="E188" s="21" t="s">
        <v>701</v>
      </c>
      <c r="F188" s="16" t="s">
        <v>999</v>
      </c>
      <c r="G188" s="21" t="s">
        <v>676</v>
      </c>
      <c r="H188" s="21" t="s">
        <v>719</v>
      </c>
      <c r="I188" s="21" t="s">
        <v>689</v>
      </c>
      <c r="J188" s="21" t="s">
        <v>699</v>
      </c>
      <c r="K188" s="16" t="s">
        <v>1000</v>
      </c>
    </row>
    <row r="189" ht="34" customHeight="1" spans="1:11">
      <c r="A189" s="17" t="s">
        <v>630</v>
      </c>
      <c r="B189" s="21" t="s">
        <v>629</v>
      </c>
      <c r="C189" s="16" t="s">
        <v>963</v>
      </c>
      <c r="D189" s="21" t="s">
        <v>673</v>
      </c>
      <c r="E189" s="21" t="s">
        <v>674</v>
      </c>
      <c r="F189" s="16" t="s">
        <v>963</v>
      </c>
      <c r="G189" s="21" t="s">
        <v>682</v>
      </c>
      <c r="H189" s="21" t="s">
        <v>963</v>
      </c>
      <c r="I189" s="21" t="s">
        <v>689</v>
      </c>
      <c r="J189" s="21" t="s">
        <v>699</v>
      </c>
      <c r="K189" s="16" t="s">
        <v>963</v>
      </c>
    </row>
    <row r="190" ht="34" customHeight="1" spans="1:11">
      <c r="A190" s="17" t="s">
        <v>630</v>
      </c>
      <c r="B190" s="21" t="s">
        <v>629</v>
      </c>
      <c r="C190" s="16" t="s">
        <v>963</v>
      </c>
      <c r="D190" s="21" t="s">
        <v>673</v>
      </c>
      <c r="E190" s="21" t="s">
        <v>686</v>
      </c>
      <c r="F190" s="16" t="s">
        <v>963</v>
      </c>
      <c r="G190" s="21" t="s">
        <v>682</v>
      </c>
      <c r="H190" s="21" t="s">
        <v>963</v>
      </c>
      <c r="I190" s="21" t="s">
        <v>689</v>
      </c>
      <c r="J190" s="21" t="s">
        <v>699</v>
      </c>
      <c r="K190" s="16" t="s">
        <v>963</v>
      </c>
    </row>
    <row r="191" ht="34" customHeight="1" spans="1:11">
      <c r="A191" s="17" t="s">
        <v>630</v>
      </c>
      <c r="B191" s="21" t="s">
        <v>629</v>
      </c>
      <c r="C191" s="16" t="s">
        <v>963</v>
      </c>
      <c r="D191" s="21" t="s">
        <v>695</v>
      </c>
      <c r="E191" s="21" t="s">
        <v>914</v>
      </c>
      <c r="F191" s="16" t="s">
        <v>963</v>
      </c>
      <c r="G191" s="21" t="s">
        <v>682</v>
      </c>
      <c r="H191" s="21" t="s">
        <v>963</v>
      </c>
      <c r="I191" s="21" t="s">
        <v>689</v>
      </c>
      <c r="J191" s="21" t="s">
        <v>699</v>
      </c>
      <c r="K191" s="16" t="s">
        <v>963</v>
      </c>
    </row>
    <row r="192" ht="34" customHeight="1" spans="1:11">
      <c r="A192" s="17" t="s">
        <v>630</v>
      </c>
      <c r="B192" s="21" t="s">
        <v>629</v>
      </c>
      <c r="C192" s="16" t="s">
        <v>963</v>
      </c>
      <c r="D192" s="21" t="s">
        <v>695</v>
      </c>
      <c r="E192" s="21" t="s">
        <v>789</v>
      </c>
      <c r="F192" s="16" t="s">
        <v>963</v>
      </c>
      <c r="G192" s="21" t="s">
        <v>682</v>
      </c>
      <c r="H192" s="21" t="s">
        <v>963</v>
      </c>
      <c r="I192" s="21" t="s">
        <v>689</v>
      </c>
      <c r="J192" s="21" t="s">
        <v>699</v>
      </c>
      <c r="K192" s="16" t="s">
        <v>963</v>
      </c>
    </row>
    <row r="193" ht="34" customHeight="1" spans="1:11">
      <c r="A193" s="17" t="s">
        <v>630</v>
      </c>
      <c r="B193" s="21" t="s">
        <v>629</v>
      </c>
      <c r="C193" s="16" t="s">
        <v>963</v>
      </c>
      <c r="D193" s="21" t="s">
        <v>700</v>
      </c>
      <c r="E193" s="21" t="s">
        <v>701</v>
      </c>
      <c r="F193" s="16" t="s">
        <v>963</v>
      </c>
      <c r="G193" s="21" t="s">
        <v>682</v>
      </c>
      <c r="H193" s="21" t="s">
        <v>963</v>
      </c>
      <c r="I193" s="21" t="s">
        <v>689</v>
      </c>
      <c r="J193" s="21" t="s">
        <v>699</v>
      </c>
      <c r="K193" s="16" t="s">
        <v>963</v>
      </c>
    </row>
    <row r="194" ht="34" customHeight="1" spans="1:11">
      <c r="A194" s="16"/>
      <c r="B194" s="21" t="s">
        <v>53</v>
      </c>
      <c r="C194" s="16"/>
      <c r="D194" s="21"/>
      <c r="E194" s="21"/>
      <c r="F194" s="16"/>
      <c r="G194" s="21"/>
      <c r="H194" s="21"/>
      <c r="I194" s="21"/>
      <c r="J194" s="21"/>
      <c r="K194" s="16"/>
    </row>
    <row r="195" ht="34" customHeight="1" spans="1:11">
      <c r="A195" s="17" t="s">
        <v>637</v>
      </c>
      <c r="B195" s="21" t="s">
        <v>613</v>
      </c>
      <c r="C195" s="16" t="s">
        <v>1001</v>
      </c>
      <c r="D195" s="21" t="s">
        <v>673</v>
      </c>
      <c r="E195" s="21" t="s">
        <v>674</v>
      </c>
      <c r="F195" s="16" t="s">
        <v>1002</v>
      </c>
      <c r="G195" s="21" t="s">
        <v>676</v>
      </c>
      <c r="H195" s="21" t="s">
        <v>1003</v>
      </c>
      <c r="I195" s="21" t="s">
        <v>683</v>
      </c>
      <c r="J195" s="21" t="s">
        <v>679</v>
      </c>
      <c r="K195" s="16" t="s">
        <v>1004</v>
      </c>
    </row>
    <row r="196" ht="34" customHeight="1" spans="1:11">
      <c r="A196" s="17" t="s">
        <v>637</v>
      </c>
      <c r="B196" s="21" t="s">
        <v>613</v>
      </c>
      <c r="C196" s="16" t="s">
        <v>1001</v>
      </c>
      <c r="D196" s="21" t="s">
        <v>673</v>
      </c>
      <c r="E196" s="21" t="s">
        <v>674</v>
      </c>
      <c r="F196" s="16" t="s">
        <v>901</v>
      </c>
      <c r="G196" s="21" t="s">
        <v>676</v>
      </c>
      <c r="H196" s="21" t="s">
        <v>1005</v>
      </c>
      <c r="I196" s="21" t="s">
        <v>678</v>
      </c>
      <c r="J196" s="21" t="s">
        <v>679</v>
      </c>
      <c r="K196" s="16" t="s">
        <v>901</v>
      </c>
    </row>
    <row r="197" ht="34" customHeight="1" spans="1:11">
      <c r="A197" s="17" t="s">
        <v>637</v>
      </c>
      <c r="B197" s="21" t="s">
        <v>613</v>
      </c>
      <c r="C197" s="16" t="s">
        <v>1001</v>
      </c>
      <c r="D197" s="21" t="s">
        <v>673</v>
      </c>
      <c r="E197" s="21" t="s">
        <v>674</v>
      </c>
      <c r="F197" s="16" t="s">
        <v>1006</v>
      </c>
      <c r="G197" s="21" t="s">
        <v>682</v>
      </c>
      <c r="H197" s="21" t="s">
        <v>1007</v>
      </c>
      <c r="I197" s="21" t="s">
        <v>1008</v>
      </c>
      <c r="J197" s="21" t="s">
        <v>679</v>
      </c>
      <c r="K197" s="16" t="s">
        <v>1006</v>
      </c>
    </row>
    <row r="198" ht="34" customHeight="1" spans="1:11">
      <c r="A198" s="17" t="s">
        <v>637</v>
      </c>
      <c r="B198" s="21" t="s">
        <v>613</v>
      </c>
      <c r="C198" s="16" t="s">
        <v>1001</v>
      </c>
      <c r="D198" s="21" t="s">
        <v>695</v>
      </c>
      <c r="E198" s="21" t="s">
        <v>914</v>
      </c>
      <c r="F198" s="16" t="s">
        <v>1009</v>
      </c>
      <c r="G198" s="21" t="s">
        <v>682</v>
      </c>
      <c r="H198" s="21" t="s">
        <v>1009</v>
      </c>
      <c r="I198" s="21" t="s">
        <v>911</v>
      </c>
      <c r="J198" s="21" t="s">
        <v>699</v>
      </c>
      <c r="K198" s="16" t="s">
        <v>1009</v>
      </c>
    </row>
    <row r="199" ht="34" customHeight="1" spans="1:11">
      <c r="A199" s="17" t="s">
        <v>637</v>
      </c>
      <c r="B199" s="21" t="s">
        <v>613</v>
      </c>
      <c r="C199" s="16" t="s">
        <v>1001</v>
      </c>
      <c r="D199" s="21" t="s">
        <v>700</v>
      </c>
      <c r="E199" s="21" t="s">
        <v>701</v>
      </c>
      <c r="F199" s="16" t="s">
        <v>920</v>
      </c>
      <c r="G199" s="21" t="s">
        <v>676</v>
      </c>
      <c r="H199" s="21" t="s">
        <v>703</v>
      </c>
      <c r="I199" s="21" t="s">
        <v>689</v>
      </c>
      <c r="J199" s="21" t="s">
        <v>679</v>
      </c>
      <c r="K199" s="16" t="s">
        <v>1010</v>
      </c>
    </row>
    <row r="200" ht="34" customHeight="1" spans="1:11">
      <c r="A200" s="16"/>
      <c r="B200" s="21" t="s">
        <v>55</v>
      </c>
      <c r="C200" s="16"/>
      <c r="D200" s="21"/>
      <c r="E200" s="21"/>
      <c r="F200" s="16"/>
      <c r="G200" s="21"/>
      <c r="H200" s="21"/>
      <c r="I200" s="21"/>
      <c r="J200" s="21"/>
      <c r="K200" s="16"/>
    </row>
    <row r="201" ht="34" customHeight="1" spans="1:11">
      <c r="A201" s="17" t="s">
        <v>644</v>
      </c>
      <c r="B201" s="21" t="s">
        <v>643</v>
      </c>
      <c r="C201" s="16" t="s">
        <v>1011</v>
      </c>
      <c r="D201" s="21" t="s">
        <v>673</v>
      </c>
      <c r="E201" s="21" t="s">
        <v>674</v>
      </c>
      <c r="F201" s="16" t="s">
        <v>1004</v>
      </c>
      <c r="G201" s="21" t="s">
        <v>676</v>
      </c>
      <c r="H201" s="21" t="s">
        <v>1012</v>
      </c>
      <c r="I201" s="21" t="s">
        <v>710</v>
      </c>
      <c r="J201" s="21" t="s">
        <v>679</v>
      </c>
      <c r="K201" s="16" t="s">
        <v>1013</v>
      </c>
    </row>
    <row r="202" ht="34" customHeight="1" spans="1:11">
      <c r="A202" s="17" t="s">
        <v>644</v>
      </c>
      <c r="B202" s="21" t="s">
        <v>643</v>
      </c>
      <c r="C202" s="16" t="s">
        <v>1011</v>
      </c>
      <c r="D202" s="21" t="s">
        <v>673</v>
      </c>
      <c r="E202" s="21" t="s">
        <v>674</v>
      </c>
      <c r="F202" s="16" t="s">
        <v>1014</v>
      </c>
      <c r="G202" s="21" t="s">
        <v>676</v>
      </c>
      <c r="H202" s="21" t="s">
        <v>1015</v>
      </c>
      <c r="I202" s="21" t="s">
        <v>710</v>
      </c>
      <c r="J202" s="21" t="s">
        <v>679</v>
      </c>
      <c r="K202" s="16" t="s">
        <v>1014</v>
      </c>
    </row>
    <row r="203" ht="34" customHeight="1" spans="1:11">
      <c r="A203" s="17" t="s">
        <v>644</v>
      </c>
      <c r="B203" s="21" t="s">
        <v>643</v>
      </c>
      <c r="C203" s="16" t="s">
        <v>1011</v>
      </c>
      <c r="D203" s="21" t="s">
        <v>673</v>
      </c>
      <c r="E203" s="21" t="s">
        <v>674</v>
      </c>
      <c r="F203" s="16" t="s">
        <v>1016</v>
      </c>
      <c r="G203" s="21" t="s">
        <v>676</v>
      </c>
      <c r="H203" s="21" t="s">
        <v>1017</v>
      </c>
      <c r="I203" s="21" t="s">
        <v>678</v>
      </c>
      <c r="J203" s="21" t="s">
        <v>679</v>
      </c>
      <c r="K203" s="16" t="s">
        <v>1018</v>
      </c>
    </row>
    <row r="204" ht="34" customHeight="1" spans="1:11">
      <c r="A204" s="17" t="s">
        <v>644</v>
      </c>
      <c r="B204" s="21" t="s">
        <v>643</v>
      </c>
      <c r="C204" s="16" t="s">
        <v>1011</v>
      </c>
      <c r="D204" s="21" t="s">
        <v>673</v>
      </c>
      <c r="E204" s="21" t="s">
        <v>686</v>
      </c>
      <c r="F204" s="16" t="s">
        <v>915</v>
      </c>
      <c r="G204" s="21" t="s">
        <v>692</v>
      </c>
      <c r="H204" s="21" t="s">
        <v>1019</v>
      </c>
      <c r="I204" s="21" t="s">
        <v>689</v>
      </c>
      <c r="J204" s="21" t="s">
        <v>679</v>
      </c>
      <c r="K204" s="16" t="s">
        <v>1020</v>
      </c>
    </row>
    <row r="205" ht="34" customHeight="1" spans="1:11">
      <c r="A205" s="17" t="s">
        <v>644</v>
      </c>
      <c r="B205" s="21" t="s">
        <v>643</v>
      </c>
      <c r="C205" s="16" t="s">
        <v>1011</v>
      </c>
      <c r="D205" s="21" t="s">
        <v>673</v>
      </c>
      <c r="E205" s="21" t="s">
        <v>686</v>
      </c>
      <c r="F205" s="16" t="s">
        <v>1021</v>
      </c>
      <c r="G205" s="21" t="s">
        <v>676</v>
      </c>
      <c r="H205" s="21" t="s">
        <v>1022</v>
      </c>
      <c r="I205" s="21" t="s">
        <v>689</v>
      </c>
      <c r="J205" s="21" t="s">
        <v>679</v>
      </c>
      <c r="K205" s="16" t="s">
        <v>1023</v>
      </c>
    </row>
    <row r="206" ht="34" customHeight="1" spans="1:11">
      <c r="A206" s="17" t="s">
        <v>644</v>
      </c>
      <c r="B206" s="21" t="s">
        <v>643</v>
      </c>
      <c r="C206" s="16" t="s">
        <v>1011</v>
      </c>
      <c r="D206" s="21" t="s">
        <v>695</v>
      </c>
      <c r="E206" s="21" t="s">
        <v>696</v>
      </c>
      <c r="F206" s="16" t="s">
        <v>904</v>
      </c>
      <c r="G206" s="21" t="s">
        <v>676</v>
      </c>
      <c r="H206" s="21" t="s">
        <v>1024</v>
      </c>
      <c r="I206" s="21" t="s">
        <v>689</v>
      </c>
      <c r="J206" s="21" t="s">
        <v>679</v>
      </c>
      <c r="K206" s="16" t="s">
        <v>904</v>
      </c>
    </row>
    <row r="207" ht="34" customHeight="1" spans="1:11">
      <c r="A207" s="17" t="s">
        <v>644</v>
      </c>
      <c r="B207" s="21" t="s">
        <v>643</v>
      </c>
      <c r="C207" s="16" t="s">
        <v>1011</v>
      </c>
      <c r="D207" s="21" t="s">
        <v>695</v>
      </c>
      <c r="E207" s="21" t="s">
        <v>789</v>
      </c>
      <c r="F207" s="16" t="s">
        <v>1025</v>
      </c>
      <c r="G207" s="21" t="s">
        <v>676</v>
      </c>
      <c r="H207" s="21" t="s">
        <v>1026</v>
      </c>
      <c r="I207" s="21" t="s">
        <v>689</v>
      </c>
      <c r="J207" s="21" t="s">
        <v>679</v>
      </c>
      <c r="K207" s="16" t="s">
        <v>1027</v>
      </c>
    </row>
    <row r="208" ht="34" customHeight="1" spans="1:11">
      <c r="A208" s="17" t="s">
        <v>644</v>
      </c>
      <c r="B208" s="21" t="s">
        <v>643</v>
      </c>
      <c r="C208" s="16" t="s">
        <v>1011</v>
      </c>
      <c r="D208" s="21" t="s">
        <v>700</v>
      </c>
      <c r="E208" s="21" t="s">
        <v>701</v>
      </c>
      <c r="F208" s="16" t="s">
        <v>920</v>
      </c>
      <c r="G208" s="21" t="s">
        <v>676</v>
      </c>
      <c r="H208" s="21" t="s">
        <v>688</v>
      </c>
      <c r="I208" s="21" t="s">
        <v>689</v>
      </c>
      <c r="J208" s="21" t="s">
        <v>679</v>
      </c>
      <c r="K208" s="16" t="s">
        <v>920</v>
      </c>
    </row>
    <row r="209" ht="34" customHeight="1" spans="1:11">
      <c r="A209" s="17" t="s">
        <v>644</v>
      </c>
      <c r="B209" s="21" t="s">
        <v>643</v>
      </c>
      <c r="C209" s="16" t="s">
        <v>1011</v>
      </c>
      <c r="D209" s="21" t="s">
        <v>700</v>
      </c>
      <c r="E209" s="21" t="s">
        <v>701</v>
      </c>
      <c r="F209" s="16" t="s">
        <v>939</v>
      </c>
      <c r="G209" s="21" t="s">
        <v>676</v>
      </c>
      <c r="H209" s="21" t="s">
        <v>713</v>
      </c>
      <c r="I209" s="21" t="s">
        <v>689</v>
      </c>
      <c r="J209" s="21" t="s">
        <v>679</v>
      </c>
      <c r="K209" s="16" t="s">
        <v>1028</v>
      </c>
    </row>
    <row r="210" ht="34" customHeight="1" spans="1:11">
      <c r="A210" s="16"/>
      <c r="B210" s="21" t="s">
        <v>57</v>
      </c>
      <c r="C210" s="16"/>
      <c r="D210" s="21"/>
      <c r="E210" s="21"/>
      <c r="F210" s="16"/>
      <c r="G210" s="21"/>
      <c r="H210" s="21"/>
      <c r="I210" s="21"/>
      <c r="J210" s="21"/>
      <c r="K210" s="16"/>
    </row>
    <row r="211" ht="34" customHeight="1" spans="1:11">
      <c r="A211" s="17" t="s">
        <v>649</v>
      </c>
      <c r="B211" s="21" t="s">
        <v>648</v>
      </c>
      <c r="C211" s="16" t="s">
        <v>1029</v>
      </c>
      <c r="D211" s="21" t="s">
        <v>673</v>
      </c>
      <c r="E211" s="21" t="s">
        <v>674</v>
      </c>
      <c r="F211" s="16" t="s">
        <v>1030</v>
      </c>
      <c r="G211" s="21" t="s">
        <v>676</v>
      </c>
      <c r="H211" s="21" t="s">
        <v>802</v>
      </c>
      <c r="I211" s="21" t="s">
        <v>685</v>
      </c>
      <c r="J211" s="21" t="s">
        <v>679</v>
      </c>
      <c r="K211" s="16" t="s">
        <v>1031</v>
      </c>
    </row>
    <row r="212" ht="34" customHeight="1" spans="1:11">
      <c r="A212" s="17" t="s">
        <v>649</v>
      </c>
      <c r="B212" s="21" t="s">
        <v>648</v>
      </c>
      <c r="C212" s="16" t="s">
        <v>1029</v>
      </c>
      <c r="D212" s="21" t="s">
        <v>673</v>
      </c>
      <c r="E212" s="21" t="s">
        <v>674</v>
      </c>
      <c r="F212" s="16" t="s">
        <v>1004</v>
      </c>
      <c r="G212" s="21" t="s">
        <v>676</v>
      </c>
      <c r="H212" s="21" t="s">
        <v>1032</v>
      </c>
      <c r="I212" s="21" t="s">
        <v>710</v>
      </c>
      <c r="J212" s="21" t="s">
        <v>679</v>
      </c>
      <c r="K212" s="16" t="s">
        <v>1033</v>
      </c>
    </row>
    <row r="213" ht="34" customHeight="1" spans="1:11">
      <c r="A213" s="17" t="s">
        <v>649</v>
      </c>
      <c r="B213" s="21" t="s">
        <v>648</v>
      </c>
      <c r="C213" s="16" t="s">
        <v>1029</v>
      </c>
      <c r="D213" s="21" t="s">
        <v>673</v>
      </c>
      <c r="E213" s="21" t="s">
        <v>686</v>
      </c>
      <c r="F213" s="16" t="s">
        <v>901</v>
      </c>
      <c r="G213" s="21" t="s">
        <v>676</v>
      </c>
      <c r="H213" s="21" t="s">
        <v>1034</v>
      </c>
      <c r="I213" s="21" t="s">
        <v>710</v>
      </c>
      <c r="J213" s="21" t="s">
        <v>679</v>
      </c>
      <c r="K213" s="16" t="s">
        <v>1035</v>
      </c>
    </row>
    <row r="214" ht="34" customHeight="1" spans="1:11">
      <c r="A214" s="17" t="s">
        <v>649</v>
      </c>
      <c r="B214" s="21" t="s">
        <v>648</v>
      </c>
      <c r="C214" s="16" t="s">
        <v>1029</v>
      </c>
      <c r="D214" s="21" t="s">
        <v>673</v>
      </c>
      <c r="E214" s="21" t="s">
        <v>686</v>
      </c>
      <c r="F214" s="16" t="s">
        <v>904</v>
      </c>
      <c r="G214" s="21" t="s">
        <v>676</v>
      </c>
      <c r="H214" s="21" t="s">
        <v>703</v>
      </c>
      <c r="I214" s="21" t="s">
        <v>689</v>
      </c>
      <c r="J214" s="21" t="s">
        <v>679</v>
      </c>
      <c r="K214" s="16" t="s">
        <v>1036</v>
      </c>
    </row>
    <row r="215" ht="34" customHeight="1" spans="1:11">
      <c r="A215" s="17" t="s">
        <v>649</v>
      </c>
      <c r="B215" s="21" t="s">
        <v>648</v>
      </c>
      <c r="C215" s="16" t="s">
        <v>1029</v>
      </c>
      <c r="D215" s="21" t="s">
        <v>673</v>
      </c>
      <c r="E215" s="21" t="s">
        <v>686</v>
      </c>
      <c r="F215" s="16" t="s">
        <v>1037</v>
      </c>
      <c r="G215" s="21" t="s">
        <v>676</v>
      </c>
      <c r="H215" s="21" t="s">
        <v>713</v>
      </c>
      <c r="I215" s="21" t="s">
        <v>911</v>
      </c>
      <c r="J215" s="21" t="s">
        <v>679</v>
      </c>
      <c r="K215" s="16" t="s">
        <v>1038</v>
      </c>
    </row>
    <row r="216" ht="34" customHeight="1" spans="1:11">
      <c r="A216" s="17" t="s">
        <v>649</v>
      </c>
      <c r="B216" s="21" t="s">
        <v>648</v>
      </c>
      <c r="C216" s="16" t="s">
        <v>1029</v>
      </c>
      <c r="D216" s="21" t="s">
        <v>673</v>
      </c>
      <c r="E216" s="21" t="s">
        <v>690</v>
      </c>
      <c r="F216" s="16" t="s">
        <v>691</v>
      </c>
      <c r="G216" s="21" t="s">
        <v>692</v>
      </c>
      <c r="H216" s="21" t="s">
        <v>1022</v>
      </c>
      <c r="I216" s="21" t="s">
        <v>911</v>
      </c>
      <c r="J216" s="21" t="s">
        <v>679</v>
      </c>
      <c r="K216" s="16" t="s">
        <v>1039</v>
      </c>
    </row>
    <row r="217" ht="34" customHeight="1" spans="1:11">
      <c r="A217" s="17" t="s">
        <v>649</v>
      </c>
      <c r="B217" s="21" t="s">
        <v>648</v>
      </c>
      <c r="C217" s="16" t="s">
        <v>1029</v>
      </c>
      <c r="D217" s="21" t="s">
        <v>695</v>
      </c>
      <c r="E217" s="21" t="s">
        <v>914</v>
      </c>
      <c r="F217" s="16" t="s">
        <v>915</v>
      </c>
      <c r="G217" s="21" t="s">
        <v>676</v>
      </c>
      <c r="H217" s="21" t="s">
        <v>907</v>
      </c>
      <c r="I217" s="21" t="s">
        <v>689</v>
      </c>
      <c r="J217" s="21" t="s">
        <v>679</v>
      </c>
      <c r="K217" s="16" t="s">
        <v>1040</v>
      </c>
    </row>
    <row r="218" ht="34" customHeight="1" spans="1:11">
      <c r="A218" s="17" t="s">
        <v>649</v>
      </c>
      <c r="B218" s="21" t="s">
        <v>648</v>
      </c>
      <c r="C218" s="16" t="s">
        <v>1029</v>
      </c>
      <c r="D218" s="21" t="s">
        <v>695</v>
      </c>
      <c r="E218" s="21" t="s">
        <v>914</v>
      </c>
      <c r="F218" s="16" t="s">
        <v>1041</v>
      </c>
      <c r="G218" s="21" t="s">
        <v>676</v>
      </c>
      <c r="H218" s="21" t="s">
        <v>234</v>
      </c>
      <c r="I218" s="21" t="s">
        <v>689</v>
      </c>
      <c r="J218" s="21" t="s">
        <v>679</v>
      </c>
      <c r="K218" s="16" t="s">
        <v>1042</v>
      </c>
    </row>
    <row r="219" ht="34" customHeight="1" spans="1:11">
      <c r="A219" s="17" t="s">
        <v>649</v>
      </c>
      <c r="B219" s="21" t="s">
        <v>648</v>
      </c>
      <c r="C219" s="16" t="s">
        <v>1029</v>
      </c>
      <c r="D219" s="21" t="s">
        <v>695</v>
      </c>
      <c r="E219" s="21" t="s">
        <v>696</v>
      </c>
      <c r="F219" s="16" t="s">
        <v>1043</v>
      </c>
      <c r="G219" s="21" t="s">
        <v>682</v>
      </c>
      <c r="H219" s="21" t="s">
        <v>928</v>
      </c>
      <c r="I219" s="21" t="s">
        <v>725</v>
      </c>
      <c r="J219" s="21" t="s">
        <v>699</v>
      </c>
      <c r="K219" s="16" t="s">
        <v>1044</v>
      </c>
    </row>
    <row r="220" ht="34" customHeight="1" spans="1:11">
      <c r="A220" s="17" t="s">
        <v>649</v>
      </c>
      <c r="B220" s="21" t="s">
        <v>648</v>
      </c>
      <c r="C220" s="16" t="s">
        <v>1029</v>
      </c>
      <c r="D220" s="21" t="s">
        <v>700</v>
      </c>
      <c r="E220" s="21" t="s">
        <v>701</v>
      </c>
      <c r="F220" s="16" t="s">
        <v>920</v>
      </c>
      <c r="G220" s="21" t="s">
        <v>676</v>
      </c>
      <c r="H220" s="21" t="s">
        <v>688</v>
      </c>
      <c r="I220" s="21" t="s">
        <v>689</v>
      </c>
      <c r="J220" s="21" t="s">
        <v>679</v>
      </c>
      <c r="K220" s="16" t="s">
        <v>1045</v>
      </c>
    </row>
    <row r="221" ht="34" customHeight="1" spans="1:11">
      <c r="A221" s="17" t="s">
        <v>647</v>
      </c>
      <c r="B221" s="21" t="s">
        <v>646</v>
      </c>
      <c r="C221" s="16" t="s">
        <v>1046</v>
      </c>
      <c r="D221" s="21" t="s">
        <v>673</v>
      </c>
      <c r="E221" s="21" t="s">
        <v>686</v>
      </c>
      <c r="F221" s="16" t="s">
        <v>1047</v>
      </c>
      <c r="G221" s="21" t="s">
        <v>676</v>
      </c>
      <c r="H221" s="21" t="s">
        <v>779</v>
      </c>
      <c r="I221" s="21" t="s">
        <v>689</v>
      </c>
      <c r="J221" s="21" t="s">
        <v>679</v>
      </c>
      <c r="K221" s="16" t="s">
        <v>1048</v>
      </c>
    </row>
    <row r="222" ht="34" customHeight="1" spans="1:11">
      <c r="A222" s="17" t="s">
        <v>647</v>
      </c>
      <c r="B222" s="21" t="s">
        <v>646</v>
      </c>
      <c r="C222" s="16" t="s">
        <v>1046</v>
      </c>
      <c r="D222" s="21" t="s">
        <v>673</v>
      </c>
      <c r="E222" s="21" t="s">
        <v>686</v>
      </c>
      <c r="F222" s="16" t="s">
        <v>1049</v>
      </c>
      <c r="G222" s="21" t="s">
        <v>676</v>
      </c>
      <c r="H222" s="21" t="s">
        <v>703</v>
      </c>
      <c r="I222" s="21" t="s">
        <v>689</v>
      </c>
      <c r="J222" s="21" t="s">
        <v>679</v>
      </c>
      <c r="K222" s="16" t="s">
        <v>1050</v>
      </c>
    </row>
    <row r="223" ht="34" customHeight="1" spans="1:11">
      <c r="A223" s="17" t="s">
        <v>647</v>
      </c>
      <c r="B223" s="21" t="s">
        <v>646</v>
      </c>
      <c r="C223" s="16" t="s">
        <v>1046</v>
      </c>
      <c r="D223" s="21" t="s">
        <v>673</v>
      </c>
      <c r="E223" s="21" t="s">
        <v>686</v>
      </c>
      <c r="F223" s="16" t="s">
        <v>1051</v>
      </c>
      <c r="G223" s="21" t="s">
        <v>676</v>
      </c>
      <c r="H223" s="21" t="s">
        <v>693</v>
      </c>
      <c r="I223" s="21" t="s">
        <v>678</v>
      </c>
      <c r="J223" s="21" t="s">
        <v>679</v>
      </c>
      <c r="K223" s="16" t="s">
        <v>1052</v>
      </c>
    </row>
    <row r="224" ht="34" customHeight="1" spans="1:11">
      <c r="A224" s="17" t="s">
        <v>647</v>
      </c>
      <c r="B224" s="21" t="s">
        <v>646</v>
      </c>
      <c r="C224" s="16" t="s">
        <v>1046</v>
      </c>
      <c r="D224" s="21" t="s">
        <v>695</v>
      </c>
      <c r="E224" s="21" t="s">
        <v>696</v>
      </c>
      <c r="F224" s="16" t="s">
        <v>1053</v>
      </c>
      <c r="G224" s="21" t="s">
        <v>676</v>
      </c>
      <c r="H224" s="21" t="s">
        <v>688</v>
      </c>
      <c r="I224" s="21" t="s">
        <v>689</v>
      </c>
      <c r="J224" s="21" t="s">
        <v>679</v>
      </c>
      <c r="K224" s="16" t="s">
        <v>1054</v>
      </c>
    </row>
    <row r="225" ht="34" customHeight="1" spans="1:11">
      <c r="A225" s="17" t="s">
        <v>647</v>
      </c>
      <c r="B225" s="21" t="s">
        <v>646</v>
      </c>
      <c r="C225" s="16" t="s">
        <v>1046</v>
      </c>
      <c r="D225" s="21" t="s">
        <v>700</v>
      </c>
      <c r="E225" s="21" t="s">
        <v>701</v>
      </c>
      <c r="F225" s="16" t="s">
        <v>1055</v>
      </c>
      <c r="G225" s="21" t="s">
        <v>676</v>
      </c>
      <c r="H225" s="21" t="s">
        <v>688</v>
      </c>
      <c r="I225" s="21" t="s">
        <v>689</v>
      </c>
      <c r="J225" s="21" t="s">
        <v>679</v>
      </c>
      <c r="K225" s="16" t="s">
        <v>1054</v>
      </c>
    </row>
    <row r="226" ht="34" customHeight="1" spans="1:11">
      <c r="A226" s="16"/>
      <c r="B226" s="21" t="s">
        <v>63</v>
      </c>
      <c r="C226" s="16"/>
      <c r="D226" s="21"/>
      <c r="E226" s="21"/>
      <c r="F226" s="16"/>
      <c r="G226" s="21"/>
      <c r="H226" s="21"/>
      <c r="I226" s="21"/>
      <c r="J226" s="21"/>
      <c r="K226" s="16"/>
    </row>
    <row r="227" ht="34" customHeight="1" spans="1:11">
      <c r="A227" s="17" t="s">
        <v>547</v>
      </c>
      <c r="B227" s="21" t="s">
        <v>470</v>
      </c>
      <c r="C227" s="16" t="s">
        <v>1056</v>
      </c>
      <c r="D227" s="21" t="s">
        <v>673</v>
      </c>
      <c r="E227" s="21" t="s">
        <v>674</v>
      </c>
      <c r="F227" s="16" t="s">
        <v>1057</v>
      </c>
      <c r="G227" s="21" t="s">
        <v>676</v>
      </c>
      <c r="H227" s="21" t="s">
        <v>1058</v>
      </c>
      <c r="I227" s="21" t="s">
        <v>678</v>
      </c>
      <c r="J227" s="21" t="s">
        <v>679</v>
      </c>
      <c r="K227" s="16" t="s">
        <v>924</v>
      </c>
    </row>
    <row r="228" ht="34" customHeight="1" spans="1:11">
      <c r="A228" s="17" t="s">
        <v>547</v>
      </c>
      <c r="B228" s="21" t="s">
        <v>470</v>
      </c>
      <c r="C228" s="16" t="s">
        <v>1056</v>
      </c>
      <c r="D228" s="21" t="s">
        <v>695</v>
      </c>
      <c r="E228" s="21" t="s">
        <v>696</v>
      </c>
      <c r="F228" s="16" t="s">
        <v>1043</v>
      </c>
      <c r="G228" s="21" t="s">
        <v>682</v>
      </c>
      <c r="H228" s="21" t="s">
        <v>928</v>
      </c>
      <c r="I228" s="21"/>
      <c r="J228" s="21" t="s">
        <v>699</v>
      </c>
      <c r="K228" s="16" t="s">
        <v>1059</v>
      </c>
    </row>
    <row r="229" ht="34" customHeight="1" spans="1:11">
      <c r="A229" s="17" t="s">
        <v>547</v>
      </c>
      <c r="B229" s="21" t="s">
        <v>470</v>
      </c>
      <c r="C229" s="16" t="s">
        <v>1056</v>
      </c>
      <c r="D229" s="21" t="s">
        <v>700</v>
      </c>
      <c r="E229" s="21" t="s">
        <v>701</v>
      </c>
      <c r="F229" s="16" t="s">
        <v>930</v>
      </c>
      <c r="G229" s="21" t="s">
        <v>676</v>
      </c>
      <c r="H229" s="21" t="s">
        <v>703</v>
      </c>
      <c r="I229" s="21" t="s">
        <v>689</v>
      </c>
      <c r="J229" s="21" t="s">
        <v>679</v>
      </c>
      <c r="K229" s="16" t="s">
        <v>931</v>
      </c>
    </row>
    <row r="230" ht="34" customHeight="1" spans="1:11">
      <c r="A230" s="17" t="s">
        <v>547</v>
      </c>
      <c r="B230" s="21" t="s">
        <v>470</v>
      </c>
      <c r="C230" s="16" t="s">
        <v>1056</v>
      </c>
      <c r="D230" s="21" t="s">
        <v>700</v>
      </c>
      <c r="E230" s="21" t="s">
        <v>701</v>
      </c>
      <c r="F230" s="16" t="s">
        <v>932</v>
      </c>
      <c r="G230" s="21" t="s">
        <v>676</v>
      </c>
      <c r="H230" s="21" t="s">
        <v>703</v>
      </c>
      <c r="I230" s="21" t="s">
        <v>689</v>
      </c>
      <c r="J230" s="21" t="s">
        <v>679</v>
      </c>
      <c r="K230" s="16" t="s">
        <v>933</v>
      </c>
    </row>
    <row r="231" ht="34" customHeight="1" spans="1:11">
      <c r="A231" s="17" t="s">
        <v>652</v>
      </c>
      <c r="B231" s="21" t="s">
        <v>651</v>
      </c>
      <c r="C231" s="16" t="s">
        <v>1060</v>
      </c>
      <c r="D231" s="21" t="s">
        <v>673</v>
      </c>
      <c r="E231" s="21" t="s">
        <v>674</v>
      </c>
      <c r="F231" s="16" t="s">
        <v>1061</v>
      </c>
      <c r="G231" s="21" t="s">
        <v>682</v>
      </c>
      <c r="H231" s="21" t="s">
        <v>1062</v>
      </c>
      <c r="I231" s="21" t="s">
        <v>683</v>
      </c>
      <c r="J231" s="21" t="s">
        <v>679</v>
      </c>
      <c r="K231" s="16" t="s">
        <v>1063</v>
      </c>
    </row>
    <row r="232" ht="34" customHeight="1" spans="1:11">
      <c r="A232" s="17" t="s">
        <v>652</v>
      </c>
      <c r="B232" s="21" t="s">
        <v>651</v>
      </c>
      <c r="C232" s="16" t="s">
        <v>1060</v>
      </c>
      <c r="D232" s="21" t="s">
        <v>673</v>
      </c>
      <c r="E232" s="21" t="s">
        <v>674</v>
      </c>
      <c r="F232" s="16" t="s">
        <v>1064</v>
      </c>
      <c r="G232" s="21" t="s">
        <v>692</v>
      </c>
      <c r="H232" s="21" t="s">
        <v>1065</v>
      </c>
      <c r="I232" s="21" t="s">
        <v>678</v>
      </c>
      <c r="J232" s="21" t="s">
        <v>679</v>
      </c>
      <c r="K232" s="16" t="s">
        <v>1066</v>
      </c>
    </row>
    <row r="233" ht="34" customHeight="1" spans="1:11">
      <c r="A233" s="17" t="s">
        <v>652</v>
      </c>
      <c r="B233" s="21" t="s">
        <v>651</v>
      </c>
      <c r="C233" s="16" t="s">
        <v>1060</v>
      </c>
      <c r="D233" s="21" t="s">
        <v>673</v>
      </c>
      <c r="E233" s="21" t="s">
        <v>686</v>
      </c>
      <c r="F233" s="16" t="s">
        <v>1067</v>
      </c>
      <c r="G233" s="21" t="s">
        <v>682</v>
      </c>
      <c r="H233" s="21" t="s">
        <v>693</v>
      </c>
      <c r="I233" s="21" t="s">
        <v>689</v>
      </c>
      <c r="J233" s="21" t="s">
        <v>679</v>
      </c>
      <c r="K233" s="16" t="s">
        <v>1068</v>
      </c>
    </row>
    <row r="234" ht="34" customHeight="1" spans="1:11">
      <c r="A234" s="17" t="s">
        <v>652</v>
      </c>
      <c r="B234" s="21" t="s">
        <v>651</v>
      </c>
      <c r="C234" s="16" t="s">
        <v>1060</v>
      </c>
      <c r="D234" s="21" t="s">
        <v>673</v>
      </c>
      <c r="E234" s="21" t="s">
        <v>686</v>
      </c>
      <c r="F234" s="16" t="s">
        <v>1069</v>
      </c>
      <c r="G234" s="21" t="s">
        <v>682</v>
      </c>
      <c r="H234" s="21" t="s">
        <v>693</v>
      </c>
      <c r="I234" s="21" t="s">
        <v>689</v>
      </c>
      <c r="J234" s="21" t="s">
        <v>679</v>
      </c>
      <c r="K234" s="16" t="s">
        <v>1070</v>
      </c>
    </row>
    <row r="235" ht="34" customHeight="1" spans="1:11">
      <c r="A235" s="17" t="s">
        <v>652</v>
      </c>
      <c r="B235" s="21" t="s">
        <v>651</v>
      </c>
      <c r="C235" s="16" t="s">
        <v>1060</v>
      </c>
      <c r="D235" s="21" t="s">
        <v>673</v>
      </c>
      <c r="E235" s="21" t="s">
        <v>717</v>
      </c>
      <c r="F235" s="16" t="s">
        <v>1071</v>
      </c>
      <c r="G235" s="21" t="s">
        <v>682</v>
      </c>
      <c r="H235" s="21" t="s">
        <v>693</v>
      </c>
      <c r="I235" s="21" t="s">
        <v>689</v>
      </c>
      <c r="J235" s="21" t="s">
        <v>679</v>
      </c>
      <c r="K235" s="16" t="s">
        <v>1072</v>
      </c>
    </row>
    <row r="236" ht="34" customHeight="1" spans="1:11">
      <c r="A236" s="17" t="s">
        <v>652</v>
      </c>
      <c r="B236" s="21" t="s">
        <v>651</v>
      </c>
      <c r="C236" s="16" t="s">
        <v>1060</v>
      </c>
      <c r="D236" s="21" t="s">
        <v>673</v>
      </c>
      <c r="E236" s="21" t="s">
        <v>717</v>
      </c>
      <c r="F236" s="16" t="s">
        <v>1073</v>
      </c>
      <c r="G236" s="21" t="s">
        <v>682</v>
      </c>
      <c r="H236" s="21" t="s">
        <v>719</v>
      </c>
      <c r="I236" s="21" t="s">
        <v>689</v>
      </c>
      <c r="J236" s="21" t="s">
        <v>679</v>
      </c>
      <c r="K236" s="16" t="s">
        <v>1066</v>
      </c>
    </row>
    <row r="237" ht="34" customHeight="1" spans="1:11">
      <c r="A237" s="17" t="s">
        <v>652</v>
      </c>
      <c r="B237" s="21" t="s">
        <v>651</v>
      </c>
      <c r="C237" s="16" t="s">
        <v>1060</v>
      </c>
      <c r="D237" s="21" t="s">
        <v>695</v>
      </c>
      <c r="E237" s="21" t="s">
        <v>696</v>
      </c>
      <c r="F237" s="16" t="s">
        <v>1074</v>
      </c>
      <c r="G237" s="21" t="s">
        <v>682</v>
      </c>
      <c r="H237" s="21" t="s">
        <v>693</v>
      </c>
      <c r="I237" s="21" t="s">
        <v>689</v>
      </c>
      <c r="J237" s="21" t="s">
        <v>679</v>
      </c>
      <c r="K237" s="16" t="s">
        <v>1075</v>
      </c>
    </row>
    <row r="238" ht="34" customHeight="1" spans="1:11">
      <c r="A238" s="17" t="s">
        <v>652</v>
      </c>
      <c r="B238" s="21" t="s">
        <v>651</v>
      </c>
      <c r="C238" s="16" t="s">
        <v>1060</v>
      </c>
      <c r="D238" s="21" t="s">
        <v>695</v>
      </c>
      <c r="E238" s="21" t="s">
        <v>696</v>
      </c>
      <c r="F238" s="16" t="s">
        <v>1076</v>
      </c>
      <c r="G238" s="21" t="s">
        <v>682</v>
      </c>
      <c r="H238" s="21" t="s">
        <v>693</v>
      </c>
      <c r="I238" s="21" t="s">
        <v>689</v>
      </c>
      <c r="J238" s="21" t="s">
        <v>679</v>
      </c>
      <c r="K238" s="16" t="s">
        <v>1070</v>
      </c>
    </row>
    <row r="239" ht="34" customHeight="1" spans="1:11">
      <c r="A239" s="17" t="s">
        <v>652</v>
      </c>
      <c r="B239" s="21" t="s">
        <v>651</v>
      </c>
      <c r="C239" s="16" t="s">
        <v>1060</v>
      </c>
      <c r="D239" s="21" t="s">
        <v>700</v>
      </c>
      <c r="E239" s="21" t="s">
        <v>701</v>
      </c>
      <c r="F239" s="16" t="s">
        <v>1077</v>
      </c>
      <c r="G239" s="21" t="s">
        <v>676</v>
      </c>
      <c r="H239" s="21" t="s">
        <v>719</v>
      </c>
      <c r="I239" s="21" t="s">
        <v>689</v>
      </c>
      <c r="J239" s="21" t="s">
        <v>679</v>
      </c>
      <c r="K239" s="16" t="s">
        <v>1078</v>
      </c>
    </row>
    <row r="240" ht="34" customHeight="1" spans="1:11">
      <c r="A240" s="16"/>
      <c r="B240" s="21" t="s">
        <v>65</v>
      </c>
      <c r="C240" s="16"/>
      <c r="D240" s="21"/>
      <c r="E240" s="21"/>
      <c r="F240" s="16"/>
      <c r="G240" s="21"/>
      <c r="H240" s="21"/>
      <c r="I240" s="21"/>
      <c r="J240" s="21"/>
      <c r="K240" s="16"/>
    </row>
    <row r="241" ht="34" customHeight="1" spans="1:11">
      <c r="A241" s="17" t="s">
        <v>659</v>
      </c>
      <c r="B241" s="21" t="s">
        <v>658</v>
      </c>
      <c r="C241" s="16" t="s">
        <v>1079</v>
      </c>
      <c r="D241" s="21" t="s">
        <v>673</v>
      </c>
      <c r="E241" s="21" t="s">
        <v>674</v>
      </c>
      <c r="F241" s="16" t="s">
        <v>1080</v>
      </c>
      <c r="G241" s="21" t="s">
        <v>676</v>
      </c>
      <c r="H241" s="21" t="s">
        <v>214</v>
      </c>
      <c r="I241" s="21" t="s">
        <v>685</v>
      </c>
      <c r="J241" s="21" t="s">
        <v>679</v>
      </c>
      <c r="K241" s="16" t="s">
        <v>1081</v>
      </c>
    </row>
    <row r="242" ht="34" customHeight="1" spans="1:11">
      <c r="A242" s="17" t="s">
        <v>659</v>
      </c>
      <c r="B242" s="21" t="s">
        <v>658</v>
      </c>
      <c r="C242" s="16" t="s">
        <v>1079</v>
      </c>
      <c r="D242" s="21" t="s">
        <v>673</v>
      </c>
      <c r="E242" s="21" t="s">
        <v>674</v>
      </c>
      <c r="F242" s="16" t="s">
        <v>1082</v>
      </c>
      <c r="G242" s="21" t="s">
        <v>676</v>
      </c>
      <c r="H242" s="21" t="s">
        <v>214</v>
      </c>
      <c r="I242" s="21" t="s">
        <v>685</v>
      </c>
      <c r="J242" s="21" t="s">
        <v>679</v>
      </c>
      <c r="K242" s="16" t="s">
        <v>1083</v>
      </c>
    </row>
    <row r="243" ht="34" customHeight="1" spans="1:11">
      <c r="A243" s="17" t="s">
        <v>659</v>
      </c>
      <c r="B243" s="21" t="s">
        <v>658</v>
      </c>
      <c r="C243" s="16" t="s">
        <v>1079</v>
      </c>
      <c r="D243" s="21" t="s">
        <v>673</v>
      </c>
      <c r="E243" s="21" t="s">
        <v>686</v>
      </c>
      <c r="F243" s="16" t="s">
        <v>1084</v>
      </c>
      <c r="G243" s="21" t="s">
        <v>682</v>
      </c>
      <c r="H243" s="21" t="s">
        <v>894</v>
      </c>
      <c r="I243" s="21" t="s">
        <v>698</v>
      </c>
      <c r="J243" s="21" t="s">
        <v>699</v>
      </c>
      <c r="K243" s="16" t="s">
        <v>1084</v>
      </c>
    </row>
    <row r="244" ht="34" customHeight="1" spans="1:11">
      <c r="A244" s="17" t="s">
        <v>659</v>
      </c>
      <c r="B244" s="21" t="s">
        <v>658</v>
      </c>
      <c r="C244" s="16" t="s">
        <v>1079</v>
      </c>
      <c r="D244" s="21" t="s">
        <v>673</v>
      </c>
      <c r="E244" s="21" t="s">
        <v>686</v>
      </c>
      <c r="F244" s="16" t="s">
        <v>1085</v>
      </c>
      <c r="G244" s="21" t="s">
        <v>676</v>
      </c>
      <c r="H244" s="21" t="s">
        <v>817</v>
      </c>
      <c r="I244" s="21" t="s">
        <v>689</v>
      </c>
      <c r="J244" s="21" t="s">
        <v>679</v>
      </c>
      <c r="K244" s="16" t="s">
        <v>1086</v>
      </c>
    </row>
    <row r="245" ht="34" customHeight="1" spans="1:11">
      <c r="A245" s="17" t="s">
        <v>659</v>
      </c>
      <c r="B245" s="21" t="s">
        <v>658</v>
      </c>
      <c r="C245" s="16" t="s">
        <v>1079</v>
      </c>
      <c r="D245" s="21" t="s">
        <v>695</v>
      </c>
      <c r="E245" s="21" t="s">
        <v>696</v>
      </c>
      <c r="F245" s="16" t="s">
        <v>1087</v>
      </c>
      <c r="G245" s="21" t="s">
        <v>676</v>
      </c>
      <c r="H245" s="21" t="s">
        <v>688</v>
      </c>
      <c r="I245" s="21" t="s">
        <v>689</v>
      </c>
      <c r="J245" s="21" t="s">
        <v>679</v>
      </c>
      <c r="K245" s="16" t="s">
        <v>1088</v>
      </c>
    </row>
    <row r="246" ht="34" customHeight="1" spans="1:11">
      <c r="A246" s="17" t="s">
        <v>659</v>
      </c>
      <c r="B246" s="21" t="s">
        <v>658</v>
      </c>
      <c r="C246" s="16" t="s">
        <v>1079</v>
      </c>
      <c r="D246" s="21" t="s">
        <v>695</v>
      </c>
      <c r="E246" s="21" t="s">
        <v>789</v>
      </c>
      <c r="F246" s="16" t="s">
        <v>1089</v>
      </c>
      <c r="G246" s="21" t="s">
        <v>676</v>
      </c>
      <c r="H246" s="21" t="s">
        <v>688</v>
      </c>
      <c r="I246" s="21" t="s">
        <v>689</v>
      </c>
      <c r="J246" s="21" t="s">
        <v>679</v>
      </c>
      <c r="K246" s="16" t="s">
        <v>1090</v>
      </c>
    </row>
    <row r="247" ht="34" customHeight="1" spans="1:11">
      <c r="A247" s="17" t="s">
        <v>659</v>
      </c>
      <c r="B247" s="21" t="s">
        <v>658</v>
      </c>
      <c r="C247" s="16" t="s">
        <v>1079</v>
      </c>
      <c r="D247" s="21" t="s">
        <v>700</v>
      </c>
      <c r="E247" s="21" t="s">
        <v>701</v>
      </c>
      <c r="F247" s="16" t="s">
        <v>1091</v>
      </c>
      <c r="G247" s="21" t="s">
        <v>676</v>
      </c>
      <c r="H247" s="21" t="s">
        <v>703</v>
      </c>
      <c r="I247" s="21" t="s">
        <v>689</v>
      </c>
      <c r="J247" s="21" t="s">
        <v>679</v>
      </c>
      <c r="K247" s="16" t="s">
        <v>1092</v>
      </c>
    </row>
    <row r="248" ht="34" customHeight="1" spans="1:11">
      <c r="A248" s="17" t="s">
        <v>656</v>
      </c>
      <c r="B248" s="21" t="s">
        <v>655</v>
      </c>
      <c r="C248" s="16" t="s">
        <v>1093</v>
      </c>
      <c r="D248" s="21" t="s">
        <v>673</v>
      </c>
      <c r="E248" s="21" t="s">
        <v>674</v>
      </c>
      <c r="F248" s="16" t="s">
        <v>1094</v>
      </c>
      <c r="G248" s="21" t="s">
        <v>682</v>
      </c>
      <c r="H248" s="21" t="s">
        <v>215</v>
      </c>
      <c r="I248" s="21" t="s">
        <v>685</v>
      </c>
      <c r="J248" s="21" t="s">
        <v>679</v>
      </c>
      <c r="K248" s="16" t="s">
        <v>1095</v>
      </c>
    </row>
    <row r="249" ht="34" customHeight="1" spans="1:11">
      <c r="A249" s="17" t="s">
        <v>656</v>
      </c>
      <c r="B249" s="21" t="s">
        <v>655</v>
      </c>
      <c r="C249" s="16" t="s">
        <v>1093</v>
      </c>
      <c r="D249" s="21" t="s">
        <v>673</v>
      </c>
      <c r="E249" s="21" t="s">
        <v>674</v>
      </c>
      <c r="F249" s="16" t="s">
        <v>1096</v>
      </c>
      <c r="G249" s="21" t="s">
        <v>676</v>
      </c>
      <c r="H249" s="21" t="s">
        <v>1097</v>
      </c>
      <c r="I249" s="21" t="s">
        <v>678</v>
      </c>
      <c r="J249" s="21" t="s">
        <v>679</v>
      </c>
      <c r="K249" s="16" t="s">
        <v>1095</v>
      </c>
    </row>
    <row r="250" ht="34" customHeight="1" spans="1:11">
      <c r="A250" s="17" t="s">
        <v>656</v>
      </c>
      <c r="B250" s="21" t="s">
        <v>655</v>
      </c>
      <c r="C250" s="16" t="s">
        <v>1093</v>
      </c>
      <c r="D250" s="21" t="s">
        <v>673</v>
      </c>
      <c r="E250" s="21" t="s">
        <v>690</v>
      </c>
      <c r="F250" s="16" t="s">
        <v>953</v>
      </c>
      <c r="G250" s="21" t="s">
        <v>1098</v>
      </c>
      <c r="H250" s="21" t="s">
        <v>719</v>
      </c>
      <c r="I250" s="21" t="s">
        <v>689</v>
      </c>
      <c r="J250" s="21" t="s">
        <v>679</v>
      </c>
      <c r="K250" s="16" t="s">
        <v>1099</v>
      </c>
    </row>
    <row r="251" ht="34" customHeight="1" spans="1:11">
      <c r="A251" s="17" t="s">
        <v>656</v>
      </c>
      <c r="B251" s="21" t="s">
        <v>655</v>
      </c>
      <c r="C251" s="16" t="s">
        <v>1093</v>
      </c>
      <c r="D251" s="21" t="s">
        <v>695</v>
      </c>
      <c r="E251" s="21" t="s">
        <v>696</v>
      </c>
      <c r="F251" s="16" t="s">
        <v>1100</v>
      </c>
      <c r="G251" s="21" t="s">
        <v>682</v>
      </c>
      <c r="H251" s="21" t="s">
        <v>1100</v>
      </c>
      <c r="I251" s="21" t="s">
        <v>1101</v>
      </c>
      <c r="J251" s="21" t="s">
        <v>699</v>
      </c>
      <c r="K251" s="16" t="s">
        <v>1102</v>
      </c>
    </row>
    <row r="252" ht="34" customHeight="1" spans="1:11">
      <c r="A252" s="17" t="s">
        <v>656</v>
      </c>
      <c r="B252" s="21" t="s">
        <v>655</v>
      </c>
      <c r="C252" s="16" t="s">
        <v>1093</v>
      </c>
      <c r="D252" s="21" t="s">
        <v>700</v>
      </c>
      <c r="E252" s="21" t="s">
        <v>701</v>
      </c>
      <c r="F252" s="16" t="s">
        <v>920</v>
      </c>
      <c r="G252" s="21" t="s">
        <v>682</v>
      </c>
      <c r="H252" s="21" t="s">
        <v>1103</v>
      </c>
      <c r="I252" s="21" t="s">
        <v>689</v>
      </c>
      <c r="J252" s="21" t="s">
        <v>699</v>
      </c>
      <c r="K252" s="16" t="s">
        <v>1104</v>
      </c>
    </row>
    <row r="253" ht="34" customHeight="1" spans="1:11">
      <c r="A253" s="17" t="s">
        <v>654</v>
      </c>
      <c r="B253" s="21" t="s">
        <v>653</v>
      </c>
      <c r="C253" s="16" t="s">
        <v>1105</v>
      </c>
      <c r="D253" s="21" t="s">
        <v>673</v>
      </c>
      <c r="E253" s="21" t="s">
        <v>674</v>
      </c>
      <c r="F253" s="16" t="s">
        <v>1106</v>
      </c>
      <c r="G253" s="21" t="s">
        <v>1098</v>
      </c>
      <c r="H253" s="21" t="s">
        <v>216</v>
      </c>
      <c r="I253" s="21" t="s">
        <v>685</v>
      </c>
      <c r="J253" s="21" t="s">
        <v>679</v>
      </c>
      <c r="K253" s="16" t="s">
        <v>1107</v>
      </c>
    </row>
    <row r="254" ht="34" customHeight="1" spans="1:11">
      <c r="A254" s="17" t="s">
        <v>654</v>
      </c>
      <c r="B254" s="21" t="s">
        <v>653</v>
      </c>
      <c r="C254" s="16" t="s">
        <v>1105</v>
      </c>
      <c r="D254" s="21" t="s">
        <v>673</v>
      </c>
      <c r="E254" s="21" t="s">
        <v>686</v>
      </c>
      <c r="F254" s="16" t="s">
        <v>1108</v>
      </c>
      <c r="G254" s="21" t="s">
        <v>682</v>
      </c>
      <c r="H254" s="21" t="s">
        <v>693</v>
      </c>
      <c r="I254" s="21" t="s">
        <v>689</v>
      </c>
      <c r="J254" s="21" t="s">
        <v>679</v>
      </c>
      <c r="K254" s="16" t="s">
        <v>1109</v>
      </c>
    </row>
    <row r="255" ht="34" customHeight="1" spans="1:11">
      <c r="A255" s="17" t="s">
        <v>654</v>
      </c>
      <c r="B255" s="21" t="s">
        <v>653</v>
      </c>
      <c r="C255" s="16" t="s">
        <v>1105</v>
      </c>
      <c r="D255" s="21" t="s">
        <v>695</v>
      </c>
      <c r="E255" s="21" t="s">
        <v>696</v>
      </c>
      <c r="F255" s="16" t="s">
        <v>1110</v>
      </c>
      <c r="G255" s="21" t="s">
        <v>676</v>
      </c>
      <c r="H255" s="21" t="s">
        <v>719</v>
      </c>
      <c r="I255" s="21" t="s">
        <v>689</v>
      </c>
      <c r="J255" s="21" t="s">
        <v>679</v>
      </c>
      <c r="K255" s="16" t="s">
        <v>1111</v>
      </c>
    </row>
    <row r="256" ht="34" customHeight="1" spans="1:11">
      <c r="A256" s="17" t="s">
        <v>654</v>
      </c>
      <c r="B256" s="21" t="s">
        <v>653</v>
      </c>
      <c r="C256" s="16" t="s">
        <v>1105</v>
      </c>
      <c r="D256" s="21" t="s">
        <v>695</v>
      </c>
      <c r="E256" s="21" t="s">
        <v>696</v>
      </c>
      <c r="F256" s="16" t="s">
        <v>1112</v>
      </c>
      <c r="G256" s="21" t="s">
        <v>676</v>
      </c>
      <c r="H256" s="21" t="s">
        <v>703</v>
      </c>
      <c r="I256" s="21" t="s">
        <v>689</v>
      </c>
      <c r="J256" s="21" t="s">
        <v>679</v>
      </c>
      <c r="K256" s="16" t="s">
        <v>1113</v>
      </c>
    </row>
    <row r="257" ht="34" customHeight="1" spans="1:11">
      <c r="A257" s="17" t="s">
        <v>654</v>
      </c>
      <c r="B257" s="21" t="s">
        <v>653</v>
      </c>
      <c r="C257" s="16" t="s">
        <v>1105</v>
      </c>
      <c r="D257" s="21" t="s">
        <v>695</v>
      </c>
      <c r="E257" s="21" t="s">
        <v>789</v>
      </c>
      <c r="F257" s="16" t="s">
        <v>1089</v>
      </c>
      <c r="G257" s="21" t="s">
        <v>682</v>
      </c>
      <c r="H257" s="21" t="s">
        <v>894</v>
      </c>
      <c r="I257" s="21" t="s">
        <v>698</v>
      </c>
      <c r="J257" s="21" t="s">
        <v>699</v>
      </c>
      <c r="K257" s="16" t="s">
        <v>1114</v>
      </c>
    </row>
    <row r="258" ht="34" customHeight="1" spans="1:11">
      <c r="A258" s="17" t="s">
        <v>654</v>
      </c>
      <c r="B258" s="21" t="s">
        <v>653</v>
      </c>
      <c r="C258" s="16" t="s">
        <v>1105</v>
      </c>
      <c r="D258" s="21" t="s">
        <v>700</v>
      </c>
      <c r="E258" s="21" t="s">
        <v>701</v>
      </c>
      <c r="F258" s="16" t="s">
        <v>920</v>
      </c>
      <c r="G258" s="21" t="s">
        <v>676</v>
      </c>
      <c r="H258" s="21" t="s">
        <v>703</v>
      </c>
      <c r="I258" s="21" t="s">
        <v>689</v>
      </c>
      <c r="J258" s="21" t="s">
        <v>679</v>
      </c>
      <c r="K258" s="16" t="s">
        <v>1115</v>
      </c>
    </row>
  </sheetData>
  <mergeCells count="94">
    <mergeCell ref="B2:K2"/>
    <mergeCell ref="A8:A14"/>
    <mergeCell ref="A15:A19"/>
    <mergeCell ref="A20:A27"/>
    <mergeCell ref="A28:A36"/>
    <mergeCell ref="A37:A60"/>
    <mergeCell ref="A61:A66"/>
    <mergeCell ref="A67:A74"/>
    <mergeCell ref="A75:A81"/>
    <mergeCell ref="A82:A91"/>
    <mergeCell ref="A92:A101"/>
    <mergeCell ref="A102:A109"/>
    <mergeCell ref="A110:A118"/>
    <mergeCell ref="A120:A128"/>
    <mergeCell ref="A130:A134"/>
    <mergeCell ref="A135:A139"/>
    <mergeCell ref="A140:A145"/>
    <mergeCell ref="A146:A151"/>
    <mergeCell ref="A152:A163"/>
    <mergeCell ref="A165:A169"/>
    <mergeCell ref="A170:A177"/>
    <mergeCell ref="A178:A188"/>
    <mergeCell ref="A189:A193"/>
    <mergeCell ref="A195:A199"/>
    <mergeCell ref="A201:A209"/>
    <mergeCell ref="A211:A220"/>
    <mergeCell ref="A221:A225"/>
    <mergeCell ref="A227:A230"/>
    <mergeCell ref="A231:A239"/>
    <mergeCell ref="A241:A247"/>
    <mergeCell ref="A248:A252"/>
    <mergeCell ref="A253:A258"/>
    <mergeCell ref="B8:B14"/>
    <mergeCell ref="B15:B19"/>
    <mergeCell ref="B20:B27"/>
    <mergeCell ref="B28:B36"/>
    <mergeCell ref="B37:B60"/>
    <mergeCell ref="B61:B66"/>
    <mergeCell ref="B67:B74"/>
    <mergeCell ref="B75:B81"/>
    <mergeCell ref="B82:B91"/>
    <mergeCell ref="B92:B101"/>
    <mergeCell ref="B102:B109"/>
    <mergeCell ref="B110:B118"/>
    <mergeCell ref="B120:B128"/>
    <mergeCell ref="B130:B134"/>
    <mergeCell ref="B135:B139"/>
    <mergeCell ref="B140:B145"/>
    <mergeCell ref="B146:B151"/>
    <mergeCell ref="B152:B163"/>
    <mergeCell ref="B165:B169"/>
    <mergeCell ref="B170:B177"/>
    <mergeCell ref="B178:B188"/>
    <mergeCell ref="B189:B193"/>
    <mergeCell ref="B195:B199"/>
    <mergeCell ref="B201:B209"/>
    <mergeCell ref="B211:B220"/>
    <mergeCell ref="B221:B225"/>
    <mergeCell ref="B227:B230"/>
    <mergeCell ref="B231:B239"/>
    <mergeCell ref="B241:B247"/>
    <mergeCell ref="B248:B252"/>
    <mergeCell ref="B253:B258"/>
    <mergeCell ref="C8:C14"/>
    <mergeCell ref="C15:C19"/>
    <mergeCell ref="C20:C27"/>
    <mergeCell ref="C28:C36"/>
    <mergeCell ref="C37:C60"/>
    <mergeCell ref="C61:C66"/>
    <mergeCell ref="C67:C74"/>
    <mergeCell ref="C75:C81"/>
    <mergeCell ref="C82:C91"/>
    <mergeCell ref="C92:C101"/>
    <mergeCell ref="C102:C109"/>
    <mergeCell ref="C110:C118"/>
    <mergeCell ref="C120:C128"/>
    <mergeCell ref="C130:C134"/>
    <mergeCell ref="C135:C139"/>
    <mergeCell ref="C140:C145"/>
    <mergeCell ref="C146:C151"/>
    <mergeCell ref="C152:C163"/>
    <mergeCell ref="C165:C169"/>
    <mergeCell ref="C170:C177"/>
    <mergeCell ref="C178:C188"/>
    <mergeCell ref="C189:C193"/>
    <mergeCell ref="C195:C199"/>
    <mergeCell ref="C201:C209"/>
    <mergeCell ref="C211:C220"/>
    <mergeCell ref="C221:C225"/>
    <mergeCell ref="C227:C230"/>
    <mergeCell ref="C231:C239"/>
    <mergeCell ref="C241:C247"/>
    <mergeCell ref="C248:C252"/>
    <mergeCell ref="C253:C258"/>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38"/>
  <sheetViews>
    <sheetView workbookViewId="0">
      <selection activeCell="D20" sqref="D20"/>
    </sheetView>
  </sheetViews>
  <sheetFormatPr defaultColWidth="9.14166666666667" defaultRowHeight="12" customHeight="1"/>
  <cols>
    <col min="1" max="1" width="20" customWidth="1"/>
    <col min="2" max="2" width="12.6666666666667" style="1" customWidth="1"/>
    <col min="3" max="3" width="17.575" customWidth="1"/>
    <col min="4" max="4" width="14.3333333333333" customWidth="1"/>
    <col min="5" max="5" width="15" customWidth="1"/>
    <col min="6" max="6" width="14" customWidth="1"/>
    <col min="7" max="7" width="13.3333333333333" customWidth="1"/>
    <col min="8" max="8" width="11.1083333333333" customWidth="1"/>
    <col min="9" max="9" width="16.4416666666667" customWidth="1"/>
    <col min="10" max="10" width="12.8916666666667" customWidth="1"/>
    <col min="11" max="11" width="15.225" customWidth="1"/>
  </cols>
  <sheetData>
    <row r="1" ht="17.25" customHeight="1" spans="11:11">
      <c r="K1" s="116" t="s">
        <v>1116</v>
      </c>
    </row>
    <row r="2" ht="28.5" customHeight="1" spans="2:11">
      <c r="B2" s="196" t="s">
        <v>1117</v>
      </c>
      <c r="C2" s="28"/>
      <c r="D2" s="28"/>
      <c r="E2" s="28"/>
      <c r="F2" s="28"/>
      <c r="G2" s="125"/>
      <c r="H2" s="28"/>
      <c r="I2" s="125"/>
      <c r="J2" s="125"/>
      <c r="K2" s="28"/>
    </row>
    <row r="3" ht="17.25" customHeight="1" spans="1:2">
      <c r="A3" t="s">
        <v>2</v>
      </c>
      <c r="B3" s="197"/>
    </row>
    <row r="4" ht="44.25" customHeight="1" spans="1:11">
      <c r="A4" s="198" t="s">
        <v>349</v>
      </c>
      <c r="B4" s="92" t="s">
        <v>662</v>
      </c>
      <c r="C4" s="91" t="s">
        <v>663</v>
      </c>
      <c r="D4" s="91" t="s">
        <v>664</v>
      </c>
      <c r="E4" s="91" t="s">
        <v>665</v>
      </c>
      <c r="F4" s="91" t="s">
        <v>666</v>
      </c>
      <c r="G4" s="99" t="s">
        <v>667</v>
      </c>
      <c r="H4" s="91" t="s">
        <v>668</v>
      </c>
      <c r="I4" s="99" t="s">
        <v>669</v>
      </c>
      <c r="J4" s="99" t="s">
        <v>670</v>
      </c>
      <c r="K4" s="91" t="s">
        <v>671</v>
      </c>
    </row>
    <row r="5" ht="14.25" customHeight="1" spans="1:11">
      <c r="A5" s="199">
        <v>1</v>
      </c>
      <c r="B5" s="200">
        <v>2</v>
      </c>
      <c r="C5" s="201">
        <v>3</v>
      </c>
      <c r="D5" s="202">
        <v>4</v>
      </c>
      <c r="E5" s="202">
        <v>5</v>
      </c>
      <c r="F5" s="202">
        <v>6</v>
      </c>
      <c r="G5" s="202">
        <v>7</v>
      </c>
      <c r="H5" s="201">
        <v>8</v>
      </c>
      <c r="I5" s="202">
        <v>8</v>
      </c>
      <c r="J5" s="201">
        <v>10</v>
      </c>
      <c r="K5" s="201">
        <v>11</v>
      </c>
    </row>
    <row r="6" ht="42" customHeight="1" spans="1:11">
      <c r="A6" s="203"/>
      <c r="B6" s="204"/>
      <c r="C6" s="205"/>
      <c r="D6" s="205"/>
      <c r="E6" s="205"/>
      <c r="F6" s="206"/>
      <c r="G6" s="207"/>
      <c r="H6" s="206"/>
      <c r="I6" s="207"/>
      <c r="J6" s="207"/>
      <c r="K6" s="206"/>
    </row>
    <row r="7" ht="51.75" customHeight="1" spans="1:11">
      <c r="A7" s="208"/>
      <c r="B7" s="209"/>
      <c r="C7" s="210"/>
      <c r="D7" s="209"/>
      <c r="E7" s="210"/>
      <c r="F7" s="210"/>
      <c r="G7" s="210"/>
      <c r="H7" s="210"/>
      <c r="I7" s="210"/>
      <c r="J7" s="210"/>
      <c r="K7" s="212"/>
    </row>
    <row r="8" customHeight="1" spans="1:11">
      <c r="A8" s="211" t="s">
        <v>1118</v>
      </c>
      <c r="B8" s="211"/>
      <c r="C8" s="211"/>
      <c r="D8" s="211"/>
      <c r="E8" s="211"/>
      <c r="F8" s="211"/>
      <c r="G8" s="211"/>
      <c r="H8" s="211"/>
      <c r="I8" s="211"/>
      <c r="J8" s="211"/>
      <c r="K8" s="211"/>
    </row>
    <row r="9" customHeight="1" spans="1:11">
      <c r="A9" s="211"/>
      <c r="B9" s="211"/>
      <c r="C9" s="211"/>
      <c r="D9" s="211"/>
      <c r="E9" s="211"/>
      <c r="F9" s="211"/>
      <c r="G9" s="211"/>
      <c r="H9" s="211"/>
      <c r="I9" s="211"/>
      <c r="J9" s="211"/>
      <c r="K9" s="211"/>
    </row>
    <row r="10" customHeight="1" spans="1:11">
      <c r="A10" s="211"/>
      <c r="B10" s="211"/>
      <c r="C10" s="211"/>
      <c r="D10" s="211"/>
      <c r="E10" s="211"/>
      <c r="F10" s="211"/>
      <c r="G10" s="211"/>
      <c r="H10" s="211"/>
      <c r="I10" s="211"/>
      <c r="J10" s="211"/>
      <c r="K10" s="211"/>
    </row>
    <row r="11" customHeight="1" spans="4:4">
      <c r="D11" s="53"/>
    </row>
    <row r="12" customHeight="1" spans="4:4">
      <c r="D12" s="53"/>
    </row>
    <row r="13" customHeight="1" spans="4:4">
      <c r="D13" s="53"/>
    </row>
    <row r="14" customHeight="1" spans="4:4">
      <c r="D14" s="53"/>
    </row>
    <row r="15" customHeight="1" spans="4:4">
      <c r="D15" s="53"/>
    </row>
    <row r="16" customHeight="1" spans="4:4">
      <c r="D16" s="53"/>
    </row>
    <row r="17" customHeight="1" spans="4:4">
      <c r="D17" s="53"/>
    </row>
    <row r="18" customHeight="1" spans="4:4">
      <c r="D18" s="53"/>
    </row>
    <row r="19" customHeight="1" spans="4:4">
      <c r="D19" s="53"/>
    </row>
    <row r="20" customHeight="1" spans="4:4">
      <c r="D20" s="53"/>
    </row>
    <row r="21" customHeight="1" spans="4:4">
      <c r="D21" s="53"/>
    </row>
    <row r="22" customHeight="1" spans="4:4">
      <c r="D22" s="53"/>
    </row>
    <row r="23" customHeight="1" spans="4:4">
      <c r="D23" s="53"/>
    </row>
    <row r="24" customHeight="1" spans="4:4">
      <c r="D24" s="53"/>
    </row>
    <row r="25" customHeight="1" spans="4:4">
      <c r="D25" s="53"/>
    </row>
    <row r="26" customHeight="1" spans="4:4">
      <c r="D26" s="53"/>
    </row>
    <row r="27" customHeight="1" spans="4:4">
      <c r="D27" s="53"/>
    </row>
    <row r="28" customHeight="1" spans="4:4">
      <c r="D28" s="53"/>
    </row>
    <row r="29" customHeight="1" spans="4:4">
      <c r="D29" s="53"/>
    </row>
    <row r="30" customHeight="1" spans="4:4">
      <c r="D30" s="53"/>
    </row>
    <row r="31" customHeight="1" spans="4:4">
      <c r="D31" s="53"/>
    </row>
    <row r="32" customHeight="1" spans="4:4">
      <c r="D32" s="53"/>
    </row>
    <row r="33" customHeight="1" spans="4:4">
      <c r="D33" s="53"/>
    </row>
    <row r="34" customHeight="1" spans="4:4">
      <c r="D34" s="53"/>
    </row>
    <row r="35" customHeight="1" spans="4:4">
      <c r="D35" s="53"/>
    </row>
    <row r="36" customHeight="1" spans="4:4">
      <c r="D36" s="53"/>
    </row>
    <row r="37" customHeight="1" spans="4:4">
      <c r="D37" s="53"/>
    </row>
    <row r="38" customHeight="1" spans="4:4">
      <c r="D38" s="53"/>
    </row>
  </sheetData>
  <mergeCells count="2">
    <mergeCell ref="B2:K2"/>
    <mergeCell ref="A8:K10"/>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8"/>
  <sheetViews>
    <sheetView workbookViewId="0">
      <selection activeCell="D20" sqref="D20"/>
    </sheetView>
  </sheetViews>
  <sheetFormatPr defaultColWidth="9.14166666666667" defaultRowHeight="14.25" customHeight="1" outlineLevelCol="5"/>
  <cols>
    <col min="1" max="1" width="22.5583333333333" customWidth="1"/>
    <col min="2" max="2" width="15.1083333333333" style="1" customWidth="1"/>
    <col min="3" max="3" width="18.3333333333333" customWidth="1"/>
    <col min="4" max="4" width="22" customWidth="1"/>
    <col min="5" max="6" width="26.85" customWidth="1"/>
  </cols>
  <sheetData>
    <row r="1" ht="12" customHeight="1" spans="1:6">
      <c r="A1" s="168">
        <v>1</v>
      </c>
      <c r="B1" s="169">
        <v>0</v>
      </c>
      <c r="C1" s="168">
        <v>1</v>
      </c>
      <c r="D1" s="188"/>
      <c r="E1" s="188"/>
      <c r="F1" s="165" t="s">
        <v>1119</v>
      </c>
    </row>
    <row r="2" ht="26.25" customHeight="1" spans="1:6">
      <c r="A2" s="172" t="s">
        <v>1120</v>
      </c>
      <c r="B2" s="173" t="s">
        <v>1120</v>
      </c>
      <c r="C2" s="174"/>
      <c r="D2" s="189"/>
      <c r="E2" s="189"/>
      <c r="F2" s="189"/>
    </row>
    <row r="3" ht="13.5" customHeight="1" spans="1:6">
      <c r="A3" s="5" t="s">
        <v>2</v>
      </c>
      <c r="B3" s="190" t="s">
        <v>1121</v>
      </c>
      <c r="C3" s="168"/>
      <c r="D3" s="188"/>
      <c r="E3" s="188"/>
      <c r="F3" s="387" t="s">
        <v>3</v>
      </c>
    </row>
    <row r="4" ht="19.5" customHeight="1" spans="1:6">
      <c r="A4" s="113" t="s">
        <v>1122</v>
      </c>
      <c r="B4" s="191" t="s">
        <v>70</v>
      </c>
      <c r="C4" s="113" t="s">
        <v>71</v>
      </c>
      <c r="D4" s="12" t="s">
        <v>1123</v>
      </c>
      <c r="E4" s="12"/>
      <c r="F4" s="12"/>
    </row>
    <row r="5" ht="18.75" customHeight="1" spans="1:6">
      <c r="A5" s="113"/>
      <c r="B5" s="192"/>
      <c r="C5" s="113"/>
      <c r="D5" s="12" t="s">
        <v>30</v>
      </c>
      <c r="E5" s="12" t="s">
        <v>72</v>
      </c>
      <c r="F5" s="12" t="s">
        <v>73</v>
      </c>
    </row>
    <row r="6" ht="23.25" customHeight="1" spans="1:6">
      <c r="A6" s="99">
        <v>1</v>
      </c>
      <c r="B6" s="181" t="s">
        <v>215</v>
      </c>
      <c r="C6" s="99">
        <v>3</v>
      </c>
      <c r="D6" s="111">
        <v>4</v>
      </c>
      <c r="E6" s="111">
        <v>5</v>
      </c>
      <c r="F6" s="111">
        <v>6</v>
      </c>
    </row>
    <row r="7" ht="23.25" customHeight="1" spans="1:6">
      <c r="A7" s="16"/>
      <c r="B7" s="17"/>
      <c r="C7" s="18"/>
      <c r="D7" s="20"/>
      <c r="E7" s="47"/>
      <c r="F7" s="47"/>
    </row>
    <row r="8" ht="24" customHeight="1" spans="1:6">
      <c r="A8" s="18"/>
      <c r="B8" s="21"/>
      <c r="C8" s="16"/>
      <c r="D8" s="20"/>
      <c r="E8" s="47"/>
      <c r="F8" s="47"/>
    </row>
    <row r="9" ht="18.75" customHeight="1" spans="1:6">
      <c r="A9" s="193" t="s">
        <v>174</v>
      </c>
      <c r="B9" s="193" t="s">
        <v>174</v>
      </c>
      <c r="C9" s="194" t="s">
        <v>174</v>
      </c>
      <c r="D9" s="20"/>
      <c r="E9" s="47"/>
      <c r="F9" s="47"/>
    </row>
    <row r="10" s="26" customFormat="1" ht="48" customHeight="1" spans="1:6">
      <c r="A10" s="195" t="s">
        <v>1124</v>
      </c>
      <c r="B10" s="195"/>
      <c r="C10" s="195"/>
      <c r="D10" s="195"/>
      <c r="E10" s="195"/>
      <c r="F10" s="195"/>
    </row>
    <row r="11" customHeight="1" spans="4:4">
      <c r="D11" s="53"/>
    </row>
    <row r="12" customHeight="1" spans="4:4">
      <c r="D12" s="53"/>
    </row>
    <row r="13" customHeight="1" spans="4:4">
      <c r="D13" s="53"/>
    </row>
    <row r="14" customHeight="1" spans="4:4">
      <c r="D14" s="53"/>
    </row>
    <row r="15" customHeight="1" spans="4:4">
      <c r="D15" s="53"/>
    </row>
    <row r="16" customHeight="1" spans="4:4">
      <c r="D16" s="53"/>
    </row>
    <row r="17" customHeight="1" spans="4:4">
      <c r="D17" s="53"/>
    </row>
    <row r="18" customHeight="1" spans="4:4">
      <c r="D18" s="53"/>
    </row>
    <row r="19" customHeight="1" spans="4:4">
      <c r="D19" s="53"/>
    </row>
    <row r="20" customHeight="1" spans="4:4">
      <c r="D20" s="53"/>
    </row>
    <row r="21" customHeight="1" spans="4:4">
      <c r="D21" s="53"/>
    </row>
    <row r="22" customHeight="1" spans="4:4">
      <c r="D22" s="53"/>
    </row>
    <row r="23" customHeight="1" spans="4:4">
      <c r="D23" s="53"/>
    </row>
    <row r="24" customHeight="1" spans="4:4">
      <c r="D24" s="53"/>
    </row>
    <row r="25" customHeight="1" spans="4:4">
      <c r="D25" s="53"/>
    </row>
    <row r="26" customHeight="1" spans="4:4">
      <c r="D26" s="53"/>
    </row>
    <row r="27" customHeight="1" spans="4:4">
      <c r="D27" s="53"/>
    </row>
    <row r="28" customHeight="1" spans="4:4">
      <c r="D28" s="53"/>
    </row>
    <row r="29" customHeight="1" spans="4:4">
      <c r="D29" s="53"/>
    </row>
    <row r="30" customHeight="1" spans="4:4">
      <c r="D30" s="53"/>
    </row>
    <row r="31" customHeight="1" spans="4:4">
      <c r="D31" s="53"/>
    </row>
    <row r="32" customHeight="1" spans="4:4">
      <c r="D32" s="53"/>
    </row>
    <row r="33" customHeight="1" spans="4:4">
      <c r="D33" s="53"/>
    </row>
    <row r="34" customHeight="1" spans="4:4">
      <c r="D34" s="53"/>
    </row>
    <row r="35" customHeight="1" spans="4:4">
      <c r="D35" s="53"/>
    </row>
    <row r="36" customHeight="1" spans="4:4">
      <c r="D36" s="53"/>
    </row>
    <row r="37" customHeight="1" spans="4:4">
      <c r="D37" s="53"/>
    </row>
    <row r="38" customHeight="1" spans="4:4">
      <c r="D38" s="53"/>
    </row>
  </sheetData>
  <mergeCells count="8">
    <mergeCell ref="A2:F2"/>
    <mergeCell ref="A3:C3"/>
    <mergeCell ref="D4:F4"/>
    <mergeCell ref="A9:C9"/>
    <mergeCell ref="A10:F10"/>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8"/>
  <sheetViews>
    <sheetView workbookViewId="0">
      <selection activeCell="E21" sqref="E21"/>
    </sheetView>
  </sheetViews>
  <sheetFormatPr defaultColWidth="9.14166666666667" defaultRowHeight="14.25" customHeight="1" outlineLevelCol="5"/>
  <cols>
    <col min="1" max="1" width="19.6666666666667" customWidth="1"/>
    <col min="2" max="2" width="16.775" style="1" customWidth="1"/>
    <col min="3" max="3" width="21.4416666666667" customWidth="1"/>
    <col min="4" max="4" width="22" customWidth="1"/>
    <col min="5" max="6" width="23.575" customWidth="1"/>
  </cols>
  <sheetData>
    <row r="1" ht="12" customHeight="1" spans="1:6">
      <c r="A1" s="168">
        <v>1</v>
      </c>
      <c r="B1" s="169">
        <v>0</v>
      </c>
      <c r="C1" s="168">
        <v>1</v>
      </c>
      <c r="D1" s="170"/>
      <c r="E1" s="170"/>
      <c r="F1" s="171" t="s">
        <v>1125</v>
      </c>
    </row>
    <row r="2" ht="26.25" customHeight="1" spans="1:6">
      <c r="A2" s="172" t="s">
        <v>1126</v>
      </c>
      <c r="B2" s="173" t="s">
        <v>1120</v>
      </c>
      <c r="C2" s="174"/>
      <c r="D2" s="175"/>
      <c r="E2" s="175"/>
      <c r="F2" s="175"/>
    </row>
    <row r="3" ht="13.5" customHeight="1" spans="1:6">
      <c r="A3" s="5" t="s">
        <v>2</v>
      </c>
      <c r="B3" s="176" t="s">
        <v>1121</v>
      </c>
      <c r="C3" s="168"/>
      <c r="D3" s="170"/>
      <c r="E3" s="170"/>
      <c r="F3" s="387" t="s">
        <v>3</v>
      </c>
    </row>
    <row r="4" ht="19.5" customHeight="1" spans="1:6">
      <c r="A4" s="177" t="s">
        <v>1122</v>
      </c>
      <c r="B4" s="178" t="s">
        <v>70</v>
      </c>
      <c r="C4" s="177" t="s">
        <v>71</v>
      </c>
      <c r="D4" s="55" t="s">
        <v>1127</v>
      </c>
      <c r="E4" s="56"/>
      <c r="F4" s="57"/>
    </row>
    <row r="5" ht="18.75" customHeight="1" spans="1:6">
      <c r="A5" s="179"/>
      <c r="B5" s="180"/>
      <c r="C5" s="179"/>
      <c r="D5" s="36" t="s">
        <v>30</v>
      </c>
      <c r="E5" s="55" t="s">
        <v>72</v>
      </c>
      <c r="F5" s="36" t="s">
        <v>73</v>
      </c>
    </row>
    <row r="6" ht="18.75" customHeight="1" spans="1:6">
      <c r="A6" s="99">
        <v>1</v>
      </c>
      <c r="B6" s="181" t="s">
        <v>215</v>
      </c>
      <c r="C6" s="99">
        <v>3</v>
      </c>
      <c r="D6" s="111">
        <v>4</v>
      </c>
      <c r="E6" s="111">
        <v>5</v>
      </c>
      <c r="F6" s="111">
        <v>6</v>
      </c>
    </row>
    <row r="7" ht="21" customHeight="1" spans="1:6">
      <c r="A7" s="16"/>
      <c r="B7" s="182"/>
      <c r="C7" s="183"/>
      <c r="D7" s="20"/>
      <c r="E7" s="47"/>
      <c r="F7" s="47"/>
    </row>
    <row r="8" ht="21" customHeight="1" spans="1:6">
      <c r="A8" s="183"/>
      <c r="B8" s="21"/>
      <c r="C8" s="16"/>
      <c r="D8" s="20"/>
      <c r="E8" s="47"/>
      <c r="F8" s="47"/>
    </row>
    <row r="9" ht="18.75" customHeight="1" spans="1:6">
      <c r="A9" s="184" t="s">
        <v>174</v>
      </c>
      <c r="B9" s="185" t="s">
        <v>174</v>
      </c>
      <c r="C9" s="186" t="s">
        <v>174</v>
      </c>
      <c r="D9" s="20"/>
      <c r="E9" s="47"/>
      <c r="F9" s="47"/>
    </row>
    <row r="10" s="167" customFormat="1" ht="37" customHeight="1" spans="1:6">
      <c r="A10" s="187" t="s">
        <v>1128</v>
      </c>
      <c r="B10" s="187"/>
      <c r="C10" s="187"/>
      <c r="D10" s="187"/>
      <c r="E10" s="187"/>
      <c r="F10" s="187"/>
    </row>
    <row r="11" customHeight="1" spans="4:4">
      <c r="D11" s="53"/>
    </row>
    <row r="12" customHeight="1" spans="4:4">
      <c r="D12" s="53"/>
    </row>
    <row r="13" customHeight="1" spans="4:4">
      <c r="D13" s="53"/>
    </row>
    <row r="14" customHeight="1" spans="4:4">
      <c r="D14" s="53"/>
    </row>
    <row r="15" customHeight="1" spans="4:4">
      <c r="D15" s="53"/>
    </row>
    <row r="16" customHeight="1" spans="4:4">
      <c r="D16" s="53"/>
    </row>
    <row r="17" customHeight="1" spans="4:4">
      <c r="D17" s="53"/>
    </row>
    <row r="18" customHeight="1" spans="4:4">
      <c r="D18" s="53"/>
    </row>
    <row r="19" customHeight="1" spans="4:4">
      <c r="D19" s="53"/>
    </row>
    <row r="20" customHeight="1" spans="4:4">
      <c r="D20" s="53"/>
    </row>
    <row r="21" customHeight="1" spans="4:4">
      <c r="D21" s="53"/>
    </row>
    <row r="22" customHeight="1" spans="4:4">
      <c r="D22" s="53"/>
    </row>
    <row r="23" customHeight="1" spans="4:4">
      <c r="D23" s="53"/>
    </row>
    <row r="24" customHeight="1" spans="4:4">
      <c r="D24" s="53"/>
    </row>
    <row r="25" customHeight="1" spans="4:4">
      <c r="D25" s="53"/>
    </row>
    <row r="26" customHeight="1" spans="4:4">
      <c r="D26" s="53"/>
    </row>
    <row r="27" customHeight="1" spans="4:4">
      <c r="D27" s="53"/>
    </row>
    <row r="28" customHeight="1" spans="4:4">
      <c r="D28" s="53"/>
    </row>
    <row r="29" customHeight="1" spans="4:4">
      <c r="D29" s="53"/>
    </row>
    <row r="30" customHeight="1" spans="4:4">
      <c r="D30" s="53"/>
    </row>
    <row r="31" customHeight="1" spans="4:4">
      <c r="D31" s="53"/>
    </row>
    <row r="32" customHeight="1" spans="4:4">
      <c r="D32" s="53"/>
    </row>
    <row r="33" customHeight="1" spans="4:4">
      <c r="D33" s="53"/>
    </row>
    <row r="34" customHeight="1" spans="4:4">
      <c r="D34" s="53"/>
    </row>
    <row r="35" customHeight="1" spans="4:4">
      <c r="D35" s="53"/>
    </row>
    <row r="36" customHeight="1" spans="4:4">
      <c r="D36" s="53"/>
    </row>
    <row r="37" customHeight="1" spans="4:4">
      <c r="D37" s="53"/>
    </row>
    <row r="38" customHeight="1" spans="4:4">
      <c r="D38" s="53"/>
    </row>
  </sheetData>
  <mergeCells count="8">
    <mergeCell ref="A2:F2"/>
    <mergeCell ref="A3:C3"/>
    <mergeCell ref="D4:F4"/>
    <mergeCell ref="A9:C9"/>
    <mergeCell ref="A10:F10"/>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68"/>
  <sheetViews>
    <sheetView topLeftCell="B1" workbookViewId="0">
      <selection activeCell="J14" sqref="J14"/>
    </sheetView>
  </sheetViews>
  <sheetFormatPr defaultColWidth="9.14166666666667" defaultRowHeight="14.25" customHeight="1"/>
  <cols>
    <col min="1" max="1" width="30.3333333333333" customWidth="1"/>
    <col min="2" max="2" width="21" style="1" customWidth="1"/>
    <col min="3" max="3" width="27" customWidth="1"/>
    <col min="4" max="4" width="8.66666666666667" style="53" customWidth="1"/>
    <col min="5" max="5" width="9.10833333333333" style="53" customWidth="1"/>
    <col min="6" max="17" width="11.6666666666667" customWidth="1"/>
  </cols>
  <sheetData>
    <row r="1" ht="13.5" customHeight="1" spans="15:17">
      <c r="O1" s="116"/>
      <c r="P1" s="116"/>
      <c r="Q1" s="62" t="s">
        <v>1129</v>
      </c>
    </row>
    <row r="2" ht="27.75" customHeight="1" spans="1:17">
      <c r="A2" s="63" t="s">
        <v>1130</v>
      </c>
      <c r="B2" s="29"/>
      <c r="C2" s="28"/>
      <c r="D2" s="29"/>
      <c r="E2" s="29"/>
      <c r="F2" s="28"/>
      <c r="G2" s="28"/>
      <c r="H2" s="28"/>
      <c r="I2" s="28"/>
      <c r="J2" s="28"/>
      <c r="K2" s="125"/>
      <c r="L2" s="28"/>
      <c r="M2" s="28"/>
      <c r="N2" s="28"/>
      <c r="O2" s="125"/>
      <c r="P2" s="125"/>
      <c r="Q2" s="28"/>
    </row>
    <row r="3" ht="18.75" customHeight="1" spans="1:17">
      <c r="A3" s="64" t="s">
        <v>2</v>
      </c>
      <c r="B3" s="159"/>
      <c r="C3" s="32"/>
      <c r="D3" s="160"/>
      <c r="E3" s="160"/>
      <c r="F3" s="32"/>
      <c r="G3" s="32"/>
      <c r="H3" s="32"/>
      <c r="I3" s="32"/>
      <c r="J3" s="32"/>
      <c r="O3" s="147"/>
      <c r="P3" s="147"/>
      <c r="Q3" s="387" t="s">
        <v>3</v>
      </c>
    </row>
    <row r="4" ht="15.75" customHeight="1" spans="1:17">
      <c r="A4" s="35" t="s">
        <v>1131</v>
      </c>
      <c r="B4" s="127" t="s">
        <v>1132</v>
      </c>
      <c r="C4" s="128" t="s">
        <v>1133</v>
      </c>
      <c r="D4" s="127" t="s">
        <v>1134</v>
      </c>
      <c r="E4" s="127" t="s">
        <v>1135</v>
      </c>
      <c r="F4" s="128" t="s">
        <v>1136</v>
      </c>
      <c r="G4" s="130" t="s">
        <v>355</v>
      </c>
      <c r="H4" s="130"/>
      <c r="I4" s="130"/>
      <c r="J4" s="130"/>
      <c r="K4" s="148"/>
      <c r="L4" s="130"/>
      <c r="M4" s="130"/>
      <c r="N4" s="130"/>
      <c r="O4" s="149"/>
      <c r="P4" s="148"/>
      <c r="Q4" s="157"/>
    </row>
    <row r="5" ht="17.25" customHeight="1" spans="1:17">
      <c r="A5" s="39"/>
      <c r="B5" s="131"/>
      <c r="C5" s="132"/>
      <c r="D5" s="131"/>
      <c r="E5" s="131"/>
      <c r="F5" s="132"/>
      <c r="G5" s="132" t="s">
        <v>30</v>
      </c>
      <c r="H5" s="132" t="s">
        <v>33</v>
      </c>
      <c r="I5" s="132" t="s">
        <v>1137</v>
      </c>
      <c r="J5" s="132" t="s">
        <v>1138</v>
      </c>
      <c r="K5" s="133" t="s">
        <v>1139</v>
      </c>
      <c r="L5" s="150" t="s">
        <v>37</v>
      </c>
      <c r="M5" s="150"/>
      <c r="N5" s="150"/>
      <c r="O5" s="151"/>
      <c r="P5" s="158"/>
      <c r="Q5" s="135"/>
    </row>
    <row r="6" ht="54" customHeight="1" spans="1:17">
      <c r="A6" s="43"/>
      <c r="B6" s="134"/>
      <c r="C6" s="135"/>
      <c r="D6" s="134"/>
      <c r="E6" s="134"/>
      <c r="F6" s="135"/>
      <c r="G6" s="135"/>
      <c r="H6" s="135" t="s">
        <v>32</v>
      </c>
      <c r="I6" s="135"/>
      <c r="J6" s="135"/>
      <c r="K6" s="136"/>
      <c r="L6" s="135" t="s">
        <v>32</v>
      </c>
      <c r="M6" s="135" t="s">
        <v>38</v>
      </c>
      <c r="N6" s="135" t="s">
        <v>364</v>
      </c>
      <c r="O6" s="152" t="s">
        <v>40</v>
      </c>
      <c r="P6" s="136" t="s">
        <v>41</v>
      </c>
      <c r="Q6" s="135" t="s">
        <v>42</v>
      </c>
    </row>
    <row r="7" ht="15" customHeight="1" spans="1:17">
      <c r="A7" s="44">
        <v>1</v>
      </c>
      <c r="B7" s="161">
        <v>2</v>
      </c>
      <c r="C7" s="162">
        <v>3</v>
      </c>
      <c r="D7" s="161">
        <v>4</v>
      </c>
      <c r="E7" s="161">
        <v>5</v>
      </c>
      <c r="F7" s="162">
        <v>6</v>
      </c>
      <c r="G7" s="163">
        <v>7</v>
      </c>
      <c r="H7" s="163">
        <v>8</v>
      </c>
      <c r="I7" s="163">
        <v>9</v>
      </c>
      <c r="J7" s="163">
        <v>10</v>
      </c>
      <c r="K7" s="163">
        <v>11</v>
      </c>
      <c r="L7" s="163">
        <v>12</v>
      </c>
      <c r="M7" s="163">
        <v>13</v>
      </c>
      <c r="N7" s="163">
        <v>14</v>
      </c>
      <c r="O7" s="163">
        <v>15</v>
      </c>
      <c r="P7" s="163">
        <v>16</v>
      </c>
      <c r="Q7" s="163">
        <v>17</v>
      </c>
    </row>
    <row r="8" ht="21" customHeight="1" spans="1:17">
      <c r="A8" s="16" t="s">
        <v>44</v>
      </c>
      <c r="B8" s="138"/>
      <c r="C8" s="139"/>
      <c r="D8" s="138"/>
      <c r="E8" s="164"/>
      <c r="F8" s="20">
        <v>3</v>
      </c>
      <c r="G8" s="20">
        <v>8.401463</v>
      </c>
      <c r="H8" s="20">
        <v>8.401463</v>
      </c>
      <c r="I8" s="20"/>
      <c r="J8" s="20"/>
      <c r="K8" s="20"/>
      <c r="L8" s="20"/>
      <c r="M8" s="20"/>
      <c r="N8" s="20"/>
      <c r="O8" s="20"/>
      <c r="P8" s="20"/>
      <c r="Q8" s="20"/>
    </row>
    <row r="9" ht="25.5" customHeight="1" spans="1:17">
      <c r="A9" s="16" t="s">
        <v>580</v>
      </c>
      <c r="B9" s="21" t="s">
        <v>1140</v>
      </c>
      <c r="C9" s="16" t="s">
        <v>1141</v>
      </c>
      <c r="D9" s="21" t="s">
        <v>1142</v>
      </c>
      <c r="E9" s="21" t="s">
        <v>214</v>
      </c>
      <c r="F9" s="20">
        <v>3</v>
      </c>
      <c r="G9" s="20">
        <v>3</v>
      </c>
      <c r="H9" s="20">
        <v>3</v>
      </c>
      <c r="I9" s="20"/>
      <c r="J9" s="20"/>
      <c r="K9" s="20"/>
      <c r="L9" s="20"/>
      <c r="M9" s="20"/>
      <c r="N9" s="20"/>
      <c r="O9" s="20"/>
      <c r="P9" s="20"/>
      <c r="Q9" s="20"/>
    </row>
    <row r="10" ht="25.5" customHeight="1" spans="1:17">
      <c r="A10" s="16" t="s">
        <v>274</v>
      </c>
      <c r="B10" s="21" t="s">
        <v>1143</v>
      </c>
      <c r="C10" s="16" t="s">
        <v>1144</v>
      </c>
      <c r="D10" s="21" t="s">
        <v>1142</v>
      </c>
      <c r="E10" s="21" t="s">
        <v>214</v>
      </c>
      <c r="F10" s="20"/>
      <c r="G10" s="20">
        <v>0.771638</v>
      </c>
      <c r="H10" s="20">
        <v>0.771638</v>
      </c>
      <c r="I10" s="20"/>
      <c r="J10" s="20"/>
      <c r="K10" s="20"/>
      <c r="L10" s="20"/>
      <c r="M10" s="20"/>
      <c r="N10" s="20"/>
      <c r="O10" s="20"/>
      <c r="P10" s="20"/>
      <c r="Q10" s="20"/>
    </row>
    <row r="11" ht="25.5" customHeight="1" spans="1:17">
      <c r="A11" s="16" t="s">
        <v>274</v>
      </c>
      <c r="B11" s="21" t="s">
        <v>1143</v>
      </c>
      <c r="C11" s="16" t="s">
        <v>1144</v>
      </c>
      <c r="D11" s="21" t="s">
        <v>1142</v>
      </c>
      <c r="E11" s="21" t="s">
        <v>214</v>
      </c>
      <c r="F11" s="20"/>
      <c r="G11" s="20">
        <v>0.281399</v>
      </c>
      <c r="H11" s="20">
        <v>0.281399</v>
      </c>
      <c r="I11" s="20"/>
      <c r="J11" s="20"/>
      <c r="K11" s="20"/>
      <c r="L11" s="20"/>
      <c r="M11" s="20"/>
      <c r="N11" s="20"/>
      <c r="O11" s="20"/>
      <c r="P11" s="20"/>
      <c r="Q11" s="20"/>
    </row>
    <row r="12" ht="25.5" customHeight="1" spans="1:17">
      <c r="A12" s="16" t="s">
        <v>274</v>
      </c>
      <c r="B12" s="21" t="s">
        <v>1145</v>
      </c>
      <c r="C12" s="16" t="s">
        <v>1146</v>
      </c>
      <c r="D12" s="21" t="s">
        <v>1142</v>
      </c>
      <c r="E12" s="21" t="s">
        <v>214</v>
      </c>
      <c r="F12" s="20"/>
      <c r="G12" s="20">
        <v>1.8</v>
      </c>
      <c r="H12" s="20">
        <v>1.8</v>
      </c>
      <c r="I12" s="20"/>
      <c r="J12" s="20"/>
      <c r="K12" s="20"/>
      <c r="L12" s="20"/>
      <c r="M12" s="20"/>
      <c r="N12" s="20"/>
      <c r="O12" s="20"/>
      <c r="P12" s="20"/>
      <c r="Q12" s="20"/>
    </row>
    <row r="13" ht="25.5" customHeight="1" spans="1:17">
      <c r="A13" s="16" t="s">
        <v>274</v>
      </c>
      <c r="B13" s="21" t="s">
        <v>1147</v>
      </c>
      <c r="C13" s="16" t="s">
        <v>1148</v>
      </c>
      <c r="D13" s="21" t="s">
        <v>1142</v>
      </c>
      <c r="E13" s="21" t="s">
        <v>214</v>
      </c>
      <c r="F13" s="20"/>
      <c r="G13" s="20">
        <v>2.548426</v>
      </c>
      <c r="H13" s="20">
        <v>2.548426</v>
      </c>
      <c r="I13" s="20"/>
      <c r="J13" s="20"/>
      <c r="K13" s="20"/>
      <c r="L13" s="20"/>
      <c r="M13" s="20"/>
      <c r="N13" s="20"/>
      <c r="O13" s="20"/>
      <c r="P13" s="20"/>
      <c r="Q13" s="20"/>
    </row>
    <row r="14" ht="25.5" customHeight="1" spans="1:17">
      <c r="A14" s="16" t="s">
        <v>47</v>
      </c>
      <c r="B14" s="21"/>
      <c r="C14" s="16"/>
      <c r="D14" s="21"/>
      <c r="E14" s="21"/>
      <c r="F14" s="20">
        <v>4408.3564</v>
      </c>
      <c r="G14" s="20">
        <v>6530.4164</v>
      </c>
      <c r="H14" s="20"/>
      <c r="I14" s="20"/>
      <c r="J14" s="20"/>
      <c r="K14" s="20"/>
      <c r="L14" s="20">
        <v>6530.4164</v>
      </c>
      <c r="M14" s="20">
        <v>6530.4164</v>
      </c>
      <c r="N14" s="20"/>
      <c r="O14" s="20"/>
      <c r="P14" s="20"/>
      <c r="Q14" s="20"/>
    </row>
    <row r="15" ht="25.5" customHeight="1" spans="1:17">
      <c r="A15" s="16" t="s">
        <v>613</v>
      </c>
      <c r="B15" s="21" t="s">
        <v>1149</v>
      </c>
      <c r="C15" s="16" t="s">
        <v>1150</v>
      </c>
      <c r="D15" s="21" t="s">
        <v>1142</v>
      </c>
      <c r="E15" s="21" t="s">
        <v>214</v>
      </c>
      <c r="F15" s="20">
        <v>23</v>
      </c>
      <c r="G15" s="20">
        <v>23</v>
      </c>
      <c r="H15" s="20"/>
      <c r="I15" s="20"/>
      <c r="J15" s="20"/>
      <c r="K15" s="20"/>
      <c r="L15" s="20">
        <v>23</v>
      </c>
      <c r="M15" s="20">
        <v>23</v>
      </c>
      <c r="N15" s="20"/>
      <c r="O15" s="20"/>
      <c r="P15" s="20"/>
      <c r="Q15" s="20"/>
    </row>
    <row r="16" ht="25.5" customHeight="1" spans="1:17">
      <c r="A16" s="16" t="s">
        <v>613</v>
      </c>
      <c r="B16" s="21" t="s">
        <v>1151</v>
      </c>
      <c r="C16" s="16" t="s">
        <v>1152</v>
      </c>
      <c r="D16" s="21" t="s">
        <v>1142</v>
      </c>
      <c r="E16" s="21" t="s">
        <v>214</v>
      </c>
      <c r="F16" s="20">
        <v>17</v>
      </c>
      <c r="G16" s="20">
        <v>17</v>
      </c>
      <c r="H16" s="20"/>
      <c r="I16" s="20"/>
      <c r="J16" s="20"/>
      <c r="K16" s="20"/>
      <c r="L16" s="20">
        <v>17</v>
      </c>
      <c r="M16" s="20">
        <v>17</v>
      </c>
      <c r="N16" s="20"/>
      <c r="O16" s="20"/>
      <c r="P16" s="20"/>
      <c r="Q16" s="20"/>
    </row>
    <row r="17" ht="25.5" customHeight="1" spans="1:17">
      <c r="A17" s="16" t="s">
        <v>613</v>
      </c>
      <c r="B17" s="21" t="s">
        <v>1153</v>
      </c>
      <c r="C17" s="16" t="s">
        <v>1154</v>
      </c>
      <c r="D17" s="21" t="s">
        <v>1142</v>
      </c>
      <c r="E17" s="21" t="s">
        <v>214</v>
      </c>
      <c r="F17" s="20">
        <v>4.5</v>
      </c>
      <c r="G17" s="20">
        <v>4.5</v>
      </c>
      <c r="H17" s="20"/>
      <c r="I17" s="20"/>
      <c r="J17" s="20"/>
      <c r="K17" s="20"/>
      <c r="L17" s="20">
        <v>4.5</v>
      </c>
      <c r="M17" s="20">
        <v>4.5</v>
      </c>
      <c r="N17" s="20"/>
      <c r="O17" s="20"/>
      <c r="P17" s="20"/>
      <c r="Q17" s="20"/>
    </row>
    <row r="18" ht="25.5" customHeight="1" spans="1:17">
      <c r="A18" s="16" t="s">
        <v>613</v>
      </c>
      <c r="B18" s="21" t="s">
        <v>1155</v>
      </c>
      <c r="C18" s="16" t="s">
        <v>1156</v>
      </c>
      <c r="D18" s="21" t="s">
        <v>1142</v>
      </c>
      <c r="E18" s="21" t="s">
        <v>214</v>
      </c>
      <c r="F18" s="20">
        <v>20</v>
      </c>
      <c r="G18" s="20">
        <v>20</v>
      </c>
      <c r="H18" s="20"/>
      <c r="I18" s="20"/>
      <c r="J18" s="20"/>
      <c r="K18" s="20"/>
      <c r="L18" s="20">
        <v>20</v>
      </c>
      <c r="M18" s="20">
        <v>20</v>
      </c>
      <c r="N18" s="20"/>
      <c r="O18" s="20"/>
      <c r="P18" s="20"/>
      <c r="Q18" s="20"/>
    </row>
    <row r="19" ht="25.5" customHeight="1" spans="1:17">
      <c r="A19" s="16" t="s">
        <v>613</v>
      </c>
      <c r="B19" s="21" t="s">
        <v>1157</v>
      </c>
      <c r="C19" s="16" t="s">
        <v>1158</v>
      </c>
      <c r="D19" s="21" t="s">
        <v>1142</v>
      </c>
      <c r="E19" s="21" t="s">
        <v>214</v>
      </c>
      <c r="F19" s="20">
        <v>3</v>
      </c>
      <c r="G19" s="20">
        <v>3</v>
      </c>
      <c r="H19" s="20"/>
      <c r="I19" s="20"/>
      <c r="J19" s="20"/>
      <c r="K19" s="20"/>
      <c r="L19" s="20">
        <v>3</v>
      </c>
      <c r="M19" s="20">
        <v>3</v>
      </c>
      <c r="N19" s="20"/>
      <c r="O19" s="20"/>
      <c r="P19" s="20"/>
      <c r="Q19" s="20"/>
    </row>
    <row r="20" ht="25.5" customHeight="1" spans="1:17">
      <c r="A20" s="16" t="s">
        <v>613</v>
      </c>
      <c r="B20" s="21" t="s">
        <v>1159</v>
      </c>
      <c r="C20" s="16" t="s">
        <v>1160</v>
      </c>
      <c r="D20" s="21" t="s">
        <v>1142</v>
      </c>
      <c r="E20" s="21" t="s">
        <v>214</v>
      </c>
      <c r="F20" s="20">
        <v>5</v>
      </c>
      <c r="G20" s="20">
        <v>5</v>
      </c>
      <c r="H20" s="20"/>
      <c r="I20" s="20"/>
      <c r="J20" s="20"/>
      <c r="K20" s="20"/>
      <c r="L20" s="20">
        <v>5</v>
      </c>
      <c r="M20" s="20">
        <v>5</v>
      </c>
      <c r="N20" s="20"/>
      <c r="O20" s="20"/>
      <c r="P20" s="20"/>
      <c r="Q20" s="20"/>
    </row>
    <row r="21" ht="25.5" customHeight="1" spans="1:17">
      <c r="A21" s="16" t="s">
        <v>613</v>
      </c>
      <c r="B21" s="21" t="s">
        <v>1161</v>
      </c>
      <c r="C21" s="16" t="s">
        <v>1162</v>
      </c>
      <c r="D21" s="21" t="s">
        <v>1142</v>
      </c>
      <c r="E21" s="21" t="s">
        <v>214</v>
      </c>
      <c r="F21" s="20">
        <v>25</v>
      </c>
      <c r="G21" s="20">
        <v>25</v>
      </c>
      <c r="H21" s="20"/>
      <c r="I21" s="20"/>
      <c r="J21" s="20"/>
      <c r="K21" s="20"/>
      <c r="L21" s="20">
        <v>25</v>
      </c>
      <c r="M21" s="20">
        <v>25</v>
      </c>
      <c r="N21" s="20"/>
      <c r="O21" s="20"/>
      <c r="P21" s="20"/>
      <c r="Q21" s="20"/>
    </row>
    <row r="22" ht="25.5" customHeight="1" spans="1:17">
      <c r="A22" s="16" t="s">
        <v>613</v>
      </c>
      <c r="B22" s="21" t="s">
        <v>1163</v>
      </c>
      <c r="C22" s="16" t="s">
        <v>1164</v>
      </c>
      <c r="D22" s="21" t="s">
        <v>1142</v>
      </c>
      <c r="E22" s="21" t="s">
        <v>214</v>
      </c>
      <c r="F22" s="20">
        <v>908.49</v>
      </c>
      <c r="G22" s="20">
        <v>1514.15</v>
      </c>
      <c r="H22" s="20"/>
      <c r="I22" s="20"/>
      <c r="J22" s="20"/>
      <c r="K22" s="20"/>
      <c r="L22" s="20">
        <v>1514.15</v>
      </c>
      <c r="M22" s="20">
        <v>1514.15</v>
      </c>
      <c r="N22" s="20"/>
      <c r="O22" s="20"/>
      <c r="P22" s="20"/>
      <c r="Q22" s="20"/>
    </row>
    <row r="23" ht="25.5" customHeight="1" spans="1:17">
      <c r="A23" s="16" t="s">
        <v>613</v>
      </c>
      <c r="B23" s="21" t="s">
        <v>1165</v>
      </c>
      <c r="C23" s="16" t="s">
        <v>1166</v>
      </c>
      <c r="D23" s="21" t="s">
        <v>1142</v>
      </c>
      <c r="E23" s="21" t="s">
        <v>214</v>
      </c>
      <c r="F23" s="20">
        <v>25</v>
      </c>
      <c r="G23" s="20">
        <v>25</v>
      </c>
      <c r="H23" s="20"/>
      <c r="I23" s="20"/>
      <c r="J23" s="20"/>
      <c r="K23" s="20"/>
      <c r="L23" s="20">
        <v>25</v>
      </c>
      <c r="M23" s="20">
        <v>25</v>
      </c>
      <c r="N23" s="20"/>
      <c r="O23" s="20"/>
      <c r="P23" s="20"/>
      <c r="Q23" s="20"/>
    </row>
    <row r="24" ht="25.5" customHeight="1" spans="1:17">
      <c r="A24" s="16" t="s">
        <v>613</v>
      </c>
      <c r="B24" s="21" t="s">
        <v>1167</v>
      </c>
      <c r="C24" s="16" t="s">
        <v>1168</v>
      </c>
      <c r="D24" s="21" t="s">
        <v>1169</v>
      </c>
      <c r="E24" s="21" t="s">
        <v>214</v>
      </c>
      <c r="F24" s="20">
        <v>3</v>
      </c>
      <c r="G24" s="20">
        <v>3</v>
      </c>
      <c r="H24" s="20"/>
      <c r="I24" s="20"/>
      <c r="J24" s="20"/>
      <c r="K24" s="20"/>
      <c r="L24" s="20">
        <v>3</v>
      </c>
      <c r="M24" s="20">
        <v>3</v>
      </c>
      <c r="N24" s="20"/>
      <c r="O24" s="20"/>
      <c r="P24" s="20"/>
      <c r="Q24" s="20"/>
    </row>
    <row r="25" ht="25.5" customHeight="1" spans="1:17">
      <c r="A25" s="16" t="s">
        <v>613</v>
      </c>
      <c r="B25" s="21" t="s">
        <v>1170</v>
      </c>
      <c r="C25" s="16" t="s">
        <v>1171</v>
      </c>
      <c r="D25" s="21" t="s">
        <v>1142</v>
      </c>
      <c r="E25" s="21" t="s">
        <v>214</v>
      </c>
      <c r="F25" s="20">
        <v>651</v>
      </c>
      <c r="G25" s="20">
        <v>651</v>
      </c>
      <c r="H25" s="20"/>
      <c r="I25" s="20"/>
      <c r="J25" s="20"/>
      <c r="K25" s="20"/>
      <c r="L25" s="20">
        <v>651</v>
      </c>
      <c r="M25" s="20">
        <v>651</v>
      </c>
      <c r="N25" s="20"/>
      <c r="O25" s="20"/>
      <c r="P25" s="20"/>
      <c r="Q25" s="20"/>
    </row>
    <row r="26" ht="25.5" customHeight="1" spans="1:17">
      <c r="A26" s="16" t="s">
        <v>613</v>
      </c>
      <c r="B26" s="21" t="s">
        <v>1172</v>
      </c>
      <c r="C26" s="16" t="s">
        <v>1173</v>
      </c>
      <c r="D26" s="21" t="s">
        <v>1142</v>
      </c>
      <c r="E26" s="21" t="s">
        <v>214</v>
      </c>
      <c r="F26" s="20">
        <v>408</v>
      </c>
      <c r="G26" s="20">
        <v>680</v>
      </c>
      <c r="H26" s="20"/>
      <c r="I26" s="20"/>
      <c r="J26" s="20"/>
      <c r="K26" s="20"/>
      <c r="L26" s="20">
        <v>680</v>
      </c>
      <c r="M26" s="20">
        <v>680</v>
      </c>
      <c r="N26" s="20"/>
      <c r="O26" s="20"/>
      <c r="P26" s="20"/>
      <c r="Q26" s="20"/>
    </row>
    <row r="27" ht="25.5" customHeight="1" spans="1:17">
      <c r="A27" s="16" t="s">
        <v>613</v>
      </c>
      <c r="B27" s="21" t="s">
        <v>1174</v>
      </c>
      <c r="C27" s="16" t="s">
        <v>1173</v>
      </c>
      <c r="D27" s="21" t="s">
        <v>1142</v>
      </c>
      <c r="E27" s="21" t="s">
        <v>214</v>
      </c>
      <c r="F27" s="20">
        <v>300</v>
      </c>
      <c r="G27" s="20">
        <v>500</v>
      </c>
      <c r="H27" s="20"/>
      <c r="I27" s="20"/>
      <c r="J27" s="20"/>
      <c r="K27" s="20"/>
      <c r="L27" s="20">
        <v>500</v>
      </c>
      <c r="M27" s="20">
        <v>500</v>
      </c>
      <c r="N27" s="20"/>
      <c r="O27" s="20"/>
      <c r="P27" s="20"/>
      <c r="Q27" s="20"/>
    </row>
    <row r="28" ht="25.5" customHeight="1" spans="1:17">
      <c r="A28" s="16" t="s">
        <v>613</v>
      </c>
      <c r="B28" s="21" t="s">
        <v>1175</v>
      </c>
      <c r="C28" s="16" t="s">
        <v>1173</v>
      </c>
      <c r="D28" s="21" t="s">
        <v>1142</v>
      </c>
      <c r="E28" s="21" t="s">
        <v>214</v>
      </c>
      <c r="F28" s="20">
        <v>300</v>
      </c>
      <c r="G28" s="20">
        <v>500</v>
      </c>
      <c r="H28" s="20"/>
      <c r="I28" s="20"/>
      <c r="J28" s="20"/>
      <c r="K28" s="20"/>
      <c r="L28" s="20">
        <v>500</v>
      </c>
      <c r="M28" s="20">
        <v>500</v>
      </c>
      <c r="N28" s="20"/>
      <c r="O28" s="20"/>
      <c r="P28" s="20"/>
      <c r="Q28" s="20"/>
    </row>
    <row r="29" ht="25.5" customHeight="1" spans="1:17">
      <c r="A29" s="16" t="s">
        <v>613</v>
      </c>
      <c r="B29" s="21" t="s">
        <v>1176</v>
      </c>
      <c r="C29" s="16" t="s">
        <v>1173</v>
      </c>
      <c r="D29" s="21" t="s">
        <v>1142</v>
      </c>
      <c r="E29" s="21" t="s">
        <v>214</v>
      </c>
      <c r="F29" s="20">
        <v>300</v>
      </c>
      <c r="G29" s="20">
        <v>500</v>
      </c>
      <c r="H29" s="20"/>
      <c r="I29" s="20"/>
      <c r="J29" s="20"/>
      <c r="K29" s="20"/>
      <c r="L29" s="20">
        <v>500</v>
      </c>
      <c r="M29" s="20">
        <v>500</v>
      </c>
      <c r="N29" s="20"/>
      <c r="O29" s="20"/>
      <c r="P29" s="20"/>
      <c r="Q29" s="20"/>
    </row>
    <row r="30" ht="25.5" customHeight="1" spans="1:17">
      <c r="A30" s="16" t="s">
        <v>613</v>
      </c>
      <c r="B30" s="21" t="s">
        <v>1177</v>
      </c>
      <c r="C30" s="16" t="s">
        <v>1173</v>
      </c>
      <c r="D30" s="21" t="s">
        <v>1142</v>
      </c>
      <c r="E30" s="21" t="s">
        <v>214</v>
      </c>
      <c r="F30" s="20">
        <v>600</v>
      </c>
      <c r="G30" s="20">
        <v>1000</v>
      </c>
      <c r="H30" s="20"/>
      <c r="I30" s="20"/>
      <c r="J30" s="20"/>
      <c r="K30" s="20"/>
      <c r="L30" s="20">
        <v>1000</v>
      </c>
      <c r="M30" s="20">
        <v>1000</v>
      </c>
      <c r="N30" s="20"/>
      <c r="O30" s="20"/>
      <c r="P30" s="20"/>
      <c r="Q30" s="20"/>
    </row>
    <row r="31" ht="25.5" customHeight="1" spans="1:17">
      <c r="A31" s="16" t="s">
        <v>613</v>
      </c>
      <c r="B31" s="21" t="s">
        <v>1178</v>
      </c>
      <c r="C31" s="16" t="s">
        <v>1179</v>
      </c>
      <c r="D31" s="21" t="s">
        <v>1142</v>
      </c>
      <c r="E31" s="21" t="s">
        <v>214</v>
      </c>
      <c r="F31" s="20">
        <v>92.6784</v>
      </c>
      <c r="G31" s="20">
        <v>92.6784</v>
      </c>
      <c r="H31" s="20"/>
      <c r="I31" s="20"/>
      <c r="J31" s="20"/>
      <c r="K31" s="20"/>
      <c r="L31" s="20">
        <v>92.6784</v>
      </c>
      <c r="M31" s="20">
        <v>92.6784</v>
      </c>
      <c r="N31" s="20"/>
      <c r="O31" s="20"/>
      <c r="P31" s="20"/>
      <c r="Q31" s="20"/>
    </row>
    <row r="32" ht="25.5" customHeight="1" spans="1:17">
      <c r="A32" s="16" t="s">
        <v>613</v>
      </c>
      <c r="B32" s="21" t="s">
        <v>1180</v>
      </c>
      <c r="C32" s="16" t="s">
        <v>1181</v>
      </c>
      <c r="D32" s="21" t="s">
        <v>1142</v>
      </c>
      <c r="E32" s="21" t="s">
        <v>214</v>
      </c>
      <c r="F32" s="20">
        <v>207.088</v>
      </c>
      <c r="G32" s="20">
        <v>207.088</v>
      </c>
      <c r="H32" s="20"/>
      <c r="I32" s="20"/>
      <c r="J32" s="20"/>
      <c r="K32" s="20"/>
      <c r="L32" s="20">
        <v>207.088</v>
      </c>
      <c r="M32" s="20">
        <v>207.088</v>
      </c>
      <c r="N32" s="20"/>
      <c r="O32" s="20"/>
      <c r="P32" s="20"/>
      <c r="Q32" s="20"/>
    </row>
    <row r="33" ht="25.5" customHeight="1" spans="1:17">
      <c r="A33" s="16" t="s">
        <v>613</v>
      </c>
      <c r="B33" s="21" t="s">
        <v>1182</v>
      </c>
      <c r="C33" s="16" t="s">
        <v>1181</v>
      </c>
      <c r="D33" s="21" t="s">
        <v>1142</v>
      </c>
      <c r="E33" s="21" t="s">
        <v>214</v>
      </c>
      <c r="F33" s="20">
        <v>370</v>
      </c>
      <c r="G33" s="20">
        <v>370</v>
      </c>
      <c r="H33" s="20"/>
      <c r="I33" s="20"/>
      <c r="J33" s="20"/>
      <c r="K33" s="20"/>
      <c r="L33" s="20">
        <v>370</v>
      </c>
      <c r="M33" s="20">
        <v>370</v>
      </c>
      <c r="N33" s="20"/>
      <c r="O33" s="20"/>
      <c r="P33" s="20"/>
      <c r="Q33" s="20"/>
    </row>
    <row r="34" ht="25.5" customHeight="1" spans="1:17">
      <c r="A34" s="16" t="s">
        <v>613</v>
      </c>
      <c r="B34" s="21" t="s">
        <v>1183</v>
      </c>
      <c r="C34" s="16" t="s">
        <v>1181</v>
      </c>
      <c r="D34" s="21" t="s">
        <v>1142</v>
      </c>
      <c r="E34" s="21" t="s">
        <v>214</v>
      </c>
      <c r="F34" s="20">
        <v>40</v>
      </c>
      <c r="G34" s="20">
        <v>40</v>
      </c>
      <c r="H34" s="20"/>
      <c r="I34" s="20"/>
      <c r="J34" s="20"/>
      <c r="K34" s="20"/>
      <c r="L34" s="20">
        <v>40</v>
      </c>
      <c r="M34" s="20">
        <v>40</v>
      </c>
      <c r="N34" s="20"/>
      <c r="O34" s="20"/>
      <c r="P34" s="20"/>
      <c r="Q34" s="20"/>
    </row>
    <row r="35" ht="25.5" customHeight="1" spans="1:17">
      <c r="A35" s="16" t="s">
        <v>613</v>
      </c>
      <c r="B35" s="21" t="s">
        <v>1184</v>
      </c>
      <c r="C35" s="16" t="s">
        <v>1181</v>
      </c>
      <c r="D35" s="21" t="s">
        <v>1142</v>
      </c>
      <c r="E35" s="21" t="s">
        <v>214</v>
      </c>
      <c r="F35" s="20">
        <v>75</v>
      </c>
      <c r="G35" s="20">
        <v>75</v>
      </c>
      <c r="H35" s="20"/>
      <c r="I35" s="20"/>
      <c r="J35" s="20"/>
      <c r="K35" s="20"/>
      <c r="L35" s="20">
        <v>75</v>
      </c>
      <c r="M35" s="20">
        <v>75</v>
      </c>
      <c r="N35" s="20"/>
      <c r="O35" s="20"/>
      <c r="P35" s="20"/>
      <c r="Q35" s="20"/>
    </row>
    <row r="36" ht="25.5" customHeight="1" spans="1:17">
      <c r="A36" s="16" t="s">
        <v>613</v>
      </c>
      <c r="B36" s="21" t="s">
        <v>1185</v>
      </c>
      <c r="C36" s="16" t="s">
        <v>1186</v>
      </c>
      <c r="D36" s="21" t="s">
        <v>1142</v>
      </c>
      <c r="E36" s="21" t="s">
        <v>214</v>
      </c>
      <c r="F36" s="20">
        <v>15</v>
      </c>
      <c r="G36" s="20">
        <v>15</v>
      </c>
      <c r="H36" s="20"/>
      <c r="I36" s="20"/>
      <c r="J36" s="20"/>
      <c r="K36" s="20"/>
      <c r="L36" s="20">
        <v>15</v>
      </c>
      <c r="M36" s="20">
        <v>15</v>
      </c>
      <c r="N36" s="20"/>
      <c r="O36" s="20"/>
      <c r="P36" s="20"/>
      <c r="Q36" s="20"/>
    </row>
    <row r="37" ht="25.5" customHeight="1" spans="1:17">
      <c r="A37" s="16" t="s">
        <v>613</v>
      </c>
      <c r="B37" s="21" t="s">
        <v>1187</v>
      </c>
      <c r="C37" s="16" t="s">
        <v>1188</v>
      </c>
      <c r="D37" s="21" t="s">
        <v>1142</v>
      </c>
      <c r="E37" s="21" t="s">
        <v>214</v>
      </c>
      <c r="F37" s="20">
        <v>15.6</v>
      </c>
      <c r="G37" s="20">
        <v>260</v>
      </c>
      <c r="H37" s="20"/>
      <c r="I37" s="20"/>
      <c r="J37" s="20"/>
      <c r="K37" s="20"/>
      <c r="L37" s="20">
        <v>260</v>
      </c>
      <c r="M37" s="20">
        <v>260</v>
      </c>
      <c r="N37" s="20"/>
      <c r="O37" s="20"/>
      <c r="P37" s="20"/>
      <c r="Q37" s="20"/>
    </row>
    <row r="38" ht="25.5" customHeight="1" spans="1:17">
      <c r="A38" s="16" t="s">
        <v>49</v>
      </c>
      <c r="B38" s="21"/>
      <c r="C38" s="16"/>
      <c r="D38" s="21"/>
      <c r="E38" s="21"/>
      <c r="F38" s="20"/>
      <c r="G38" s="20">
        <v>288.9411</v>
      </c>
      <c r="H38" s="20">
        <v>288.9411</v>
      </c>
      <c r="I38" s="20"/>
      <c r="J38" s="20"/>
      <c r="K38" s="20"/>
      <c r="L38" s="20"/>
      <c r="M38" s="20"/>
      <c r="N38" s="20"/>
      <c r="O38" s="20"/>
      <c r="P38" s="20"/>
      <c r="Q38" s="20"/>
    </row>
    <row r="39" ht="25.5" customHeight="1" spans="1:17">
      <c r="A39" s="16" t="s">
        <v>627</v>
      </c>
      <c r="B39" s="21" t="s">
        <v>1189</v>
      </c>
      <c r="C39" s="16" t="s">
        <v>1164</v>
      </c>
      <c r="D39" s="21" t="s">
        <v>1142</v>
      </c>
      <c r="E39" s="21" t="s">
        <v>214</v>
      </c>
      <c r="F39" s="20"/>
      <c r="G39" s="20">
        <v>285</v>
      </c>
      <c r="H39" s="20">
        <v>285</v>
      </c>
      <c r="I39" s="20"/>
      <c r="J39" s="20"/>
      <c r="K39" s="20"/>
      <c r="L39" s="20"/>
      <c r="M39" s="20"/>
      <c r="N39" s="20"/>
      <c r="O39" s="20"/>
      <c r="P39" s="20"/>
      <c r="Q39" s="20"/>
    </row>
    <row r="40" ht="25.5" customHeight="1" spans="1:17">
      <c r="A40" s="16" t="s">
        <v>274</v>
      </c>
      <c r="B40" s="21" t="s">
        <v>1143</v>
      </c>
      <c r="C40" s="16" t="s">
        <v>1144</v>
      </c>
      <c r="D40" s="21" t="s">
        <v>683</v>
      </c>
      <c r="E40" s="21" t="s">
        <v>214</v>
      </c>
      <c r="F40" s="20"/>
      <c r="G40" s="20">
        <v>3.7</v>
      </c>
      <c r="H40" s="20">
        <v>3.7</v>
      </c>
      <c r="I40" s="20"/>
      <c r="J40" s="20"/>
      <c r="K40" s="20"/>
      <c r="L40" s="20"/>
      <c r="M40" s="20"/>
      <c r="N40" s="20"/>
      <c r="O40" s="20"/>
      <c r="P40" s="20"/>
      <c r="Q40" s="20"/>
    </row>
    <row r="41" ht="25.5" customHeight="1" spans="1:17">
      <c r="A41" s="16" t="s">
        <v>274</v>
      </c>
      <c r="B41" s="21" t="s">
        <v>1147</v>
      </c>
      <c r="C41" s="16" t="s">
        <v>1148</v>
      </c>
      <c r="D41" s="21" t="s">
        <v>683</v>
      </c>
      <c r="E41" s="21" t="s">
        <v>214</v>
      </c>
      <c r="F41" s="20"/>
      <c r="G41" s="20">
        <v>0.2411</v>
      </c>
      <c r="H41" s="20">
        <v>0.2411</v>
      </c>
      <c r="I41" s="20"/>
      <c r="J41" s="20"/>
      <c r="K41" s="20"/>
      <c r="L41" s="20"/>
      <c r="M41" s="20"/>
      <c r="N41" s="20"/>
      <c r="O41" s="20"/>
      <c r="P41" s="20"/>
      <c r="Q41" s="20"/>
    </row>
    <row r="42" ht="25.5" customHeight="1" spans="1:17">
      <c r="A42" s="16" t="s">
        <v>53</v>
      </c>
      <c r="B42" s="21"/>
      <c r="C42" s="16"/>
      <c r="D42" s="21"/>
      <c r="E42" s="21"/>
      <c r="F42" s="20">
        <v>344</v>
      </c>
      <c r="G42" s="20">
        <v>33227.74</v>
      </c>
      <c r="H42" s="20"/>
      <c r="I42" s="20"/>
      <c r="J42" s="20"/>
      <c r="K42" s="20"/>
      <c r="L42" s="20">
        <v>33227.74</v>
      </c>
      <c r="M42" s="20">
        <v>33227.74</v>
      </c>
      <c r="N42" s="20"/>
      <c r="O42" s="20"/>
      <c r="P42" s="20"/>
      <c r="Q42" s="20"/>
    </row>
    <row r="43" ht="25.5" customHeight="1" spans="1:17">
      <c r="A43" s="16" t="s">
        <v>613</v>
      </c>
      <c r="B43" s="21" t="s">
        <v>1190</v>
      </c>
      <c r="C43" s="16" t="s">
        <v>1150</v>
      </c>
      <c r="D43" s="21" t="s">
        <v>1142</v>
      </c>
      <c r="E43" s="21" t="s">
        <v>214</v>
      </c>
      <c r="F43" s="20"/>
      <c r="G43" s="20">
        <v>700</v>
      </c>
      <c r="H43" s="20"/>
      <c r="I43" s="20"/>
      <c r="J43" s="20"/>
      <c r="K43" s="20"/>
      <c r="L43" s="20">
        <v>700</v>
      </c>
      <c r="M43" s="20">
        <v>700</v>
      </c>
      <c r="N43" s="20"/>
      <c r="O43" s="20"/>
      <c r="P43" s="20"/>
      <c r="Q43" s="20"/>
    </row>
    <row r="44" ht="25.5" customHeight="1" spans="1:17">
      <c r="A44" s="16" t="s">
        <v>613</v>
      </c>
      <c r="B44" s="21" t="s">
        <v>1191</v>
      </c>
      <c r="C44" s="16" t="s">
        <v>1192</v>
      </c>
      <c r="D44" s="21" t="s">
        <v>1142</v>
      </c>
      <c r="E44" s="21" t="s">
        <v>214</v>
      </c>
      <c r="F44" s="20"/>
      <c r="G44" s="20">
        <v>17.5</v>
      </c>
      <c r="H44" s="20"/>
      <c r="I44" s="20"/>
      <c r="J44" s="20"/>
      <c r="K44" s="20"/>
      <c r="L44" s="20">
        <v>17.5</v>
      </c>
      <c r="M44" s="20">
        <v>17.5</v>
      </c>
      <c r="N44" s="20"/>
      <c r="O44" s="20"/>
      <c r="P44" s="20"/>
      <c r="Q44" s="20"/>
    </row>
    <row r="45" ht="25.5" customHeight="1" spans="1:17">
      <c r="A45" s="16" t="s">
        <v>613</v>
      </c>
      <c r="B45" s="21" t="s">
        <v>1193</v>
      </c>
      <c r="C45" s="16" t="s">
        <v>1194</v>
      </c>
      <c r="D45" s="21" t="s">
        <v>1195</v>
      </c>
      <c r="E45" s="21" t="s">
        <v>214</v>
      </c>
      <c r="F45" s="20"/>
      <c r="G45" s="20">
        <v>136</v>
      </c>
      <c r="H45" s="20"/>
      <c r="I45" s="20"/>
      <c r="J45" s="20"/>
      <c r="K45" s="20"/>
      <c r="L45" s="20">
        <v>136</v>
      </c>
      <c r="M45" s="20">
        <v>136</v>
      </c>
      <c r="N45" s="20"/>
      <c r="O45" s="20"/>
      <c r="P45" s="20"/>
      <c r="Q45" s="20"/>
    </row>
    <row r="46" ht="25.5" customHeight="1" spans="1:17">
      <c r="A46" s="16" t="s">
        <v>613</v>
      </c>
      <c r="B46" s="21" t="s">
        <v>1196</v>
      </c>
      <c r="C46" s="16" t="s">
        <v>1197</v>
      </c>
      <c r="D46" s="21" t="s">
        <v>1195</v>
      </c>
      <c r="E46" s="21" t="s">
        <v>214</v>
      </c>
      <c r="F46" s="20"/>
      <c r="G46" s="20">
        <v>12.3</v>
      </c>
      <c r="H46" s="20"/>
      <c r="I46" s="20"/>
      <c r="J46" s="20"/>
      <c r="K46" s="20"/>
      <c r="L46" s="20">
        <v>12.3</v>
      </c>
      <c r="M46" s="20">
        <v>12.3</v>
      </c>
      <c r="N46" s="20"/>
      <c r="O46" s="20"/>
      <c r="P46" s="20"/>
      <c r="Q46" s="20"/>
    </row>
    <row r="47" ht="25.5" customHeight="1" spans="1:17">
      <c r="A47" s="16" t="s">
        <v>613</v>
      </c>
      <c r="B47" s="21" t="s">
        <v>1198</v>
      </c>
      <c r="C47" s="16" t="s">
        <v>1199</v>
      </c>
      <c r="D47" s="21" t="s">
        <v>1195</v>
      </c>
      <c r="E47" s="21" t="s">
        <v>214</v>
      </c>
      <c r="F47" s="20"/>
      <c r="G47" s="20">
        <v>18.4</v>
      </c>
      <c r="H47" s="20"/>
      <c r="I47" s="20"/>
      <c r="J47" s="20"/>
      <c r="K47" s="20"/>
      <c r="L47" s="20">
        <v>18.4</v>
      </c>
      <c r="M47" s="20">
        <v>18.4</v>
      </c>
      <c r="N47" s="20"/>
      <c r="O47" s="20"/>
      <c r="P47" s="20"/>
      <c r="Q47" s="20"/>
    </row>
    <row r="48" ht="25.5" customHeight="1" spans="1:17">
      <c r="A48" s="16" t="s">
        <v>613</v>
      </c>
      <c r="B48" s="21" t="s">
        <v>1200</v>
      </c>
      <c r="C48" s="16" t="s">
        <v>1201</v>
      </c>
      <c r="D48" s="21" t="s">
        <v>1195</v>
      </c>
      <c r="E48" s="21" t="s">
        <v>214</v>
      </c>
      <c r="F48" s="20"/>
      <c r="G48" s="20">
        <v>9</v>
      </c>
      <c r="H48" s="20"/>
      <c r="I48" s="20"/>
      <c r="J48" s="20"/>
      <c r="K48" s="20"/>
      <c r="L48" s="20">
        <v>9</v>
      </c>
      <c r="M48" s="20">
        <v>9</v>
      </c>
      <c r="N48" s="20"/>
      <c r="O48" s="20"/>
      <c r="P48" s="20"/>
      <c r="Q48" s="20"/>
    </row>
    <row r="49" ht="25.5" customHeight="1" spans="1:17">
      <c r="A49" s="16" t="s">
        <v>613</v>
      </c>
      <c r="B49" s="21" t="s">
        <v>1202</v>
      </c>
      <c r="C49" s="16" t="s">
        <v>1203</v>
      </c>
      <c r="D49" s="21" t="s">
        <v>1195</v>
      </c>
      <c r="E49" s="21" t="s">
        <v>214</v>
      </c>
      <c r="F49" s="20"/>
      <c r="G49" s="20">
        <v>28.8</v>
      </c>
      <c r="H49" s="20"/>
      <c r="I49" s="20"/>
      <c r="J49" s="20"/>
      <c r="K49" s="20"/>
      <c r="L49" s="20">
        <v>28.8</v>
      </c>
      <c r="M49" s="20">
        <v>28.8</v>
      </c>
      <c r="N49" s="20"/>
      <c r="O49" s="20"/>
      <c r="P49" s="20"/>
      <c r="Q49" s="20"/>
    </row>
    <row r="50" ht="25.5" customHeight="1" spans="1:17">
      <c r="A50" s="16" t="s">
        <v>613</v>
      </c>
      <c r="B50" s="21" t="s">
        <v>1204</v>
      </c>
      <c r="C50" s="16" t="s">
        <v>1205</v>
      </c>
      <c r="D50" s="21" t="s">
        <v>1195</v>
      </c>
      <c r="E50" s="21" t="s">
        <v>214</v>
      </c>
      <c r="F50" s="20"/>
      <c r="G50" s="20">
        <v>4.75</v>
      </c>
      <c r="H50" s="20"/>
      <c r="I50" s="20"/>
      <c r="J50" s="20"/>
      <c r="K50" s="20"/>
      <c r="L50" s="20">
        <v>4.75</v>
      </c>
      <c r="M50" s="20">
        <v>4.75</v>
      </c>
      <c r="N50" s="20"/>
      <c r="O50" s="20"/>
      <c r="P50" s="20"/>
      <c r="Q50" s="20"/>
    </row>
    <row r="51" ht="25.5" customHeight="1" spans="1:17">
      <c r="A51" s="16" t="s">
        <v>613</v>
      </c>
      <c r="B51" s="21" t="s">
        <v>1206</v>
      </c>
      <c r="C51" s="16" t="s">
        <v>1207</v>
      </c>
      <c r="D51" s="21" t="s">
        <v>1195</v>
      </c>
      <c r="E51" s="21" t="s">
        <v>214</v>
      </c>
      <c r="F51" s="20"/>
      <c r="G51" s="20">
        <v>2.4</v>
      </c>
      <c r="H51" s="20"/>
      <c r="I51" s="20"/>
      <c r="J51" s="20"/>
      <c r="K51" s="20"/>
      <c r="L51" s="20">
        <v>2.4</v>
      </c>
      <c r="M51" s="20">
        <v>2.4</v>
      </c>
      <c r="N51" s="20"/>
      <c r="O51" s="20"/>
      <c r="P51" s="20"/>
      <c r="Q51" s="20"/>
    </row>
    <row r="52" ht="25.5" customHeight="1" spans="1:17">
      <c r="A52" s="16" t="s">
        <v>613</v>
      </c>
      <c r="B52" s="21" t="s">
        <v>1208</v>
      </c>
      <c r="C52" s="16" t="s">
        <v>1209</v>
      </c>
      <c r="D52" s="21" t="s">
        <v>1195</v>
      </c>
      <c r="E52" s="21" t="s">
        <v>214</v>
      </c>
      <c r="F52" s="20"/>
      <c r="G52" s="20">
        <v>16</v>
      </c>
      <c r="H52" s="20"/>
      <c r="I52" s="20"/>
      <c r="J52" s="20"/>
      <c r="K52" s="20"/>
      <c r="L52" s="20">
        <v>16</v>
      </c>
      <c r="M52" s="20">
        <v>16</v>
      </c>
      <c r="N52" s="20"/>
      <c r="O52" s="20"/>
      <c r="P52" s="20"/>
      <c r="Q52" s="20"/>
    </row>
    <row r="53" ht="25.5" customHeight="1" spans="1:17">
      <c r="A53" s="16" t="s">
        <v>613</v>
      </c>
      <c r="B53" s="21" t="s">
        <v>1210</v>
      </c>
      <c r="C53" s="16" t="s">
        <v>1211</v>
      </c>
      <c r="D53" s="21" t="s">
        <v>1195</v>
      </c>
      <c r="E53" s="21" t="s">
        <v>214</v>
      </c>
      <c r="F53" s="20"/>
      <c r="G53" s="20">
        <v>4.8</v>
      </c>
      <c r="H53" s="20"/>
      <c r="I53" s="20"/>
      <c r="J53" s="20"/>
      <c r="K53" s="20"/>
      <c r="L53" s="20">
        <v>4.8</v>
      </c>
      <c r="M53" s="20">
        <v>4.8</v>
      </c>
      <c r="N53" s="20"/>
      <c r="O53" s="20"/>
      <c r="P53" s="20"/>
      <c r="Q53" s="20"/>
    </row>
    <row r="54" ht="25.5" customHeight="1" spans="1:17">
      <c r="A54" s="16" t="s">
        <v>613</v>
      </c>
      <c r="B54" s="21" t="s">
        <v>1212</v>
      </c>
      <c r="C54" s="16" t="s">
        <v>1213</v>
      </c>
      <c r="D54" s="21" t="s">
        <v>1195</v>
      </c>
      <c r="E54" s="21" t="s">
        <v>214</v>
      </c>
      <c r="F54" s="20"/>
      <c r="G54" s="20">
        <v>6</v>
      </c>
      <c r="H54" s="20"/>
      <c r="I54" s="20"/>
      <c r="J54" s="20"/>
      <c r="K54" s="20"/>
      <c r="L54" s="20">
        <v>6</v>
      </c>
      <c r="M54" s="20">
        <v>6</v>
      </c>
      <c r="N54" s="20"/>
      <c r="O54" s="20"/>
      <c r="P54" s="20"/>
      <c r="Q54" s="20"/>
    </row>
    <row r="55" ht="25.5" customHeight="1" spans="1:17">
      <c r="A55" s="16" t="s">
        <v>613</v>
      </c>
      <c r="B55" s="21" t="s">
        <v>1214</v>
      </c>
      <c r="C55" s="16" t="s">
        <v>1213</v>
      </c>
      <c r="D55" s="21" t="s">
        <v>1195</v>
      </c>
      <c r="E55" s="21" t="s">
        <v>214</v>
      </c>
      <c r="F55" s="20"/>
      <c r="G55" s="20">
        <v>7.2</v>
      </c>
      <c r="H55" s="20"/>
      <c r="I55" s="20"/>
      <c r="J55" s="20"/>
      <c r="K55" s="20"/>
      <c r="L55" s="20">
        <v>7.2</v>
      </c>
      <c r="M55" s="20">
        <v>7.2</v>
      </c>
      <c r="N55" s="20"/>
      <c r="O55" s="20"/>
      <c r="P55" s="20"/>
      <c r="Q55" s="20"/>
    </row>
    <row r="56" ht="25.5" customHeight="1" spans="1:17">
      <c r="A56" s="16" t="s">
        <v>613</v>
      </c>
      <c r="B56" s="21" t="s">
        <v>1215</v>
      </c>
      <c r="C56" s="16" t="s">
        <v>1213</v>
      </c>
      <c r="D56" s="21" t="s">
        <v>1195</v>
      </c>
      <c r="E56" s="21" t="s">
        <v>214</v>
      </c>
      <c r="F56" s="20"/>
      <c r="G56" s="20">
        <v>6.2</v>
      </c>
      <c r="H56" s="20"/>
      <c r="I56" s="20"/>
      <c r="J56" s="20"/>
      <c r="K56" s="20"/>
      <c r="L56" s="20">
        <v>6.2</v>
      </c>
      <c r="M56" s="20">
        <v>6.2</v>
      </c>
      <c r="N56" s="20"/>
      <c r="O56" s="20"/>
      <c r="P56" s="20"/>
      <c r="Q56" s="20"/>
    </row>
    <row r="57" ht="25.5" customHeight="1" spans="1:17">
      <c r="A57" s="16" t="s">
        <v>613</v>
      </c>
      <c r="B57" s="21" t="s">
        <v>1155</v>
      </c>
      <c r="C57" s="16" t="s">
        <v>1156</v>
      </c>
      <c r="D57" s="21" t="s">
        <v>1195</v>
      </c>
      <c r="E57" s="21" t="s">
        <v>214</v>
      </c>
      <c r="F57" s="20"/>
      <c r="G57" s="20">
        <v>144</v>
      </c>
      <c r="H57" s="20"/>
      <c r="I57" s="20"/>
      <c r="J57" s="20"/>
      <c r="K57" s="20"/>
      <c r="L57" s="20">
        <v>144</v>
      </c>
      <c r="M57" s="20">
        <v>144</v>
      </c>
      <c r="N57" s="20"/>
      <c r="O57" s="20"/>
      <c r="P57" s="20"/>
      <c r="Q57" s="20"/>
    </row>
    <row r="58" ht="25.5" customHeight="1" spans="1:17">
      <c r="A58" s="16" t="s">
        <v>613</v>
      </c>
      <c r="B58" s="21" t="s">
        <v>1216</v>
      </c>
      <c r="C58" s="16" t="s">
        <v>1217</v>
      </c>
      <c r="D58" s="21" t="s">
        <v>1195</v>
      </c>
      <c r="E58" s="21" t="s">
        <v>214</v>
      </c>
      <c r="F58" s="20"/>
      <c r="G58" s="20">
        <v>3.5</v>
      </c>
      <c r="H58" s="20"/>
      <c r="I58" s="20"/>
      <c r="J58" s="20"/>
      <c r="K58" s="20"/>
      <c r="L58" s="20">
        <v>3.5</v>
      </c>
      <c r="M58" s="20">
        <v>3.5</v>
      </c>
      <c r="N58" s="20"/>
      <c r="O58" s="20"/>
      <c r="P58" s="20"/>
      <c r="Q58" s="20"/>
    </row>
    <row r="59" ht="25.5" customHeight="1" spans="1:17">
      <c r="A59" s="16" t="s">
        <v>613</v>
      </c>
      <c r="B59" s="21" t="s">
        <v>1218</v>
      </c>
      <c r="C59" s="16" t="s">
        <v>1219</v>
      </c>
      <c r="D59" s="21" t="s">
        <v>1195</v>
      </c>
      <c r="E59" s="21" t="s">
        <v>214</v>
      </c>
      <c r="F59" s="20"/>
      <c r="G59" s="20">
        <v>4</v>
      </c>
      <c r="H59" s="20"/>
      <c r="I59" s="20"/>
      <c r="J59" s="20"/>
      <c r="K59" s="20"/>
      <c r="L59" s="20">
        <v>4</v>
      </c>
      <c r="M59" s="20">
        <v>4</v>
      </c>
      <c r="N59" s="20"/>
      <c r="O59" s="20"/>
      <c r="P59" s="20"/>
      <c r="Q59" s="20"/>
    </row>
    <row r="60" ht="25.5" customHeight="1" spans="1:17">
      <c r="A60" s="16" t="s">
        <v>613</v>
      </c>
      <c r="B60" s="21" t="s">
        <v>1220</v>
      </c>
      <c r="C60" s="16" t="s">
        <v>1221</v>
      </c>
      <c r="D60" s="21" t="s">
        <v>1195</v>
      </c>
      <c r="E60" s="21" t="s">
        <v>214</v>
      </c>
      <c r="F60" s="20"/>
      <c r="G60" s="20">
        <v>10.4</v>
      </c>
      <c r="H60" s="20"/>
      <c r="I60" s="20"/>
      <c r="J60" s="20"/>
      <c r="K60" s="20"/>
      <c r="L60" s="20">
        <v>10.4</v>
      </c>
      <c r="M60" s="20">
        <v>10.4</v>
      </c>
      <c r="N60" s="20"/>
      <c r="O60" s="20"/>
      <c r="P60" s="20"/>
      <c r="Q60" s="20"/>
    </row>
    <row r="61" ht="25.5" customHeight="1" spans="1:17">
      <c r="A61" s="16" t="s">
        <v>613</v>
      </c>
      <c r="B61" s="21" t="s">
        <v>1222</v>
      </c>
      <c r="C61" s="16" t="s">
        <v>1223</v>
      </c>
      <c r="D61" s="21" t="s">
        <v>1195</v>
      </c>
      <c r="E61" s="21" t="s">
        <v>214</v>
      </c>
      <c r="F61" s="20"/>
      <c r="G61" s="20">
        <v>3</v>
      </c>
      <c r="H61" s="20"/>
      <c r="I61" s="20"/>
      <c r="J61" s="20"/>
      <c r="K61" s="20"/>
      <c r="L61" s="20">
        <v>3</v>
      </c>
      <c r="M61" s="20">
        <v>3</v>
      </c>
      <c r="N61" s="20"/>
      <c r="O61" s="20"/>
      <c r="P61" s="20"/>
      <c r="Q61" s="20"/>
    </row>
    <row r="62" ht="25.5" customHeight="1" spans="1:17">
      <c r="A62" s="16" t="s">
        <v>613</v>
      </c>
      <c r="B62" s="21" t="s">
        <v>1224</v>
      </c>
      <c r="C62" s="16" t="s">
        <v>1225</v>
      </c>
      <c r="D62" s="21" t="s">
        <v>1226</v>
      </c>
      <c r="E62" s="21" t="s">
        <v>214</v>
      </c>
      <c r="F62" s="20"/>
      <c r="G62" s="20">
        <v>140</v>
      </c>
      <c r="H62" s="20"/>
      <c r="I62" s="20"/>
      <c r="J62" s="20"/>
      <c r="K62" s="20"/>
      <c r="L62" s="20">
        <v>140</v>
      </c>
      <c r="M62" s="20">
        <v>140</v>
      </c>
      <c r="N62" s="20"/>
      <c r="O62" s="20"/>
      <c r="P62" s="20"/>
      <c r="Q62" s="20"/>
    </row>
    <row r="63" ht="25.5" customHeight="1" spans="1:17">
      <c r="A63" s="16" t="s">
        <v>613</v>
      </c>
      <c r="B63" s="21" t="s">
        <v>1227</v>
      </c>
      <c r="C63" s="16" t="s">
        <v>1228</v>
      </c>
      <c r="D63" s="21" t="s">
        <v>1195</v>
      </c>
      <c r="E63" s="21" t="s">
        <v>214</v>
      </c>
      <c r="F63" s="20"/>
      <c r="G63" s="20">
        <v>15</v>
      </c>
      <c r="H63" s="20"/>
      <c r="I63" s="20"/>
      <c r="J63" s="20"/>
      <c r="K63" s="20"/>
      <c r="L63" s="20">
        <v>15</v>
      </c>
      <c r="M63" s="20">
        <v>15</v>
      </c>
      <c r="N63" s="20"/>
      <c r="O63" s="20"/>
      <c r="P63" s="20"/>
      <c r="Q63" s="20"/>
    </row>
    <row r="64" ht="25.5" customHeight="1" spans="1:17">
      <c r="A64" s="16" t="s">
        <v>613</v>
      </c>
      <c r="B64" s="21" t="s">
        <v>1159</v>
      </c>
      <c r="C64" s="16" t="s">
        <v>1160</v>
      </c>
      <c r="D64" s="21" t="s">
        <v>1195</v>
      </c>
      <c r="E64" s="21" t="s">
        <v>214</v>
      </c>
      <c r="F64" s="20"/>
      <c r="G64" s="20">
        <v>12.75</v>
      </c>
      <c r="H64" s="20"/>
      <c r="I64" s="20"/>
      <c r="J64" s="20"/>
      <c r="K64" s="20"/>
      <c r="L64" s="20">
        <v>12.75</v>
      </c>
      <c r="M64" s="20">
        <v>12.75</v>
      </c>
      <c r="N64" s="20"/>
      <c r="O64" s="20"/>
      <c r="P64" s="20"/>
      <c r="Q64" s="20"/>
    </row>
    <row r="65" ht="25.5" customHeight="1" spans="1:17">
      <c r="A65" s="16" t="s">
        <v>613</v>
      </c>
      <c r="B65" s="21" t="s">
        <v>1229</v>
      </c>
      <c r="C65" s="16" t="s">
        <v>1162</v>
      </c>
      <c r="D65" s="21" t="s">
        <v>1195</v>
      </c>
      <c r="E65" s="21" t="s">
        <v>214</v>
      </c>
      <c r="F65" s="20"/>
      <c r="G65" s="20">
        <v>60</v>
      </c>
      <c r="H65" s="20"/>
      <c r="I65" s="20"/>
      <c r="J65" s="20"/>
      <c r="K65" s="20"/>
      <c r="L65" s="20">
        <v>60</v>
      </c>
      <c r="M65" s="20">
        <v>60</v>
      </c>
      <c r="N65" s="20"/>
      <c r="O65" s="20"/>
      <c r="P65" s="20"/>
      <c r="Q65" s="20"/>
    </row>
    <row r="66" ht="25.5" customHeight="1" spans="1:17">
      <c r="A66" s="16" t="s">
        <v>613</v>
      </c>
      <c r="B66" s="21" t="s">
        <v>1230</v>
      </c>
      <c r="C66" s="16" t="s">
        <v>1231</v>
      </c>
      <c r="D66" s="21" t="s">
        <v>1195</v>
      </c>
      <c r="E66" s="21" t="s">
        <v>214</v>
      </c>
      <c r="F66" s="20"/>
      <c r="G66" s="20">
        <v>22</v>
      </c>
      <c r="H66" s="20"/>
      <c r="I66" s="20"/>
      <c r="J66" s="20"/>
      <c r="K66" s="20"/>
      <c r="L66" s="20">
        <v>22</v>
      </c>
      <c r="M66" s="20">
        <v>22</v>
      </c>
      <c r="N66" s="20"/>
      <c r="O66" s="20"/>
      <c r="P66" s="20"/>
      <c r="Q66" s="20"/>
    </row>
    <row r="67" ht="25.5" customHeight="1" spans="1:17">
      <c r="A67" s="16" t="s">
        <v>613</v>
      </c>
      <c r="B67" s="21" t="s">
        <v>1163</v>
      </c>
      <c r="C67" s="16" t="s">
        <v>1232</v>
      </c>
      <c r="D67" s="21" t="s">
        <v>1195</v>
      </c>
      <c r="E67" s="21" t="s">
        <v>214</v>
      </c>
      <c r="F67" s="20"/>
      <c r="G67" s="20">
        <v>17404.74</v>
      </c>
      <c r="H67" s="20"/>
      <c r="I67" s="20"/>
      <c r="J67" s="20"/>
      <c r="K67" s="20"/>
      <c r="L67" s="20">
        <v>17404.74</v>
      </c>
      <c r="M67" s="20">
        <v>17404.74</v>
      </c>
      <c r="N67" s="20"/>
      <c r="O67" s="20"/>
      <c r="P67" s="20"/>
      <c r="Q67" s="20"/>
    </row>
    <row r="68" ht="25.5" customHeight="1" spans="1:17">
      <c r="A68" s="16" t="s">
        <v>613</v>
      </c>
      <c r="B68" s="21" t="s">
        <v>1233</v>
      </c>
      <c r="C68" s="16" t="s">
        <v>1166</v>
      </c>
      <c r="D68" s="21" t="s">
        <v>1234</v>
      </c>
      <c r="E68" s="21" t="s">
        <v>214</v>
      </c>
      <c r="F68" s="20">
        <v>344</v>
      </c>
      <c r="G68" s="20">
        <v>344</v>
      </c>
      <c r="H68" s="20"/>
      <c r="I68" s="20"/>
      <c r="J68" s="20"/>
      <c r="K68" s="20"/>
      <c r="L68" s="20">
        <v>344</v>
      </c>
      <c r="M68" s="20">
        <v>344</v>
      </c>
      <c r="N68" s="20"/>
      <c r="O68" s="20"/>
      <c r="P68" s="20"/>
      <c r="Q68" s="20"/>
    </row>
    <row r="69" ht="25.5" customHeight="1" spans="1:17">
      <c r="A69" s="16" t="s">
        <v>613</v>
      </c>
      <c r="B69" s="21" t="s">
        <v>1235</v>
      </c>
      <c r="C69" s="16" t="s">
        <v>1141</v>
      </c>
      <c r="D69" s="21" t="s">
        <v>1234</v>
      </c>
      <c r="E69" s="21" t="s">
        <v>214</v>
      </c>
      <c r="F69" s="20"/>
      <c r="G69" s="20">
        <v>36</v>
      </c>
      <c r="H69" s="20"/>
      <c r="I69" s="20"/>
      <c r="J69" s="20"/>
      <c r="K69" s="20"/>
      <c r="L69" s="20">
        <v>36</v>
      </c>
      <c r="M69" s="20">
        <v>36</v>
      </c>
      <c r="N69" s="20"/>
      <c r="O69" s="20"/>
      <c r="P69" s="20"/>
      <c r="Q69" s="20"/>
    </row>
    <row r="70" ht="25.5" customHeight="1" spans="1:17">
      <c r="A70" s="16" t="s">
        <v>613</v>
      </c>
      <c r="B70" s="21" t="s">
        <v>1236</v>
      </c>
      <c r="C70" s="16" t="s">
        <v>1237</v>
      </c>
      <c r="D70" s="21" t="s">
        <v>978</v>
      </c>
      <c r="E70" s="21" t="s">
        <v>214</v>
      </c>
      <c r="F70" s="20"/>
      <c r="G70" s="20">
        <v>5800</v>
      </c>
      <c r="H70" s="20"/>
      <c r="I70" s="20"/>
      <c r="J70" s="20"/>
      <c r="K70" s="20"/>
      <c r="L70" s="20">
        <v>5800</v>
      </c>
      <c r="M70" s="20">
        <v>5800</v>
      </c>
      <c r="N70" s="20"/>
      <c r="O70" s="20"/>
      <c r="P70" s="20"/>
      <c r="Q70" s="20"/>
    </row>
    <row r="71" ht="25.5" customHeight="1" spans="1:17">
      <c r="A71" s="16" t="s">
        <v>613</v>
      </c>
      <c r="B71" s="21" t="s">
        <v>1238</v>
      </c>
      <c r="C71" s="16" t="s">
        <v>1179</v>
      </c>
      <c r="D71" s="21" t="s">
        <v>1142</v>
      </c>
      <c r="E71" s="21" t="s">
        <v>214</v>
      </c>
      <c r="F71" s="20"/>
      <c r="G71" s="20">
        <v>1615</v>
      </c>
      <c r="H71" s="20"/>
      <c r="I71" s="20"/>
      <c r="J71" s="20"/>
      <c r="K71" s="20"/>
      <c r="L71" s="20">
        <v>1615</v>
      </c>
      <c r="M71" s="20">
        <v>1615</v>
      </c>
      <c r="N71" s="20"/>
      <c r="O71" s="20"/>
      <c r="P71" s="20"/>
      <c r="Q71" s="20"/>
    </row>
    <row r="72" ht="25.5" customHeight="1" spans="1:17">
      <c r="A72" s="16" t="s">
        <v>613</v>
      </c>
      <c r="B72" s="21" t="s">
        <v>1239</v>
      </c>
      <c r="C72" s="16" t="s">
        <v>1240</v>
      </c>
      <c r="D72" s="21" t="s">
        <v>1142</v>
      </c>
      <c r="E72" s="21" t="s">
        <v>214</v>
      </c>
      <c r="F72" s="20"/>
      <c r="G72" s="20">
        <v>800</v>
      </c>
      <c r="H72" s="20"/>
      <c r="I72" s="20"/>
      <c r="J72" s="20"/>
      <c r="K72" s="20"/>
      <c r="L72" s="20">
        <v>800</v>
      </c>
      <c r="M72" s="20">
        <v>800</v>
      </c>
      <c r="N72" s="20"/>
      <c r="O72" s="20"/>
      <c r="P72" s="20"/>
      <c r="Q72" s="20"/>
    </row>
    <row r="73" ht="25.5" customHeight="1" spans="1:17">
      <c r="A73" s="16" t="s">
        <v>613</v>
      </c>
      <c r="B73" s="21" t="s">
        <v>1241</v>
      </c>
      <c r="C73" s="16" t="s">
        <v>1242</v>
      </c>
      <c r="D73" s="21" t="s">
        <v>1142</v>
      </c>
      <c r="E73" s="21" t="s">
        <v>214</v>
      </c>
      <c r="F73" s="20"/>
      <c r="G73" s="20">
        <v>500</v>
      </c>
      <c r="H73" s="20"/>
      <c r="I73" s="20"/>
      <c r="J73" s="20"/>
      <c r="K73" s="20"/>
      <c r="L73" s="20">
        <v>500</v>
      </c>
      <c r="M73" s="20">
        <v>500</v>
      </c>
      <c r="N73" s="20"/>
      <c r="O73" s="20"/>
      <c r="P73" s="20"/>
      <c r="Q73" s="20"/>
    </row>
    <row r="74" ht="25.5" customHeight="1" spans="1:17">
      <c r="A74" s="16" t="s">
        <v>613</v>
      </c>
      <c r="B74" s="21" t="s">
        <v>1143</v>
      </c>
      <c r="C74" s="16" t="s">
        <v>1144</v>
      </c>
      <c r="D74" s="21" t="s">
        <v>978</v>
      </c>
      <c r="E74" s="21" t="s">
        <v>214</v>
      </c>
      <c r="F74" s="20"/>
      <c r="G74" s="20">
        <v>29</v>
      </c>
      <c r="H74" s="20"/>
      <c r="I74" s="20"/>
      <c r="J74" s="20"/>
      <c r="K74" s="20"/>
      <c r="L74" s="20">
        <v>29</v>
      </c>
      <c r="M74" s="20">
        <v>29</v>
      </c>
      <c r="N74" s="20"/>
      <c r="O74" s="20"/>
      <c r="P74" s="20"/>
      <c r="Q74" s="20"/>
    </row>
    <row r="75" ht="25.5" customHeight="1" spans="1:17">
      <c r="A75" s="16" t="s">
        <v>613</v>
      </c>
      <c r="B75" s="21" t="s">
        <v>1243</v>
      </c>
      <c r="C75" s="16" t="s">
        <v>1244</v>
      </c>
      <c r="D75" s="21" t="s">
        <v>978</v>
      </c>
      <c r="E75" s="21" t="s">
        <v>214</v>
      </c>
      <c r="F75" s="20"/>
      <c r="G75" s="20">
        <v>2800</v>
      </c>
      <c r="H75" s="20"/>
      <c r="I75" s="20"/>
      <c r="J75" s="20"/>
      <c r="K75" s="20"/>
      <c r="L75" s="20">
        <v>2800</v>
      </c>
      <c r="M75" s="20">
        <v>2800</v>
      </c>
      <c r="N75" s="20"/>
      <c r="O75" s="20"/>
      <c r="P75" s="20"/>
      <c r="Q75" s="20"/>
    </row>
    <row r="76" ht="25.5" customHeight="1" spans="1:17">
      <c r="A76" s="16" t="s">
        <v>613</v>
      </c>
      <c r="B76" s="21" t="s">
        <v>1185</v>
      </c>
      <c r="C76" s="16" t="s">
        <v>1186</v>
      </c>
      <c r="D76" s="21" t="s">
        <v>1195</v>
      </c>
      <c r="E76" s="21" t="s">
        <v>214</v>
      </c>
      <c r="F76" s="20"/>
      <c r="G76" s="20">
        <v>30</v>
      </c>
      <c r="H76" s="20"/>
      <c r="I76" s="20"/>
      <c r="J76" s="20"/>
      <c r="K76" s="20"/>
      <c r="L76" s="20">
        <v>30</v>
      </c>
      <c r="M76" s="20">
        <v>30</v>
      </c>
      <c r="N76" s="20"/>
      <c r="O76" s="20"/>
      <c r="P76" s="20"/>
      <c r="Q76" s="20"/>
    </row>
    <row r="77" ht="25.5" customHeight="1" spans="1:17">
      <c r="A77" s="16" t="s">
        <v>613</v>
      </c>
      <c r="B77" s="21" t="s">
        <v>1245</v>
      </c>
      <c r="C77" s="16" t="s">
        <v>1246</v>
      </c>
      <c r="D77" s="21" t="s">
        <v>978</v>
      </c>
      <c r="E77" s="21" t="s">
        <v>214</v>
      </c>
      <c r="F77" s="20"/>
      <c r="G77" s="20">
        <v>2370</v>
      </c>
      <c r="H77" s="20"/>
      <c r="I77" s="20"/>
      <c r="J77" s="20"/>
      <c r="K77" s="20"/>
      <c r="L77" s="20">
        <v>2370</v>
      </c>
      <c r="M77" s="20">
        <v>2370</v>
      </c>
      <c r="N77" s="20"/>
      <c r="O77" s="20"/>
      <c r="P77" s="20"/>
      <c r="Q77" s="20"/>
    </row>
    <row r="78" ht="25.5" customHeight="1" spans="1:17">
      <c r="A78" s="16" t="s">
        <v>613</v>
      </c>
      <c r="B78" s="21" t="s">
        <v>1247</v>
      </c>
      <c r="C78" s="16" t="s">
        <v>1248</v>
      </c>
      <c r="D78" s="21" t="s">
        <v>978</v>
      </c>
      <c r="E78" s="21" t="s">
        <v>214</v>
      </c>
      <c r="F78" s="20"/>
      <c r="G78" s="20">
        <v>45</v>
      </c>
      <c r="H78" s="20"/>
      <c r="I78" s="20"/>
      <c r="J78" s="20"/>
      <c r="K78" s="20"/>
      <c r="L78" s="20">
        <v>45</v>
      </c>
      <c r="M78" s="20">
        <v>45</v>
      </c>
      <c r="N78" s="20"/>
      <c r="O78" s="20"/>
      <c r="P78" s="20"/>
      <c r="Q78" s="20"/>
    </row>
    <row r="79" ht="25.5" customHeight="1" spans="1:17">
      <c r="A79" s="16" t="s">
        <v>613</v>
      </c>
      <c r="B79" s="21" t="s">
        <v>1249</v>
      </c>
      <c r="C79" s="16" t="s">
        <v>1148</v>
      </c>
      <c r="D79" s="21" t="s">
        <v>978</v>
      </c>
      <c r="E79" s="21" t="s">
        <v>214</v>
      </c>
      <c r="F79" s="20"/>
      <c r="G79" s="20">
        <v>70</v>
      </c>
      <c r="H79" s="20"/>
      <c r="I79" s="20"/>
      <c r="J79" s="20"/>
      <c r="K79" s="20"/>
      <c r="L79" s="20">
        <v>70</v>
      </c>
      <c r="M79" s="20">
        <v>70</v>
      </c>
      <c r="N79" s="20"/>
      <c r="O79" s="20"/>
      <c r="P79" s="20"/>
      <c r="Q79" s="20"/>
    </row>
    <row r="80" ht="25.5" customHeight="1" spans="1:17">
      <c r="A80" s="16" t="s">
        <v>55</v>
      </c>
      <c r="B80" s="21"/>
      <c r="C80" s="16"/>
      <c r="D80" s="21"/>
      <c r="E80" s="21"/>
      <c r="F80" s="20">
        <v>6375</v>
      </c>
      <c r="G80" s="20">
        <v>10875</v>
      </c>
      <c r="H80" s="20"/>
      <c r="I80" s="20"/>
      <c r="J80" s="20"/>
      <c r="K80" s="20"/>
      <c r="L80" s="20">
        <v>10875</v>
      </c>
      <c r="M80" s="20">
        <v>10875</v>
      </c>
      <c r="N80" s="20"/>
      <c r="O80" s="20"/>
      <c r="P80" s="20"/>
      <c r="Q80" s="20"/>
    </row>
    <row r="81" ht="25.5" customHeight="1" spans="1:17">
      <c r="A81" s="16" t="s">
        <v>643</v>
      </c>
      <c r="B81" s="21" t="s">
        <v>1250</v>
      </c>
      <c r="C81" s="16" t="s">
        <v>1251</v>
      </c>
      <c r="D81" s="21" t="s">
        <v>1142</v>
      </c>
      <c r="E81" s="21" t="s">
        <v>214</v>
      </c>
      <c r="F81" s="20">
        <v>250</v>
      </c>
      <c r="G81" s="20">
        <v>250</v>
      </c>
      <c r="H81" s="20"/>
      <c r="I81" s="20"/>
      <c r="J81" s="20"/>
      <c r="K81" s="20"/>
      <c r="L81" s="20">
        <v>250</v>
      </c>
      <c r="M81" s="20">
        <v>250</v>
      </c>
      <c r="N81" s="20"/>
      <c r="O81" s="20"/>
      <c r="P81" s="20"/>
      <c r="Q81" s="20"/>
    </row>
    <row r="82" ht="25.5" customHeight="1" spans="1:17">
      <c r="A82" s="16" t="s">
        <v>643</v>
      </c>
      <c r="B82" s="21" t="s">
        <v>1163</v>
      </c>
      <c r="C82" s="16" t="s">
        <v>1251</v>
      </c>
      <c r="D82" s="21" t="s">
        <v>1142</v>
      </c>
      <c r="E82" s="21" t="s">
        <v>214</v>
      </c>
      <c r="F82" s="20"/>
      <c r="G82" s="20">
        <v>3800</v>
      </c>
      <c r="H82" s="20"/>
      <c r="I82" s="20"/>
      <c r="J82" s="20"/>
      <c r="K82" s="20"/>
      <c r="L82" s="20">
        <v>3800</v>
      </c>
      <c r="M82" s="20">
        <v>3800</v>
      </c>
      <c r="N82" s="20"/>
      <c r="O82" s="20"/>
      <c r="P82" s="20"/>
      <c r="Q82" s="20"/>
    </row>
    <row r="83" ht="25.5" customHeight="1" spans="1:17">
      <c r="A83" s="16" t="s">
        <v>643</v>
      </c>
      <c r="B83" s="21" t="s">
        <v>1252</v>
      </c>
      <c r="C83" s="16" t="s">
        <v>1150</v>
      </c>
      <c r="D83" s="21" t="s">
        <v>1142</v>
      </c>
      <c r="E83" s="21" t="s">
        <v>214</v>
      </c>
      <c r="F83" s="20">
        <v>800</v>
      </c>
      <c r="G83" s="20">
        <v>800</v>
      </c>
      <c r="H83" s="20"/>
      <c r="I83" s="20"/>
      <c r="J83" s="20"/>
      <c r="K83" s="20"/>
      <c r="L83" s="20">
        <v>800</v>
      </c>
      <c r="M83" s="20">
        <v>800</v>
      </c>
      <c r="N83" s="20"/>
      <c r="O83" s="20"/>
      <c r="P83" s="20"/>
      <c r="Q83" s="20"/>
    </row>
    <row r="84" ht="25.5" customHeight="1" spans="1:17">
      <c r="A84" s="16" t="s">
        <v>643</v>
      </c>
      <c r="B84" s="21" t="s">
        <v>1233</v>
      </c>
      <c r="C84" s="16" t="s">
        <v>1166</v>
      </c>
      <c r="D84" s="21" t="s">
        <v>1142</v>
      </c>
      <c r="E84" s="21" t="s">
        <v>214</v>
      </c>
      <c r="F84" s="20">
        <v>2000</v>
      </c>
      <c r="G84" s="20">
        <v>2000</v>
      </c>
      <c r="H84" s="20"/>
      <c r="I84" s="20"/>
      <c r="J84" s="20"/>
      <c r="K84" s="20"/>
      <c r="L84" s="20">
        <v>2000</v>
      </c>
      <c r="M84" s="20">
        <v>2000</v>
      </c>
      <c r="N84" s="20"/>
      <c r="O84" s="20"/>
      <c r="P84" s="20"/>
      <c r="Q84" s="20"/>
    </row>
    <row r="85" ht="25.5" customHeight="1" spans="1:17">
      <c r="A85" s="16" t="s">
        <v>643</v>
      </c>
      <c r="B85" s="21" t="s">
        <v>1253</v>
      </c>
      <c r="C85" s="16" t="s">
        <v>1254</v>
      </c>
      <c r="D85" s="21" t="s">
        <v>1142</v>
      </c>
      <c r="E85" s="21" t="s">
        <v>214</v>
      </c>
      <c r="F85" s="20">
        <v>1000</v>
      </c>
      <c r="G85" s="20">
        <v>1000</v>
      </c>
      <c r="H85" s="20"/>
      <c r="I85" s="20"/>
      <c r="J85" s="20"/>
      <c r="K85" s="20"/>
      <c r="L85" s="20">
        <v>1000</v>
      </c>
      <c r="M85" s="20">
        <v>1000</v>
      </c>
      <c r="N85" s="20"/>
      <c r="O85" s="20"/>
      <c r="P85" s="20"/>
      <c r="Q85" s="20"/>
    </row>
    <row r="86" ht="25.5" customHeight="1" spans="1:17">
      <c r="A86" s="16" t="s">
        <v>643</v>
      </c>
      <c r="B86" s="21" t="s">
        <v>1235</v>
      </c>
      <c r="C86" s="16" t="s">
        <v>1255</v>
      </c>
      <c r="D86" s="21" t="s">
        <v>1142</v>
      </c>
      <c r="E86" s="21" t="s">
        <v>214</v>
      </c>
      <c r="F86" s="20">
        <v>100</v>
      </c>
      <c r="G86" s="20">
        <v>100</v>
      </c>
      <c r="H86" s="20"/>
      <c r="I86" s="20"/>
      <c r="J86" s="20"/>
      <c r="K86" s="20"/>
      <c r="L86" s="20">
        <v>100</v>
      </c>
      <c r="M86" s="20">
        <v>100</v>
      </c>
      <c r="N86" s="20"/>
      <c r="O86" s="20"/>
      <c r="P86" s="20"/>
      <c r="Q86" s="20"/>
    </row>
    <row r="87" ht="25.5" customHeight="1" spans="1:17">
      <c r="A87" s="16" t="s">
        <v>643</v>
      </c>
      <c r="B87" s="21" t="s">
        <v>1256</v>
      </c>
      <c r="C87" s="16" t="s">
        <v>1257</v>
      </c>
      <c r="D87" s="21" t="s">
        <v>1142</v>
      </c>
      <c r="E87" s="21" t="s">
        <v>214</v>
      </c>
      <c r="F87" s="20">
        <v>800</v>
      </c>
      <c r="G87" s="20">
        <v>800</v>
      </c>
      <c r="H87" s="20"/>
      <c r="I87" s="20"/>
      <c r="J87" s="20"/>
      <c r="K87" s="20"/>
      <c r="L87" s="20">
        <v>800</v>
      </c>
      <c r="M87" s="20">
        <v>800</v>
      </c>
      <c r="N87" s="20"/>
      <c r="O87" s="20"/>
      <c r="P87" s="20"/>
      <c r="Q87" s="20"/>
    </row>
    <row r="88" ht="25.5" customHeight="1" spans="1:17">
      <c r="A88" s="16" t="s">
        <v>643</v>
      </c>
      <c r="B88" s="21" t="s">
        <v>1258</v>
      </c>
      <c r="C88" s="16" t="s">
        <v>1259</v>
      </c>
      <c r="D88" s="21" t="s">
        <v>1142</v>
      </c>
      <c r="E88" s="21" t="s">
        <v>214</v>
      </c>
      <c r="F88" s="20">
        <v>1000</v>
      </c>
      <c r="G88" s="20">
        <v>1000</v>
      </c>
      <c r="H88" s="20"/>
      <c r="I88" s="20"/>
      <c r="J88" s="20"/>
      <c r="K88" s="20"/>
      <c r="L88" s="20">
        <v>1000</v>
      </c>
      <c r="M88" s="20">
        <v>1000</v>
      </c>
      <c r="N88" s="20"/>
      <c r="O88" s="20"/>
      <c r="P88" s="20"/>
      <c r="Q88" s="20"/>
    </row>
    <row r="89" ht="25.5" customHeight="1" spans="1:17">
      <c r="A89" s="16" t="s">
        <v>643</v>
      </c>
      <c r="B89" s="21" t="s">
        <v>1260</v>
      </c>
      <c r="C89" s="16" t="s">
        <v>1240</v>
      </c>
      <c r="D89" s="21" t="s">
        <v>1142</v>
      </c>
      <c r="E89" s="21" t="s">
        <v>214</v>
      </c>
      <c r="F89" s="20">
        <v>400</v>
      </c>
      <c r="G89" s="20">
        <v>400</v>
      </c>
      <c r="H89" s="20"/>
      <c r="I89" s="20"/>
      <c r="J89" s="20"/>
      <c r="K89" s="20"/>
      <c r="L89" s="20">
        <v>400</v>
      </c>
      <c r="M89" s="20">
        <v>400</v>
      </c>
      <c r="N89" s="20"/>
      <c r="O89" s="20"/>
      <c r="P89" s="20"/>
      <c r="Q89" s="20"/>
    </row>
    <row r="90" ht="25.5" customHeight="1" spans="1:17">
      <c r="A90" s="16" t="s">
        <v>643</v>
      </c>
      <c r="B90" s="21" t="s">
        <v>1143</v>
      </c>
      <c r="C90" s="16" t="s">
        <v>1144</v>
      </c>
      <c r="D90" s="21" t="s">
        <v>1142</v>
      </c>
      <c r="E90" s="21" t="s">
        <v>214</v>
      </c>
      <c r="F90" s="20">
        <v>5</v>
      </c>
      <c r="G90" s="20">
        <v>5</v>
      </c>
      <c r="H90" s="20"/>
      <c r="I90" s="20"/>
      <c r="J90" s="20"/>
      <c r="K90" s="20"/>
      <c r="L90" s="20">
        <v>5</v>
      </c>
      <c r="M90" s="20">
        <v>5</v>
      </c>
      <c r="N90" s="20"/>
      <c r="O90" s="20"/>
      <c r="P90" s="20"/>
      <c r="Q90" s="20"/>
    </row>
    <row r="91" ht="25.5" customHeight="1" spans="1:17">
      <c r="A91" s="16" t="s">
        <v>643</v>
      </c>
      <c r="B91" s="21" t="s">
        <v>1145</v>
      </c>
      <c r="C91" s="16" t="s">
        <v>1146</v>
      </c>
      <c r="D91" s="21" t="s">
        <v>1142</v>
      </c>
      <c r="E91" s="21" t="s">
        <v>214</v>
      </c>
      <c r="F91" s="20">
        <v>20</v>
      </c>
      <c r="G91" s="20">
        <v>20</v>
      </c>
      <c r="H91" s="20"/>
      <c r="I91" s="20"/>
      <c r="J91" s="20"/>
      <c r="K91" s="20"/>
      <c r="L91" s="20">
        <v>20</v>
      </c>
      <c r="M91" s="20">
        <v>20</v>
      </c>
      <c r="N91" s="20"/>
      <c r="O91" s="20"/>
      <c r="P91" s="20"/>
      <c r="Q91" s="20"/>
    </row>
    <row r="92" ht="25.5" customHeight="1" spans="1:17">
      <c r="A92" s="16" t="s">
        <v>643</v>
      </c>
      <c r="B92" s="21" t="s">
        <v>1261</v>
      </c>
      <c r="C92" s="16" t="s">
        <v>1188</v>
      </c>
      <c r="D92" s="21" t="s">
        <v>1142</v>
      </c>
      <c r="E92" s="21" t="s">
        <v>214</v>
      </c>
      <c r="F92" s="20"/>
      <c r="G92" s="20">
        <v>700</v>
      </c>
      <c r="H92" s="20"/>
      <c r="I92" s="20"/>
      <c r="J92" s="20"/>
      <c r="K92" s="20"/>
      <c r="L92" s="20">
        <v>700</v>
      </c>
      <c r="M92" s="20">
        <v>700</v>
      </c>
      <c r="N92" s="20"/>
      <c r="O92" s="20"/>
      <c r="P92" s="20"/>
      <c r="Q92" s="20"/>
    </row>
    <row r="93" ht="25.5" customHeight="1" spans="1:17">
      <c r="A93" s="16" t="s">
        <v>57</v>
      </c>
      <c r="B93" s="21"/>
      <c r="C93" s="16"/>
      <c r="D93" s="21"/>
      <c r="E93" s="21"/>
      <c r="F93" s="20">
        <v>2813.2615</v>
      </c>
      <c r="G93" s="20">
        <v>5712.2815</v>
      </c>
      <c r="H93" s="20"/>
      <c r="I93" s="20"/>
      <c r="J93" s="20"/>
      <c r="K93" s="20"/>
      <c r="L93" s="20">
        <v>5712.2815</v>
      </c>
      <c r="M93" s="20">
        <v>5712.2815</v>
      </c>
      <c r="N93" s="20"/>
      <c r="O93" s="20"/>
      <c r="P93" s="20"/>
      <c r="Q93" s="20"/>
    </row>
    <row r="94" ht="25.5" customHeight="1" spans="1:17">
      <c r="A94" s="16" t="s">
        <v>648</v>
      </c>
      <c r="B94" s="21" t="s">
        <v>1262</v>
      </c>
      <c r="C94" s="16" t="s">
        <v>1263</v>
      </c>
      <c r="D94" s="21" t="s">
        <v>978</v>
      </c>
      <c r="E94" s="21" t="s">
        <v>214</v>
      </c>
      <c r="F94" s="20">
        <v>20</v>
      </c>
      <c r="G94" s="20">
        <v>20</v>
      </c>
      <c r="H94" s="20"/>
      <c r="I94" s="20"/>
      <c r="J94" s="20"/>
      <c r="K94" s="20"/>
      <c r="L94" s="20">
        <v>20</v>
      </c>
      <c r="M94" s="20">
        <v>20</v>
      </c>
      <c r="N94" s="20"/>
      <c r="O94" s="20"/>
      <c r="P94" s="20"/>
      <c r="Q94" s="20"/>
    </row>
    <row r="95" ht="25.5" customHeight="1" spans="1:17">
      <c r="A95" s="16" t="s">
        <v>648</v>
      </c>
      <c r="B95" s="21" t="s">
        <v>1264</v>
      </c>
      <c r="C95" s="16" t="s">
        <v>1263</v>
      </c>
      <c r="D95" s="21" t="s">
        <v>978</v>
      </c>
      <c r="E95" s="21" t="s">
        <v>214</v>
      </c>
      <c r="F95" s="20">
        <v>3</v>
      </c>
      <c r="G95" s="20">
        <v>3</v>
      </c>
      <c r="H95" s="20"/>
      <c r="I95" s="20"/>
      <c r="J95" s="20"/>
      <c r="K95" s="20"/>
      <c r="L95" s="20">
        <v>3</v>
      </c>
      <c r="M95" s="20">
        <v>3</v>
      </c>
      <c r="N95" s="20"/>
      <c r="O95" s="20"/>
      <c r="P95" s="20"/>
      <c r="Q95" s="20"/>
    </row>
    <row r="96" ht="25.5" customHeight="1" spans="1:17">
      <c r="A96" s="16" t="s">
        <v>648</v>
      </c>
      <c r="B96" s="21" t="s">
        <v>1265</v>
      </c>
      <c r="C96" s="16" t="s">
        <v>1263</v>
      </c>
      <c r="D96" s="21" t="s">
        <v>1142</v>
      </c>
      <c r="E96" s="21" t="s">
        <v>214</v>
      </c>
      <c r="F96" s="20">
        <v>50</v>
      </c>
      <c r="G96" s="20">
        <v>50</v>
      </c>
      <c r="H96" s="20"/>
      <c r="I96" s="20"/>
      <c r="J96" s="20"/>
      <c r="K96" s="20"/>
      <c r="L96" s="20">
        <v>50</v>
      </c>
      <c r="M96" s="20">
        <v>50</v>
      </c>
      <c r="N96" s="20"/>
      <c r="O96" s="20"/>
      <c r="P96" s="20"/>
      <c r="Q96" s="20"/>
    </row>
    <row r="97" ht="25.5" customHeight="1" spans="1:17">
      <c r="A97" s="16" t="s">
        <v>648</v>
      </c>
      <c r="B97" s="21" t="s">
        <v>1266</v>
      </c>
      <c r="C97" s="16" t="s">
        <v>1263</v>
      </c>
      <c r="D97" s="21" t="s">
        <v>1142</v>
      </c>
      <c r="E97" s="21" t="s">
        <v>214</v>
      </c>
      <c r="F97" s="20">
        <v>120</v>
      </c>
      <c r="G97" s="20">
        <v>120</v>
      </c>
      <c r="H97" s="20"/>
      <c r="I97" s="20"/>
      <c r="J97" s="20"/>
      <c r="K97" s="20"/>
      <c r="L97" s="20">
        <v>120</v>
      </c>
      <c r="M97" s="20">
        <v>120</v>
      </c>
      <c r="N97" s="20"/>
      <c r="O97" s="20"/>
      <c r="P97" s="20"/>
      <c r="Q97" s="20"/>
    </row>
    <row r="98" ht="25.5" customHeight="1" spans="1:17">
      <c r="A98" s="16" t="s">
        <v>648</v>
      </c>
      <c r="B98" s="21" t="s">
        <v>332</v>
      </c>
      <c r="C98" s="16" t="s">
        <v>1263</v>
      </c>
      <c r="D98" s="21" t="s">
        <v>1142</v>
      </c>
      <c r="E98" s="21" t="s">
        <v>214</v>
      </c>
      <c r="F98" s="20">
        <v>14.2615</v>
      </c>
      <c r="G98" s="20">
        <v>2324.2815</v>
      </c>
      <c r="H98" s="20"/>
      <c r="I98" s="20"/>
      <c r="J98" s="20"/>
      <c r="K98" s="20"/>
      <c r="L98" s="20">
        <v>2324.2815</v>
      </c>
      <c r="M98" s="20">
        <v>2324.2815</v>
      </c>
      <c r="N98" s="20"/>
      <c r="O98" s="20"/>
      <c r="P98" s="20"/>
      <c r="Q98" s="20"/>
    </row>
    <row r="99" ht="25.5" customHeight="1" spans="1:17">
      <c r="A99" s="16" t="s">
        <v>648</v>
      </c>
      <c r="B99" s="21" t="s">
        <v>1267</v>
      </c>
      <c r="C99" s="16" t="s">
        <v>1268</v>
      </c>
      <c r="D99" s="21" t="s">
        <v>1226</v>
      </c>
      <c r="E99" s="21" t="s">
        <v>214</v>
      </c>
      <c r="F99" s="20">
        <v>30</v>
      </c>
      <c r="G99" s="20">
        <v>30</v>
      </c>
      <c r="H99" s="20"/>
      <c r="I99" s="20"/>
      <c r="J99" s="20"/>
      <c r="K99" s="20"/>
      <c r="L99" s="20">
        <v>30</v>
      </c>
      <c r="M99" s="20">
        <v>30</v>
      </c>
      <c r="N99" s="20"/>
      <c r="O99" s="20"/>
      <c r="P99" s="20"/>
      <c r="Q99" s="20"/>
    </row>
    <row r="100" ht="25.5" customHeight="1" spans="1:17">
      <c r="A100" s="16" t="s">
        <v>648</v>
      </c>
      <c r="B100" s="21" t="s">
        <v>1269</v>
      </c>
      <c r="C100" s="16" t="s">
        <v>1270</v>
      </c>
      <c r="D100" s="21" t="s">
        <v>1142</v>
      </c>
      <c r="E100" s="21" t="s">
        <v>214</v>
      </c>
      <c r="F100" s="20"/>
      <c r="G100" s="20">
        <v>4</v>
      </c>
      <c r="H100" s="20"/>
      <c r="I100" s="20"/>
      <c r="J100" s="20"/>
      <c r="K100" s="20"/>
      <c r="L100" s="20">
        <v>4</v>
      </c>
      <c r="M100" s="20">
        <v>4</v>
      </c>
      <c r="N100" s="20"/>
      <c r="O100" s="20"/>
      <c r="P100" s="20"/>
      <c r="Q100" s="20"/>
    </row>
    <row r="101" ht="25.5" customHeight="1" spans="1:17">
      <c r="A101" s="16" t="s">
        <v>648</v>
      </c>
      <c r="B101" s="21" t="s">
        <v>1271</v>
      </c>
      <c r="C101" s="16" t="s">
        <v>1272</v>
      </c>
      <c r="D101" s="21" t="s">
        <v>1142</v>
      </c>
      <c r="E101" s="21" t="s">
        <v>214</v>
      </c>
      <c r="F101" s="20">
        <v>65</v>
      </c>
      <c r="G101" s="20">
        <v>650</v>
      </c>
      <c r="H101" s="20"/>
      <c r="I101" s="20"/>
      <c r="J101" s="20"/>
      <c r="K101" s="20"/>
      <c r="L101" s="20">
        <v>650</v>
      </c>
      <c r="M101" s="20">
        <v>650</v>
      </c>
      <c r="N101" s="20"/>
      <c r="O101" s="20"/>
      <c r="P101" s="20"/>
      <c r="Q101" s="20"/>
    </row>
    <row r="102" ht="25.5" customHeight="1" spans="1:17">
      <c r="A102" s="16" t="s">
        <v>648</v>
      </c>
      <c r="B102" s="21" t="s">
        <v>1273</v>
      </c>
      <c r="C102" s="16" t="s">
        <v>1274</v>
      </c>
      <c r="D102" s="21" t="s">
        <v>1142</v>
      </c>
      <c r="E102" s="21" t="s">
        <v>214</v>
      </c>
      <c r="F102" s="20">
        <v>2500</v>
      </c>
      <c r="G102" s="20">
        <v>2500</v>
      </c>
      <c r="H102" s="20"/>
      <c r="I102" s="20"/>
      <c r="J102" s="20"/>
      <c r="K102" s="20"/>
      <c r="L102" s="20">
        <v>2500</v>
      </c>
      <c r="M102" s="20">
        <v>2500</v>
      </c>
      <c r="N102" s="20"/>
      <c r="O102" s="20"/>
      <c r="P102" s="20"/>
      <c r="Q102" s="20"/>
    </row>
    <row r="103" ht="25.5" customHeight="1" spans="1:17">
      <c r="A103" s="16" t="s">
        <v>648</v>
      </c>
      <c r="B103" s="21" t="s">
        <v>1275</v>
      </c>
      <c r="C103" s="16" t="s">
        <v>1276</v>
      </c>
      <c r="D103" s="21" t="s">
        <v>1142</v>
      </c>
      <c r="E103" s="21" t="s">
        <v>214</v>
      </c>
      <c r="F103" s="20">
        <v>3</v>
      </c>
      <c r="G103" s="20">
        <v>3</v>
      </c>
      <c r="H103" s="20"/>
      <c r="I103" s="20"/>
      <c r="J103" s="20"/>
      <c r="K103" s="20"/>
      <c r="L103" s="20">
        <v>3</v>
      </c>
      <c r="M103" s="20">
        <v>3</v>
      </c>
      <c r="N103" s="20"/>
      <c r="O103" s="20"/>
      <c r="P103" s="20"/>
      <c r="Q103" s="20"/>
    </row>
    <row r="104" ht="25.5" customHeight="1" spans="1:17">
      <c r="A104" s="16" t="s">
        <v>648</v>
      </c>
      <c r="B104" s="21" t="s">
        <v>1277</v>
      </c>
      <c r="C104" s="16" t="s">
        <v>1248</v>
      </c>
      <c r="D104" s="21" t="s">
        <v>1142</v>
      </c>
      <c r="E104" s="21" t="s">
        <v>214</v>
      </c>
      <c r="F104" s="20">
        <v>8</v>
      </c>
      <c r="G104" s="20">
        <v>8</v>
      </c>
      <c r="H104" s="20"/>
      <c r="I104" s="20"/>
      <c r="J104" s="20"/>
      <c r="K104" s="20"/>
      <c r="L104" s="20">
        <v>8</v>
      </c>
      <c r="M104" s="20">
        <v>8</v>
      </c>
      <c r="N104" s="20"/>
      <c r="O104" s="20"/>
      <c r="P104" s="20"/>
      <c r="Q104" s="20"/>
    </row>
    <row r="105" ht="25.5" customHeight="1" spans="1:17">
      <c r="A105" s="16" t="s">
        <v>63</v>
      </c>
      <c r="B105" s="21"/>
      <c r="C105" s="16"/>
      <c r="D105" s="21"/>
      <c r="E105" s="21"/>
      <c r="F105" s="20">
        <v>1277.0526</v>
      </c>
      <c r="G105" s="20">
        <v>1277.0526</v>
      </c>
      <c r="H105" s="20">
        <v>1277.0526</v>
      </c>
      <c r="I105" s="20"/>
      <c r="J105" s="20"/>
      <c r="K105" s="20"/>
      <c r="L105" s="20"/>
      <c r="M105" s="20"/>
      <c r="N105" s="20"/>
      <c r="O105" s="20"/>
      <c r="P105" s="20"/>
      <c r="Q105" s="20"/>
    </row>
    <row r="106" ht="25.5" customHeight="1" spans="1:17">
      <c r="A106" s="16" t="s">
        <v>651</v>
      </c>
      <c r="B106" s="21" t="s">
        <v>1278</v>
      </c>
      <c r="C106" s="16" t="s">
        <v>1279</v>
      </c>
      <c r="D106" s="21" t="s">
        <v>1142</v>
      </c>
      <c r="E106" s="21" t="s">
        <v>214</v>
      </c>
      <c r="F106" s="20">
        <v>100</v>
      </c>
      <c r="G106" s="20">
        <v>100</v>
      </c>
      <c r="H106" s="20">
        <v>100</v>
      </c>
      <c r="I106" s="20"/>
      <c r="J106" s="20"/>
      <c r="K106" s="20"/>
      <c r="L106" s="20"/>
      <c r="M106" s="20"/>
      <c r="N106" s="20"/>
      <c r="O106" s="20"/>
      <c r="P106" s="20"/>
      <c r="Q106" s="20"/>
    </row>
    <row r="107" ht="25.5" customHeight="1" spans="1:17">
      <c r="A107" s="16" t="s">
        <v>651</v>
      </c>
      <c r="B107" s="21" t="s">
        <v>1193</v>
      </c>
      <c r="C107" s="16" t="s">
        <v>1194</v>
      </c>
      <c r="D107" s="21" t="s">
        <v>1142</v>
      </c>
      <c r="E107" s="21" t="s">
        <v>214</v>
      </c>
      <c r="F107" s="20">
        <v>0.5</v>
      </c>
      <c r="G107" s="20">
        <v>0.5</v>
      </c>
      <c r="H107" s="20">
        <v>0.5</v>
      </c>
      <c r="I107" s="20"/>
      <c r="J107" s="20"/>
      <c r="K107" s="20"/>
      <c r="L107" s="20"/>
      <c r="M107" s="20"/>
      <c r="N107" s="20"/>
      <c r="O107" s="20"/>
      <c r="P107" s="20"/>
      <c r="Q107" s="20"/>
    </row>
    <row r="108" ht="25.5" customHeight="1" spans="1:17">
      <c r="A108" s="16" t="s">
        <v>651</v>
      </c>
      <c r="B108" s="21" t="s">
        <v>1196</v>
      </c>
      <c r="C108" s="16" t="s">
        <v>1197</v>
      </c>
      <c r="D108" s="21" t="s">
        <v>1142</v>
      </c>
      <c r="E108" s="21" t="s">
        <v>214</v>
      </c>
      <c r="F108" s="20">
        <v>0.698</v>
      </c>
      <c r="G108" s="20">
        <v>0.698</v>
      </c>
      <c r="H108" s="20">
        <v>0.698</v>
      </c>
      <c r="I108" s="20"/>
      <c r="J108" s="20"/>
      <c r="K108" s="20"/>
      <c r="L108" s="20"/>
      <c r="M108" s="20"/>
      <c r="N108" s="20"/>
      <c r="O108" s="20"/>
      <c r="P108" s="20"/>
      <c r="Q108" s="20"/>
    </row>
    <row r="109" ht="25.5" customHeight="1" spans="1:17">
      <c r="A109" s="16" t="s">
        <v>651</v>
      </c>
      <c r="B109" s="21" t="s">
        <v>1280</v>
      </c>
      <c r="C109" s="16" t="s">
        <v>1281</v>
      </c>
      <c r="D109" s="21" t="s">
        <v>1142</v>
      </c>
      <c r="E109" s="21" t="s">
        <v>214</v>
      </c>
      <c r="F109" s="20">
        <v>18</v>
      </c>
      <c r="G109" s="20">
        <v>18</v>
      </c>
      <c r="H109" s="20">
        <v>18</v>
      </c>
      <c r="I109" s="20"/>
      <c r="J109" s="20"/>
      <c r="K109" s="20"/>
      <c r="L109" s="20"/>
      <c r="M109" s="20"/>
      <c r="N109" s="20"/>
      <c r="O109" s="20"/>
      <c r="P109" s="20"/>
      <c r="Q109" s="20"/>
    </row>
    <row r="110" ht="25.5" customHeight="1" spans="1:17">
      <c r="A110" s="16" t="s">
        <v>651</v>
      </c>
      <c r="B110" s="21" t="s">
        <v>1282</v>
      </c>
      <c r="C110" s="16" t="s">
        <v>1283</v>
      </c>
      <c r="D110" s="21" t="s">
        <v>1142</v>
      </c>
      <c r="E110" s="21" t="s">
        <v>214</v>
      </c>
      <c r="F110" s="20">
        <v>0.37</v>
      </c>
      <c r="G110" s="20">
        <v>0.37</v>
      </c>
      <c r="H110" s="20">
        <v>0.37</v>
      </c>
      <c r="I110" s="20"/>
      <c r="J110" s="20"/>
      <c r="K110" s="20"/>
      <c r="L110" s="20"/>
      <c r="M110" s="20"/>
      <c r="N110" s="20"/>
      <c r="O110" s="20"/>
      <c r="P110" s="20"/>
      <c r="Q110" s="20"/>
    </row>
    <row r="111" ht="25.5" customHeight="1" spans="1:17">
      <c r="A111" s="16" t="s">
        <v>651</v>
      </c>
      <c r="B111" s="21" t="s">
        <v>1284</v>
      </c>
      <c r="C111" s="16" t="s">
        <v>1285</v>
      </c>
      <c r="D111" s="21" t="s">
        <v>1142</v>
      </c>
      <c r="E111" s="21" t="s">
        <v>214</v>
      </c>
      <c r="F111" s="20">
        <v>0.225</v>
      </c>
      <c r="G111" s="20">
        <v>0.225</v>
      </c>
      <c r="H111" s="20">
        <v>0.225</v>
      </c>
      <c r="I111" s="20"/>
      <c r="J111" s="20"/>
      <c r="K111" s="20"/>
      <c r="L111" s="20"/>
      <c r="M111" s="20"/>
      <c r="N111" s="20"/>
      <c r="O111" s="20"/>
      <c r="P111" s="20"/>
      <c r="Q111" s="20"/>
    </row>
    <row r="112" ht="25.5" customHeight="1" spans="1:17">
      <c r="A112" s="16" t="s">
        <v>651</v>
      </c>
      <c r="B112" s="21" t="s">
        <v>1286</v>
      </c>
      <c r="C112" s="16" t="s">
        <v>1287</v>
      </c>
      <c r="D112" s="21" t="s">
        <v>1142</v>
      </c>
      <c r="E112" s="21" t="s">
        <v>214</v>
      </c>
      <c r="F112" s="20">
        <v>110</v>
      </c>
      <c r="G112" s="20">
        <v>110</v>
      </c>
      <c r="H112" s="20">
        <v>110</v>
      </c>
      <c r="I112" s="20"/>
      <c r="J112" s="20"/>
      <c r="K112" s="20"/>
      <c r="L112" s="20"/>
      <c r="M112" s="20"/>
      <c r="N112" s="20"/>
      <c r="O112" s="20"/>
      <c r="P112" s="20"/>
      <c r="Q112" s="20"/>
    </row>
    <row r="113" ht="25.5" customHeight="1" spans="1:17">
      <c r="A113" s="16" t="s">
        <v>651</v>
      </c>
      <c r="B113" s="21" t="s">
        <v>1288</v>
      </c>
      <c r="C113" s="16" t="s">
        <v>1289</v>
      </c>
      <c r="D113" s="21" t="s">
        <v>1142</v>
      </c>
      <c r="E113" s="21" t="s">
        <v>214</v>
      </c>
      <c r="F113" s="20">
        <v>20</v>
      </c>
      <c r="G113" s="20">
        <v>20</v>
      </c>
      <c r="H113" s="20">
        <v>20</v>
      </c>
      <c r="I113" s="20"/>
      <c r="J113" s="20"/>
      <c r="K113" s="20"/>
      <c r="L113" s="20"/>
      <c r="M113" s="20"/>
      <c r="N113" s="20"/>
      <c r="O113" s="20"/>
      <c r="P113" s="20"/>
      <c r="Q113" s="20"/>
    </row>
    <row r="114" ht="25.5" customHeight="1" spans="1:17">
      <c r="A114" s="16" t="s">
        <v>651</v>
      </c>
      <c r="B114" s="21" t="s">
        <v>1235</v>
      </c>
      <c r="C114" s="16" t="s">
        <v>1141</v>
      </c>
      <c r="D114" s="21" t="s">
        <v>1142</v>
      </c>
      <c r="E114" s="21" t="s">
        <v>214</v>
      </c>
      <c r="F114" s="20">
        <v>1.98</v>
      </c>
      <c r="G114" s="20">
        <v>1.98</v>
      </c>
      <c r="H114" s="20">
        <v>1.98</v>
      </c>
      <c r="I114" s="20"/>
      <c r="J114" s="20"/>
      <c r="K114" s="20"/>
      <c r="L114" s="20"/>
      <c r="M114" s="20"/>
      <c r="N114" s="20"/>
      <c r="O114" s="20"/>
      <c r="P114" s="20"/>
      <c r="Q114" s="20"/>
    </row>
    <row r="115" ht="25.5" customHeight="1" spans="1:17">
      <c r="A115" s="16" t="s">
        <v>651</v>
      </c>
      <c r="B115" s="21" t="s">
        <v>1290</v>
      </c>
      <c r="C115" s="16" t="s">
        <v>1291</v>
      </c>
      <c r="D115" s="21" t="s">
        <v>1142</v>
      </c>
      <c r="E115" s="21" t="s">
        <v>214</v>
      </c>
      <c r="F115" s="20">
        <v>135</v>
      </c>
      <c r="G115" s="20">
        <v>135</v>
      </c>
      <c r="H115" s="20">
        <v>135</v>
      </c>
      <c r="I115" s="20"/>
      <c r="J115" s="20"/>
      <c r="K115" s="20"/>
      <c r="L115" s="20"/>
      <c r="M115" s="20"/>
      <c r="N115" s="20"/>
      <c r="O115" s="20"/>
      <c r="P115" s="20"/>
      <c r="Q115" s="20"/>
    </row>
    <row r="116" ht="25.5" customHeight="1" spans="1:17">
      <c r="A116" s="16" t="s">
        <v>651</v>
      </c>
      <c r="B116" s="21" t="s">
        <v>1292</v>
      </c>
      <c r="C116" s="16" t="s">
        <v>1293</v>
      </c>
      <c r="D116" s="21" t="s">
        <v>1142</v>
      </c>
      <c r="E116" s="21" t="s">
        <v>214</v>
      </c>
      <c r="F116" s="20">
        <v>890.2796</v>
      </c>
      <c r="G116" s="20">
        <v>890.2796</v>
      </c>
      <c r="H116" s="20">
        <v>890.2796</v>
      </c>
      <c r="I116" s="20"/>
      <c r="J116" s="20"/>
      <c r="K116" s="20"/>
      <c r="L116" s="20"/>
      <c r="M116" s="20"/>
      <c r="N116" s="20"/>
      <c r="O116" s="20"/>
      <c r="P116" s="20"/>
      <c r="Q116" s="20"/>
    </row>
    <row r="117" ht="25.5" customHeight="1" spans="1:17">
      <c r="A117" s="16" t="s">
        <v>65</v>
      </c>
      <c r="B117" s="21"/>
      <c r="C117" s="16"/>
      <c r="D117" s="21"/>
      <c r="E117" s="21"/>
      <c r="F117" s="20">
        <v>458.4</v>
      </c>
      <c r="G117" s="20">
        <v>18064.4</v>
      </c>
      <c r="H117" s="20"/>
      <c r="I117" s="20"/>
      <c r="J117" s="20"/>
      <c r="K117" s="20"/>
      <c r="L117" s="20">
        <v>18064.4</v>
      </c>
      <c r="M117" s="20">
        <v>18064.4</v>
      </c>
      <c r="N117" s="20"/>
      <c r="O117" s="20"/>
      <c r="P117" s="20"/>
      <c r="Q117" s="20"/>
    </row>
    <row r="118" ht="25.5" customHeight="1" spans="1:17">
      <c r="A118" s="16" t="s">
        <v>655</v>
      </c>
      <c r="B118" s="21" t="s">
        <v>1294</v>
      </c>
      <c r="C118" s="16" t="s">
        <v>1150</v>
      </c>
      <c r="D118" s="21" t="s">
        <v>1142</v>
      </c>
      <c r="E118" s="21" t="s">
        <v>214</v>
      </c>
      <c r="F118" s="20"/>
      <c r="G118" s="20">
        <v>20</v>
      </c>
      <c r="H118" s="20"/>
      <c r="I118" s="20"/>
      <c r="J118" s="20"/>
      <c r="K118" s="20"/>
      <c r="L118" s="20">
        <v>20</v>
      </c>
      <c r="M118" s="20">
        <v>20</v>
      </c>
      <c r="N118" s="20"/>
      <c r="O118" s="20"/>
      <c r="P118" s="20"/>
      <c r="Q118" s="20"/>
    </row>
    <row r="119" ht="25.5" customHeight="1" spans="1:17">
      <c r="A119" s="16" t="s">
        <v>655</v>
      </c>
      <c r="B119" s="21" t="s">
        <v>1295</v>
      </c>
      <c r="C119" s="16" t="s">
        <v>1194</v>
      </c>
      <c r="D119" s="21" t="s">
        <v>1142</v>
      </c>
      <c r="E119" s="21" t="s">
        <v>214</v>
      </c>
      <c r="F119" s="20">
        <v>44.5</v>
      </c>
      <c r="G119" s="20">
        <v>44.5</v>
      </c>
      <c r="H119" s="20"/>
      <c r="I119" s="20"/>
      <c r="J119" s="20"/>
      <c r="K119" s="20"/>
      <c r="L119" s="20">
        <v>44.5</v>
      </c>
      <c r="M119" s="20">
        <v>44.5</v>
      </c>
      <c r="N119" s="20"/>
      <c r="O119" s="20"/>
      <c r="P119" s="20"/>
      <c r="Q119" s="20"/>
    </row>
    <row r="120" ht="25.5" customHeight="1" spans="1:17">
      <c r="A120" s="16" t="s">
        <v>655</v>
      </c>
      <c r="B120" s="21" t="s">
        <v>1296</v>
      </c>
      <c r="C120" s="16" t="s">
        <v>1197</v>
      </c>
      <c r="D120" s="21" t="s">
        <v>1142</v>
      </c>
      <c r="E120" s="21" t="s">
        <v>214</v>
      </c>
      <c r="F120" s="20">
        <v>36</v>
      </c>
      <c r="G120" s="20">
        <v>36</v>
      </c>
      <c r="H120" s="20"/>
      <c r="I120" s="20"/>
      <c r="J120" s="20"/>
      <c r="K120" s="20"/>
      <c r="L120" s="20">
        <v>36</v>
      </c>
      <c r="M120" s="20">
        <v>36</v>
      </c>
      <c r="N120" s="20"/>
      <c r="O120" s="20"/>
      <c r="P120" s="20"/>
      <c r="Q120" s="20"/>
    </row>
    <row r="121" ht="25.5" customHeight="1" spans="1:17">
      <c r="A121" s="16" t="s">
        <v>655</v>
      </c>
      <c r="B121" s="21" t="s">
        <v>1297</v>
      </c>
      <c r="C121" s="16" t="s">
        <v>1298</v>
      </c>
      <c r="D121" s="21" t="s">
        <v>1142</v>
      </c>
      <c r="E121" s="21" t="s">
        <v>214</v>
      </c>
      <c r="F121" s="20"/>
      <c r="G121" s="20">
        <v>66</v>
      </c>
      <c r="H121" s="20"/>
      <c r="I121" s="20"/>
      <c r="J121" s="20"/>
      <c r="K121" s="20"/>
      <c r="L121" s="20">
        <v>66</v>
      </c>
      <c r="M121" s="20">
        <v>66</v>
      </c>
      <c r="N121" s="20"/>
      <c r="O121" s="20"/>
      <c r="P121" s="20"/>
      <c r="Q121" s="20"/>
    </row>
    <row r="122" ht="25.5" customHeight="1" spans="1:17">
      <c r="A122" s="16" t="s">
        <v>655</v>
      </c>
      <c r="B122" s="21" t="s">
        <v>1299</v>
      </c>
      <c r="C122" s="16" t="s">
        <v>1300</v>
      </c>
      <c r="D122" s="21" t="s">
        <v>1142</v>
      </c>
      <c r="E122" s="21" t="s">
        <v>214</v>
      </c>
      <c r="F122" s="20">
        <v>18</v>
      </c>
      <c r="G122" s="20">
        <v>18</v>
      </c>
      <c r="H122" s="20"/>
      <c r="I122" s="20"/>
      <c r="J122" s="20"/>
      <c r="K122" s="20"/>
      <c r="L122" s="20">
        <v>18</v>
      </c>
      <c r="M122" s="20">
        <v>18</v>
      </c>
      <c r="N122" s="20"/>
      <c r="O122" s="20"/>
      <c r="P122" s="20"/>
      <c r="Q122" s="20"/>
    </row>
    <row r="123" ht="25.5" customHeight="1" spans="1:17">
      <c r="A123" s="16" t="s">
        <v>655</v>
      </c>
      <c r="B123" s="21" t="s">
        <v>1301</v>
      </c>
      <c r="C123" s="16" t="s">
        <v>1302</v>
      </c>
      <c r="D123" s="21" t="s">
        <v>1142</v>
      </c>
      <c r="E123" s="21" t="s">
        <v>214</v>
      </c>
      <c r="F123" s="20">
        <v>52.5</v>
      </c>
      <c r="G123" s="20">
        <v>52.5</v>
      </c>
      <c r="H123" s="20"/>
      <c r="I123" s="20"/>
      <c r="J123" s="20"/>
      <c r="K123" s="20"/>
      <c r="L123" s="20">
        <v>52.5</v>
      </c>
      <c r="M123" s="20">
        <v>52.5</v>
      </c>
      <c r="N123" s="20"/>
      <c r="O123" s="20"/>
      <c r="P123" s="20"/>
      <c r="Q123" s="20"/>
    </row>
    <row r="124" ht="25.5" customHeight="1" spans="1:17">
      <c r="A124" s="16" t="s">
        <v>655</v>
      </c>
      <c r="B124" s="21" t="s">
        <v>1303</v>
      </c>
      <c r="C124" s="16" t="s">
        <v>1152</v>
      </c>
      <c r="D124" s="21" t="s">
        <v>1142</v>
      </c>
      <c r="E124" s="21" t="s">
        <v>214</v>
      </c>
      <c r="F124" s="20">
        <v>7.5</v>
      </c>
      <c r="G124" s="20">
        <v>7.5</v>
      </c>
      <c r="H124" s="20"/>
      <c r="I124" s="20"/>
      <c r="J124" s="20"/>
      <c r="K124" s="20"/>
      <c r="L124" s="20">
        <v>7.5</v>
      </c>
      <c r="M124" s="20">
        <v>7.5</v>
      </c>
      <c r="N124" s="20"/>
      <c r="O124" s="20"/>
      <c r="P124" s="20"/>
      <c r="Q124" s="20"/>
    </row>
    <row r="125" ht="25.5" customHeight="1" spans="1:17">
      <c r="A125" s="16" t="s">
        <v>655</v>
      </c>
      <c r="B125" s="21" t="s">
        <v>1304</v>
      </c>
      <c r="C125" s="16" t="s">
        <v>1199</v>
      </c>
      <c r="D125" s="21" t="s">
        <v>1142</v>
      </c>
      <c r="E125" s="21" t="s">
        <v>214</v>
      </c>
      <c r="F125" s="20">
        <v>79.5</v>
      </c>
      <c r="G125" s="20">
        <v>79.5</v>
      </c>
      <c r="H125" s="20"/>
      <c r="I125" s="20"/>
      <c r="J125" s="20"/>
      <c r="K125" s="20"/>
      <c r="L125" s="20">
        <v>79.5</v>
      </c>
      <c r="M125" s="20">
        <v>79.5</v>
      </c>
      <c r="N125" s="20"/>
      <c r="O125" s="20"/>
      <c r="P125" s="20"/>
      <c r="Q125" s="20"/>
    </row>
    <row r="126" ht="25.5" customHeight="1" spans="1:17">
      <c r="A126" s="16" t="s">
        <v>655</v>
      </c>
      <c r="B126" s="21" t="s">
        <v>1305</v>
      </c>
      <c r="C126" s="16" t="s">
        <v>1201</v>
      </c>
      <c r="D126" s="21" t="s">
        <v>1142</v>
      </c>
      <c r="E126" s="21" t="s">
        <v>214</v>
      </c>
      <c r="F126" s="20">
        <v>2</v>
      </c>
      <c r="G126" s="20">
        <v>2</v>
      </c>
      <c r="H126" s="20"/>
      <c r="I126" s="20"/>
      <c r="J126" s="20"/>
      <c r="K126" s="20"/>
      <c r="L126" s="20">
        <v>2</v>
      </c>
      <c r="M126" s="20">
        <v>2</v>
      </c>
      <c r="N126" s="20"/>
      <c r="O126" s="20"/>
      <c r="P126" s="20"/>
      <c r="Q126" s="20"/>
    </row>
    <row r="127" ht="25.5" customHeight="1" spans="1:17">
      <c r="A127" s="16" t="s">
        <v>655</v>
      </c>
      <c r="B127" s="21" t="s">
        <v>1306</v>
      </c>
      <c r="C127" s="16" t="s">
        <v>1203</v>
      </c>
      <c r="D127" s="21" t="s">
        <v>1142</v>
      </c>
      <c r="E127" s="21" t="s">
        <v>214</v>
      </c>
      <c r="F127" s="20">
        <v>13.75</v>
      </c>
      <c r="G127" s="20">
        <v>13.75</v>
      </c>
      <c r="H127" s="20"/>
      <c r="I127" s="20"/>
      <c r="J127" s="20"/>
      <c r="K127" s="20"/>
      <c r="L127" s="20">
        <v>13.75</v>
      </c>
      <c r="M127" s="20">
        <v>13.75</v>
      </c>
      <c r="N127" s="20"/>
      <c r="O127" s="20"/>
      <c r="P127" s="20"/>
      <c r="Q127" s="20"/>
    </row>
    <row r="128" ht="25.5" customHeight="1" spans="1:17">
      <c r="A128" s="16" t="s">
        <v>655</v>
      </c>
      <c r="B128" s="21" t="s">
        <v>1307</v>
      </c>
      <c r="C128" s="16" t="s">
        <v>1308</v>
      </c>
      <c r="D128" s="21" t="s">
        <v>1142</v>
      </c>
      <c r="E128" s="21" t="s">
        <v>214</v>
      </c>
      <c r="F128" s="20">
        <v>1</v>
      </c>
      <c r="G128" s="20">
        <v>1</v>
      </c>
      <c r="H128" s="20"/>
      <c r="I128" s="20"/>
      <c r="J128" s="20"/>
      <c r="K128" s="20"/>
      <c r="L128" s="20">
        <v>1</v>
      </c>
      <c r="M128" s="20">
        <v>1</v>
      </c>
      <c r="N128" s="20"/>
      <c r="O128" s="20"/>
      <c r="P128" s="20"/>
      <c r="Q128" s="20"/>
    </row>
    <row r="129" ht="25.5" customHeight="1" spans="1:17">
      <c r="A129" s="16" t="s">
        <v>655</v>
      </c>
      <c r="B129" s="21" t="s">
        <v>1309</v>
      </c>
      <c r="C129" s="16" t="s">
        <v>1310</v>
      </c>
      <c r="D129" s="21" t="s">
        <v>1142</v>
      </c>
      <c r="E129" s="21" t="s">
        <v>214</v>
      </c>
      <c r="F129" s="20">
        <v>13.75</v>
      </c>
      <c r="G129" s="20">
        <v>13.75</v>
      </c>
      <c r="H129" s="20"/>
      <c r="I129" s="20"/>
      <c r="J129" s="20"/>
      <c r="K129" s="20"/>
      <c r="L129" s="20">
        <v>13.75</v>
      </c>
      <c r="M129" s="20">
        <v>13.75</v>
      </c>
      <c r="N129" s="20"/>
      <c r="O129" s="20"/>
      <c r="P129" s="20"/>
      <c r="Q129" s="20"/>
    </row>
    <row r="130" ht="25.5" customHeight="1" spans="1:17">
      <c r="A130" s="16" t="s">
        <v>655</v>
      </c>
      <c r="B130" s="21" t="s">
        <v>1311</v>
      </c>
      <c r="C130" s="16" t="s">
        <v>1211</v>
      </c>
      <c r="D130" s="21" t="s">
        <v>1142</v>
      </c>
      <c r="E130" s="21" t="s">
        <v>214</v>
      </c>
      <c r="F130" s="20">
        <v>13.75</v>
      </c>
      <c r="G130" s="20">
        <v>13.75</v>
      </c>
      <c r="H130" s="20"/>
      <c r="I130" s="20"/>
      <c r="J130" s="20"/>
      <c r="K130" s="20"/>
      <c r="L130" s="20">
        <v>13.75</v>
      </c>
      <c r="M130" s="20">
        <v>13.75</v>
      </c>
      <c r="N130" s="20"/>
      <c r="O130" s="20"/>
      <c r="P130" s="20"/>
      <c r="Q130" s="20"/>
    </row>
    <row r="131" ht="25.5" customHeight="1" spans="1:17">
      <c r="A131" s="16" t="s">
        <v>655</v>
      </c>
      <c r="B131" s="21" t="s">
        <v>1312</v>
      </c>
      <c r="C131" s="16" t="s">
        <v>1219</v>
      </c>
      <c r="D131" s="21" t="s">
        <v>1142</v>
      </c>
      <c r="E131" s="21" t="s">
        <v>214</v>
      </c>
      <c r="F131" s="20">
        <v>2</v>
      </c>
      <c r="G131" s="20">
        <v>2</v>
      </c>
      <c r="H131" s="20"/>
      <c r="I131" s="20"/>
      <c r="J131" s="20"/>
      <c r="K131" s="20"/>
      <c r="L131" s="20">
        <v>2</v>
      </c>
      <c r="M131" s="20">
        <v>2</v>
      </c>
      <c r="N131" s="20"/>
      <c r="O131" s="20"/>
      <c r="P131" s="20"/>
      <c r="Q131" s="20"/>
    </row>
    <row r="132" ht="25.5" customHeight="1" spans="1:17">
      <c r="A132" s="16" t="s">
        <v>655</v>
      </c>
      <c r="B132" s="21" t="s">
        <v>1313</v>
      </c>
      <c r="C132" s="16" t="s">
        <v>1314</v>
      </c>
      <c r="D132" s="21" t="s">
        <v>1142</v>
      </c>
      <c r="E132" s="21" t="s">
        <v>214</v>
      </c>
      <c r="F132" s="20"/>
      <c r="G132" s="20">
        <v>25</v>
      </c>
      <c r="H132" s="20"/>
      <c r="I132" s="20"/>
      <c r="J132" s="20"/>
      <c r="K132" s="20"/>
      <c r="L132" s="20">
        <v>25</v>
      </c>
      <c r="M132" s="20">
        <v>25</v>
      </c>
      <c r="N132" s="20"/>
      <c r="O132" s="20"/>
      <c r="P132" s="20"/>
      <c r="Q132" s="20"/>
    </row>
    <row r="133" ht="25.5" customHeight="1" spans="1:17">
      <c r="A133" s="16" t="s">
        <v>655</v>
      </c>
      <c r="B133" s="21" t="s">
        <v>1315</v>
      </c>
      <c r="C133" s="16" t="s">
        <v>1316</v>
      </c>
      <c r="D133" s="21" t="s">
        <v>1142</v>
      </c>
      <c r="E133" s="21" t="s">
        <v>214</v>
      </c>
      <c r="F133" s="20">
        <v>6</v>
      </c>
      <c r="G133" s="20">
        <v>6</v>
      </c>
      <c r="H133" s="20"/>
      <c r="I133" s="20"/>
      <c r="J133" s="20"/>
      <c r="K133" s="20"/>
      <c r="L133" s="20">
        <v>6</v>
      </c>
      <c r="M133" s="20">
        <v>6</v>
      </c>
      <c r="N133" s="20"/>
      <c r="O133" s="20"/>
      <c r="P133" s="20"/>
      <c r="Q133" s="20"/>
    </row>
    <row r="134" ht="25.5" customHeight="1" spans="1:17">
      <c r="A134" s="16" t="s">
        <v>655</v>
      </c>
      <c r="B134" s="21" t="s">
        <v>1317</v>
      </c>
      <c r="C134" s="16" t="s">
        <v>1318</v>
      </c>
      <c r="D134" s="21" t="s">
        <v>1142</v>
      </c>
      <c r="E134" s="21" t="s">
        <v>214</v>
      </c>
      <c r="F134" s="20">
        <v>6</v>
      </c>
      <c r="G134" s="20">
        <v>6</v>
      </c>
      <c r="H134" s="20"/>
      <c r="I134" s="20"/>
      <c r="J134" s="20"/>
      <c r="K134" s="20"/>
      <c r="L134" s="20">
        <v>6</v>
      </c>
      <c r="M134" s="20">
        <v>6</v>
      </c>
      <c r="N134" s="20"/>
      <c r="O134" s="20"/>
      <c r="P134" s="20"/>
      <c r="Q134" s="20"/>
    </row>
    <row r="135" ht="25.5" customHeight="1" spans="1:17">
      <c r="A135" s="16" t="s">
        <v>655</v>
      </c>
      <c r="B135" s="21" t="s">
        <v>1317</v>
      </c>
      <c r="C135" s="16" t="s">
        <v>1318</v>
      </c>
      <c r="D135" s="21" t="s">
        <v>1142</v>
      </c>
      <c r="E135" s="21" t="s">
        <v>214</v>
      </c>
      <c r="F135" s="20">
        <v>10</v>
      </c>
      <c r="G135" s="20">
        <v>10</v>
      </c>
      <c r="H135" s="20"/>
      <c r="I135" s="20"/>
      <c r="J135" s="20"/>
      <c r="K135" s="20"/>
      <c r="L135" s="20">
        <v>10</v>
      </c>
      <c r="M135" s="20">
        <v>10</v>
      </c>
      <c r="N135" s="20"/>
      <c r="O135" s="20"/>
      <c r="P135" s="20"/>
      <c r="Q135" s="20"/>
    </row>
    <row r="136" ht="25.5" customHeight="1" spans="1:17">
      <c r="A136" s="16" t="s">
        <v>655</v>
      </c>
      <c r="B136" s="21" t="s">
        <v>1319</v>
      </c>
      <c r="C136" s="16" t="s">
        <v>1160</v>
      </c>
      <c r="D136" s="21" t="s">
        <v>1142</v>
      </c>
      <c r="E136" s="21" t="s">
        <v>214</v>
      </c>
      <c r="F136" s="20">
        <v>31.5</v>
      </c>
      <c r="G136" s="20">
        <v>31.5</v>
      </c>
      <c r="H136" s="20"/>
      <c r="I136" s="20"/>
      <c r="J136" s="20"/>
      <c r="K136" s="20"/>
      <c r="L136" s="20">
        <v>31.5</v>
      </c>
      <c r="M136" s="20">
        <v>31.5</v>
      </c>
      <c r="N136" s="20"/>
      <c r="O136" s="20"/>
      <c r="P136" s="20"/>
      <c r="Q136" s="20"/>
    </row>
    <row r="137" ht="25.5" customHeight="1" spans="1:17">
      <c r="A137" s="16" t="s">
        <v>655</v>
      </c>
      <c r="B137" s="21" t="s">
        <v>1320</v>
      </c>
      <c r="C137" s="16" t="s">
        <v>1321</v>
      </c>
      <c r="D137" s="21" t="s">
        <v>1142</v>
      </c>
      <c r="E137" s="21" t="s">
        <v>214</v>
      </c>
      <c r="F137" s="20">
        <v>4</v>
      </c>
      <c r="G137" s="20">
        <v>4</v>
      </c>
      <c r="H137" s="20"/>
      <c r="I137" s="20"/>
      <c r="J137" s="20"/>
      <c r="K137" s="20"/>
      <c r="L137" s="20">
        <v>4</v>
      </c>
      <c r="M137" s="20">
        <v>4</v>
      </c>
      <c r="N137" s="20"/>
      <c r="O137" s="20"/>
      <c r="P137" s="20"/>
      <c r="Q137" s="20"/>
    </row>
    <row r="138" ht="25.5" customHeight="1" spans="1:17">
      <c r="A138" s="16" t="s">
        <v>655</v>
      </c>
      <c r="B138" s="21" t="s">
        <v>1320</v>
      </c>
      <c r="C138" s="16" t="s">
        <v>1321</v>
      </c>
      <c r="D138" s="21" t="s">
        <v>1142</v>
      </c>
      <c r="E138" s="21" t="s">
        <v>214</v>
      </c>
      <c r="F138" s="20">
        <v>5.4</v>
      </c>
      <c r="G138" s="20">
        <v>5.4</v>
      </c>
      <c r="H138" s="20"/>
      <c r="I138" s="20"/>
      <c r="J138" s="20"/>
      <c r="K138" s="20"/>
      <c r="L138" s="20">
        <v>5.4</v>
      </c>
      <c r="M138" s="20">
        <v>5.4</v>
      </c>
      <c r="N138" s="20"/>
      <c r="O138" s="20"/>
      <c r="P138" s="20"/>
      <c r="Q138" s="20"/>
    </row>
    <row r="139" ht="25.5" customHeight="1" spans="1:17">
      <c r="A139" s="16" t="s">
        <v>655</v>
      </c>
      <c r="B139" s="21" t="s">
        <v>1322</v>
      </c>
      <c r="C139" s="16" t="s">
        <v>1323</v>
      </c>
      <c r="D139" s="21" t="s">
        <v>1142</v>
      </c>
      <c r="E139" s="21" t="s">
        <v>214</v>
      </c>
      <c r="F139" s="20">
        <v>8.75</v>
      </c>
      <c r="G139" s="20">
        <v>8.75</v>
      </c>
      <c r="H139" s="20"/>
      <c r="I139" s="20"/>
      <c r="J139" s="20"/>
      <c r="K139" s="20"/>
      <c r="L139" s="20">
        <v>8.75</v>
      </c>
      <c r="M139" s="20">
        <v>8.75</v>
      </c>
      <c r="N139" s="20"/>
      <c r="O139" s="20"/>
      <c r="P139" s="20"/>
      <c r="Q139" s="20"/>
    </row>
    <row r="140" ht="25.5" customHeight="1" spans="1:17">
      <c r="A140" s="16" t="s">
        <v>655</v>
      </c>
      <c r="B140" s="21" t="s">
        <v>1324</v>
      </c>
      <c r="C140" s="16" t="s">
        <v>1325</v>
      </c>
      <c r="D140" s="21" t="s">
        <v>1142</v>
      </c>
      <c r="E140" s="21" t="s">
        <v>214</v>
      </c>
      <c r="F140" s="20">
        <v>4</v>
      </c>
      <c r="G140" s="20">
        <v>4</v>
      </c>
      <c r="H140" s="20"/>
      <c r="I140" s="20"/>
      <c r="J140" s="20"/>
      <c r="K140" s="20"/>
      <c r="L140" s="20">
        <v>4</v>
      </c>
      <c r="M140" s="20">
        <v>4</v>
      </c>
      <c r="N140" s="20"/>
      <c r="O140" s="20"/>
      <c r="P140" s="20"/>
      <c r="Q140" s="20"/>
    </row>
    <row r="141" ht="25.5" customHeight="1" spans="1:17">
      <c r="A141" s="16" t="s">
        <v>655</v>
      </c>
      <c r="B141" s="21" t="s">
        <v>1326</v>
      </c>
      <c r="C141" s="16" t="s">
        <v>1327</v>
      </c>
      <c r="D141" s="21" t="s">
        <v>1142</v>
      </c>
      <c r="E141" s="21" t="s">
        <v>214</v>
      </c>
      <c r="F141" s="20">
        <v>1</v>
      </c>
      <c r="G141" s="20">
        <v>1</v>
      </c>
      <c r="H141" s="20"/>
      <c r="I141" s="20"/>
      <c r="J141" s="20"/>
      <c r="K141" s="20"/>
      <c r="L141" s="20">
        <v>1</v>
      </c>
      <c r="M141" s="20">
        <v>1</v>
      </c>
      <c r="N141" s="20"/>
      <c r="O141" s="20"/>
      <c r="P141" s="20"/>
      <c r="Q141" s="20"/>
    </row>
    <row r="142" ht="25.5" customHeight="1" spans="1:17">
      <c r="A142" s="16" t="s">
        <v>655</v>
      </c>
      <c r="B142" s="21" t="s">
        <v>1328</v>
      </c>
      <c r="C142" s="16" t="s">
        <v>1329</v>
      </c>
      <c r="D142" s="21" t="s">
        <v>1142</v>
      </c>
      <c r="E142" s="21" t="s">
        <v>214</v>
      </c>
      <c r="F142" s="20">
        <v>4</v>
      </c>
      <c r="G142" s="20">
        <v>4</v>
      </c>
      <c r="H142" s="20"/>
      <c r="I142" s="20"/>
      <c r="J142" s="20"/>
      <c r="K142" s="20"/>
      <c r="L142" s="20">
        <v>4</v>
      </c>
      <c r="M142" s="20">
        <v>4</v>
      </c>
      <c r="N142" s="20"/>
      <c r="O142" s="20"/>
      <c r="P142" s="20"/>
      <c r="Q142" s="20"/>
    </row>
    <row r="143" ht="25.5" customHeight="1" spans="1:17">
      <c r="A143" s="16" t="s">
        <v>655</v>
      </c>
      <c r="B143" s="21" t="s">
        <v>1330</v>
      </c>
      <c r="C143" s="16" t="s">
        <v>1232</v>
      </c>
      <c r="D143" s="21" t="s">
        <v>1142</v>
      </c>
      <c r="E143" s="21" t="s">
        <v>214</v>
      </c>
      <c r="F143" s="20"/>
      <c r="G143" s="20">
        <v>9300</v>
      </c>
      <c r="H143" s="20"/>
      <c r="I143" s="20"/>
      <c r="J143" s="20"/>
      <c r="K143" s="20"/>
      <c r="L143" s="20">
        <v>9300</v>
      </c>
      <c r="M143" s="20">
        <v>9300</v>
      </c>
      <c r="N143" s="20"/>
      <c r="O143" s="20"/>
      <c r="P143" s="20"/>
      <c r="Q143" s="20"/>
    </row>
    <row r="144" ht="25.5" customHeight="1" spans="1:17">
      <c r="A144" s="16" t="s">
        <v>655</v>
      </c>
      <c r="B144" s="21" t="s">
        <v>1331</v>
      </c>
      <c r="C144" s="16" t="s">
        <v>1166</v>
      </c>
      <c r="D144" s="21" t="s">
        <v>1142</v>
      </c>
      <c r="E144" s="21" t="s">
        <v>214</v>
      </c>
      <c r="F144" s="20">
        <v>7.5</v>
      </c>
      <c r="G144" s="20">
        <v>7.5</v>
      </c>
      <c r="H144" s="20"/>
      <c r="I144" s="20"/>
      <c r="J144" s="20"/>
      <c r="K144" s="20"/>
      <c r="L144" s="20">
        <v>7.5</v>
      </c>
      <c r="M144" s="20">
        <v>7.5</v>
      </c>
      <c r="N144" s="20"/>
      <c r="O144" s="20"/>
      <c r="P144" s="20"/>
      <c r="Q144" s="20"/>
    </row>
    <row r="145" ht="25.5" customHeight="1" spans="1:17">
      <c r="A145" s="16" t="s">
        <v>655</v>
      </c>
      <c r="B145" s="21" t="s">
        <v>1332</v>
      </c>
      <c r="C145" s="16" t="s">
        <v>1333</v>
      </c>
      <c r="D145" s="21" t="s">
        <v>1142</v>
      </c>
      <c r="E145" s="21" t="s">
        <v>214</v>
      </c>
      <c r="F145" s="20">
        <v>4</v>
      </c>
      <c r="G145" s="20">
        <v>4</v>
      </c>
      <c r="H145" s="20"/>
      <c r="I145" s="20"/>
      <c r="J145" s="20"/>
      <c r="K145" s="20"/>
      <c r="L145" s="20">
        <v>4</v>
      </c>
      <c r="M145" s="20">
        <v>4</v>
      </c>
      <c r="N145" s="20"/>
      <c r="O145" s="20"/>
      <c r="P145" s="20"/>
      <c r="Q145" s="20"/>
    </row>
    <row r="146" ht="25.5" customHeight="1" spans="1:17">
      <c r="A146" s="16" t="s">
        <v>655</v>
      </c>
      <c r="B146" s="21" t="s">
        <v>1334</v>
      </c>
      <c r="C146" s="16" t="s">
        <v>1335</v>
      </c>
      <c r="D146" s="21" t="s">
        <v>1142</v>
      </c>
      <c r="E146" s="21" t="s">
        <v>214</v>
      </c>
      <c r="F146" s="20">
        <v>7.5</v>
      </c>
      <c r="G146" s="20">
        <v>7.5</v>
      </c>
      <c r="H146" s="20"/>
      <c r="I146" s="20"/>
      <c r="J146" s="20"/>
      <c r="K146" s="20"/>
      <c r="L146" s="20">
        <v>7.5</v>
      </c>
      <c r="M146" s="20">
        <v>7.5</v>
      </c>
      <c r="N146" s="20"/>
      <c r="O146" s="20"/>
      <c r="P146" s="20"/>
      <c r="Q146" s="20"/>
    </row>
    <row r="147" ht="25.5" customHeight="1" spans="1:17">
      <c r="A147" s="16" t="s">
        <v>655</v>
      </c>
      <c r="B147" s="21" t="s">
        <v>1336</v>
      </c>
      <c r="C147" s="16" t="s">
        <v>1337</v>
      </c>
      <c r="D147" s="21" t="s">
        <v>1142</v>
      </c>
      <c r="E147" s="21" t="s">
        <v>214</v>
      </c>
      <c r="F147" s="20">
        <v>2.5</v>
      </c>
      <c r="G147" s="20">
        <v>2.5</v>
      </c>
      <c r="H147" s="20"/>
      <c r="I147" s="20"/>
      <c r="J147" s="20"/>
      <c r="K147" s="20"/>
      <c r="L147" s="20">
        <v>2.5</v>
      </c>
      <c r="M147" s="20">
        <v>2.5</v>
      </c>
      <c r="N147" s="20"/>
      <c r="O147" s="20"/>
      <c r="P147" s="20"/>
      <c r="Q147" s="20"/>
    </row>
    <row r="148" ht="25.5" customHeight="1" spans="1:17">
      <c r="A148" s="16" t="s">
        <v>655</v>
      </c>
      <c r="B148" s="21" t="s">
        <v>1338</v>
      </c>
      <c r="C148" s="16" t="s">
        <v>1339</v>
      </c>
      <c r="D148" s="21" t="s">
        <v>1142</v>
      </c>
      <c r="E148" s="21" t="s">
        <v>214</v>
      </c>
      <c r="F148" s="20">
        <v>2</v>
      </c>
      <c r="G148" s="20">
        <v>2</v>
      </c>
      <c r="H148" s="20"/>
      <c r="I148" s="20"/>
      <c r="J148" s="20"/>
      <c r="K148" s="20"/>
      <c r="L148" s="20">
        <v>2</v>
      </c>
      <c r="M148" s="20">
        <v>2</v>
      </c>
      <c r="N148" s="20"/>
      <c r="O148" s="20"/>
      <c r="P148" s="20"/>
      <c r="Q148" s="20"/>
    </row>
    <row r="149" ht="25.5" customHeight="1" spans="1:17">
      <c r="A149" s="16" t="s">
        <v>655</v>
      </c>
      <c r="B149" s="21" t="s">
        <v>1340</v>
      </c>
      <c r="C149" s="16" t="s">
        <v>1341</v>
      </c>
      <c r="D149" s="21" t="s">
        <v>1142</v>
      </c>
      <c r="E149" s="21" t="s">
        <v>214</v>
      </c>
      <c r="F149" s="20">
        <v>7.5</v>
      </c>
      <c r="G149" s="20">
        <v>7.5</v>
      </c>
      <c r="H149" s="20"/>
      <c r="I149" s="20"/>
      <c r="J149" s="20"/>
      <c r="K149" s="20"/>
      <c r="L149" s="20">
        <v>7.5</v>
      </c>
      <c r="M149" s="20">
        <v>7.5</v>
      </c>
      <c r="N149" s="20"/>
      <c r="O149" s="20"/>
      <c r="P149" s="20"/>
      <c r="Q149" s="20"/>
    </row>
    <row r="150" ht="25.5" customHeight="1" spans="1:17">
      <c r="A150" s="16" t="s">
        <v>655</v>
      </c>
      <c r="B150" s="21" t="s">
        <v>1342</v>
      </c>
      <c r="C150" s="16" t="s">
        <v>1255</v>
      </c>
      <c r="D150" s="21" t="s">
        <v>1142</v>
      </c>
      <c r="E150" s="21" t="s">
        <v>214</v>
      </c>
      <c r="F150" s="20">
        <v>4.5</v>
      </c>
      <c r="G150" s="20">
        <v>4.5</v>
      </c>
      <c r="H150" s="20"/>
      <c r="I150" s="20"/>
      <c r="J150" s="20"/>
      <c r="K150" s="20"/>
      <c r="L150" s="20">
        <v>4.5</v>
      </c>
      <c r="M150" s="20">
        <v>4.5</v>
      </c>
      <c r="N150" s="20"/>
      <c r="O150" s="20"/>
      <c r="P150" s="20"/>
      <c r="Q150" s="20"/>
    </row>
    <row r="151" ht="25.5" customHeight="1" spans="1:17">
      <c r="A151" s="16" t="s">
        <v>655</v>
      </c>
      <c r="B151" s="21" t="s">
        <v>1235</v>
      </c>
      <c r="C151" s="16" t="s">
        <v>1141</v>
      </c>
      <c r="D151" s="21" t="s">
        <v>1142</v>
      </c>
      <c r="E151" s="21" t="s">
        <v>214</v>
      </c>
      <c r="F151" s="20">
        <v>28</v>
      </c>
      <c r="G151" s="20">
        <v>28</v>
      </c>
      <c r="H151" s="20"/>
      <c r="I151" s="20"/>
      <c r="J151" s="20"/>
      <c r="K151" s="20"/>
      <c r="L151" s="20">
        <v>28</v>
      </c>
      <c r="M151" s="20">
        <v>28</v>
      </c>
      <c r="N151" s="20"/>
      <c r="O151" s="20"/>
      <c r="P151" s="20"/>
      <c r="Q151" s="20"/>
    </row>
    <row r="152" ht="25.5" customHeight="1" spans="1:17">
      <c r="A152" s="16" t="s">
        <v>655</v>
      </c>
      <c r="B152" s="21" t="s">
        <v>1343</v>
      </c>
      <c r="C152" s="16" t="s">
        <v>1257</v>
      </c>
      <c r="D152" s="21" t="s">
        <v>1142</v>
      </c>
      <c r="E152" s="21" t="s">
        <v>214</v>
      </c>
      <c r="F152" s="20"/>
      <c r="G152" s="20">
        <v>5</v>
      </c>
      <c r="H152" s="20"/>
      <c r="I152" s="20"/>
      <c r="J152" s="20"/>
      <c r="K152" s="20"/>
      <c r="L152" s="20">
        <v>5</v>
      </c>
      <c r="M152" s="20">
        <v>5</v>
      </c>
      <c r="N152" s="20"/>
      <c r="O152" s="20"/>
      <c r="P152" s="20"/>
      <c r="Q152" s="20"/>
    </row>
    <row r="153" ht="25.5" customHeight="1" spans="1:17">
      <c r="A153" s="16" t="s">
        <v>655</v>
      </c>
      <c r="B153" s="21" t="s">
        <v>1344</v>
      </c>
      <c r="C153" s="16" t="s">
        <v>1257</v>
      </c>
      <c r="D153" s="21" t="s">
        <v>1142</v>
      </c>
      <c r="E153" s="21" t="s">
        <v>214</v>
      </c>
      <c r="F153" s="20"/>
      <c r="G153" s="20">
        <v>80</v>
      </c>
      <c r="H153" s="20"/>
      <c r="I153" s="20"/>
      <c r="J153" s="20"/>
      <c r="K153" s="20"/>
      <c r="L153" s="20">
        <v>80</v>
      </c>
      <c r="M153" s="20">
        <v>80</v>
      </c>
      <c r="N153" s="20"/>
      <c r="O153" s="20"/>
      <c r="P153" s="20"/>
      <c r="Q153" s="20"/>
    </row>
    <row r="154" ht="25.5" customHeight="1" spans="1:17">
      <c r="A154" s="16" t="s">
        <v>655</v>
      </c>
      <c r="B154" s="21" t="s">
        <v>1345</v>
      </c>
      <c r="C154" s="16" t="s">
        <v>1346</v>
      </c>
      <c r="D154" s="21" t="s">
        <v>1142</v>
      </c>
      <c r="E154" s="21" t="s">
        <v>214</v>
      </c>
      <c r="F154" s="20"/>
      <c r="G154" s="20">
        <v>100</v>
      </c>
      <c r="H154" s="20"/>
      <c r="I154" s="20"/>
      <c r="J154" s="20"/>
      <c r="K154" s="20"/>
      <c r="L154" s="20">
        <v>100</v>
      </c>
      <c r="M154" s="20">
        <v>100</v>
      </c>
      <c r="N154" s="20"/>
      <c r="O154" s="20"/>
      <c r="P154" s="20"/>
      <c r="Q154" s="20"/>
    </row>
    <row r="155" ht="25.5" customHeight="1" spans="1:17">
      <c r="A155" s="16" t="s">
        <v>655</v>
      </c>
      <c r="B155" s="21" t="s">
        <v>1347</v>
      </c>
      <c r="C155" s="16" t="s">
        <v>1348</v>
      </c>
      <c r="D155" s="21" t="s">
        <v>1142</v>
      </c>
      <c r="E155" s="21" t="s">
        <v>214</v>
      </c>
      <c r="F155" s="20">
        <v>30</v>
      </c>
      <c r="G155" s="20">
        <v>30</v>
      </c>
      <c r="H155" s="20"/>
      <c r="I155" s="20"/>
      <c r="J155" s="20"/>
      <c r="K155" s="20"/>
      <c r="L155" s="20">
        <v>30</v>
      </c>
      <c r="M155" s="20">
        <v>30</v>
      </c>
      <c r="N155" s="20"/>
      <c r="O155" s="20"/>
      <c r="P155" s="20"/>
      <c r="Q155" s="20"/>
    </row>
    <row r="156" ht="25.5" customHeight="1" spans="1:17">
      <c r="A156" s="16" t="s">
        <v>655</v>
      </c>
      <c r="B156" s="21" t="s">
        <v>1349</v>
      </c>
      <c r="C156" s="16" t="s">
        <v>1240</v>
      </c>
      <c r="D156" s="21" t="s">
        <v>1142</v>
      </c>
      <c r="E156" s="21" t="s">
        <v>214</v>
      </c>
      <c r="F156" s="20"/>
      <c r="G156" s="20">
        <v>3000</v>
      </c>
      <c r="H156" s="20"/>
      <c r="I156" s="20"/>
      <c r="J156" s="20"/>
      <c r="K156" s="20"/>
      <c r="L156" s="20">
        <v>3000</v>
      </c>
      <c r="M156" s="20">
        <v>3000</v>
      </c>
      <c r="N156" s="20"/>
      <c r="O156" s="20"/>
      <c r="P156" s="20"/>
      <c r="Q156" s="20"/>
    </row>
    <row r="157" ht="25.5" customHeight="1" spans="1:17">
      <c r="A157" s="16" t="s">
        <v>655</v>
      </c>
      <c r="B157" s="21" t="s">
        <v>1350</v>
      </c>
      <c r="C157" s="16" t="s">
        <v>1240</v>
      </c>
      <c r="D157" s="21" t="s">
        <v>1142</v>
      </c>
      <c r="E157" s="21" t="s">
        <v>214</v>
      </c>
      <c r="F157" s="20"/>
      <c r="G157" s="20">
        <v>2000</v>
      </c>
      <c r="H157" s="20"/>
      <c r="I157" s="20"/>
      <c r="J157" s="20"/>
      <c r="K157" s="20"/>
      <c r="L157" s="20">
        <v>2000</v>
      </c>
      <c r="M157" s="20">
        <v>2000</v>
      </c>
      <c r="N157" s="20"/>
      <c r="O157" s="20"/>
      <c r="P157" s="20"/>
      <c r="Q157" s="20"/>
    </row>
    <row r="158" ht="25.5" customHeight="1" spans="1:17">
      <c r="A158" s="16" t="s">
        <v>655</v>
      </c>
      <c r="B158" s="21" t="s">
        <v>1351</v>
      </c>
      <c r="C158" s="16" t="s">
        <v>1352</v>
      </c>
      <c r="D158" s="21" t="s">
        <v>1142</v>
      </c>
      <c r="E158" s="21" t="s">
        <v>214</v>
      </c>
      <c r="F158" s="20"/>
      <c r="G158" s="20">
        <v>360</v>
      </c>
      <c r="H158" s="20"/>
      <c r="I158" s="20"/>
      <c r="J158" s="20"/>
      <c r="K158" s="20"/>
      <c r="L158" s="20">
        <v>360</v>
      </c>
      <c r="M158" s="20">
        <v>360</v>
      </c>
      <c r="N158" s="20"/>
      <c r="O158" s="20"/>
      <c r="P158" s="20"/>
      <c r="Q158" s="20"/>
    </row>
    <row r="159" ht="25.5" customHeight="1" spans="1:17">
      <c r="A159" s="16" t="s">
        <v>655</v>
      </c>
      <c r="B159" s="21" t="s">
        <v>1353</v>
      </c>
      <c r="C159" s="16" t="s">
        <v>1354</v>
      </c>
      <c r="D159" s="21" t="s">
        <v>1142</v>
      </c>
      <c r="E159" s="21" t="s">
        <v>214</v>
      </c>
      <c r="F159" s="20"/>
      <c r="G159" s="20">
        <v>120</v>
      </c>
      <c r="H159" s="20"/>
      <c r="I159" s="20"/>
      <c r="J159" s="20"/>
      <c r="K159" s="20"/>
      <c r="L159" s="20">
        <v>120</v>
      </c>
      <c r="M159" s="20">
        <v>120</v>
      </c>
      <c r="N159" s="20"/>
      <c r="O159" s="20"/>
      <c r="P159" s="20"/>
      <c r="Q159" s="20"/>
    </row>
    <row r="160" ht="25.5" customHeight="1" spans="1:17">
      <c r="A160" s="16" t="s">
        <v>655</v>
      </c>
      <c r="B160" s="21" t="s">
        <v>298</v>
      </c>
      <c r="C160" s="16" t="s">
        <v>1181</v>
      </c>
      <c r="D160" s="21" t="s">
        <v>1142</v>
      </c>
      <c r="E160" s="21" t="s">
        <v>214</v>
      </c>
      <c r="F160" s="20"/>
      <c r="G160" s="20">
        <v>1500</v>
      </c>
      <c r="H160" s="20"/>
      <c r="I160" s="20"/>
      <c r="J160" s="20"/>
      <c r="K160" s="20"/>
      <c r="L160" s="20">
        <v>1500</v>
      </c>
      <c r="M160" s="20">
        <v>1500</v>
      </c>
      <c r="N160" s="20"/>
      <c r="O160" s="20"/>
      <c r="P160" s="20"/>
      <c r="Q160" s="20"/>
    </row>
    <row r="161" ht="25.5" customHeight="1" spans="1:17">
      <c r="A161" s="16" t="s">
        <v>655</v>
      </c>
      <c r="B161" s="21" t="s">
        <v>1355</v>
      </c>
      <c r="C161" s="16" t="s">
        <v>1356</v>
      </c>
      <c r="D161" s="21" t="s">
        <v>1142</v>
      </c>
      <c r="E161" s="21" t="s">
        <v>214</v>
      </c>
      <c r="F161" s="20"/>
      <c r="G161" s="20">
        <v>187</v>
      </c>
      <c r="H161" s="20"/>
      <c r="I161" s="20"/>
      <c r="J161" s="20"/>
      <c r="K161" s="20"/>
      <c r="L161" s="20">
        <v>187</v>
      </c>
      <c r="M161" s="20">
        <v>187</v>
      </c>
      <c r="N161" s="20"/>
      <c r="O161" s="20"/>
      <c r="P161" s="20"/>
      <c r="Q161" s="20"/>
    </row>
    <row r="162" ht="25.5" customHeight="1" spans="1:17">
      <c r="A162" s="16" t="s">
        <v>655</v>
      </c>
      <c r="B162" s="21" t="s">
        <v>274</v>
      </c>
      <c r="C162" s="16" t="s">
        <v>1248</v>
      </c>
      <c r="D162" s="21" t="s">
        <v>1142</v>
      </c>
      <c r="E162" s="21" t="s">
        <v>214</v>
      </c>
      <c r="F162" s="20"/>
      <c r="G162" s="20">
        <v>60</v>
      </c>
      <c r="H162" s="20"/>
      <c r="I162" s="20"/>
      <c r="J162" s="20"/>
      <c r="K162" s="20"/>
      <c r="L162" s="20">
        <v>60</v>
      </c>
      <c r="M162" s="20">
        <v>60</v>
      </c>
      <c r="N162" s="20"/>
      <c r="O162" s="20"/>
      <c r="P162" s="20"/>
      <c r="Q162" s="20"/>
    </row>
    <row r="163" ht="25.5" customHeight="1" spans="1:17">
      <c r="A163" s="16" t="s">
        <v>655</v>
      </c>
      <c r="B163" s="21" t="s">
        <v>1357</v>
      </c>
      <c r="C163" s="16" t="s">
        <v>1188</v>
      </c>
      <c r="D163" s="21" t="s">
        <v>1142</v>
      </c>
      <c r="E163" s="21" t="s">
        <v>214</v>
      </c>
      <c r="F163" s="20"/>
      <c r="G163" s="20">
        <v>400</v>
      </c>
      <c r="H163" s="20"/>
      <c r="I163" s="20"/>
      <c r="J163" s="20"/>
      <c r="K163" s="20"/>
      <c r="L163" s="20">
        <v>400</v>
      </c>
      <c r="M163" s="20">
        <v>400</v>
      </c>
      <c r="N163" s="20"/>
      <c r="O163" s="20"/>
      <c r="P163" s="20"/>
      <c r="Q163" s="20"/>
    </row>
    <row r="164" ht="25.5" customHeight="1" spans="1:17">
      <c r="A164" s="16" t="s">
        <v>655</v>
      </c>
      <c r="B164" s="21" t="s">
        <v>1358</v>
      </c>
      <c r="C164" s="16" t="s">
        <v>1359</v>
      </c>
      <c r="D164" s="21" t="s">
        <v>1142</v>
      </c>
      <c r="E164" s="21" t="s">
        <v>214</v>
      </c>
      <c r="F164" s="20"/>
      <c r="G164" s="20">
        <v>40</v>
      </c>
      <c r="H164" s="20"/>
      <c r="I164" s="20"/>
      <c r="J164" s="20"/>
      <c r="K164" s="20"/>
      <c r="L164" s="20">
        <v>40</v>
      </c>
      <c r="M164" s="20">
        <v>40</v>
      </c>
      <c r="N164" s="20"/>
      <c r="O164" s="20"/>
      <c r="P164" s="20"/>
      <c r="Q164" s="20"/>
    </row>
    <row r="165" ht="25.5" customHeight="1" spans="1:17">
      <c r="A165" s="16" t="s">
        <v>655</v>
      </c>
      <c r="B165" s="21" t="s">
        <v>1360</v>
      </c>
      <c r="C165" s="16" t="s">
        <v>1361</v>
      </c>
      <c r="D165" s="21" t="s">
        <v>1142</v>
      </c>
      <c r="E165" s="21" t="s">
        <v>214</v>
      </c>
      <c r="F165" s="20"/>
      <c r="G165" s="20">
        <v>13</v>
      </c>
      <c r="H165" s="20"/>
      <c r="I165" s="20"/>
      <c r="J165" s="20"/>
      <c r="K165" s="20"/>
      <c r="L165" s="20">
        <v>13</v>
      </c>
      <c r="M165" s="20">
        <v>13</v>
      </c>
      <c r="N165" s="20"/>
      <c r="O165" s="20"/>
      <c r="P165" s="20"/>
      <c r="Q165" s="20"/>
    </row>
    <row r="166" ht="25.5" customHeight="1" spans="1:17">
      <c r="A166" s="16" t="s">
        <v>655</v>
      </c>
      <c r="B166" s="21" t="s">
        <v>1362</v>
      </c>
      <c r="C166" s="16" t="s">
        <v>1363</v>
      </c>
      <c r="D166" s="21" t="s">
        <v>1142</v>
      </c>
      <c r="E166" s="21" t="s">
        <v>214</v>
      </c>
      <c r="F166" s="20"/>
      <c r="G166" s="20">
        <v>80</v>
      </c>
      <c r="H166" s="20"/>
      <c r="I166" s="20"/>
      <c r="J166" s="20"/>
      <c r="K166" s="20"/>
      <c r="L166" s="20">
        <v>80</v>
      </c>
      <c r="M166" s="20">
        <v>80</v>
      </c>
      <c r="N166" s="20"/>
      <c r="O166" s="20"/>
      <c r="P166" s="20"/>
      <c r="Q166" s="20"/>
    </row>
    <row r="167" ht="25.5" customHeight="1" spans="1:17">
      <c r="A167" s="16" t="s">
        <v>655</v>
      </c>
      <c r="B167" s="21" t="s">
        <v>1364</v>
      </c>
      <c r="C167" s="16" t="s">
        <v>1365</v>
      </c>
      <c r="D167" s="21" t="s">
        <v>1142</v>
      </c>
      <c r="E167" s="21" t="s">
        <v>214</v>
      </c>
      <c r="F167" s="20"/>
      <c r="G167" s="20">
        <v>250</v>
      </c>
      <c r="H167" s="20"/>
      <c r="I167" s="20"/>
      <c r="J167" s="20"/>
      <c r="K167" s="20"/>
      <c r="L167" s="20">
        <v>250</v>
      </c>
      <c r="M167" s="20">
        <v>250</v>
      </c>
      <c r="N167" s="20"/>
      <c r="O167" s="20"/>
      <c r="P167" s="20"/>
      <c r="Q167" s="20"/>
    </row>
    <row r="168" ht="21" customHeight="1" spans="1:17">
      <c r="A168" s="142" t="s">
        <v>174</v>
      </c>
      <c r="B168" s="143"/>
      <c r="C168" s="166"/>
      <c r="D168" s="143"/>
      <c r="E168" s="164"/>
      <c r="F168" s="20">
        <v>15679.0705</v>
      </c>
      <c r="G168" s="20">
        <v>75984.233063</v>
      </c>
      <c r="H168" s="20">
        <v>1574.395163</v>
      </c>
      <c r="I168" s="20"/>
      <c r="J168" s="20"/>
      <c r="K168" s="20"/>
      <c r="L168" s="20">
        <v>74409.8379</v>
      </c>
      <c r="M168" s="20">
        <v>74409.8379</v>
      </c>
      <c r="N168" s="20"/>
      <c r="O168" s="20"/>
      <c r="P168" s="20"/>
      <c r="Q168" s="20"/>
    </row>
  </sheetData>
  <mergeCells count="16">
    <mergeCell ref="A2:Q2"/>
    <mergeCell ref="A3:F3"/>
    <mergeCell ref="G4:Q4"/>
    <mergeCell ref="L5:Q5"/>
    <mergeCell ref="A168:E168"/>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38"/>
  <sheetViews>
    <sheetView workbookViewId="0">
      <selection activeCell="G22" sqref="G22"/>
    </sheetView>
  </sheetViews>
  <sheetFormatPr defaultColWidth="9.14166666666667" defaultRowHeight="14.25" customHeight="1"/>
  <cols>
    <col min="1" max="1" width="14.6666666666667" customWidth="1"/>
    <col min="2" max="2" width="10.4416666666667" style="1" customWidth="1"/>
    <col min="3" max="3" width="18.225" customWidth="1"/>
    <col min="4" max="4" width="11.6666666666667" customWidth="1"/>
    <col min="5" max="5" width="8.89166666666667" customWidth="1"/>
    <col min="6" max="6" width="8.775" customWidth="1"/>
    <col min="7" max="7" width="8.66666666666667" customWidth="1"/>
    <col min="8" max="8" width="8.44166666666667" customWidth="1"/>
    <col min="9" max="9" width="9.225" customWidth="1"/>
    <col min="10" max="10" width="8.775" customWidth="1"/>
    <col min="11" max="11" width="10.1083333333333" customWidth="1"/>
    <col min="12" max="12" width="10.775" customWidth="1"/>
    <col min="13" max="13" width="7.33333333333333" customWidth="1"/>
    <col min="14" max="18" width="10.775" customWidth="1"/>
  </cols>
  <sheetData>
    <row r="1" ht="13.5" customHeight="1" spans="1:18">
      <c r="A1" s="120"/>
      <c r="B1" s="121"/>
      <c r="C1" s="120"/>
      <c r="D1" s="122"/>
      <c r="E1" s="122"/>
      <c r="F1" s="122"/>
      <c r="G1" s="122"/>
      <c r="H1" s="120"/>
      <c r="I1" s="120"/>
      <c r="J1" s="120"/>
      <c r="K1" s="120"/>
      <c r="L1" s="145"/>
      <c r="M1" s="120"/>
      <c r="N1" s="120"/>
      <c r="O1" s="120"/>
      <c r="P1" s="116"/>
      <c r="Q1" s="153"/>
      <c r="R1" s="154" t="s">
        <v>1366</v>
      </c>
    </row>
    <row r="2" ht="27.75" customHeight="1" spans="1:18">
      <c r="A2" s="63" t="s">
        <v>1367</v>
      </c>
      <c r="B2" s="123"/>
      <c r="C2" s="124"/>
      <c r="D2" s="125"/>
      <c r="E2" s="125"/>
      <c r="F2" s="125"/>
      <c r="G2" s="125"/>
      <c r="H2" s="124"/>
      <c r="I2" s="124"/>
      <c r="J2" s="124"/>
      <c r="K2" s="124"/>
      <c r="L2" s="146"/>
      <c r="M2" s="124"/>
      <c r="N2" s="124"/>
      <c r="O2" s="124"/>
      <c r="P2" s="125"/>
      <c r="Q2" s="146"/>
      <c r="R2" s="124"/>
    </row>
    <row r="3" ht="18.75" customHeight="1" spans="1:18">
      <c r="A3" s="126" t="s">
        <v>2</v>
      </c>
      <c r="B3" s="106"/>
      <c r="C3" s="107"/>
      <c r="D3" s="109"/>
      <c r="E3" s="109"/>
      <c r="F3" s="109"/>
      <c r="G3" s="109"/>
      <c r="H3" s="107"/>
      <c r="I3" s="107"/>
      <c r="J3" s="107"/>
      <c r="K3" s="107"/>
      <c r="L3" s="145"/>
      <c r="M3" s="120"/>
      <c r="N3" s="120"/>
      <c r="O3" s="120"/>
      <c r="P3" s="147"/>
      <c r="Q3" s="155"/>
      <c r="R3" s="390" t="s">
        <v>3</v>
      </c>
    </row>
    <row r="4" ht="15.75" customHeight="1" spans="1:18">
      <c r="A4" s="35" t="s">
        <v>1131</v>
      </c>
      <c r="B4" s="127" t="s">
        <v>1368</v>
      </c>
      <c r="C4" s="128" t="s">
        <v>1369</v>
      </c>
      <c r="D4" s="129" t="s">
        <v>1370</v>
      </c>
      <c r="E4" s="129" t="s">
        <v>1371</v>
      </c>
      <c r="F4" s="129" t="s">
        <v>1372</v>
      </c>
      <c r="G4" s="129" t="s">
        <v>1373</v>
      </c>
      <c r="H4" s="130" t="s">
        <v>355</v>
      </c>
      <c r="I4" s="130"/>
      <c r="J4" s="130"/>
      <c r="K4" s="130"/>
      <c r="L4" s="148"/>
      <c r="M4" s="130"/>
      <c r="N4" s="130"/>
      <c r="O4" s="130"/>
      <c r="P4" s="149"/>
      <c r="Q4" s="148"/>
      <c r="R4" s="157"/>
    </row>
    <row r="5" ht="17.25" customHeight="1" spans="1:18">
      <c r="A5" s="39"/>
      <c r="B5" s="131"/>
      <c r="C5" s="132"/>
      <c r="D5" s="133"/>
      <c r="E5" s="133"/>
      <c r="F5" s="133"/>
      <c r="G5" s="133"/>
      <c r="H5" s="132" t="s">
        <v>30</v>
      </c>
      <c r="I5" s="132" t="s">
        <v>33</v>
      </c>
      <c r="J5" s="132" t="s">
        <v>1137</v>
      </c>
      <c r="K5" s="132" t="s">
        <v>1138</v>
      </c>
      <c r="L5" s="133" t="s">
        <v>1139</v>
      </c>
      <c r="M5" s="150" t="s">
        <v>1374</v>
      </c>
      <c r="N5" s="150"/>
      <c r="O5" s="150"/>
      <c r="P5" s="151"/>
      <c r="Q5" s="158"/>
      <c r="R5" s="135"/>
    </row>
    <row r="6" ht="54" customHeight="1" spans="1:18">
      <c r="A6" s="43"/>
      <c r="B6" s="134"/>
      <c r="C6" s="135"/>
      <c r="D6" s="136"/>
      <c r="E6" s="136"/>
      <c r="F6" s="136"/>
      <c r="G6" s="136"/>
      <c r="H6" s="135"/>
      <c r="I6" s="135" t="s">
        <v>32</v>
      </c>
      <c r="J6" s="135"/>
      <c r="K6" s="135"/>
      <c r="L6" s="136"/>
      <c r="M6" s="135" t="s">
        <v>32</v>
      </c>
      <c r="N6" s="135" t="s">
        <v>38</v>
      </c>
      <c r="O6" s="135" t="s">
        <v>364</v>
      </c>
      <c r="P6" s="152" t="s">
        <v>40</v>
      </c>
      <c r="Q6" s="136" t="s">
        <v>41</v>
      </c>
      <c r="R6" s="135" t="s">
        <v>42</v>
      </c>
    </row>
    <row r="7" ht="15" customHeight="1" spans="1:18">
      <c r="A7" s="43">
        <v>1</v>
      </c>
      <c r="B7" s="134">
        <v>2</v>
      </c>
      <c r="C7" s="135">
        <v>3</v>
      </c>
      <c r="D7" s="137">
        <v>4</v>
      </c>
      <c r="E7" s="136">
        <v>5</v>
      </c>
      <c r="F7" s="136">
        <v>6</v>
      </c>
      <c r="G7" s="136">
        <v>7</v>
      </c>
      <c r="H7" s="136">
        <v>8</v>
      </c>
      <c r="I7" s="136">
        <v>9</v>
      </c>
      <c r="J7" s="136">
        <v>10</v>
      </c>
      <c r="K7" s="136">
        <v>11</v>
      </c>
      <c r="L7" s="136">
        <v>12</v>
      </c>
      <c r="M7" s="136">
        <v>13</v>
      </c>
      <c r="N7" s="136">
        <v>14</v>
      </c>
      <c r="O7" s="136">
        <v>15</v>
      </c>
      <c r="P7" s="136">
        <v>16</v>
      </c>
      <c r="Q7" s="136">
        <v>17</v>
      </c>
      <c r="R7" s="136">
        <v>18</v>
      </c>
    </row>
    <row r="8" ht="21" customHeight="1" spans="1:18">
      <c r="A8" s="16"/>
      <c r="B8" s="138"/>
      <c r="C8" s="139"/>
      <c r="D8" s="140"/>
      <c r="E8" s="141"/>
      <c r="F8" s="141"/>
      <c r="G8" s="141"/>
      <c r="H8" s="47"/>
      <c r="I8" s="47"/>
      <c r="J8" s="47"/>
      <c r="K8" s="47"/>
      <c r="L8" s="47"/>
      <c r="M8" s="47"/>
      <c r="N8" s="47"/>
      <c r="O8" s="47"/>
      <c r="P8" s="47"/>
      <c r="Q8" s="47"/>
      <c r="R8" s="47"/>
    </row>
    <row r="9" ht="21" customHeight="1" spans="1:18">
      <c r="A9" s="16"/>
      <c r="B9" s="21"/>
      <c r="C9" s="16"/>
      <c r="D9" s="21"/>
      <c r="E9" s="16"/>
      <c r="F9" s="16"/>
      <c r="G9" s="16"/>
      <c r="H9" s="47"/>
      <c r="I9" s="47"/>
      <c r="J9" s="47"/>
      <c r="K9" s="47"/>
      <c r="L9" s="47"/>
      <c r="M9" s="47"/>
      <c r="N9" s="47"/>
      <c r="O9" s="47"/>
      <c r="P9" s="47"/>
      <c r="Q9" s="47"/>
      <c r="R9" s="47"/>
    </row>
    <row r="10" ht="21" customHeight="1" spans="1:18">
      <c r="A10" s="142" t="s">
        <v>1375</v>
      </c>
      <c r="B10" s="143"/>
      <c r="C10" s="144"/>
      <c r="D10" s="140"/>
      <c r="E10" s="141"/>
      <c r="F10" s="141"/>
      <c r="G10" s="141"/>
      <c r="H10" s="47"/>
      <c r="I10" s="47"/>
      <c r="J10" s="47"/>
      <c r="K10" s="47"/>
      <c r="L10" s="47"/>
      <c r="M10" s="47"/>
      <c r="N10" s="47"/>
      <c r="O10" s="47"/>
      <c r="P10" s="47"/>
      <c r="Q10" s="47"/>
      <c r="R10" s="47"/>
    </row>
    <row r="11" s="119" customFormat="1" ht="33" customHeight="1" spans="1:18">
      <c r="A11" s="52" t="s">
        <v>1376</v>
      </c>
      <c r="B11" s="52"/>
      <c r="C11" s="52"/>
      <c r="D11" s="52"/>
      <c r="E11" s="52"/>
      <c r="F11" s="52"/>
      <c r="G11" s="52"/>
      <c r="H11" s="52"/>
      <c r="I11" s="52"/>
      <c r="J11" s="52"/>
      <c r="K11" s="52"/>
      <c r="L11" s="52"/>
      <c r="M11" s="52"/>
      <c r="N11" s="52"/>
      <c r="O11" s="52"/>
      <c r="P11" s="52"/>
      <c r="Q11" s="52"/>
      <c r="R11" s="52"/>
    </row>
    <row r="12" customHeight="1" spans="4:4">
      <c r="D12" s="53"/>
    </row>
    <row r="13" customHeight="1" spans="4:4">
      <c r="D13" s="53"/>
    </row>
    <row r="14" customHeight="1" spans="4:4">
      <c r="D14" s="53"/>
    </row>
    <row r="15" customHeight="1" spans="4:4">
      <c r="D15" s="53"/>
    </row>
    <row r="16" customHeight="1" spans="4:4">
      <c r="D16" s="53"/>
    </row>
    <row r="17" customHeight="1" spans="4:4">
      <c r="D17" s="53"/>
    </row>
    <row r="18" customHeight="1" spans="4:4">
      <c r="D18" s="53"/>
    </row>
    <row r="19" customHeight="1" spans="4:4">
      <c r="D19" s="53"/>
    </row>
    <row r="20" customHeight="1" spans="4:4">
      <c r="D20" s="53"/>
    </row>
    <row r="21" customHeight="1" spans="4:4">
      <c r="D21" s="53"/>
    </row>
    <row r="22" customHeight="1" spans="4:4">
      <c r="D22" s="53"/>
    </row>
    <row r="23" customHeight="1" spans="4:4">
      <c r="D23" s="53"/>
    </row>
    <row r="24" customHeight="1" spans="4:4">
      <c r="D24" s="53"/>
    </row>
    <row r="25" customHeight="1" spans="4:4">
      <c r="D25" s="53"/>
    </row>
    <row r="26" customHeight="1" spans="4:4">
      <c r="D26" s="53"/>
    </row>
    <row r="27" customHeight="1" spans="4:4">
      <c r="D27" s="53"/>
    </row>
    <row r="28" customHeight="1" spans="4:4">
      <c r="D28" s="53"/>
    </row>
    <row r="29" customHeight="1" spans="4:4">
      <c r="D29" s="53"/>
    </row>
    <row r="30" customHeight="1" spans="4:4">
      <c r="D30" s="53"/>
    </row>
    <row r="31" customHeight="1" spans="4:4">
      <c r="D31" s="53"/>
    </row>
    <row r="32" customHeight="1" spans="4:4">
      <c r="D32" s="53"/>
    </row>
    <row r="33" customHeight="1" spans="4:4">
      <c r="D33" s="53"/>
    </row>
    <row r="34" customHeight="1" spans="4:4">
      <c r="D34" s="53"/>
    </row>
    <row r="35" customHeight="1" spans="4:4">
      <c r="D35" s="53"/>
    </row>
    <row r="36" customHeight="1" spans="4:4">
      <c r="D36" s="53"/>
    </row>
    <row r="37" customHeight="1" spans="4:4">
      <c r="D37" s="53"/>
    </row>
    <row r="38" customHeight="1" spans="4:4">
      <c r="D38" s="53"/>
    </row>
  </sheetData>
  <mergeCells count="18">
    <mergeCell ref="A2:R2"/>
    <mergeCell ref="A3:C3"/>
    <mergeCell ref="H4:R4"/>
    <mergeCell ref="M5:R5"/>
    <mergeCell ref="A10:C10"/>
    <mergeCell ref="A11:R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38"/>
  <sheetViews>
    <sheetView workbookViewId="0">
      <selection activeCell="A2" sqref="A2:N2"/>
    </sheetView>
  </sheetViews>
  <sheetFormatPr defaultColWidth="9.14166666666667" defaultRowHeight="14.25" customHeight="1"/>
  <cols>
    <col min="1" max="1" width="43.1083333333333" customWidth="1"/>
    <col min="2" max="2" width="11.8916666666667" style="1" customWidth="1"/>
    <col min="3" max="3" width="13.4416666666667" customWidth="1"/>
    <col min="4" max="4" width="13.225" customWidth="1"/>
    <col min="5" max="5" width="10.275" customWidth="1"/>
    <col min="7" max="14" width="10.275" customWidth="1"/>
  </cols>
  <sheetData>
    <row r="1" ht="13.5" customHeight="1" spans="4:14">
      <c r="D1" s="100"/>
      <c r="F1" s="101"/>
      <c r="N1" s="116" t="s">
        <v>1377</v>
      </c>
    </row>
    <row r="2" ht="35.25" customHeight="1" spans="1:14">
      <c r="A2" s="102" t="s">
        <v>1378</v>
      </c>
      <c r="B2" s="103"/>
      <c r="C2" s="104"/>
      <c r="D2" s="104"/>
      <c r="E2" s="104"/>
      <c r="F2" s="104"/>
      <c r="G2" s="104"/>
      <c r="H2" s="104"/>
      <c r="I2" s="104"/>
      <c r="J2" s="104"/>
      <c r="K2" s="104"/>
      <c r="L2" s="104"/>
      <c r="M2" s="104"/>
      <c r="N2" s="104"/>
    </row>
    <row r="3" ht="24" customHeight="1" spans="1:13">
      <c r="A3" s="105" t="s">
        <v>2</v>
      </c>
      <c r="B3" s="106"/>
      <c r="C3" s="107"/>
      <c r="D3" s="108"/>
      <c r="E3" s="107"/>
      <c r="F3" s="109"/>
      <c r="G3" s="107"/>
      <c r="H3" s="107"/>
      <c r="I3" s="107"/>
      <c r="J3" s="107"/>
      <c r="K3" s="32"/>
      <c r="L3" s="32"/>
      <c r="M3" s="391" t="s">
        <v>3</v>
      </c>
    </row>
    <row r="4" ht="19.5" customHeight="1" spans="1:14">
      <c r="A4" s="12" t="s">
        <v>1379</v>
      </c>
      <c r="B4" s="12" t="s">
        <v>355</v>
      </c>
      <c r="C4" s="12"/>
      <c r="D4" s="12"/>
      <c r="E4" s="12" t="s">
        <v>1380</v>
      </c>
      <c r="F4" s="12"/>
      <c r="G4" s="12"/>
      <c r="H4" s="12"/>
      <c r="I4" s="12"/>
      <c r="J4" s="12"/>
      <c r="K4" s="12"/>
      <c r="L4" s="12"/>
      <c r="M4" s="12"/>
      <c r="N4" s="12"/>
    </row>
    <row r="5" ht="40.5" customHeight="1" spans="1:14">
      <c r="A5" s="12"/>
      <c r="B5" s="12" t="s">
        <v>30</v>
      </c>
      <c r="C5" s="11" t="s">
        <v>33</v>
      </c>
      <c r="D5" s="110" t="s">
        <v>1381</v>
      </c>
      <c r="E5" s="99" t="s">
        <v>1382</v>
      </c>
      <c r="F5" s="99" t="s">
        <v>1383</v>
      </c>
      <c r="G5" s="99" t="s">
        <v>1384</v>
      </c>
      <c r="H5" s="99" t="s">
        <v>1385</v>
      </c>
      <c r="I5" s="99" t="s">
        <v>1386</v>
      </c>
      <c r="J5" s="99" t="s">
        <v>1387</v>
      </c>
      <c r="K5" s="99" t="s">
        <v>1388</v>
      </c>
      <c r="L5" s="99" t="s">
        <v>1389</v>
      </c>
      <c r="M5" s="99" t="s">
        <v>1390</v>
      </c>
      <c r="N5" s="99" t="s">
        <v>1391</v>
      </c>
    </row>
    <row r="6" ht="19.5" customHeight="1" spans="1:14">
      <c r="A6" s="111">
        <v>1</v>
      </c>
      <c r="B6" s="112">
        <v>2</v>
      </c>
      <c r="C6" s="111">
        <v>3</v>
      </c>
      <c r="D6" s="12">
        <v>4</v>
      </c>
      <c r="E6" s="99">
        <v>5</v>
      </c>
      <c r="F6" s="111">
        <v>6</v>
      </c>
      <c r="G6" s="99">
        <v>7</v>
      </c>
      <c r="H6" s="113">
        <v>8</v>
      </c>
      <c r="I6" s="99">
        <v>9</v>
      </c>
      <c r="J6" s="99">
        <v>10</v>
      </c>
      <c r="K6" s="99">
        <v>11</v>
      </c>
      <c r="L6" s="113">
        <v>12</v>
      </c>
      <c r="M6" s="99">
        <v>13</v>
      </c>
      <c r="N6" s="118">
        <v>14</v>
      </c>
    </row>
    <row r="7" ht="18.75" customHeight="1" spans="1:14">
      <c r="A7" s="114" t="s">
        <v>44</v>
      </c>
      <c r="B7" s="20">
        <v>1628.7</v>
      </c>
      <c r="C7" s="20">
        <v>1628.7</v>
      </c>
      <c r="D7" s="20"/>
      <c r="E7" s="20">
        <v>0.02</v>
      </c>
      <c r="F7" s="20">
        <v>318.241</v>
      </c>
      <c r="G7" s="20">
        <v>164.74</v>
      </c>
      <c r="H7" s="20">
        <v>81.06</v>
      </c>
      <c r="I7" s="20">
        <v>16.53</v>
      </c>
      <c r="J7" s="20">
        <v>233.407</v>
      </c>
      <c r="K7" s="20">
        <v>188.19</v>
      </c>
      <c r="L7" s="20">
        <v>121.302</v>
      </c>
      <c r="M7" s="20">
        <v>192.35</v>
      </c>
      <c r="N7" s="20">
        <v>312.86</v>
      </c>
    </row>
    <row r="8" ht="18.75" customHeight="1" spans="1:14">
      <c r="A8" s="115" t="s">
        <v>44</v>
      </c>
      <c r="B8" s="20">
        <v>1628.7</v>
      </c>
      <c r="C8" s="20">
        <v>1628.7</v>
      </c>
      <c r="D8" s="20"/>
      <c r="E8" s="20">
        <v>0.02</v>
      </c>
      <c r="F8" s="20">
        <v>318.241</v>
      </c>
      <c r="G8" s="20">
        <v>164.74</v>
      </c>
      <c r="H8" s="20">
        <v>81.06</v>
      </c>
      <c r="I8" s="20">
        <v>16.53</v>
      </c>
      <c r="J8" s="20">
        <v>233.407</v>
      </c>
      <c r="K8" s="20">
        <v>188.19</v>
      </c>
      <c r="L8" s="20">
        <v>121.302</v>
      </c>
      <c r="M8" s="20">
        <v>192.35</v>
      </c>
      <c r="N8" s="20">
        <v>312.86</v>
      </c>
    </row>
    <row r="9" ht="18.75" customHeight="1" spans="1:14">
      <c r="A9" s="114" t="s">
        <v>586</v>
      </c>
      <c r="B9" s="20">
        <v>774</v>
      </c>
      <c r="C9" s="20">
        <v>774</v>
      </c>
      <c r="D9" s="20"/>
      <c r="E9" s="20"/>
      <c r="F9" s="20">
        <v>170</v>
      </c>
      <c r="G9" s="20">
        <v>69</v>
      </c>
      <c r="H9" s="20">
        <v>32</v>
      </c>
      <c r="I9" s="20"/>
      <c r="J9" s="20">
        <v>114</v>
      </c>
      <c r="K9" s="20">
        <v>90</v>
      </c>
      <c r="L9" s="20">
        <v>64</v>
      </c>
      <c r="M9" s="20">
        <v>101</v>
      </c>
      <c r="N9" s="20">
        <v>134</v>
      </c>
    </row>
    <row r="10" ht="29" customHeight="1" spans="1:14">
      <c r="A10" s="114" t="s">
        <v>605</v>
      </c>
      <c r="B10" s="20">
        <v>72</v>
      </c>
      <c r="C10" s="20">
        <v>72</v>
      </c>
      <c r="D10" s="20"/>
      <c r="E10" s="20">
        <v>0.02</v>
      </c>
      <c r="F10" s="20">
        <v>1.39</v>
      </c>
      <c r="G10" s="20">
        <v>2.17</v>
      </c>
      <c r="H10" s="20">
        <v>1.53</v>
      </c>
      <c r="I10" s="20">
        <v>16.53</v>
      </c>
      <c r="J10" s="20">
        <v>9.02</v>
      </c>
      <c r="K10" s="20">
        <v>3.92</v>
      </c>
      <c r="L10" s="20">
        <v>5.69</v>
      </c>
      <c r="M10" s="20">
        <v>4.58</v>
      </c>
      <c r="N10" s="20">
        <v>27.15</v>
      </c>
    </row>
    <row r="11" ht="18.75" customHeight="1" spans="1:14">
      <c r="A11" s="114" t="s">
        <v>601</v>
      </c>
      <c r="B11" s="20">
        <v>18.7</v>
      </c>
      <c r="C11" s="20">
        <v>18.7</v>
      </c>
      <c r="D11" s="20"/>
      <c r="E11" s="20"/>
      <c r="F11" s="20">
        <v>8.471</v>
      </c>
      <c r="G11" s="20">
        <v>1.97</v>
      </c>
      <c r="H11" s="20">
        <v>1.07</v>
      </c>
      <c r="I11" s="20"/>
      <c r="J11" s="20">
        <v>1.047</v>
      </c>
      <c r="K11" s="20">
        <v>0.85</v>
      </c>
      <c r="L11" s="20">
        <v>0.762</v>
      </c>
      <c r="M11" s="20">
        <v>1.42</v>
      </c>
      <c r="N11" s="20">
        <v>3.11</v>
      </c>
    </row>
    <row r="12" ht="18.75" customHeight="1" spans="1:14">
      <c r="A12" s="114" t="s">
        <v>593</v>
      </c>
      <c r="B12" s="20">
        <v>220</v>
      </c>
      <c r="C12" s="20">
        <v>220</v>
      </c>
      <c r="D12" s="20"/>
      <c r="E12" s="20"/>
      <c r="F12" s="20">
        <v>60.11</v>
      </c>
      <c r="G12" s="20">
        <v>49.94</v>
      </c>
      <c r="H12" s="20">
        <v>26.46</v>
      </c>
      <c r="I12" s="20"/>
      <c r="J12" s="20">
        <v>9.17</v>
      </c>
      <c r="K12" s="20">
        <v>13.86</v>
      </c>
      <c r="L12" s="20">
        <v>4.85</v>
      </c>
      <c r="M12" s="20">
        <v>14.35</v>
      </c>
      <c r="N12" s="20">
        <v>41.26</v>
      </c>
    </row>
    <row r="13" ht="18.75" customHeight="1" spans="1:14">
      <c r="A13" s="114" t="s">
        <v>611</v>
      </c>
      <c r="B13" s="20">
        <v>544</v>
      </c>
      <c r="C13" s="20">
        <v>544</v>
      </c>
      <c r="D13" s="20"/>
      <c r="E13" s="20"/>
      <c r="F13" s="20">
        <v>78.27</v>
      </c>
      <c r="G13" s="20">
        <v>41.66</v>
      </c>
      <c r="H13" s="20">
        <v>20</v>
      </c>
      <c r="I13" s="20"/>
      <c r="J13" s="20">
        <v>100.17</v>
      </c>
      <c r="K13" s="20">
        <v>79.56</v>
      </c>
      <c r="L13" s="20">
        <v>46</v>
      </c>
      <c r="M13" s="20">
        <v>71</v>
      </c>
      <c r="N13" s="20">
        <v>107.34</v>
      </c>
    </row>
    <row r="14" customHeight="1" spans="4:4">
      <c r="D14" s="53"/>
    </row>
    <row r="15" customHeight="1" spans="4:4">
      <c r="D15" s="53"/>
    </row>
    <row r="16" customHeight="1" spans="4:4">
      <c r="D16" s="53"/>
    </row>
    <row r="17" customHeight="1" spans="4:4">
      <c r="D17" s="53"/>
    </row>
    <row r="18" customHeight="1" spans="4:4">
      <c r="D18" s="53"/>
    </row>
    <row r="19" customHeight="1" spans="4:4">
      <c r="D19" s="53"/>
    </row>
    <row r="20" customHeight="1" spans="4:4">
      <c r="D20" s="53"/>
    </row>
    <row r="21" customHeight="1" spans="4:4">
      <c r="D21" s="53"/>
    </row>
    <row r="22" customHeight="1" spans="4:4">
      <c r="D22" s="53"/>
    </row>
    <row r="23" customHeight="1" spans="4:4">
      <c r="D23" s="53"/>
    </row>
    <row r="24" customHeight="1" spans="4:4">
      <c r="D24" s="53"/>
    </row>
    <row r="25" customHeight="1" spans="4:4">
      <c r="D25" s="53"/>
    </row>
    <row r="26" customHeight="1" spans="4:4">
      <c r="D26" s="53"/>
    </row>
    <row r="27" customHeight="1" spans="4:4">
      <c r="D27" s="53"/>
    </row>
    <row r="28" customHeight="1" spans="4:4">
      <c r="D28" s="53"/>
    </row>
    <row r="29" customHeight="1" spans="4:4">
      <c r="D29" s="53"/>
    </row>
    <row r="30" customHeight="1" spans="4:4">
      <c r="D30" s="53"/>
    </row>
    <row r="31" customHeight="1" spans="4:4">
      <c r="D31" s="53"/>
    </row>
    <row r="32" customHeight="1" spans="4:4">
      <c r="D32" s="53"/>
    </row>
    <row r="33" customHeight="1" spans="4:4">
      <c r="D33" s="53"/>
    </row>
    <row r="34" customHeight="1" spans="4:4">
      <c r="D34" s="53"/>
    </row>
    <row r="35" customHeight="1" spans="4:4">
      <c r="D35" s="53"/>
    </row>
    <row r="36" customHeight="1" spans="4:4">
      <c r="D36" s="53"/>
    </row>
    <row r="37" customHeight="1" spans="4:4">
      <c r="D37" s="53"/>
    </row>
    <row r="38" customHeight="1" spans="4:4">
      <c r="D38" s="53"/>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8"/>
  <sheetViews>
    <sheetView workbookViewId="0">
      <selection activeCell="A2" sqref="A2:J2"/>
    </sheetView>
  </sheetViews>
  <sheetFormatPr defaultColWidth="9.14166666666667" defaultRowHeight="12" customHeight="1"/>
  <cols>
    <col min="1" max="1" width="33.6666666666667" customWidth="1"/>
    <col min="2" max="2" width="99.4416666666667" style="87" customWidth="1"/>
    <col min="3" max="3" width="9.775" style="1" customWidth="1"/>
    <col min="4" max="4" width="12.8916666666667" style="1" customWidth="1"/>
    <col min="5" max="9" width="9.775" style="1" customWidth="1"/>
    <col min="10" max="10" width="52.225" customWidth="1"/>
  </cols>
  <sheetData>
    <row r="1" customHeight="1" spans="10:10">
      <c r="J1" s="98" t="s">
        <v>1392</v>
      </c>
    </row>
    <row r="2" ht="28.5" customHeight="1" spans="1:10">
      <c r="A2" s="88" t="s">
        <v>1393</v>
      </c>
      <c r="B2" s="89"/>
      <c r="C2" s="4"/>
      <c r="D2" s="4"/>
      <c r="E2" s="4"/>
      <c r="F2" s="90"/>
      <c r="G2" s="4"/>
      <c r="H2" s="90"/>
      <c r="I2" s="90"/>
      <c r="J2" s="4"/>
    </row>
    <row r="3" ht="17.25" customHeight="1" spans="1:1">
      <c r="A3" s="5" t="s">
        <v>2</v>
      </c>
    </row>
    <row r="4" ht="44.25" customHeight="1" spans="1:10">
      <c r="A4" s="91" t="s">
        <v>662</v>
      </c>
      <c r="B4" s="92" t="s">
        <v>663</v>
      </c>
      <c r="C4" s="92" t="s">
        <v>664</v>
      </c>
      <c r="D4" s="92" t="s">
        <v>665</v>
      </c>
      <c r="E4" s="92" t="s">
        <v>666</v>
      </c>
      <c r="F4" s="93" t="s">
        <v>667</v>
      </c>
      <c r="G4" s="92" t="s">
        <v>668</v>
      </c>
      <c r="H4" s="93" t="s">
        <v>669</v>
      </c>
      <c r="I4" s="93" t="s">
        <v>670</v>
      </c>
      <c r="J4" s="91" t="s">
        <v>671</v>
      </c>
    </row>
    <row r="5" ht="14.25" customHeight="1" spans="1:10">
      <c r="A5" s="91">
        <v>1</v>
      </c>
      <c r="B5" s="93">
        <v>2</v>
      </c>
      <c r="C5" s="94">
        <v>3</v>
      </c>
      <c r="D5" s="94">
        <v>4</v>
      </c>
      <c r="E5" s="94">
        <v>5</v>
      </c>
      <c r="F5" s="94">
        <v>6</v>
      </c>
      <c r="G5" s="93">
        <v>7</v>
      </c>
      <c r="H5" s="94">
        <v>8</v>
      </c>
      <c r="I5" s="93">
        <v>9</v>
      </c>
      <c r="J5" s="99">
        <v>10</v>
      </c>
    </row>
    <row r="6" ht="27.75" customHeight="1" spans="1:10">
      <c r="A6" s="16" t="s">
        <v>44</v>
      </c>
      <c r="B6" s="95"/>
      <c r="C6" s="17"/>
      <c r="D6" s="17"/>
      <c r="E6" s="17"/>
      <c r="F6" s="17"/>
      <c r="G6" s="17"/>
      <c r="H6" s="17"/>
      <c r="I6" s="17"/>
      <c r="J6" s="18"/>
    </row>
    <row r="7" ht="26.25" customHeight="1" spans="1:10">
      <c r="A7" s="96" t="s">
        <v>44</v>
      </c>
      <c r="B7" s="97"/>
      <c r="C7" s="21"/>
      <c r="D7" s="21"/>
      <c r="E7" s="21"/>
      <c r="F7" s="21"/>
      <c r="G7" s="21"/>
      <c r="H7" s="21"/>
      <c r="I7" s="21"/>
      <c r="J7" s="16"/>
    </row>
    <row r="8" ht="81" customHeight="1" spans="1:10">
      <c r="A8" s="16" t="s">
        <v>593</v>
      </c>
      <c r="B8" s="97" t="s">
        <v>1394</v>
      </c>
      <c r="C8" s="21" t="s">
        <v>673</v>
      </c>
      <c r="D8" s="21" t="s">
        <v>674</v>
      </c>
      <c r="E8" s="21" t="s">
        <v>676</v>
      </c>
      <c r="F8" s="21" t="s">
        <v>676</v>
      </c>
      <c r="G8" s="21" t="s">
        <v>1395</v>
      </c>
      <c r="H8" s="21" t="s">
        <v>678</v>
      </c>
      <c r="I8" s="21" t="s">
        <v>679</v>
      </c>
      <c r="J8" s="16" t="s">
        <v>1396</v>
      </c>
    </row>
    <row r="9" ht="81" customHeight="1" spans="1:10">
      <c r="A9" s="16" t="s">
        <v>593</v>
      </c>
      <c r="B9" s="97" t="s">
        <v>1394</v>
      </c>
      <c r="C9" s="21" t="s">
        <v>673</v>
      </c>
      <c r="D9" s="21" t="s">
        <v>674</v>
      </c>
      <c r="E9" s="21" t="s">
        <v>676</v>
      </c>
      <c r="F9" s="21" t="s">
        <v>676</v>
      </c>
      <c r="G9" s="21" t="s">
        <v>1397</v>
      </c>
      <c r="H9" s="21" t="s">
        <v>678</v>
      </c>
      <c r="I9" s="21" t="s">
        <v>679</v>
      </c>
      <c r="J9" s="16" t="s">
        <v>1398</v>
      </c>
    </row>
    <row r="10" ht="81" customHeight="1" spans="1:10">
      <c r="A10" s="16" t="s">
        <v>593</v>
      </c>
      <c r="B10" s="97" t="s">
        <v>1394</v>
      </c>
      <c r="C10" s="21" t="s">
        <v>673</v>
      </c>
      <c r="D10" s="21" t="s">
        <v>674</v>
      </c>
      <c r="E10" s="21" t="s">
        <v>676</v>
      </c>
      <c r="F10" s="21" t="s">
        <v>676</v>
      </c>
      <c r="G10" s="21" t="s">
        <v>1399</v>
      </c>
      <c r="H10" s="21" t="s">
        <v>678</v>
      </c>
      <c r="I10" s="21" t="s">
        <v>679</v>
      </c>
      <c r="J10" s="16" t="s">
        <v>1400</v>
      </c>
    </row>
    <row r="11" ht="81" customHeight="1" spans="1:10">
      <c r="A11" s="16" t="s">
        <v>593</v>
      </c>
      <c r="B11" s="97" t="s">
        <v>1394</v>
      </c>
      <c r="C11" s="21" t="s">
        <v>673</v>
      </c>
      <c r="D11" s="21" t="s">
        <v>674</v>
      </c>
      <c r="E11" s="21" t="s">
        <v>676</v>
      </c>
      <c r="F11" s="21" t="s">
        <v>676</v>
      </c>
      <c r="G11" s="21" t="s">
        <v>1401</v>
      </c>
      <c r="H11" s="21" t="s">
        <v>678</v>
      </c>
      <c r="I11" s="21" t="s">
        <v>679</v>
      </c>
      <c r="J11" s="16" t="s">
        <v>1402</v>
      </c>
    </row>
    <row r="12" ht="81" customHeight="1" spans="1:10">
      <c r="A12" s="16" t="s">
        <v>593</v>
      </c>
      <c r="B12" s="97" t="s">
        <v>1394</v>
      </c>
      <c r="C12" s="21" t="s">
        <v>673</v>
      </c>
      <c r="D12" s="21" t="s">
        <v>674</v>
      </c>
      <c r="E12" s="21" t="s">
        <v>676</v>
      </c>
      <c r="F12" s="21" t="s">
        <v>676</v>
      </c>
      <c r="G12" s="21" t="s">
        <v>1403</v>
      </c>
      <c r="H12" s="21" t="s">
        <v>678</v>
      </c>
      <c r="I12" s="21" t="s">
        <v>679</v>
      </c>
      <c r="J12" s="16" t="s">
        <v>1404</v>
      </c>
    </row>
    <row r="13" ht="81" customHeight="1" spans="1:10">
      <c r="A13" s="16" t="s">
        <v>593</v>
      </c>
      <c r="B13" s="97" t="s">
        <v>1394</v>
      </c>
      <c r="C13" s="21" t="s">
        <v>673</v>
      </c>
      <c r="D13" s="21" t="s">
        <v>674</v>
      </c>
      <c r="E13" s="21" t="s">
        <v>676</v>
      </c>
      <c r="F13" s="21" t="s">
        <v>676</v>
      </c>
      <c r="G13" s="21" t="s">
        <v>1405</v>
      </c>
      <c r="H13" s="21" t="s">
        <v>1406</v>
      </c>
      <c r="I13" s="21" t="s">
        <v>679</v>
      </c>
      <c r="J13" s="16" t="s">
        <v>1407</v>
      </c>
    </row>
    <row r="14" ht="81" customHeight="1" spans="1:10">
      <c r="A14" s="16" t="s">
        <v>593</v>
      </c>
      <c r="B14" s="97" t="s">
        <v>1394</v>
      </c>
      <c r="C14" s="21" t="s">
        <v>673</v>
      </c>
      <c r="D14" s="21" t="s">
        <v>674</v>
      </c>
      <c r="E14" s="21" t="s">
        <v>676</v>
      </c>
      <c r="F14" s="21" t="s">
        <v>676</v>
      </c>
      <c r="G14" s="21" t="s">
        <v>1005</v>
      </c>
      <c r="H14" s="21" t="s">
        <v>678</v>
      </c>
      <c r="I14" s="21" t="s">
        <v>679</v>
      </c>
      <c r="J14" s="16" t="s">
        <v>1408</v>
      </c>
    </row>
    <row r="15" ht="81" customHeight="1" spans="1:10">
      <c r="A15" s="16" t="s">
        <v>593</v>
      </c>
      <c r="B15" s="97" t="s">
        <v>1394</v>
      </c>
      <c r="C15" s="21" t="s">
        <v>673</v>
      </c>
      <c r="D15" s="21" t="s">
        <v>686</v>
      </c>
      <c r="E15" s="21" t="s">
        <v>682</v>
      </c>
      <c r="F15" s="21" t="s">
        <v>682</v>
      </c>
      <c r="G15" s="21" t="s">
        <v>693</v>
      </c>
      <c r="H15" s="21" t="s">
        <v>689</v>
      </c>
      <c r="I15" s="21" t="s">
        <v>679</v>
      </c>
      <c r="J15" s="16" t="s">
        <v>1409</v>
      </c>
    </row>
    <row r="16" ht="81" customHeight="1" spans="1:10">
      <c r="A16" s="16" t="s">
        <v>593</v>
      </c>
      <c r="B16" s="97" t="s">
        <v>1394</v>
      </c>
      <c r="C16" s="21" t="s">
        <v>673</v>
      </c>
      <c r="D16" s="21" t="s">
        <v>686</v>
      </c>
      <c r="E16" s="21" t="s">
        <v>682</v>
      </c>
      <c r="F16" s="21" t="s">
        <v>682</v>
      </c>
      <c r="G16" s="21" t="s">
        <v>693</v>
      </c>
      <c r="H16" s="21" t="s">
        <v>689</v>
      </c>
      <c r="I16" s="21" t="s">
        <v>679</v>
      </c>
      <c r="J16" s="16" t="s">
        <v>1410</v>
      </c>
    </row>
    <row r="17" ht="81" customHeight="1" spans="1:10">
      <c r="A17" s="16" t="s">
        <v>593</v>
      </c>
      <c r="B17" s="97" t="s">
        <v>1394</v>
      </c>
      <c r="C17" s="21" t="s">
        <v>673</v>
      </c>
      <c r="D17" s="21" t="s">
        <v>717</v>
      </c>
      <c r="E17" s="21" t="s">
        <v>682</v>
      </c>
      <c r="F17" s="21" t="s">
        <v>682</v>
      </c>
      <c r="G17" s="21" t="s">
        <v>693</v>
      </c>
      <c r="H17" s="21" t="s">
        <v>689</v>
      </c>
      <c r="I17" s="21" t="s">
        <v>679</v>
      </c>
      <c r="J17" s="16" t="s">
        <v>1411</v>
      </c>
    </row>
    <row r="18" ht="81" customHeight="1" spans="1:10">
      <c r="A18" s="16" t="s">
        <v>593</v>
      </c>
      <c r="B18" s="97" t="s">
        <v>1394</v>
      </c>
      <c r="C18" s="21" t="s">
        <v>673</v>
      </c>
      <c r="D18" s="21" t="s">
        <v>690</v>
      </c>
      <c r="E18" s="21" t="s">
        <v>692</v>
      </c>
      <c r="F18" s="21" t="s">
        <v>692</v>
      </c>
      <c r="G18" s="21" t="s">
        <v>693</v>
      </c>
      <c r="H18" s="21" t="s">
        <v>689</v>
      </c>
      <c r="I18" s="21" t="s">
        <v>679</v>
      </c>
      <c r="J18" s="16" t="s">
        <v>694</v>
      </c>
    </row>
    <row r="19" ht="81" customHeight="1" spans="1:10">
      <c r="A19" s="16" t="s">
        <v>593</v>
      </c>
      <c r="B19" s="97" t="s">
        <v>1394</v>
      </c>
      <c r="C19" s="21" t="s">
        <v>673</v>
      </c>
      <c r="D19" s="21" t="s">
        <v>690</v>
      </c>
      <c r="E19" s="21" t="s">
        <v>682</v>
      </c>
      <c r="F19" s="21" t="s">
        <v>682</v>
      </c>
      <c r="G19" s="21" t="s">
        <v>693</v>
      </c>
      <c r="H19" s="21" t="s">
        <v>689</v>
      </c>
      <c r="I19" s="21" t="s">
        <v>679</v>
      </c>
      <c r="J19" s="16" t="s">
        <v>1412</v>
      </c>
    </row>
    <row r="20" ht="81" customHeight="1" spans="1:10">
      <c r="A20" s="16" t="s">
        <v>593</v>
      </c>
      <c r="B20" s="97" t="s">
        <v>1394</v>
      </c>
      <c r="C20" s="21" t="s">
        <v>673</v>
      </c>
      <c r="D20" s="21" t="s">
        <v>696</v>
      </c>
      <c r="E20" s="21" t="s">
        <v>682</v>
      </c>
      <c r="F20" s="21" t="s">
        <v>682</v>
      </c>
      <c r="G20" s="21" t="s">
        <v>750</v>
      </c>
      <c r="H20" s="21"/>
      <c r="I20" s="21" t="s">
        <v>699</v>
      </c>
      <c r="J20" s="16" t="s">
        <v>1413</v>
      </c>
    </row>
    <row r="21" ht="81" customHeight="1" spans="1:10">
      <c r="A21" s="16" t="s">
        <v>593</v>
      </c>
      <c r="B21" s="97" t="s">
        <v>1394</v>
      </c>
      <c r="C21" s="21" t="s">
        <v>673</v>
      </c>
      <c r="D21" s="21" t="s">
        <v>696</v>
      </c>
      <c r="E21" s="21" t="s">
        <v>676</v>
      </c>
      <c r="F21" s="21" t="s">
        <v>676</v>
      </c>
      <c r="G21" s="21" t="s">
        <v>719</v>
      </c>
      <c r="H21" s="21" t="s">
        <v>689</v>
      </c>
      <c r="I21" s="21" t="s">
        <v>679</v>
      </c>
      <c r="J21" s="16" t="s">
        <v>1413</v>
      </c>
    </row>
    <row r="22" ht="81" customHeight="1" spans="1:10">
      <c r="A22" s="16" t="s">
        <v>593</v>
      </c>
      <c r="B22" s="97" t="s">
        <v>1394</v>
      </c>
      <c r="C22" s="21" t="s">
        <v>673</v>
      </c>
      <c r="D22" s="21" t="s">
        <v>701</v>
      </c>
      <c r="E22" s="21" t="s">
        <v>676</v>
      </c>
      <c r="F22" s="21" t="s">
        <v>676</v>
      </c>
      <c r="G22" s="21" t="s">
        <v>703</v>
      </c>
      <c r="H22" s="21" t="s">
        <v>689</v>
      </c>
      <c r="I22" s="21" t="s">
        <v>679</v>
      </c>
      <c r="J22" s="16" t="s">
        <v>1414</v>
      </c>
    </row>
    <row r="23" ht="53" customHeight="1" spans="1:10">
      <c r="A23" s="16" t="s">
        <v>611</v>
      </c>
      <c r="B23" s="97" t="s">
        <v>1415</v>
      </c>
      <c r="C23" s="21" t="s">
        <v>673</v>
      </c>
      <c r="D23" s="21" t="s">
        <v>674</v>
      </c>
      <c r="E23" s="21" t="s">
        <v>676</v>
      </c>
      <c r="F23" s="21" t="s">
        <v>676</v>
      </c>
      <c r="G23" s="21" t="s">
        <v>1416</v>
      </c>
      <c r="H23" s="21" t="s">
        <v>678</v>
      </c>
      <c r="I23" s="21" t="s">
        <v>679</v>
      </c>
      <c r="J23" s="16" t="s">
        <v>1417</v>
      </c>
    </row>
    <row r="24" ht="53" customHeight="1" spans="1:10">
      <c r="A24" s="16" t="s">
        <v>611</v>
      </c>
      <c r="B24" s="97" t="s">
        <v>1415</v>
      </c>
      <c r="C24" s="21" t="s">
        <v>673</v>
      </c>
      <c r="D24" s="21" t="s">
        <v>674</v>
      </c>
      <c r="E24" s="21" t="s">
        <v>676</v>
      </c>
      <c r="F24" s="21" t="s">
        <v>676</v>
      </c>
      <c r="G24" s="21" t="s">
        <v>779</v>
      </c>
      <c r="H24" s="21" t="s">
        <v>689</v>
      </c>
      <c r="I24" s="21" t="s">
        <v>679</v>
      </c>
      <c r="J24" s="16" t="s">
        <v>1418</v>
      </c>
    </row>
    <row r="25" ht="53" customHeight="1" spans="1:10">
      <c r="A25" s="16" t="s">
        <v>611</v>
      </c>
      <c r="B25" s="97" t="s">
        <v>1415</v>
      </c>
      <c r="C25" s="21" t="s">
        <v>673</v>
      </c>
      <c r="D25" s="21" t="s">
        <v>674</v>
      </c>
      <c r="E25" s="21" t="s">
        <v>676</v>
      </c>
      <c r="F25" s="21" t="s">
        <v>676</v>
      </c>
      <c r="G25" s="21" t="s">
        <v>1419</v>
      </c>
      <c r="H25" s="21" t="s">
        <v>678</v>
      </c>
      <c r="I25" s="21" t="s">
        <v>679</v>
      </c>
      <c r="J25" s="16" t="s">
        <v>1420</v>
      </c>
    </row>
    <row r="26" ht="53" customHeight="1" spans="1:10">
      <c r="A26" s="16" t="s">
        <v>611</v>
      </c>
      <c r="B26" s="97" t="s">
        <v>1415</v>
      </c>
      <c r="C26" s="21" t="s">
        <v>673</v>
      </c>
      <c r="D26" s="21" t="s">
        <v>674</v>
      </c>
      <c r="E26" s="21" t="s">
        <v>676</v>
      </c>
      <c r="F26" s="21" t="s">
        <v>676</v>
      </c>
      <c r="G26" s="21" t="s">
        <v>1421</v>
      </c>
      <c r="H26" s="21" t="s">
        <v>678</v>
      </c>
      <c r="I26" s="21" t="s">
        <v>679</v>
      </c>
      <c r="J26" s="16" t="s">
        <v>1422</v>
      </c>
    </row>
    <row r="27" ht="53" customHeight="1" spans="1:10">
      <c r="A27" s="16" t="s">
        <v>611</v>
      </c>
      <c r="B27" s="97" t="s">
        <v>1415</v>
      </c>
      <c r="C27" s="21" t="s">
        <v>673</v>
      </c>
      <c r="D27" s="21" t="s">
        <v>674</v>
      </c>
      <c r="E27" s="21" t="s">
        <v>676</v>
      </c>
      <c r="F27" s="21" t="s">
        <v>676</v>
      </c>
      <c r="G27" s="21" t="s">
        <v>902</v>
      </c>
      <c r="H27" s="21" t="s">
        <v>678</v>
      </c>
      <c r="I27" s="21" t="s">
        <v>679</v>
      </c>
      <c r="J27" s="16" t="s">
        <v>1423</v>
      </c>
    </row>
    <row r="28" ht="53" customHeight="1" spans="1:10">
      <c r="A28" s="16" t="s">
        <v>611</v>
      </c>
      <c r="B28" s="97" t="s">
        <v>1415</v>
      </c>
      <c r="C28" s="21" t="s">
        <v>673</v>
      </c>
      <c r="D28" s="21" t="s">
        <v>686</v>
      </c>
      <c r="E28" s="21" t="s">
        <v>682</v>
      </c>
      <c r="F28" s="21" t="s">
        <v>682</v>
      </c>
      <c r="G28" s="21" t="s">
        <v>693</v>
      </c>
      <c r="H28" s="21" t="s">
        <v>689</v>
      </c>
      <c r="I28" s="21" t="s">
        <v>679</v>
      </c>
      <c r="J28" s="16" t="s">
        <v>1424</v>
      </c>
    </row>
    <row r="29" ht="53" customHeight="1" spans="1:10">
      <c r="A29" s="16" t="s">
        <v>611</v>
      </c>
      <c r="B29" s="97" t="s">
        <v>1415</v>
      </c>
      <c r="C29" s="21" t="s">
        <v>673</v>
      </c>
      <c r="D29" s="21" t="s">
        <v>686</v>
      </c>
      <c r="E29" s="21" t="s">
        <v>676</v>
      </c>
      <c r="F29" s="21" t="s">
        <v>676</v>
      </c>
      <c r="G29" s="21" t="s">
        <v>719</v>
      </c>
      <c r="H29" s="21" t="s">
        <v>689</v>
      </c>
      <c r="I29" s="21" t="s">
        <v>679</v>
      </c>
      <c r="J29" s="16" t="s">
        <v>1425</v>
      </c>
    </row>
    <row r="30" ht="53" customHeight="1" spans="1:10">
      <c r="A30" s="16" t="s">
        <v>611</v>
      </c>
      <c r="B30" s="97" t="s">
        <v>1415</v>
      </c>
      <c r="C30" s="21" t="s">
        <v>673</v>
      </c>
      <c r="D30" s="21" t="s">
        <v>686</v>
      </c>
      <c r="E30" s="21" t="s">
        <v>676</v>
      </c>
      <c r="F30" s="21" t="s">
        <v>676</v>
      </c>
      <c r="G30" s="21" t="s">
        <v>719</v>
      </c>
      <c r="H30" s="21" t="s">
        <v>689</v>
      </c>
      <c r="I30" s="21" t="s">
        <v>679</v>
      </c>
      <c r="J30" s="16" t="s">
        <v>1426</v>
      </c>
    </row>
    <row r="31" ht="53" customHeight="1" spans="1:10">
      <c r="A31" s="16" t="s">
        <v>611</v>
      </c>
      <c r="B31" s="97" t="s">
        <v>1415</v>
      </c>
      <c r="C31" s="21" t="s">
        <v>673</v>
      </c>
      <c r="D31" s="21" t="s">
        <v>686</v>
      </c>
      <c r="E31" s="21" t="s">
        <v>676</v>
      </c>
      <c r="F31" s="21" t="s">
        <v>676</v>
      </c>
      <c r="G31" s="21" t="s">
        <v>1103</v>
      </c>
      <c r="H31" s="21" t="s">
        <v>689</v>
      </c>
      <c r="I31" s="21" t="s">
        <v>679</v>
      </c>
      <c r="J31" s="16" t="s">
        <v>1427</v>
      </c>
    </row>
    <row r="32" ht="53" customHeight="1" spans="1:10">
      <c r="A32" s="16" t="s">
        <v>611</v>
      </c>
      <c r="B32" s="97" t="s">
        <v>1415</v>
      </c>
      <c r="C32" s="21" t="s">
        <v>673</v>
      </c>
      <c r="D32" s="21" t="s">
        <v>717</v>
      </c>
      <c r="E32" s="21" t="s">
        <v>676</v>
      </c>
      <c r="F32" s="21" t="s">
        <v>676</v>
      </c>
      <c r="G32" s="21" t="s">
        <v>703</v>
      </c>
      <c r="H32" s="21" t="s">
        <v>689</v>
      </c>
      <c r="I32" s="21" t="s">
        <v>679</v>
      </c>
      <c r="J32" s="16" t="s">
        <v>1428</v>
      </c>
    </row>
    <row r="33" ht="53" customHeight="1" spans="1:10">
      <c r="A33" s="16" t="s">
        <v>611</v>
      </c>
      <c r="B33" s="97" t="s">
        <v>1415</v>
      </c>
      <c r="C33" s="21" t="s">
        <v>673</v>
      </c>
      <c r="D33" s="21" t="s">
        <v>717</v>
      </c>
      <c r="E33" s="21" t="s">
        <v>676</v>
      </c>
      <c r="F33" s="21" t="s">
        <v>676</v>
      </c>
      <c r="G33" s="21" t="s">
        <v>719</v>
      </c>
      <c r="H33" s="21" t="s">
        <v>689</v>
      </c>
      <c r="I33" s="21" t="s">
        <v>679</v>
      </c>
      <c r="J33" s="16" t="s">
        <v>1429</v>
      </c>
    </row>
    <row r="34" ht="53" customHeight="1" spans="1:10">
      <c r="A34" s="16" t="s">
        <v>611</v>
      </c>
      <c r="B34" s="97" t="s">
        <v>1415</v>
      </c>
      <c r="C34" s="21" t="s">
        <v>673</v>
      </c>
      <c r="D34" s="21" t="s">
        <v>690</v>
      </c>
      <c r="E34" s="21" t="s">
        <v>692</v>
      </c>
      <c r="F34" s="21" t="s">
        <v>692</v>
      </c>
      <c r="G34" s="21" t="s">
        <v>693</v>
      </c>
      <c r="H34" s="21" t="s">
        <v>689</v>
      </c>
      <c r="I34" s="21" t="s">
        <v>679</v>
      </c>
      <c r="J34" s="16" t="s">
        <v>694</v>
      </c>
    </row>
    <row r="35" ht="53" customHeight="1" spans="1:10">
      <c r="A35" s="16" t="s">
        <v>611</v>
      </c>
      <c r="B35" s="97" t="s">
        <v>1415</v>
      </c>
      <c r="C35" s="21" t="s">
        <v>673</v>
      </c>
      <c r="D35" s="21" t="s">
        <v>696</v>
      </c>
      <c r="E35" s="21" t="s">
        <v>1098</v>
      </c>
      <c r="F35" s="21" t="s">
        <v>1098</v>
      </c>
      <c r="G35" s="21" t="s">
        <v>688</v>
      </c>
      <c r="H35" s="21" t="s">
        <v>689</v>
      </c>
      <c r="I35" s="21" t="s">
        <v>699</v>
      </c>
      <c r="J35" s="16" t="s">
        <v>1430</v>
      </c>
    </row>
    <row r="36" ht="53" customHeight="1" spans="1:10">
      <c r="A36" s="16" t="s">
        <v>611</v>
      </c>
      <c r="B36" s="97" t="s">
        <v>1415</v>
      </c>
      <c r="C36" s="21" t="s">
        <v>673</v>
      </c>
      <c r="D36" s="21" t="s">
        <v>701</v>
      </c>
      <c r="E36" s="21" t="s">
        <v>682</v>
      </c>
      <c r="F36" s="21" t="s">
        <v>682</v>
      </c>
      <c r="G36" s="21" t="s">
        <v>703</v>
      </c>
      <c r="H36" s="21" t="s">
        <v>689</v>
      </c>
      <c r="I36" s="21" t="s">
        <v>679</v>
      </c>
      <c r="J36" s="16" t="s">
        <v>1414</v>
      </c>
    </row>
    <row r="37" ht="116" customHeight="1" spans="1:10">
      <c r="A37" s="16" t="s">
        <v>605</v>
      </c>
      <c r="B37" s="97" t="s">
        <v>1431</v>
      </c>
      <c r="C37" s="21" t="s">
        <v>673</v>
      </c>
      <c r="D37" s="21" t="s">
        <v>674</v>
      </c>
      <c r="E37" s="21" t="s">
        <v>676</v>
      </c>
      <c r="F37" s="21" t="s">
        <v>676</v>
      </c>
      <c r="G37" s="21" t="s">
        <v>1432</v>
      </c>
      <c r="H37" s="21" t="s">
        <v>678</v>
      </c>
      <c r="I37" s="21" t="s">
        <v>679</v>
      </c>
      <c r="J37" s="16" t="s">
        <v>1433</v>
      </c>
    </row>
    <row r="38" ht="116" customHeight="1" spans="1:10">
      <c r="A38" s="16" t="s">
        <v>605</v>
      </c>
      <c r="B38" s="97" t="s">
        <v>1431</v>
      </c>
      <c r="C38" s="21" t="s">
        <v>673</v>
      </c>
      <c r="D38" s="21" t="s">
        <v>674</v>
      </c>
      <c r="E38" s="21" t="s">
        <v>676</v>
      </c>
      <c r="F38" s="21" t="s">
        <v>676</v>
      </c>
      <c r="G38" s="21" t="s">
        <v>1434</v>
      </c>
      <c r="H38" s="21" t="s">
        <v>678</v>
      </c>
      <c r="I38" s="21" t="s">
        <v>679</v>
      </c>
      <c r="J38" s="16" t="s">
        <v>1435</v>
      </c>
    </row>
    <row r="39" ht="116" customHeight="1" spans="1:10">
      <c r="A39" s="16" t="s">
        <v>605</v>
      </c>
      <c r="B39" s="97" t="s">
        <v>1431</v>
      </c>
      <c r="C39" s="21" t="s">
        <v>673</v>
      </c>
      <c r="D39" s="21" t="s">
        <v>674</v>
      </c>
      <c r="E39" s="21" t="s">
        <v>676</v>
      </c>
      <c r="F39" s="21" t="s">
        <v>676</v>
      </c>
      <c r="G39" s="21" t="s">
        <v>902</v>
      </c>
      <c r="H39" s="21" t="s">
        <v>678</v>
      </c>
      <c r="I39" s="21" t="s">
        <v>679</v>
      </c>
      <c r="J39" s="16" t="s">
        <v>1436</v>
      </c>
    </row>
    <row r="40" ht="116" customHeight="1" spans="1:10">
      <c r="A40" s="16" t="s">
        <v>605</v>
      </c>
      <c r="B40" s="97" t="s">
        <v>1431</v>
      </c>
      <c r="C40" s="21" t="s">
        <v>673</v>
      </c>
      <c r="D40" s="21" t="s">
        <v>686</v>
      </c>
      <c r="E40" s="21" t="s">
        <v>676</v>
      </c>
      <c r="F40" s="21" t="s">
        <v>676</v>
      </c>
      <c r="G40" s="21" t="s">
        <v>693</v>
      </c>
      <c r="H40" s="21" t="s">
        <v>689</v>
      </c>
      <c r="I40" s="21" t="s">
        <v>679</v>
      </c>
      <c r="J40" s="16" t="s">
        <v>1437</v>
      </c>
    </row>
    <row r="41" ht="116" customHeight="1" spans="1:10">
      <c r="A41" s="16" t="s">
        <v>605</v>
      </c>
      <c r="B41" s="97" t="s">
        <v>1431</v>
      </c>
      <c r="C41" s="21" t="s">
        <v>673</v>
      </c>
      <c r="D41" s="21" t="s">
        <v>686</v>
      </c>
      <c r="E41" s="21" t="s">
        <v>676</v>
      </c>
      <c r="F41" s="21" t="s">
        <v>676</v>
      </c>
      <c r="G41" s="21" t="s">
        <v>779</v>
      </c>
      <c r="H41" s="21" t="s">
        <v>689</v>
      </c>
      <c r="I41" s="21" t="s">
        <v>679</v>
      </c>
      <c r="J41" s="16" t="s">
        <v>1438</v>
      </c>
    </row>
    <row r="42" ht="116" customHeight="1" spans="1:10">
      <c r="A42" s="16" t="s">
        <v>605</v>
      </c>
      <c r="B42" s="97" t="s">
        <v>1431</v>
      </c>
      <c r="C42" s="21" t="s">
        <v>673</v>
      </c>
      <c r="D42" s="21" t="s">
        <v>686</v>
      </c>
      <c r="E42" s="21" t="s">
        <v>676</v>
      </c>
      <c r="F42" s="21" t="s">
        <v>676</v>
      </c>
      <c r="G42" s="21" t="s">
        <v>779</v>
      </c>
      <c r="H42" s="21" t="s">
        <v>689</v>
      </c>
      <c r="I42" s="21" t="s">
        <v>679</v>
      </c>
      <c r="J42" s="16" t="s">
        <v>1439</v>
      </c>
    </row>
    <row r="43" ht="116" customHeight="1" spans="1:10">
      <c r="A43" s="16" t="s">
        <v>605</v>
      </c>
      <c r="B43" s="97" t="s">
        <v>1431</v>
      </c>
      <c r="C43" s="21" t="s">
        <v>673</v>
      </c>
      <c r="D43" s="21" t="s">
        <v>686</v>
      </c>
      <c r="E43" s="21" t="s">
        <v>682</v>
      </c>
      <c r="F43" s="21" t="s">
        <v>682</v>
      </c>
      <c r="G43" s="21" t="s">
        <v>693</v>
      </c>
      <c r="H43" s="21" t="s">
        <v>689</v>
      </c>
      <c r="I43" s="21" t="s">
        <v>679</v>
      </c>
      <c r="J43" s="16" t="s">
        <v>1440</v>
      </c>
    </row>
    <row r="44" ht="116" customHeight="1" spans="1:10">
      <c r="A44" s="16" t="s">
        <v>605</v>
      </c>
      <c r="B44" s="97" t="s">
        <v>1431</v>
      </c>
      <c r="C44" s="21" t="s">
        <v>673</v>
      </c>
      <c r="D44" s="21" t="s">
        <v>686</v>
      </c>
      <c r="E44" s="21" t="s">
        <v>682</v>
      </c>
      <c r="F44" s="21" t="s">
        <v>682</v>
      </c>
      <c r="G44" s="21" t="s">
        <v>693</v>
      </c>
      <c r="H44" s="21" t="s">
        <v>689</v>
      </c>
      <c r="I44" s="21" t="s">
        <v>679</v>
      </c>
      <c r="J44" s="16" t="s">
        <v>1441</v>
      </c>
    </row>
    <row r="45" ht="116" customHeight="1" spans="1:10">
      <c r="A45" s="16" t="s">
        <v>605</v>
      </c>
      <c r="B45" s="97" t="s">
        <v>1431</v>
      </c>
      <c r="C45" s="21" t="s">
        <v>673</v>
      </c>
      <c r="D45" s="21" t="s">
        <v>717</v>
      </c>
      <c r="E45" s="21" t="s">
        <v>682</v>
      </c>
      <c r="F45" s="21" t="s">
        <v>682</v>
      </c>
      <c r="G45" s="21" t="s">
        <v>693</v>
      </c>
      <c r="H45" s="21" t="s">
        <v>689</v>
      </c>
      <c r="I45" s="21" t="s">
        <v>679</v>
      </c>
      <c r="J45" s="16" t="s">
        <v>1442</v>
      </c>
    </row>
    <row r="46" ht="116" customHeight="1" spans="1:10">
      <c r="A46" s="16" t="s">
        <v>605</v>
      </c>
      <c r="B46" s="97" t="s">
        <v>1431</v>
      </c>
      <c r="C46" s="21" t="s">
        <v>673</v>
      </c>
      <c r="D46" s="21" t="s">
        <v>690</v>
      </c>
      <c r="E46" s="21" t="s">
        <v>692</v>
      </c>
      <c r="F46" s="21" t="s">
        <v>692</v>
      </c>
      <c r="G46" s="21" t="s">
        <v>693</v>
      </c>
      <c r="H46" s="21" t="s">
        <v>689</v>
      </c>
      <c r="I46" s="21" t="s">
        <v>679</v>
      </c>
      <c r="J46" s="16" t="s">
        <v>694</v>
      </c>
    </row>
    <row r="47" ht="116" customHeight="1" spans="1:10">
      <c r="A47" s="16" t="s">
        <v>605</v>
      </c>
      <c r="B47" s="97" t="s">
        <v>1431</v>
      </c>
      <c r="C47" s="21" t="s">
        <v>673</v>
      </c>
      <c r="D47" s="21" t="s">
        <v>696</v>
      </c>
      <c r="E47" s="21" t="s">
        <v>676</v>
      </c>
      <c r="F47" s="21" t="s">
        <v>676</v>
      </c>
      <c r="G47" s="21" t="s">
        <v>703</v>
      </c>
      <c r="H47" s="21" t="s">
        <v>689</v>
      </c>
      <c r="I47" s="21" t="s">
        <v>679</v>
      </c>
      <c r="J47" s="16" t="s">
        <v>1443</v>
      </c>
    </row>
    <row r="48" ht="116" customHeight="1" spans="1:10">
      <c r="A48" s="16" t="s">
        <v>605</v>
      </c>
      <c r="B48" s="97" t="s">
        <v>1431</v>
      </c>
      <c r="C48" s="21" t="s">
        <v>673</v>
      </c>
      <c r="D48" s="21" t="s">
        <v>701</v>
      </c>
      <c r="E48" s="21" t="s">
        <v>676</v>
      </c>
      <c r="F48" s="21" t="s">
        <v>676</v>
      </c>
      <c r="G48" s="21" t="s">
        <v>703</v>
      </c>
      <c r="H48" s="21" t="s">
        <v>689</v>
      </c>
      <c r="I48" s="21" t="s">
        <v>679</v>
      </c>
      <c r="J48" s="16" t="s">
        <v>1444</v>
      </c>
    </row>
    <row r="49" ht="61" customHeight="1" spans="1:10">
      <c r="A49" s="16" t="s">
        <v>601</v>
      </c>
      <c r="B49" s="97" t="s">
        <v>1445</v>
      </c>
      <c r="C49" s="21" t="s">
        <v>673</v>
      </c>
      <c r="D49" s="21" t="s">
        <v>674</v>
      </c>
      <c r="E49" s="21" t="s">
        <v>676</v>
      </c>
      <c r="F49" s="21" t="s">
        <v>676</v>
      </c>
      <c r="G49" s="21" t="s">
        <v>910</v>
      </c>
      <c r="H49" s="21" t="s">
        <v>678</v>
      </c>
      <c r="I49" s="21" t="s">
        <v>679</v>
      </c>
      <c r="J49" s="16" t="s">
        <v>1446</v>
      </c>
    </row>
    <row r="50" ht="61" customHeight="1" spans="1:10">
      <c r="A50" s="16" t="s">
        <v>601</v>
      </c>
      <c r="B50" s="97" t="s">
        <v>1445</v>
      </c>
      <c r="C50" s="21" t="s">
        <v>673</v>
      </c>
      <c r="D50" s="21" t="s">
        <v>674</v>
      </c>
      <c r="E50" s="21" t="s">
        <v>676</v>
      </c>
      <c r="F50" s="21" t="s">
        <v>676</v>
      </c>
      <c r="G50" s="21" t="s">
        <v>1399</v>
      </c>
      <c r="H50" s="21" t="s">
        <v>678</v>
      </c>
      <c r="I50" s="21" t="s">
        <v>679</v>
      </c>
      <c r="J50" s="16" t="s">
        <v>1447</v>
      </c>
    </row>
    <row r="51" ht="61" customHeight="1" spans="1:10">
      <c r="A51" s="16" t="s">
        <v>601</v>
      </c>
      <c r="B51" s="97" t="s">
        <v>1445</v>
      </c>
      <c r="C51" s="21" t="s">
        <v>673</v>
      </c>
      <c r="D51" s="21" t="s">
        <v>674</v>
      </c>
      <c r="E51" s="21" t="s">
        <v>676</v>
      </c>
      <c r="F51" s="21" t="s">
        <v>676</v>
      </c>
      <c r="G51" s="21" t="s">
        <v>1448</v>
      </c>
      <c r="H51" s="21" t="s">
        <v>678</v>
      </c>
      <c r="I51" s="21" t="s">
        <v>679</v>
      </c>
      <c r="J51" s="16" t="s">
        <v>1449</v>
      </c>
    </row>
    <row r="52" ht="61" customHeight="1" spans="1:10">
      <c r="A52" s="16" t="s">
        <v>601</v>
      </c>
      <c r="B52" s="97" t="s">
        <v>1445</v>
      </c>
      <c r="C52" s="21" t="s">
        <v>673</v>
      </c>
      <c r="D52" s="21" t="s">
        <v>686</v>
      </c>
      <c r="E52" s="21" t="s">
        <v>682</v>
      </c>
      <c r="F52" s="21" t="s">
        <v>682</v>
      </c>
      <c r="G52" s="21" t="s">
        <v>693</v>
      </c>
      <c r="H52" s="21" t="s">
        <v>689</v>
      </c>
      <c r="I52" s="21" t="s">
        <v>699</v>
      </c>
      <c r="J52" s="16" t="s">
        <v>1446</v>
      </c>
    </row>
    <row r="53" ht="61" customHeight="1" spans="1:10">
      <c r="A53" s="16" t="s">
        <v>601</v>
      </c>
      <c r="B53" s="97" t="s">
        <v>1445</v>
      </c>
      <c r="C53" s="21" t="s">
        <v>673</v>
      </c>
      <c r="D53" s="21" t="s">
        <v>686</v>
      </c>
      <c r="E53" s="21" t="s">
        <v>682</v>
      </c>
      <c r="F53" s="21" t="s">
        <v>682</v>
      </c>
      <c r="G53" s="21" t="s">
        <v>693</v>
      </c>
      <c r="H53" s="21" t="s">
        <v>689</v>
      </c>
      <c r="I53" s="21" t="s">
        <v>699</v>
      </c>
      <c r="J53" s="16" t="s">
        <v>1450</v>
      </c>
    </row>
    <row r="54" ht="61" customHeight="1" spans="1:10">
      <c r="A54" s="16" t="s">
        <v>601</v>
      </c>
      <c r="B54" s="97" t="s">
        <v>1445</v>
      </c>
      <c r="C54" s="21" t="s">
        <v>673</v>
      </c>
      <c r="D54" s="21" t="s">
        <v>686</v>
      </c>
      <c r="E54" s="21" t="s">
        <v>682</v>
      </c>
      <c r="F54" s="21" t="s">
        <v>682</v>
      </c>
      <c r="G54" s="21" t="s">
        <v>693</v>
      </c>
      <c r="H54" s="21" t="s">
        <v>689</v>
      </c>
      <c r="I54" s="21" t="s">
        <v>699</v>
      </c>
      <c r="J54" s="16" t="s">
        <v>1451</v>
      </c>
    </row>
    <row r="55" ht="61" customHeight="1" spans="1:10">
      <c r="A55" s="16" t="s">
        <v>601</v>
      </c>
      <c r="B55" s="97" t="s">
        <v>1445</v>
      </c>
      <c r="C55" s="21" t="s">
        <v>673</v>
      </c>
      <c r="D55" s="21" t="s">
        <v>717</v>
      </c>
      <c r="E55" s="21" t="s">
        <v>682</v>
      </c>
      <c r="F55" s="21" t="s">
        <v>682</v>
      </c>
      <c r="G55" s="21" t="s">
        <v>693</v>
      </c>
      <c r="H55" s="21" t="s">
        <v>689</v>
      </c>
      <c r="I55" s="21" t="s">
        <v>699</v>
      </c>
      <c r="J55" s="16" t="s">
        <v>1428</v>
      </c>
    </row>
    <row r="56" ht="61" customHeight="1" spans="1:10">
      <c r="A56" s="16" t="s">
        <v>601</v>
      </c>
      <c r="B56" s="97" t="s">
        <v>1445</v>
      </c>
      <c r="C56" s="21" t="s">
        <v>673</v>
      </c>
      <c r="D56" s="21" t="s">
        <v>690</v>
      </c>
      <c r="E56" s="21" t="s">
        <v>692</v>
      </c>
      <c r="F56" s="21" t="s">
        <v>692</v>
      </c>
      <c r="G56" s="21" t="s">
        <v>693</v>
      </c>
      <c r="H56" s="21" t="s">
        <v>689</v>
      </c>
      <c r="I56" s="21" t="s">
        <v>679</v>
      </c>
      <c r="J56" s="16" t="s">
        <v>694</v>
      </c>
    </row>
    <row r="57" ht="61" customHeight="1" spans="1:10">
      <c r="A57" s="16" t="s">
        <v>601</v>
      </c>
      <c r="B57" s="97" t="s">
        <v>1445</v>
      </c>
      <c r="C57" s="21" t="s">
        <v>673</v>
      </c>
      <c r="D57" s="21" t="s">
        <v>696</v>
      </c>
      <c r="E57" s="21" t="s">
        <v>682</v>
      </c>
      <c r="F57" s="21" t="s">
        <v>682</v>
      </c>
      <c r="G57" s="21" t="s">
        <v>750</v>
      </c>
      <c r="H57" s="21"/>
      <c r="I57" s="21" t="s">
        <v>699</v>
      </c>
      <c r="J57" s="16" t="s">
        <v>1413</v>
      </c>
    </row>
    <row r="58" ht="61" customHeight="1" spans="1:10">
      <c r="A58" s="16" t="s">
        <v>601</v>
      </c>
      <c r="B58" s="97" t="s">
        <v>1445</v>
      </c>
      <c r="C58" s="21" t="s">
        <v>673</v>
      </c>
      <c r="D58" s="21" t="s">
        <v>696</v>
      </c>
      <c r="E58" s="21" t="s">
        <v>682</v>
      </c>
      <c r="F58" s="21" t="s">
        <v>682</v>
      </c>
      <c r="G58" s="21" t="s">
        <v>750</v>
      </c>
      <c r="H58" s="21"/>
      <c r="I58" s="21" t="s">
        <v>699</v>
      </c>
      <c r="J58" s="16" t="s">
        <v>1413</v>
      </c>
    </row>
    <row r="59" ht="61" customHeight="1" spans="1:10">
      <c r="A59" s="16" t="s">
        <v>601</v>
      </c>
      <c r="B59" s="97" t="s">
        <v>1445</v>
      </c>
      <c r="C59" s="21" t="s">
        <v>673</v>
      </c>
      <c r="D59" s="21" t="s">
        <v>701</v>
      </c>
      <c r="E59" s="21" t="s">
        <v>682</v>
      </c>
      <c r="F59" s="21" t="s">
        <v>682</v>
      </c>
      <c r="G59" s="21" t="s">
        <v>703</v>
      </c>
      <c r="H59" s="21" t="s">
        <v>689</v>
      </c>
      <c r="I59" s="21" t="s">
        <v>679</v>
      </c>
      <c r="J59" s="16" t="s">
        <v>1414</v>
      </c>
    </row>
    <row r="60" ht="148" customHeight="1" spans="1:10">
      <c r="A60" s="16" t="s">
        <v>586</v>
      </c>
      <c r="B60" s="97" t="s">
        <v>1452</v>
      </c>
      <c r="C60" s="21" t="s">
        <v>673</v>
      </c>
      <c r="D60" s="21" t="s">
        <v>674</v>
      </c>
      <c r="E60" s="21" t="s">
        <v>676</v>
      </c>
      <c r="F60" s="21" t="s">
        <v>676</v>
      </c>
      <c r="G60" s="21" t="s">
        <v>719</v>
      </c>
      <c r="H60" s="21" t="s">
        <v>683</v>
      </c>
      <c r="I60" s="21" t="s">
        <v>679</v>
      </c>
      <c r="J60" s="16" t="s">
        <v>1453</v>
      </c>
    </row>
    <row r="61" ht="148" customHeight="1" spans="1:10">
      <c r="A61" s="16" t="s">
        <v>586</v>
      </c>
      <c r="B61" s="97" t="s">
        <v>1452</v>
      </c>
      <c r="C61" s="21" t="s">
        <v>673</v>
      </c>
      <c r="D61" s="21" t="s">
        <v>674</v>
      </c>
      <c r="E61" s="21" t="s">
        <v>676</v>
      </c>
      <c r="F61" s="21" t="s">
        <v>676</v>
      </c>
      <c r="G61" s="21" t="s">
        <v>703</v>
      </c>
      <c r="H61" s="21" t="s">
        <v>689</v>
      </c>
      <c r="I61" s="21" t="s">
        <v>679</v>
      </c>
      <c r="J61" s="16" t="s">
        <v>1454</v>
      </c>
    </row>
    <row r="62" ht="148" customHeight="1" spans="1:10">
      <c r="A62" s="16" t="s">
        <v>586</v>
      </c>
      <c r="B62" s="97" t="s">
        <v>1452</v>
      </c>
      <c r="C62" s="21" t="s">
        <v>673</v>
      </c>
      <c r="D62" s="21" t="s">
        <v>674</v>
      </c>
      <c r="E62" s="21" t="s">
        <v>676</v>
      </c>
      <c r="F62" s="21" t="s">
        <v>676</v>
      </c>
      <c r="G62" s="21" t="s">
        <v>719</v>
      </c>
      <c r="H62" s="21" t="s">
        <v>689</v>
      </c>
      <c r="I62" s="21" t="s">
        <v>679</v>
      </c>
      <c r="J62" s="16" t="s">
        <v>1455</v>
      </c>
    </row>
    <row r="63" ht="148" customHeight="1" spans="1:10">
      <c r="A63" s="16" t="s">
        <v>586</v>
      </c>
      <c r="B63" s="97" t="s">
        <v>1452</v>
      </c>
      <c r="C63" s="21" t="s">
        <v>673</v>
      </c>
      <c r="D63" s="21" t="s">
        <v>674</v>
      </c>
      <c r="E63" s="21" t="s">
        <v>676</v>
      </c>
      <c r="F63" s="21" t="s">
        <v>676</v>
      </c>
      <c r="G63" s="21" t="s">
        <v>719</v>
      </c>
      <c r="H63" s="21" t="s">
        <v>689</v>
      </c>
      <c r="I63" s="21" t="s">
        <v>679</v>
      </c>
      <c r="J63" s="16" t="s">
        <v>1456</v>
      </c>
    </row>
    <row r="64" ht="148" customHeight="1" spans="1:10">
      <c r="A64" s="16" t="s">
        <v>586</v>
      </c>
      <c r="B64" s="97" t="s">
        <v>1452</v>
      </c>
      <c r="C64" s="21" t="s">
        <v>673</v>
      </c>
      <c r="D64" s="21" t="s">
        <v>674</v>
      </c>
      <c r="E64" s="21" t="s">
        <v>676</v>
      </c>
      <c r="F64" s="21" t="s">
        <v>676</v>
      </c>
      <c r="G64" s="21" t="s">
        <v>688</v>
      </c>
      <c r="H64" s="21" t="s">
        <v>689</v>
      </c>
      <c r="I64" s="21" t="s">
        <v>679</v>
      </c>
      <c r="J64" s="16" t="s">
        <v>1457</v>
      </c>
    </row>
    <row r="65" ht="148" customHeight="1" spans="1:10">
      <c r="A65" s="16" t="s">
        <v>586</v>
      </c>
      <c r="B65" s="97" t="s">
        <v>1452</v>
      </c>
      <c r="C65" s="21" t="s">
        <v>673</v>
      </c>
      <c r="D65" s="21" t="s">
        <v>674</v>
      </c>
      <c r="E65" s="21" t="s">
        <v>676</v>
      </c>
      <c r="F65" s="21" t="s">
        <v>676</v>
      </c>
      <c r="G65" s="21" t="s">
        <v>1405</v>
      </c>
      <c r="H65" s="21" t="s">
        <v>689</v>
      </c>
      <c r="I65" s="21" t="s">
        <v>679</v>
      </c>
      <c r="J65" s="16" t="s">
        <v>1458</v>
      </c>
    </row>
    <row r="66" ht="148" customHeight="1" spans="1:10">
      <c r="A66" s="16" t="s">
        <v>586</v>
      </c>
      <c r="B66" s="97" t="s">
        <v>1452</v>
      </c>
      <c r="C66" s="21" t="s">
        <v>673</v>
      </c>
      <c r="D66" s="21" t="s">
        <v>674</v>
      </c>
      <c r="E66" s="21" t="s">
        <v>676</v>
      </c>
      <c r="F66" s="21" t="s">
        <v>676</v>
      </c>
      <c r="G66" s="21" t="s">
        <v>719</v>
      </c>
      <c r="H66" s="21" t="s">
        <v>689</v>
      </c>
      <c r="I66" s="21" t="s">
        <v>679</v>
      </c>
      <c r="J66" s="16" t="s">
        <v>1459</v>
      </c>
    </row>
    <row r="67" ht="148" customHeight="1" spans="1:10">
      <c r="A67" s="16" t="s">
        <v>586</v>
      </c>
      <c r="B67" s="97" t="s">
        <v>1452</v>
      </c>
      <c r="C67" s="21" t="s">
        <v>673</v>
      </c>
      <c r="D67" s="21" t="s">
        <v>674</v>
      </c>
      <c r="E67" s="21" t="s">
        <v>676</v>
      </c>
      <c r="F67" s="21" t="s">
        <v>676</v>
      </c>
      <c r="G67" s="21" t="s">
        <v>688</v>
      </c>
      <c r="H67" s="21" t="s">
        <v>689</v>
      </c>
      <c r="I67" s="21" t="s">
        <v>679</v>
      </c>
      <c r="J67" s="16" t="s">
        <v>1460</v>
      </c>
    </row>
    <row r="68" ht="148" customHeight="1" spans="1:10">
      <c r="A68" s="16" t="s">
        <v>586</v>
      </c>
      <c r="B68" s="97" t="s">
        <v>1452</v>
      </c>
      <c r="C68" s="21" t="s">
        <v>673</v>
      </c>
      <c r="D68" s="21" t="s">
        <v>674</v>
      </c>
      <c r="E68" s="21" t="s">
        <v>676</v>
      </c>
      <c r="F68" s="21" t="s">
        <v>676</v>
      </c>
      <c r="G68" s="21" t="s">
        <v>1405</v>
      </c>
      <c r="H68" s="21" t="s">
        <v>689</v>
      </c>
      <c r="I68" s="21" t="s">
        <v>679</v>
      </c>
      <c r="J68" s="16" t="s">
        <v>1461</v>
      </c>
    </row>
    <row r="69" ht="148" customHeight="1" spans="1:10">
      <c r="A69" s="16" t="s">
        <v>586</v>
      </c>
      <c r="B69" s="97" t="s">
        <v>1452</v>
      </c>
      <c r="C69" s="21" t="s">
        <v>673</v>
      </c>
      <c r="D69" s="21" t="s">
        <v>686</v>
      </c>
      <c r="E69" s="21" t="s">
        <v>676</v>
      </c>
      <c r="F69" s="21" t="s">
        <v>676</v>
      </c>
      <c r="G69" s="21" t="s">
        <v>769</v>
      </c>
      <c r="H69" s="21" t="s">
        <v>689</v>
      </c>
      <c r="I69" s="21" t="s">
        <v>679</v>
      </c>
      <c r="J69" s="16" t="s">
        <v>1462</v>
      </c>
    </row>
    <row r="70" ht="148" customHeight="1" spans="1:10">
      <c r="A70" s="16" t="s">
        <v>586</v>
      </c>
      <c r="B70" s="97" t="s">
        <v>1452</v>
      </c>
      <c r="C70" s="21" t="s">
        <v>673</v>
      </c>
      <c r="D70" s="21" t="s">
        <v>686</v>
      </c>
      <c r="E70" s="21" t="s">
        <v>676</v>
      </c>
      <c r="F70" s="21" t="s">
        <v>676</v>
      </c>
      <c r="G70" s="21" t="s">
        <v>769</v>
      </c>
      <c r="H70" s="21" t="s">
        <v>689</v>
      </c>
      <c r="I70" s="21" t="s">
        <v>679</v>
      </c>
      <c r="J70" s="16" t="s">
        <v>1463</v>
      </c>
    </row>
    <row r="71" ht="148" customHeight="1" spans="1:10">
      <c r="A71" s="16" t="s">
        <v>586</v>
      </c>
      <c r="B71" s="97" t="s">
        <v>1452</v>
      </c>
      <c r="C71" s="21" t="s">
        <v>673</v>
      </c>
      <c r="D71" s="21" t="s">
        <v>686</v>
      </c>
      <c r="E71" s="21" t="s">
        <v>676</v>
      </c>
      <c r="F71" s="21" t="s">
        <v>676</v>
      </c>
      <c r="G71" s="21" t="s">
        <v>769</v>
      </c>
      <c r="H71" s="21" t="s">
        <v>689</v>
      </c>
      <c r="I71" s="21" t="s">
        <v>679</v>
      </c>
      <c r="J71" s="16" t="s">
        <v>1464</v>
      </c>
    </row>
    <row r="72" ht="148" customHeight="1" spans="1:10">
      <c r="A72" s="16" t="s">
        <v>586</v>
      </c>
      <c r="B72" s="97" t="s">
        <v>1452</v>
      </c>
      <c r="C72" s="21" t="s">
        <v>673</v>
      </c>
      <c r="D72" s="21" t="s">
        <v>686</v>
      </c>
      <c r="E72" s="21" t="s">
        <v>676</v>
      </c>
      <c r="F72" s="21" t="s">
        <v>676</v>
      </c>
      <c r="G72" s="21" t="s">
        <v>769</v>
      </c>
      <c r="H72" s="21" t="s">
        <v>689</v>
      </c>
      <c r="I72" s="21" t="s">
        <v>679</v>
      </c>
      <c r="J72" s="16" t="s">
        <v>1465</v>
      </c>
    </row>
    <row r="73" ht="148" customHeight="1" spans="1:10">
      <c r="A73" s="16" t="s">
        <v>586</v>
      </c>
      <c r="B73" s="97" t="s">
        <v>1452</v>
      </c>
      <c r="C73" s="21" t="s">
        <v>673</v>
      </c>
      <c r="D73" s="21" t="s">
        <v>717</v>
      </c>
      <c r="E73" s="21" t="s">
        <v>682</v>
      </c>
      <c r="F73" s="21" t="s">
        <v>682</v>
      </c>
      <c r="G73" s="21" t="s">
        <v>693</v>
      </c>
      <c r="H73" s="21" t="s">
        <v>689</v>
      </c>
      <c r="I73" s="21" t="s">
        <v>679</v>
      </c>
      <c r="J73" s="16" t="s">
        <v>1466</v>
      </c>
    </row>
    <row r="74" ht="148" customHeight="1" spans="1:10">
      <c r="A74" s="16" t="s">
        <v>586</v>
      </c>
      <c r="B74" s="97" t="s">
        <v>1452</v>
      </c>
      <c r="C74" s="21" t="s">
        <v>673</v>
      </c>
      <c r="D74" s="21" t="s">
        <v>717</v>
      </c>
      <c r="E74" s="21" t="s">
        <v>682</v>
      </c>
      <c r="F74" s="21" t="s">
        <v>682</v>
      </c>
      <c r="G74" s="21" t="s">
        <v>693</v>
      </c>
      <c r="H74" s="21" t="s">
        <v>689</v>
      </c>
      <c r="I74" s="21" t="s">
        <v>679</v>
      </c>
      <c r="J74" s="16" t="s">
        <v>1466</v>
      </c>
    </row>
    <row r="75" ht="148" customHeight="1" spans="1:10">
      <c r="A75" s="16" t="s">
        <v>586</v>
      </c>
      <c r="B75" s="97" t="s">
        <v>1452</v>
      </c>
      <c r="C75" s="21" t="s">
        <v>673</v>
      </c>
      <c r="D75" s="21" t="s">
        <v>690</v>
      </c>
      <c r="E75" s="21" t="s">
        <v>692</v>
      </c>
      <c r="F75" s="21" t="s">
        <v>692</v>
      </c>
      <c r="G75" s="21" t="s">
        <v>693</v>
      </c>
      <c r="H75" s="21" t="s">
        <v>689</v>
      </c>
      <c r="I75" s="21" t="s">
        <v>679</v>
      </c>
      <c r="J75" s="16" t="s">
        <v>694</v>
      </c>
    </row>
    <row r="76" ht="148" customHeight="1" spans="1:10">
      <c r="A76" s="16" t="s">
        <v>586</v>
      </c>
      <c r="B76" s="97" t="s">
        <v>1452</v>
      </c>
      <c r="C76" s="21" t="s">
        <v>673</v>
      </c>
      <c r="D76" s="21" t="s">
        <v>696</v>
      </c>
      <c r="E76" s="21" t="s">
        <v>676</v>
      </c>
      <c r="F76" s="21" t="s">
        <v>676</v>
      </c>
      <c r="G76" s="21" t="s">
        <v>688</v>
      </c>
      <c r="H76" s="21" t="s">
        <v>689</v>
      </c>
      <c r="I76" s="21" t="s">
        <v>699</v>
      </c>
      <c r="J76" s="16" t="s">
        <v>1467</v>
      </c>
    </row>
    <row r="77" ht="148" customHeight="1" spans="1:10">
      <c r="A77" s="16" t="s">
        <v>586</v>
      </c>
      <c r="B77" s="97" t="s">
        <v>1452</v>
      </c>
      <c r="C77" s="21" t="s">
        <v>673</v>
      </c>
      <c r="D77" s="21" t="s">
        <v>789</v>
      </c>
      <c r="E77" s="21" t="s">
        <v>682</v>
      </c>
      <c r="F77" s="21" t="s">
        <v>682</v>
      </c>
      <c r="G77" s="21" t="s">
        <v>750</v>
      </c>
      <c r="H77" s="21"/>
      <c r="I77" s="21" t="s">
        <v>699</v>
      </c>
      <c r="J77" s="16" t="s">
        <v>1468</v>
      </c>
    </row>
    <row r="78" ht="148" customHeight="1" spans="1:10">
      <c r="A78" s="16" t="s">
        <v>586</v>
      </c>
      <c r="B78" s="97" t="s">
        <v>1452</v>
      </c>
      <c r="C78" s="21" t="s">
        <v>673</v>
      </c>
      <c r="D78" s="21" t="s">
        <v>701</v>
      </c>
      <c r="E78" s="21" t="s">
        <v>676</v>
      </c>
      <c r="F78" s="21" t="s">
        <v>676</v>
      </c>
      <c r="G78" s="21" t="s">
        <v>688</v>
      </c>
      <c r="H78" s="21" t="s">
        <v>689</v>
      </c>
      <c r="I78" s="21" t="s">
        <v>679</v>
      </c>
      <c r="J78" s="16" t="s">
        <v>1469</v>
      </c>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1"/>
  <sheetViews>
    <sheetView workbookViewId="0">
      <selection activeCell="A99" sqref="$A99:$XFD99"/>
    </sheetView>
  </sheetViews>
  <sheetFormatPr defaultColWidth="9.14166666666667" defaultRowHeight="12" customHeight="1" outlineLevelCol="7"/>
  <cols>
    <col min="1" max="1" width="17.8833333333333" customWidth="1"/>
    <col min="2" max="2" width="15.225" style="1" customWidth="1"/>
    <col min="3" max="8" width="15.225" customWidth="1"/>
  </cols>
  <sheetData>
    <row r="1" ht="14.25" customHeight="1" spans="8:8">
      <c r="H1" s="62" t="s">
        <v>1470</v>
      </c>
    </row>
    <row r="2" ht="28.5" customHeight="1" spans="1:8">
      <c r="A2" s="63" t="s">
        <v>1471</v>
      </c>
      <c r="B2" s="29"/>
      <c r="C2" s="28"/>
      <c r="D2" s="28"/>
      <c r="E2" s="28"/>
      <c r="F2" s="28"/>
      <c r="G2" s="28"/>
      <c r="H2" s="28"/>
    </row>
    <row r="3" ht="13.5" customHeight="1" spans="1:2">
      <c r="A3" s="64" t="s">
        <v>2</v>
      </c>
      <c r="B3" s="30"/>
    </row>
    <row r="4" ht="18" customHeight="1" spans="1:8">
      <c r="A4" s="65" t="s">
        <v>1122</v>
      </c>
      <c r="B4" s="66" t="s">
        <v>1472</v>
      </c>
      <c r="C4" s="65" t="s">
        <v>1473</v>
      </c>
      <c r="D4" s="65" t="s">
        <v>1474</v>
      </c>
      <c r="E4" s="65" t="s">
        <v>1475</v>
      </c>
      <c r="F4" s="67" t="s">
        <v>1476</v>
      </c>
      <c r="G4" s="68"/>
      <c r="H4" s="69"/>
    </row>
    <row r="5" ht="18" customHeight="1" spans="1:8">
      <c r="A5" s="70"/>
      <c r="B5" s="71"/>
      <c r="C5" s="70"/>
      <c r="D5" s="70"/>
      <c r="E5" s="70"/>
      <c r="F5" s="72" t="s">
        <v>1135</v>
      </c>
      <c r="G5" s="72" t="s">
        <v>1477</v>
      </c>
      <c r="H5" s="72" t="s">
        <v>1478</v>
      </c>
    </row>
    <row r="6" ht="21" customHeight="1" spans="1:8">
      <c r="A6" s="72">
        <v>1</v>
      </c>
      <c r="B6" s="73">
        <v>2</v>
      </c>
      <c r="C6" s="72">
        <v>3</v>
      </c>
      <c r="D6" s="72">
        <v>4</v>
      </c>
      <c r="E6" s="72">
        <v>5</v>
      </c>
      <c r="F6" s="72">
        <v>6</v>
      </c>
      <c r="G6" s="72">
        <v>7</v>
      </c>
      <c r="H6" s="72">
        <v>8</v>
      </c>
    </row>
    <row r="7" s="58" customFormat="1" ht="31" customHeight="1" spans="1:8">
      <c r="A7" s="74" t="s">
        <v>53</v>
      </c>
      <c r="B7" s="74" t="s">
        <v>1479</v>
      </c>
      <c r="C7" s="74" t="s">
        <v>1150</v>
      </c>
      <c r="D7" s="74" t="s">
        <v>1480</v>
      </c>
      <c r="E7" s="74" t="s">
        <v>1169</v>
      </c>
      <c r="F7" s="74">
        <v>1</v>
      </c>
      <c r="G7" s="75">
        <v>700</v>
      </c>
      <c r="H7" s="75">
        <v>700</v>
      </c>
    </row>
    <row r="8" s="58" customFormat="1" ht="31" customHeight="1" spans="1:8">
      <c r="A8" s="74" t="s">
        <v>53</v>
      </c>
      <c r="B8" s="74" t="s">
        <v>1481</v>
      </c>
      <c r="C8" s="74" t="s">
        <v>1232</v>
      </c>
      <c r="D8" s="74" t="s">
        <v>1163</v>
      </c>
      <c r="E8" s="74" t="s">
        <v>1195</v>
      </c>
      <c r="F8" s="74">
        <v>1</v>
      </c>
      <c r="G8" s="75">
        <v>17404.74</v>
      </c>
      <c r="H8" s="75">
        <v>17404.74</v>
      </c>
    </row>
    <row r="9" s="58" customFormat="1" ht="31" customHeight="1" spans="1:8">
      <c r="A9" s="74" t="s">
        <v>53</v>
      </c>
      <c r="B9" s="74" t="s">
        <v>1481</v>
      </c>
      <c r="C9" s="74" t="s">
        <v>1160</v>
      </c>
      <c r="D9" s="74" t="s">
        <v>1159</v>
      </c>
      <c r="E9" s="74" t="s">
        <v>1195</v>
      </c>
      <c r="F9" s="74">
        <v>1</v>
      </c>
      <c r="G9" s="75">
        <v>12.75</v>
      </c>
      <c r="H9" s="75">
        <v>12.75</v>
      </c>
    </row>
    <row r="10" s="58" customFormat="1" ht="31" customHeight="1" spans="1:8">
      <c r="A10" s="74" t="s">
        <v>53</v>
      </c>
      <c r="B10" s="74" t="s">
        <v>1482</v>
      </c>
      <c r="C10" s="74" t="s">
        <v>1237</v>
      </c>
      <c r="D10" s="74" t="s">
        <v>1483</v>
      </c>
      <c r="E10" s="74" t="s">
        <v>978</v>
      </c>
      <c r="F10" s="74">
        <v>1</v>
      </c>
      <c r="G10" s="75">
        <v>5800</v>
      </c>
      <c r="H10" s="75">
        <v>5800</v>
      </c>
    </row>
    <row r="11" s="58" customFormat="1" ht="31" customHeight="1" spans="1:8">
      <c r="A11" s="74" t="s">
        <v>53</v>
      </c>
      <c r="B11" s="74" t="s">
        <v>1484</v>
      </c>
      <c r="C11" s="74" t="s">
        <v>1194</v>
      </c>
      <c r="D11" s="74" t="s">
        <v>1193</v>
      </c>
      <c r="E11" s="74" t="s">
        <v>1142</v>
      </c>
      <c r="F11" s="74">
        <v>1</v>
      </c>
      <c r="G11" s="75">
        <v>136</v>
      </c>
      <c r="H11" s="75">
        <v>136</v>
      </c>
    </row>
    <row r="12" s="58" customFormat="1" ht="31" customHeight="1" spans="1:8">
      <c r="A12" s="74" t="s">
        <v>53</v>
      </c>
      <c r="B12" s="74" t="s">
        <v>1484</v>
      </c>
      <c r="C12" s="74" t="s">
        <v>1197</v>
      </c>
      <c r="D12" s="74" t="s">
        <v>1196</v>
      </c>
      <c r="E12" s="74" t="s">
        <v>1142</v>
      </c>
      <c r="F12" s="74">
        <v>1</v>
      </c>
      <c r="G12" s="75">
        <v>12.3</v>
      </c>
      <c r="H12" s="75">
        <v>12.3</v>
      </c>
    </row>
    <row r="13" s="58" customFormat="1" ht="31" customHeight="1" spans="1:8">
      <c r="A13" s="74" t="s">
        <v>53</v>
      </c>
      <c r="B13" s="74" t="s">
        <v>1484</v>
      </c>
      <c r="C13" s="74" t="s">
        <v>1209</v>
      </c>
      <c r="D13" s="74" t="s">
        <v>1208</v>
      </c>
      <c r="E13" s="74" t="s">
        <v>1142</v>
      </c>
      <c r="F13" s="74">
        <v>1</v>
      </c>
      <c r="G13" s="75">
        <v>16</v>
      </c>
      <c r="H13" s="75">
        <v>16</v>
      </c>
    </row>
    <row r="14" s="58" customFormat="1" ht="31" customHeight="1" spans="1:8">
      <c r="A14" s="74" t="s">
        <v>53</v>
      </c>
      <c r="B14" s="74" t="s">
        <v>1484</v>
      </c>
      <c r="C14" s="74" t="s">
        <v>1211</v>
      </c>
      <c r="D14" s="74" t="s">
        <v>1210</v>
      </c>
      <c r="E14" s="74" t="s">
        <v>1142</v>
      </c>
      <c r="F14" s="74">
        <v>1</v>
      </c>
      <c r="G14" s="75">
        <v>4.8</v>
      </c>
      <c r="H14" s="75">
        <v>4.8</v>
      </c>
    </row>
    <row r="15" s="58" customFormat="1" ht="31" customHeight="1" spans="1:8">
      <c r="A15" s="74" t="s">
        <v>53</v>
      </c>
      <c r="B15" s="74" t="s">
        <v>1484</v>
      </c>
      <c r="C15" s="74" t="s">
        <v>1213</v>
      </c>
      <c r="D15" s="74" t="s">
        <v>1485</v>
      </c>
      <c r="E15" s="74" t="s">
        <v>1142</v>
      </c>
      <c r="F15" s="74">
        <v>1</v>
      </c>
      <c r="G15" s="75">
        <v>7.2</v>
      </c>
      <c r="H15" s="75">
        <v>7.2</v>
      </c>
    </row>
    <row r="16" s="58" customFormat="1" ht="31" customHeight="1" spans="1:8">
      <c r="A16" s="74" t="s">
        <v>53</v>
      </c>
      <c r="B16" s="74" t="s">
        <v>1484</v>
      </c>
      <c r="C16" s="74" t="s">
        <v>1213</v>
      </c>
      <c r="D16" s="74" t="s">
        <v>1485</v>
      </c>
      <c r="E16" s="74" t="s">
        <v>1142</v>
      </c>
      <c r="F16" s="74">
        <v>1</v>
      </c>
      <c r="G16" s="75">
        <v>6</v>
      </c>
      <c r="H16" s="75">
        <v>6</v>
      </c>
    </row>
    <row r="17" s="58" customFormat="1" ht="31" customHeight="1" spans="1:8">
      <c r="A17" s="74" t="s">
        <v>53</v>
      </c>
      <c r="B17" s="74" t="s">
        <v>1484</v>
      </c>
      <c r="C17" s="74" t="s">
        <v>1213</v>
      </c>
      <c r="D17" s="74" t="s">
        <v>1485</v>
      </c>
      <c r="E17" s="74" t="s">
        <v>1142</v>
      </c>
      <c r="F17" s="74">
        <v>1</v>
      </c>
      <c r="G17" s="75">
        <v>6.2</v>
      </c>
      <c r="H17" s="75">
        <v>6.2</v>
      </c>
    </row>
    <row r="18" s="58" customFormat="1" ht="31" customHeight="1" spans="1:8">
      <c r="A18" s="74" t="s">
        <v>53</v>
      </c>
      <c r="B18" s="74" t="s">
        <v>1484</v>
      </c>
      <c r="C18" s="74" t="s">
        <v>1217</v>
      </c>
      <c r="D18" s="74" t="s">
        <v>1216</v>
      </c>
      <c r="E18" s="74" t="s">
        <v>1142</v>
      </c>
      <c r="F18" s="74">
        <v>1</v>
      </c>
      <c r="G18" s="75">
        <v>3.5</v>
      </c>
      <c r="H18" s="75">
        <v>3.5</v>
      </c>
    </row>
    <row r="19" s="58" customFormat="1" ht="31" customHeight="1" spans="1:8">
      <c r="A19" s="74" t="s">
        <v>53</v>
      </c>
      <c r="B19" s="74" t="s">
        <v>1484</v>
      </c>
      <c r="C19" s="74" t="s">
        <v>1219</v>
      </c>
      <c r="D19" s="74" t="s">
        <v>1218</v>
      </c>
      <c r="E19" s="74" t="s">
        <v>1142</v>
      </c>
      <c r="F19" s="74">
        <v>1</v>
      </c>
      <c r="G19" s="75">
        <v>4</v>
      </c>
      <c r="H19" s="75">
        <v>4</v>
      </c>
    </row>
    <row r="20" s="58" customFormat="1" ht="31" customHeight="1" spans="1:8">
      <c r="A20" s="74" t="s">
        <v>53</v>
      </c>
      <c r="B20" s="74" t="s">
        <v>1484</v>
      </c>
      <c r="C20" s="74" t="s">
        <v>1199</v>
      </c>
      <c r="D20" s="74" t="s">
        <v>1198</v>
      </c>
      <c r="E20" s="74" t="s">
        <v>1142</v>
      </c>
      <c r="F20" s="74">
        <v>1</v>
      </c>
      <c r="G20" s="75">
        <v>18.4</v>
      </c>
      <c r="H20" s="75">
        <v>18.4</v>
      </c>
    </row>
    <row r="21" s="58" customFormat="1" ht="31" customHeight="1" spans="1:8">
      <c r="A21" s="74" t="s">
        <v>53</v>
      </c>
      <c r="B21" s="74" t="s">
        <v>1484</v>
      </c>
      <c r="C21" s="74" t="s">
        <v>1203</v>
      </c>
      <c r="D21" s="74" t="s">
        <v>1202</v>
      </c>
      <c r="E21" s="74" t="s">
        <v>1142</v>
      </c>
      <c r="F21" s="74">
        <v>1</v>
      </c>
      <c r="G21" s="75">
        <v>28.8</v>
      </c>
      <c r="H21" s="75">
        <v>28.8</v>
      </c>
    </row>
    <row r="22" s="58" customFormat="1" ht="31" customHeight="1" spans="1:8">
      <c r="A22" s="74" t="s">
        <v>53</v>
      </c>
      <c r="B22" s="74" t="s">
        <v>1484</v>
      </c>
      <c r="C22" s="74" t="s">
        <v>1205</v>
      </c>
      <c r="D22" s="74" t="s">
        <v>1204</v>
      </c>
      <c r="E22" s="74" t="s">
        <v>1142</v>
      </c>
      <c r="F22" s="74">
        <v>1</v>
      </c>
      <c r="G22" s="75">
        <v>4.75</v>
      </c>
      <c r="H22" s="75">
        <v>4.75</v>
      </c>
    </row>
    <row r="23" s="58" customFormat="1" ht="31" customHeight="1" spans="1:8">
      <c r="A23" s="74" t="s">
        <v>53</v>
      </c>
      <c r="B23" s="74" t="s">
        <v>1484</v>
      </c>
      <c r="C23" s="74" t="s">
        <v>1156</v>
      </c>
      <c r="D23" s="74" t="s">
        <v>1155</v>
      </c>
      <c r="E23" s="74" t="s">
        <v>1142</v>
      </c>
      <c r="F23" s="74">
        <v>1</v>
      </c>
      <c r="G23" s="75">
        <v>144</v>
      </c>
      <c r="H23" s="75">
        <v>144</v>
      </c>
    </row>
    <row r="24" s="58" customFormat="1" ht="31" customHeight="1" spans="1:8">
      <c r="A24" s="74" t="s">
        <v>53</v>
      </c>
      <c r="B24" s="74" t="s">
        <v>1484</v>
      </c>
      <c r="C24" s="74" t="s">
        <v>1207</v>
      </c>
      <c r="D24" s="74" t="s">
        <v>1206</v>
      </c>
      <c r="E24" s="74" t="s">
        <v>1142</v>
      </c>
      <c r="F24" s="74">
        <v>1</v>
      </c>
      <c r="G24" s="75">
        <v>2.4</v>
      </c>
      <c r="H24" s="75">
        <v>2.4</v>
      </c>
    </row>
    <row r="25" s="58" customFormat="1" ht="31" customHeight="1" spans="1:8">
      <c r="A25" s="74" t="s">
        <v>53</v>
      </c>
      <c r="B25" s="74" t="s">
        <v>1484</v>
      </c>
      <c r="C25" s="74" t="s">
        <v>1221</v>
      </c>
      <c r="D25" s="74" t="s">
        <v>1220</v>
      </c>
      <c r="E25" s="74" t="s">
        <v>1142</v>
      </c>
      <c r="F25" s="74">
        <v>1</v>
      </c>
      <c r="G25" s="75">
        <v>10.4</v>
      </c>
      <c r="H25" s="75">
        <v>10.4</v>
      </c>
    </row>
    <row r="26" s="58" customFormat="1" ht="31" customHeight="1" spans="1:8">
      <c r="A26" s="74" t="s">
        <v>53</v>
      </c>
      <c r="B26" s="74" t="s">
        <v>1484</v>
      </c>
      <c r="C26" s="74" t="s">
        <v>1223</v>
      </c>
      <c r="D26" s="74" t="s">
        <v>1222</v>
      </c>
      <c r="E26" s="74" t="s">
        <v>1142</v>
      </c>
      <c r="F26" s="74">
        <v>1</v>
      </c>
      <c r="G26" s="75">
        <v>3</v>
      </c>
      <c r="H26" s="75">
        <v>3</v>
      </c>
    </row>
    <row r="27" s="58" customFormat="1" ht="31" customHeight="1" spans="1:8">
      <c r="A27" s="74" t="s">
        <v>53</v>
      </c>
      <c r="B27" s="74" t="s">
        <v>1484</v>
      </c>
      <c r="C27" s="74" t="s">
        <v>1228</v>
      </c>
      <c r="D27" s="74" t="s">
        <v>1227</v>
      </c>
      <c r="E27" s="74" t="s">
        <v>1195</v>
      </c>
      <c r="F27" s="74">
        <v>1</v>
      </c>
      <c r="G27" s="75">
        <v>15</v>
      </c>
      <c r="H27" s="75">
        <v>15</v>
      </c>
    </row>
    <row r="28" s="58" customFormat="1" ht="31" customHeight="1" spans="1:8">
      <c r="A28" s="74" t="s">
        <v>53</v>
      </c>
      <c r="B28" s="74" t="s">
        <v>1484</v>
      </c>
      <c r="C28" s="74" t="s">
        <v>1162</v>
      </c>
      <c r="D28" s="74" t="s">
        <v>1161</v>
      </c>
      <c r="E28" s="74" t="s">
        <v>1195</v>
      </c>
      <c r="F28" s="74">
        <v>1</v>
      </c>
      <c r="G28" s="75">
        <v>60</v>
      </c>
      <c r="H28" s="75">
        <v>60</v>
      </c>
    </row>
    <row r="29" s="58" customFormat="1" ht="31" customHeight="1" spans="1:8">
      <c r="A29" s="74" t="s">
        <v>53</v>
      </c>
      <c r="B29" s="74" t="s">
        <v>1484</v>
      </c>
      <c r="C29" s="74" t="s">
        <v>1166</v>
      </c>
      <c r="D29" s="74" t="s">
        <v>1486</v>
      </c>
      <c r="E29" s="74" t="s">
        <v>1234</v>
      </c>
      <c r="F29" s="74">
        <v>1</v>
      </c>
      <c r="G29" s="75">
        <v>344</v>
      </c>
      <c r="H29" s="75">
        <v>344</v>
      </c>
    </row>
    <row r="30" s="58" customFormat="1" ht="31" customHeight="1" spans="1:8">
      <c r="A30" s="74" t="s">
        <v>53</v>
      </c>
      <c r="B30" s="74" t="s">
        <v>1484</v>
      </c>
      <c r="C30" s="74" t="s">
        <v>1231</v>
      </c>
      <c r="D30" s="74" t="s">
        <v>1230</v>
      </c>
      <c r="E30" s="74" t="s">
        <v>1195</v>
      </c>
      <c r="F30" s="74">
        <v>1</v>
      </c>
      <c r="G30" s="75">
        <v>22</v>
      </c>
      <c r="H30" s="75">
        <v>22</v>
      </c>
    </row>
    <row r="31" s="58" customFormat="1" ht="31" customHeight="1" spans="1:8">
      <c r="A31" s="74" t="s">
        <v>53</v>
      </c>
      <c r="B31" s="74" t="s">
        <v>1484</v>
      </c>
      <c r="C31" s="74" t="s">
        <v>1225</v>
      </c>
      <c r="D31" s="74" t="s">
        <v>1224</v>
      </c>
      <c r="E31" s="74" t="s">
        <v>1226</v>
      </c>
      <c r="F31" s="74">
        <v>1</v>
      </c>
      <c r="G31" s="75">
        <v>140</v>
      </c>
      <c r="H31" s="75">
        <v>140</v>
      </c>
    </row>
    <row r="32" s="58" customFormat="1" ht="31" customHeight="1" spans="1:8">
      <c r="A32" s="74" t="s">
        <v>53</v>
      </c>
      <c r="B32" s="74" t="s">
        <v>1484</v>
      </c>
      <c r="C32" s="74" t="s">
        <v>1201</v>
      </c>
      <c r="D32" s="74" t="s">
        <v>1200</v>
      </c>
      <c r="E32" s="74" t="s">
        <v>1142</v>
      </c>
      <c r="F32" s="74">
        <v>1</v>
      </c>
      <c r="G32" s="75">
        <v>9</v>
      </c>
      <c r="H32" s="75">
        <v>9</v>
      </c>
    </row>
    <row r="33" s="58" customFormat="1" ht="31" customHeight="1" spans="1:8">
      <c r="A33" s="74" t="s">
        <v>53</v>
      </c>
      <c r="B33" s="74" t="s">
        <v>1484</v>
      </c>
      <c r="C33" s="74" t="s">
        <v>1192</v>
      </c>
      <c r="D33" s="74" t="s">
        <v>1191</v>
      </c>
      <c r="E33" s="74" t="s">
        <v>1142</v>
      </c>
      <c r="F33" s="74">
        <v>1</v>
      </c>
      <c r="G33" s="75">
        <v>17.5</v>
      </c>
      <c r="H33" s="75">
        <v>17.5</v>
      </c>
    </row>
    <row r="34" s="59" customFormat="1" ht="27" spans="1:8">
      <c r="A34" s="76" t="s">
        <v>55</v>
      </c>
      <c r="B34" s="77" t="s">
        <v>1250</v>
      </c>
      <c r="C34" s="77" t="s">
        <v>1251</v>
      </c>
      <c r="D34" s="77" t="s">
        <v>1250</v>
      </c>
      <c r="E34" s="76" t="s">
        <v>1142</v>
      </c>
      <c r="F34" s="76">
        <v>1</v>
      </c>
      <c r="G34" s="78">
        <v>24968.7407</v>
      </c>
      <c r="H34" s="78">
        <v>24968.7408</v>
      </c>
    </row>
    <row r="35" s="59" customFormat="1" ht="27" spans="1:8">
      <c r="A35" s="76" t="s">
        <v>55</v>
      </c>
      <c r="B35" s="77" t="s">
        <v>1163</v>
      </c>
      <c r="C35" s="77" t="s">
        <v>1251</v>
      </c>
      <c r="D35" s="77" t="s">
        <v>1163</v>
      </c>
      <c r="E35" s="76" t="s">
        <v>1142</v>
      </c>
      <c r="F35" s="76">
        <v>1</v>
      </c>
      <c r="G35" s="78">
        <v>3800</v>
      </c>
      <c r="H35" s="78">
        <v>3800</v>
      </c>
    </row>
    <row r="36" s="59" customFormat="1" ht="27" spans="1:8">
      <c r="A36" s="76" t="s">
        <v>55</v>
      </c>
      <c r="B36" s="77" t="s">
        <v>1252</v>
      </c>
      <c r="C36" s="77" t="s">
        <v>1150</v>
      </c>
      <c r="D36" s="77" t="s">
        <v>1252</v>
      </c>
      <c r="E36" s="76" t="s">
        <v>1142</v>
      </c>
      <c r="F36" s="76">
        <v>1</v>
      </c>
      <c r="G36" s="78">
        <v>800</v>
      </c>
      <c r="H36" s="78">
        <v>800</v>
      </c>
    </row>
    <row r="37" s="59" customFormat="1" ht="27" spans="1:8">
      <c r="A37" s="76" t="s">
        <v>55</v>
      </c>
      <c r="B37" s="77" t="s">
        <v>1233</v>
      </c>
      <c r="C37" s="77" t="s">
        <v>1166</v>
      </c>
      <c r="D37" s="77" t="s">
        <v>1233</v>
      </c>
      <c r="E37" s="76" t="s">
        <v>1142</v>
      </c>
      <c r="F37" s="76">
        <v>1</v>
      </c>
      <c r="G37" s="78">
        <v>2000</v>
      </c>
      <c r="H37" s="78">
        <v>2000</v>
      </c>
    </row>
    <row r="38" s="59" customFormat="1" ht="27" spans="1:8">
      <c r="A38" s="76" t="s">
        <v>55</v>
      </c>
      <c r="B38" s="77" t="s">
        <v>1253</v>
      </c>
      <c r="C38" s="77" t="s">
        <v>1254</v>
      </c>
      <c r="D38" s="77" t="s">
        <v>1253</v>
      </c>
      <c r="E38" s="76" t="s">
        <v>1142</v>
      </c>
      <c r="F38" s="76">
        <v>1</v>
      </c>
      <c r="G38" s="78">
        <v>1000</v>
      </c>
      <c r="H38" s="78">
        <v>1000</v>
      </c>
    </row>
    <row r="39" s="59" customFormat="1" ht="27" spans="1:8">
      <c r="A39" s="76" t="s">
        <v>55</v>
      </c>
      <c r="B39" s="77" t="s">
        <v>1256</v>
      </c>
      <c r="C39" s="77" t="s">
        <v>1257</v>
      </c>
      <c r="D39" s="77" t="s">
        <v>1256</v>
      </c>
      <c r="E39" s="76" t="s">
        <v>1142</v>
      </c>
      <c r="F39" s="76">
        <v>1</v>
      </c>
      <c r="G39" s="78">
        <v>800</v>
      </c>
      <c r="H39" s="78">
        <v>800</v>
      </c>
    </row>
    <row r="40" s="60" customFormat="1" ht="20" customHeight="1" spans="1:8">
      <c r="A40" s="76" t="s">
        <v>57</v>
      </c>
      <c r="B40" s="77" t="s">
        <v>1262</v>
      </c>
      <c r="C40" s="77" t="s">
        <v>1263</v>
      </c>
      <c r="D40" s="76" t="s">
        <v>1262</v>
      </c>
      <c r="E40" s="77" t="s">
        <v>978</v>
      </c>
      <c r="F40" s="77">
        <v>1</v>
      </c>
      <c r="G40" s="76">
        <v>20</v>
      </c>
      <c r="H40" s="77">
        <v>20</v>
      </c>
    </row>
    <row r="41" s="60" customFormat="1" ht="20" customHeight="1" spans="1:8">
      <c r="A41" s="76" t="s">
        <v>57</v>
      </c>
      <c r="B41" s="77" t="s">
        <v>1264</v>
      </c>
      <c r="C41" s="77" t="s">
        <v>1263</v>
      </c>
      <c r="D41" s="76" t="s">
        <v>1264</v>
      </c>
      <c r="E41" s="77" t="s">
        <v>978</v>
      </c>
      <c r="F41" s="77">
        <v>1</v>
      </c>
      <c r="G41" s="76">
        <v>3</v>
      </c>
      <c r="H41" s="77">
        <v>3</v>
      </c>
    </row>
    <row r="42" s="60" customFormat="1" ht="20" customHeight="1" spans="1:8">
      <c r="A42" s="76" t="s">
        <v>57</v>
      </c>
      <c r="B42" s="77" t="s">
        <v>1487</v>
      </c>
      <c r="C42" s="77" t="s">
        <v>1263</v>
      </c>
      <c r="D42" s="76" t="s">
        <v>1487</v>
      </c>
      <c r="E42" s="77" t="s">
        <v>1142</v>
      </c>
      <c r="F42" s="77">
        <v>1</v>
      </c>
      <c r="G42" s="76">
        <v>50</v>
      </c>
      <c r="H42" s="77">
        <v>50</v>
      </c>
    </row>
    <row r="43" s="60" customFormat="1" ht="27" customHeight="1" spans="1:8">
      <c r="A43" s="76" t="s">
        <v>57</v>
      </c>
      <c r="B43" s="77" t="s">
        <v>1266</v>
      </c>
      <c r="C43" s="77" t="s">
        <v>1263</v>
      </c>
      <c r="D43" s="76" t="s">
        <v>1266</v>
      </c>
      <c r="E43" s="77" t="s">
        <v>1142</v>
      </c>
      <c r="F43" s="77">
        <v>1</v>
      </c>
      <c r="G43" s="76">
        <v>120</v>
      </c>
      <c r="H43" s="77">
        <v>120</v>
      </c>
    </row>
    <row r="44" s="60" customFormat="1" ht="20" customHeight="1" spans="1:8">
      <c r="A44" s="76" t="s">
        <v>57</v>
      </c>
      <c r="B44" s="77" t="s">
        <v>1488</v>
      </c>
      <c r="C44" s="77" t="s">
        <v>1263</v>
      </c>
      <c r="D44" s="76" t="s">
        <v>1488</v>
      </c>
      <c r="E44" s="77" t="s">
        <v>1142</v>
      </c>
      <c r="F44" s="77">
        <v>1</v>
      </c>
      <c r="G44" s="76">
        <v>2324.2815</v>
      </c>
      <c r="H44" s="77">
        <v>2324.2815</v>
      </c>
    </row>
    <row r="45" s="60" customFormat="1" ht="20" customHeight="1" spans="1:8">
      <c r="A45" s="76" t="s">
        <v>57</v>
      </c>
      <c r="B45" s="77" t="s">
        <v>1267</v>
      </c>
      <c r="C45" s="77" t="s">
        <v>1263</v>
      </c>
      <c r="D45" s="76" t="s">
        <v>1267</v>
      </c>
      <c r="E45" s="77" t="s">
        <v>1226</v>
      </c>
      <c r="F45" s="77">
        <v>1</v>
      </c>
      <c r="G45" s="76">
        <v>30</v>
      </c>
      <c r="H45" s="77">
        <v>30</v>
      </c>
    </row>
    <row r="46" ht="33" customHeight="1" spans="1:8">
      <c r="A46" s="79" t="s">
        <v>47</v>
      </c>
      <c r="B46" s="77" t="s">
        <v>1149</v>
      </c>
      <c r="C46" s="77" t="s">
        <v>1150</v>
      </c>
      <c r="D46" s="77" t="s">
        <v>1149</v>
      </c>
      <c r="E46" s="77" t="s">
        <v>1142</v>
      </c>
      <c r="F46" s="80">
        <v>1</v>
      </c>
      <c r="G46" s="81">
        <v>23</v>
      </c>
      <c r="H46" s="81">
        <v>23</v>
      </c>
    </row>
    <row r="47" ht="33" customHeight="1" spans="1:8">
      <c r="A47" s="79" t="s">
        <v>47</v>
      </c>
      <c r="B47" s="77" t="s">
        <v>1151</v>
      </c>
      <c r="C47" s="77" t="s">
        <v>1152</v>
      </c>
      <c r="D47" s="77" t="s">
        <v>1151</v>
      </c>
      <c r="E47" s="77" t="s">
        <v>1142</v>
      </c>
      <c r="F47" s="80">
        <v>1</v>
      </c>
      <c r="G47" s="81">
        <v>17</v>
      </c>
      <c r="H47" s="81">
        <v>17</v>
      </c>
    </row>
    <row r="48" ht="33" customHeight="1" spans="1:8">
      <c r="A48" s="79" t="s">
        <v>47</v>
      </c>
      <c r="B48" s="77" t="s">
        <v>1153</v>
      </c>
      <c r="C48" s="77" t="s">
        <v>1154</v>
      </c>
      <c r="D48" s="77" t="s">
        <v>1153</v>
      </c>
      <c r="E48" s="77" t="s">
        <v>1195</v>
      </c>
      <c r="F48" s="80">
        <v>1</v>
      </c>
      <c r="G48" s="81">
        <v>4.5</v>
      </c>
      <c r="H48" s="81">
        <v>4.5</v>
      </c>
    </row>
    <row r="49" ht="33" customHeight="1" spans="1:8">
      <c r="A49" s="79" t="s">
        <v>47</v>
      </c>
      <c r="B49" s="77" t="s">
        <v>1155</v>
      </c>
      <c r="C49" s="77" t="s">
        <v>1156</v>
      </c>
      <c r="D49" s="77" t="s">
        <v>1155</v>
      </c>
      <c r="E49" s="77" t="s">
        <v>1195</v>
      </c>
      <c r="F49" s="80">
        <v>1</v>
      </c>
      <c r="G49" s="81">
        <v>20</v>
      </c>
      <c r="H49" s="81">
        <v>20</v>
      </c>
    </row>
    <row r="50" ht="33" customHeight="1" spans="1:8">
      <c r="A50" s="79" t="s">
        <v>47</v>
      </c>
      <c r="B50" s="77" t="s">
        <v>1157</v>
      </c>
      <c r="C50" s="77" t="s">
        <v>1158</v>
      </c>
      <c r="D50" s="77" t="s">
        <v>1157</v>
      </c>
      <c r="E50" s="77" t="s">
        <v>1142</v>
      </c>
      <c r="F50" s="80">
        <v>1</v>
      </c>
      <c r="G50" s="81">
        <v>3</v>
      </c>
      <c r="H50" s="81">
        <v>3</v>
      </c>
    </row>
    <row r="51" ht="33" customHeight="1" spans="1:8">
      <c r="A51" s="79" t="s">
        <v>47</v>
      </c>
      <c r="B51" s="77" t="s">
        <v>1159</v>
      </c>
      <c r="C51" s="77" t="s">
        <v>1160</v>
      </c>
      <c r="D51" s="77" t="s">
        <v>1159</v>
      </c>
      <c r="E51" s="77" t="s">
        <v>1195</v>
      </c>
      <c r="F51" s="80">
        <v>1</v>
      </c>
      <c r="G51" s="81">
        <v>5</v>
      </c>
      <c r="H51" s="81">
        <v>5</v>
      </c>
    </row>
    <row r="52" ht="33" customHeight="1" spans="1:8">
      <c r="A52" s="79" t="s">
        <v>47</v>
      </c>
      <c r="B52" s="77" t="s">
        <v>1161</v>
      </c>
      <c r="C52" s="77" t="s">
        <v>1162</v>
      </c>
      <c r="D52" s="77" t="s">
        <v>1161</v>
      </c>
      <c r="E52" s="77" t="s">
        <v>1169</v>
      </c>
      <c r="F52" s="80">
        <v>1</v>
      </c>
      <c r="G52" s="81">
        <v>25</v>
      </c>
      <c r="H52" s="81">
        <v>25</v>
      </c>
    </row>
    <row r="53" ht="33" customHeight="1" spans="1:8">
      <c r="A53" s="79" t="s">
        <v>47</v>
      </c>
      <c r="B53" s="77" t="s">
        <v>1163</v>
      </c>
      <c r="C53" s="77" t="s">
        <v>1164</v>
      </c>
      <c r="D53" s="77" t="s">
        <v>1163</v>
      </c>
      <c r="E53" s="77" t="s">
        <v>1142</v>
      </c>
      <c r="F53" s="80">
        <v>1</v>
      </c>
      <c r="G53" s="81">
        <v>1514.15</v>
      </c>
      <c r="H53" s="81">
        <v>1514.15</v>
      </c>
    </row>
    <row r="54" ht="33" customHeight="1" spans="1:8">
      <c r="A54" s="79" t="s">
        <v>47</v>
      </c>
      <c r="B54" s="77" t="s">
        <v>1165</v>
      </c>
      <c r="C54" s="77" t="s">
        <v>1166</v>
      </c>
      <c r="D54" s="77" t="s">
        <v>1165</v>
      </c>
      <c r="E54" s="77" t="s">
        <v>1142</v>
      </c>
      <c r="F54" s="80">
        <v>1</v>
      </c>
      <c r="G54" s="81">
        <v>25</v>
      </c>
      <c r="H54" s="81">
        <v>25</v>
      </c>
    </row>
    <row r="55" ht="33" customHeight="1" spans="1:8">
      <c r="A55" s="79" t="s">
        <v>47</v>
      </c>
      <c r="B55" s="77" t="s">
        <v>1167</v>
      </c>
      <c r="C55" s="77" t="s">
        <v>1168</v>
      </c>
      <c r="D55" s="77" t="s">
        <v>1167</v>
      </c>
      <c r="E55" s="77" t="s">
        <v>1169</v>
      </c>
      <c r="F55" s="80">
        <v>1</v>
      </c>
      <c r="G55" s="81">
        <v>3</v>
      </c>
      <c r="H55" s="81">
        <v>3</v>
      </c>
    </row>
    <row r="56" ht="33" customHeight="1" spans="1:8">
      <c r="A56" s="79" t="s">
        <v>47</v>
      </c>
      <c r="B56" s="77" t="s">
        <v>1170</v>
      </c>
      <c r="C56" s="77" t="s">
        <v>1171</v>
      </c>
      <c r="D56" s="77" t="s">
        <v>1170</v>
      </c>
      <c r="E56" s="77" t="s">
        <v>1142</v>
      </c>
      <c r="F56" s="80">
        <v>1</v>
      </c>
      <c r="G56" s="81">
        <v>651</v>
      </c>
      <c r="H56" s="81">
        <v>651</v>
      </c>
    </row>
    <row r="57" s="61" customFormat="1" ht="33" customHeight="1" spans="1:8">
      <c r="A57" s="79" t="s">
        <v>63</v>
      </c>
      <c r="B57" s="79" t="s">
        <v>1489</v>
      </c>
      <c r="C57" s="79" t="s">
        <v>1303</v>
      </c>
      <c r="D57" s="79" t="s">
        <v>1193</v>
      </c>
      <c r="E57" s="79" t="s">
        <v>911</v>
      </c>
      <c r="F57" s="79">
        <v>1</v>
      </c>
      <c r="G57" s="79">
        <v>0.5</v>
      </c>
      <c r="H57" s="79">
        <f t="shared" ref="H57:H65" si="0">F57*G57</f>
        <v>0.5</v>
      </c>
    </row>
    <row r="58" s="61" customFormat="1" ht="33" customHeight="1" spans="1:8">
      <c r="A58" s="79" t="s">
        <v>63</v>
      </c>
      <c r="B58" s="79" t="s">
        <v>1488</v>
      </c>
      <c r="C58" s="79" t="s">
        <v>1303</v>
      </c>
      <c r="D58" s="79" t="s">
        <v>1490</v>
      </c>
      <c r="E58" s="79" t="s">
        <v>911</v>
      </c>
      <c r="F58" s="79">
        <v>10</v>
      </c>
      <c r="G58" s="79">
        <v>0.4</v>
      </c>
      <c r="H58" s="79">
        <f t="shared" si="0"/>
        <v>4</v>
      </c>
    </row>
    <row r="59" s="61" customFormat="1" ht="33" customHeight="1" spans="1:8">
      <c r="A59" s="79" t="s">
        <v>63</v>
      </c>
      <c r="B59" s="79" t="s">
        <v>1489</v>
      </c>
      <c r="C59" s="79" t="s">
        <v>1303</v>
      </c>
      <c r="D59" s="79" t="s">
        <v>1282</v>
      </c>
      <c r="E59" s="79" t="s">
        <v>911</v>
      </c>
      <c r="F59" s="79">
        <v>2</v>
      </c>
      <c r="G59" s="82">
        <v>0.185</v>
      </c>
      <c r="H59" s="82">
        <f t="shared" si="0"/>
        <v>0.37</v>
      </c>
    </row>
    <row r="60" s="61" customFormat="1" ht="33" customHeight="1" spans="1:8">
      <c r="A60" s="79" t="s">
        <v>63</v>
      </c>
      <c r="B60" s="79" t="s">
        <v>1489</v>
      </c>
      <c r="C60" s="79" t="s">
        <v>1303</v>
      </c>
      <c r="D60" s="79" t="s">
        <v>1196</v>
      </c>
      <c r="E60" s="79" t="s">
        <v>911</v>
      </c>
      <c r="F60" s="79">
        <v>1</v>
      </c>
      <c r="G60" s="82">
        <v>0.698</v>
      </c>
      <c r="H60" s="82">
        <f t="shared" si="0"/>
        <v>0.698</v>
      </c>
    </row>
    <row r="61" s="61" customFormat="1" ht="33" customHeight="1" spans="1:8">
      <c r="A61" s="79" t="s">
        <v>63</v>
      </c>
      <c r="B61" s="79" t="s">
        <v>1489</v>
      </c>
      <c r="C61" s="79" t="s">
        <v>1303</v>
      </c>
      <c r="D61" s="79" t="s">
        <v>1284</v>
      </c>
      <c r="E61" s="79" t="s">
        <v>911</v>
      </c>
      <c r="F61" s="79">
        <v>1</v>
      </c>
      <c r="G61" s="82">
        <v>0.225</v>
      </c>
      <c r="H61" s="82">
        <f t="shared" si="0"/>
        <v>0.225</v>
      </c>
    </row>
    <row r="62" s="61" customFormat="1" ht="33" customHeight="1" spans="1:8">
      <c r="A62" s="79" t="s">
        <v>63</v>
      </c>
      <c r="B62" s="79" t="s">
        <v>1488</v>
      </c>
      <c r="C62" s="79" t="s">
        <v>1491</v>
      </c>
      <c r="D62" s="79" t="s">
        <v>1278</v>
      </c>
      <c r="E62" s="79" t="s">
        <v>911</v>
      </c>
      <c r="F62" s="79">
        <v>1</v>
      </c>
      <c r="G62" s="82">
        <v>100</v>
      </c>
      <c r="H62" s="82">
        <f t="shared" si="0"/>
        <v>100</v>
      </c>
    </row>
    <row r="63" s="61" customFormat="1" ht="33" customHeight="1" spans="1:8">
      <c r="A63" s="79" t="s">
        <v>63</v>
      </c>
      <c r="B63" s="79" t="s">
        <v>1489</v>
      </c>
      <c r="C63" s="79" t="s">
        <v>1303</v>
      </c>
      <c r="D63" s="79" t="s">
        <v>1280</v>
      </c>
      <c r="E63" s="79" t="s">
        <v>911</v>
      </c>
      <c r="F63" s="79">
        <v>1</v>
      </c>
      <c r="G63" s="82">
        <v>18</v>
      </c>
      <c r="H63" s="82">
        <f t="shared" si="0"/>
        <v>18</v>
      </c>
    </row>
    <row r="64" s="61" customFormat="1" ht="33" customHeight="1" spans="1:8">
      <c r="A64" s="79" t="s">
        <v>63</v>
      </c>
      <c r="B64" s="79" t="s">
        <v>1488</v>
      </c>
      <c r="C64" s="79" t="s">
        <v>1189</v>
      </c>
      <c r="D64" s="79" t="s">
        <v>1286</v>
      </c>
      <c r="E64" s="79" t="s">
        <v>911</v>
      </c>
      <c r="F64" s="79">
        <v>2</v>
      </c>
      <c r="G64" s="82">
        <v>55</v>
      </c>
      <c r="H64" s="82">
        <f t="shared" si="0"/>
        <v>110</v>
      </c>
    </row>
    <row r="65" s="61" customFormat="1" ht="39" customHeight="1" spans="1:8">
      <c r="A65" s="79" t="s">
        <v>63</v>
      </c>
      <c r="B65" s="79" t="s">
        <v>1488</v>
      </c>
      <c r="C65" s="79" t="s">
        <v>1492</v>
      </c>
      <c r="D65" s="79" t="s">
        <v>1288</v>
      </c>
      <c r="E65" s="79" t="s">
        <v>911</v>
      </c>
      <c r="F65" s="79">
        <v>1</v>
      </c>
      <c r="G65" s="82">
        <v>20</v>
      </c>
      <c r="H65" s="82">
        <f t="shared" si="0"/>
        <v>20</v>
      </c>
    </row>
    <row r="66" customFormat="1" ht="33" customHeight="1" spans="1:8">
      <c r="A66" s="77" t="s">
        <v>65</v>
      </c>
      <c r="B66" s="77" t="s">
        <v>1294</v>
      </c>
      <c r="C66" s="77" t="s">
        <v>1150</v>
      </c>
      <c r="D66" s="77" t="s">
        <v>1294</v>
      </c>
      <c r="E66" s="77" t="s">
        <v>1142</v>
      </c>
      <c r="F66" s="80">
        <v>1</v>
      </c>
      <c r="G66" s="81">
        <v>20</v>
      </c>
      <c r="H66" s="81">
        <v>20</v>
      </c>
    </row>
    <row r="67" customFormat="1" ht="33" customHeight="1" spans="1:8">
      <c r="A67" s="77" t="s">
        <v>65</v>
      </c>
      <c r="B67" s="77" t="s">
        <v>1295</v>
      </c>
      <c r="C67" s="77" t="s">
        <v>1194</v>
      </c>
      <c r="D67" s="77" t="s">
        <v>1295</v>
      </c>
      <c r="E67" s="77" t="s">
        <v>1142</v>
      </c>
      <c r="F67" s="80">
        <v>1</v>
      </c>
      <c r="G67" s="81">
        <v>44.5</v>
      </c>
      <c r="H67" s="81">
        <v>44.5</v>
      </c>
    </row>
    <row r="68" customFormat="1" ht="33" customHeight="1" spans="1:8">
      <c r="A68" s="77" t="s">
        <v>65</v>
      </c>
      <c r="B68" s="77" t="s">
        <v>1296</v>
      </c>
      <c r="C68" s="77" t="s">
        <v>1197</v>
      </c>
      <c r="D68" s="77" t="s">
        <v>1296</v>
      </c>
      <c r="E68" s="77" t="s">
        <v>1142</v>
      </c>
      <c r="F68" s="80">
        <v>1</v>
      </c>
      <c r="G68" s="81">
        <v>36</v>
      </c>
      <c r="H68" s="81">
        <v>36</v>
      </c>
    </row>
    <row r="69" customFormat="1" ht="33" customHeight="1" spans="1:8">
      <c r="A69" s="77" t="s">
        <v>65</v>
      </c>
      <c r="B69" s="77" t="s">
        <v>1297</v>
      </c>
      <c r="C69" s="77" t="s">
        <v>1298</v>
      </c>
      <c r="D69" s="77" t="s">
        <v>1297</v>
      </c>
      <c r="E69" s="77" t="s">
        <v>1142</v>
      </c>
      <c r="F69" s="80">
        <v>1</v>
      </c>
      <c r="G69" s="81">
        <v>66</v>
      </c>
      <c r="H69" s="81">
        <v>66</v>
      </c>
    </row>
    <row r="70" customFormat="1" ht="33" customHeight="1" spans="1:8">
      <c r="A70" s="77" t="s">
        <v>65</v>
      </c>
      <c r="B70" s="77" t="s">
        <v>1299</v>
      </c>
      <c r="C70" s="77" t="s">
        <v>1300</v>
      </c>
      <c r="D70" s="77" t="s">
        <v>1299</v>
      </c>
      <c r="E70" s="77" t="s">
        <v>1142</v>
      </c>
      <c r="F70" s="80">
        <v>1</v>
      </c>
      <c r="G70" s="81">
        <v>18</v>
      </c>
      <c r="H70" s="81">
        <v>18</v>
      </c>
    </row>
    <row r="71" customFormat="1" ht="33" customHeight="1" spans="1:8">
      <c r="A71" s="77" t="s">
        <v>65</v>
      </c>
      <c r="B71" s="77" t="s">
        <v>1301</v>
      </c>
      <c r="C71" s="77" t="s">
        <v>1302</v>
      </c>
      <c r="D71" s="77" t="s">
        <v>1301</v>
      </c>
      <c r="E71" s="77" t="s">
        <v>1142</v>
      </c>
      <c r="F71" s="80">
        <v>1</v>
      </c>
      <c r="G71" s="81">
        <v>52.5</v>
      </c>
      <c r="H71" s="81">
        <v>52.5</v>
      </c>
    </row>
    <row r="72" customFormat="1" ht="33" customHeight="1" spans="1:8">
      <c r="A72" s="77" t="s">
        <v>65</v>
      </c>
      <c r="B72" s="77" t="s">
        <v>1303</v>
      </c>
      <c r="C72" s="77" t="s">
        <v>1152</v>
      </c>
      <c r="D72" s="77" t="s">
        <v>1303</v>
      </c>
      <c r="E72" s="77" t="s">
        <v>1142</v>
      </c>
      <c r="F72" s="80">
        <v>1</v>
      </c>
      <c r="G72" s="81">
        <v>7.5</v>
      </c>
      <c r="H72" s="81">
        <v>7.5</v>
      </c>
    </row>
    <row r="73" customFormat="1" ht="33" customHeight="1" spans="1:8">
      <c r="A73" s="77" t="s">
        <v>65</v>
      </c>
      <c r="B73" s="77" t="s">
        <v>1304</v>
      </c>
      <c r="C73" s="77" t="s">
        <v>1199</v>
      </c>
      <c r="D73" s="77" t="s">
        <v>1304</v>
      </c>
      <c r="E73" s="77" t="s">
        <v>1142</v>
      </c>
      <c r="F73" s="80">
        <v>1</v>
      </c>
      <c r="G73" s="81">
        <v>79.5</v>
      </c>
      <c r="H73" s="81">
        <v>79.5</v>
      </c>
    </row>
    <row r="74" customFormat="1" ht="33" customHeight="1" spans="1:8">
      <c r="A74" s="77" t="s">
        <v>65</v>
      </c>
      <c r="B74" s="77" t="s">
        <v>1305</v>
      </c>
      <c r="C74" s="77" t="s">
        <v>1201</v>
      </c>
      <c r="D74" s="77" t="s">
        <v>1305</v>
      </c>
      <c r="E74" s="77" t="s">
        <v>1142</v>
      </c>
      <c r="F74" s="80">
        <v>1</v>
      </c>
      <c r="G74" s="81">
        <v>2</v>
      </c>
      <c r="H74" s="81">
        <v>2</v>
      </c>
    </row>
    <row r="75" customFormat="1" ht="33" customHeight="1" spans="1:8">
      <c r="A75" s="77" t="s">
        <v>65</v>
      </c>
      <c r="B75" s="77" t="s">
        <v>1306</v>
      </c>
      <c r="C75" s="77" t="s">
        <v>1203</v>
      </c>
      <c r="D75" s="77" t="s">
        <v>1306</v>
      </c>
      <c r="E75" s="77" t="s">
        <v>1142</v>
      </c>
      <c r="F75" s="80">
        <v>1</v>
      </c>
      <c r="G75" s="81">
        <v>13.75</v>
      </c>
      <c r="H75" s="81">
        <v>13.75</v>
      </c>
    </row>
    <row r="76" customFormat="1" ht="33" customHeight="1" spans="1:8">
      <c r="A76" s="77" t="s">
        <v>65</v>
      </c>
      <c r="B76" s="77" t="s">
        <v>1307</v>
      </c>
      <c r="C76" s="77" t="s">
        <v>1308</v>
      </c>
      <c r="D76" s="77" t="s">
        <v>1307</v>
      </c>
      <c r="E76" s="77" t="s">
        <v>1142</v>
      </c>
      <c r="F76" s="80">
        <v>1</v>
      </c>
      <c r="G76" s="81">
        <v>1</v>
      </c>
      <c r="H76" s="81">
        <v>1</v>
      </c>
    </row>
    <row r="77" customFormat="1" ht="33" customHeight="1" spans="1:8">
      <c r="A77" s="77" t="s">
        <v>65</v>
      </c>
      <c r="B77" s="77" t="s">
        <v>1309</v>
      </c>
      <c r="C77" s="77" t="s">
        <v>1310</v>
      </c>
      <c r="D77" s="77" t="s">
        <v>1309</v>
      </c>
      <c r="E77" s="77" t="s">
        <v>1142</v>
      </c>
      <c r="F77" s="80">
        <v>1</v>
      </c>
      <c r="G77" s="81">
        <v>13.75</v>
      </c>
      <c r="H77" s="81">
        <v>13.75</v>
      </c>
    </row>
    <row r="78" customFormat="1" ht="33" customHeight="1" spans="1:8">
      <c r="A78" s="77" t="s">
        <v>65</v>
      </c>
      <c r="B78" s="77" t="s">
        <v>1311</v>
      </c>
      <c r="C78" s="77" t="s">
        <v>1211</v>
      </c>
      <c r="D78" s="77" t="s">
        <v>1311</v>
      </c>
      <c r="E78" s="77" t="s">
        <v>1142</v>
      </c>
      <c r="F78" s="80">
        <v>1</v>
      </c>
      <c r="G78" s="81">
        <v>13.75</v>
      </c>
      <c r="H78" s="81">
        <v>13.75</v>
      </c>
    </row>
    <row r="79" customFormat="1" ht="33" customHeight="1" spans="1:8">
      <c r="A79" s="77" t="s">
        <v>65</v>
      </c>
      <c r="B79" s="77" t="s">
        <v>1312</v>
      </c>
      <c r="C79" s="77" t="s">
        <v>1219</v>
      </c>
      <c r="D79" s="77" t="s">
        <v>1312</v>
      </c>
      <c r="E79" s="77" t="s">
        <v>1142</v>
      </c>
      <c r="F79" s="80">
        <v>1</v>
      </c>
      <c r="G79" s="81">
        <v>2</v>
      </c>
      <c r="H79" s="81">
        <v>2</v>
      </c>
    </row>
    <row r="80" customFormat="1" ht="33" customHeight="1" spans="1:8">
      <c r="A80" s="77" t="s">
        <v>65</v>
      </c>
      <c r="B80" s="77" t="s">
        <v>1313</v>
      </c>
      <c r="C80" s="77" t="s">
        <v>1314</v>
      </c>
      <c r="D80" s="77" t="s">
        <v>1313</v>
      </c>
      <c r="E80" s="77" t="s">
        <v>1142</v>
      </c>
      <c r="F80" s="80">
        <v>1</v>
      </c>
      <c r="G80" s="81">
        <v>25</v>
      </c>
      <c r="H80" s="81">
        <v>25</v>
      </c>
    </row>
    <row r="81" customFormat="1" ht="33" customHeight="1" spans="1:8">
      <c r="A81" s="77" t="s">
        <v>65</v>
      </c>
      <c r="B81" s="77" t="s">
        <v>1315</v>
      </c>
      <c r="C81" s="77" t="s">
        <v>1316</v>
      </c>
      <c r="D81" s="77" t="s">
        <v>1315</v>
      </c>
      <c r="E81" s="77" t="s">
        <v>1142</v>
      </c>
      <c r="F81" s="80">
        <v>1</v>
      </c>
      <c r="G81" s="81">
        <v>6</v>
      </c>
      <c r="H81" s="81">
        <v>6</v>
      </c>
    </row>
    <row r="82" customFormat="1" ht="33" customHeight="1" spans="1:8">
      <c r="A82" s="77" t="s">
        <v>65</v>
      </c>
      <c r="B82" s="77" t="s">
        <v>1317</v>
      </c>
      <c r="C82" s="77" t="s">
        <v>1318</v>
      </c>
      <c r="D82" s="77" t="s">
        <v>1317</v>
      </c>
      <c r="E82" s="77" t="s">
        <v>1142</v>
      </c>
      <c r="F82" s="80">
        <v>1</v>
      </c>
      <c r="G82" s="81">
        <v>6</v>
      </c>
      <c r="H82" s="81">
        <v>6</v>
      </c>
    </row>
    <row r="83" customFormat="1" ht="33" customHeight="1" spans="1:8">
      <c r="A83" s="77" t="s">
        <v>65</v>
      </c>
      <c r="B83" s="77" t="s">
        <v>1317</v>
      </c>
      <c r="C83" s="77" t="s">
        <v>1318</v>
      </c>
      <c r="D83" s="77" t="s">
        <v>1317</v>
      </c>
      <c r="E83" s="77" t="s">
        <v>1142</v>
      </c>
      <c r="F83" s="80">
        <v>1</v>
      </c>
      <c r="G83" s="81">
        <v>10</v>
      </c>
      <c r="H83" s="81">
        <v>10</v>
      </c>
    </row>
    <row r="84" customFormat="1" ht="33" customHeight="1" spans="1:8">
      <c r="A84" s="77" t="s">
        <v>65</v>
      </c>
      <c r="B84" s="77" t="s">
        <v>1319</v>
      </c>
      <c r="C84" s="77" t="s">
        <v>1160</v>
      </c>
      <c r="D84" s="77" t="s">
        <v>1319</v>
      </c>
      <c r="E84" s="77" t="s">
        <v>1142</v>
      </c>
      <c r="F84" s="80">
        <v>1</v>
      </c>
      <c r="G84" s="81">
        <v>31.5</v>
      </c>
      <c r="H84" s="81">
        <v>31.5</v>
      </c>
    </row>
    <row r="85" customFormat="1" ht="33" customHeight="1" spans="1:8">
      <c r="A85" s="77" t="s">
        <v>65</v>
      </c>
      <c r="B85" s="77" t="s">
        <v>1320</v>
      </c>
      <c r="C85" s="77" t="s">
        <v>1321</v>
      </c>
      <c r="D85" s="77" t="s">
        <v>1320</v>
      </c>
      <c r="E85" s="77" t="s">
        <v>1142</v>
      </c>
      <c r="F85" s="80">
        <v>1</v>
      </c>
      <c r="G85" s="81">
        <v>4</v>
      </c>
      <c r="H85" s="81">
        <v>4</v>
      </c>
    </row>
    <row r="86" customFormat="1" ht="33" customHeight="1" spans="1:8">
      <c r="A86" s="77" t="s">
        <v>65</v>
      </c>
      <c r="B86" s="77" t="s">
        <v>1320</v>
      </c>
      <c r="C86" s="77" t="s">
        <v>1321</v>
      </c>
      <c r="D86" s="77" t="s">
        <v>1320</v>
      </c>
      <c r="E86" s="77" t="s">
        <v>1142</v>
      </c>
      <c r="F86" s="80">
        <v>1</v>
      </c>
      <c r="G86" s="81">
        <v>5.4</v>
      </c>
      <c r="H86" s="81">
        <v>5.4</v>
      </c>
    </row>
    <row r="87" customFormat="1" ht="33" customHeight="1" spans="1:8">
      <c r="A87" s="77" t="s">
        <v>65</v>
      </c>
      <c r="B87" s="77" t="s">
        <v>1322</v>
      </c>
      <c r="C87" s="77" t="s">
        <v>1323</v>
      </c>
      <c r="D87" s="77" t="s">
        <v>1322</v>
      </c>
      <c r="E87" s="77" t="s">
        <v>1142</v>
      </c>
      <c r="F87" s="80">
        <v>1</v>
      </c>
      <c r="G87" s="81">
        <v>8.75</v>
      </c>
      <c r="H87" s="81">
        <v>8.75</v>
      </c>
    </row>
    <row r="88" customFormat="1" ht="33" customHeight="1" spans="1:8">
      <c r="A88" s="77" t="s">
        <v>65</v>
      </c>
      <c r="B88" s="77" t="s">
        <v>1324</v>
      </c>
      <c r="C88" s="77" t="s">
        <v>1325</v>
      </c>
      <c r="D88" s="77" t="s">
        <v>1324</v>
      </c>
      <c r="E88" s="77" t="s">
        <v>1142</v>
      </c>
      <c r="F88" s="80">
        <v>1</v>
      </c>
      <c r="G88" s="81">
        <v>4</v>
      </c>
      <c r="H88" s="81">
        <v>4</v>
      </c>
    </row>
    <row r="89" customFormat="1" ht="33" customHeight="1" spans="1:8">
      <c r="A89" s="77" t="s">
        <v>65</v>
      </c>
      <c r="B89" s="77" t="s">
        <v>1326</v>
      </c>
      <c r="C89" s="77" t="s">
        <v>1327</v>
      </c>
      <c r="D89" s="77" t="s">
        <v>1326</v>
      </c>
      <c r="E89" s="77" t="s">
        <v>1142</v>
      </c>
      <c r="F89" s="80">
        <v>1</v>
      </c>
      <c r="G89" s="81">
        <v>1</v>
      </c>
      <c r="H89" s="81">
        <v>1</v>
      </c>
    </row>
    <row r="90" customFormat="1" ht="33" customHeight="1" spans="1:8">
      <c r="A90" s="77" t="s">
        <v>65</v>
      </c>
      <c r="B90" s="77" t="s">
        <v>1328</v>
      </c>
      <c r="C90" s="77" t="s">
        <v>1329</v>
      </c>
      <c r="D90" s="77" t="s">
        <v>1328</v>
      </c>
      <c r="E90" s="77" t="s">
        <v>1142</v>
      </c>
      <c r="F90" s="80">
        <v>1</v>
      </c>
      <c r="G90" s="81">
        <v>4</v>
      </c>
      <c r="H90" s="81">
        <v>4</v>
      </c>
    </row>
    <row r="91" customFormat="1" ht="33" customHeight="1" spans="1:8">
      <c r="A91" s="77" t="s">
        <v>65</v>
      </c>
      <c r="B91" s="77" t="s">
        <v>1330</v>
      </c>
      <c r="C91" s="77" t="s">
        <v>1232</v>
      </c>
      <c r="D91" s="77" t="s">
        <v>1330</v>
      </c>
      <c r="E91" s="77" t="s">
        <v>1142</v>
      </c>
      <c r="F91" s="80">
        <v>1</v>
      </c>
      <c r="G91" s="81">
        <v>9300</v>
      </c>
      <c r="H91" s="81">
        <v>9300</v>
      </c>
    </row>
    <row r="92" customFormat="1" ht="33" customHeight="1" spans="1:8">
      <c r="A92" s="77" t="s">
        <v>65</v>
      </c>
      <c r="B92" s="77" t="s">
        <v>1331</v>
      </c>
      <c r="C92" s="77" t="s">
        <v>1166</v>
      </c>
      <c r="D92" s="77" t="s">
        <v>1331</v>
      </c>
      <c r="E92" s="77" t="s">
        <v>1142</v>
      </c>
      <c r="F92" s="80">
        <v>1</v>
      </c>
      <c r="G92" s="81">
        <v>7.5</v>
      </c>
      <c r="H92" s="81">
        <v>7.5</v>
      </c>
    </row>
    <row r="93" customFormat="1" ht="33" customHeight="1" spans="1:8">
      <c r="A93" s="77" t="s">
        <v>65</v>
      </c>
      <c r="B93" s="77" t="s">
        <v>1332</v>
      </c>
      <c r="C93" s="77" t="s">
        <v>1333</v>
      </c>
      <c r="D93" s="77" t="s">
        <v>1332</v>
      </c>
      <c r="E93" s="77" t="s">
        <v>1142</v>
      </c>
      <c r="F93" s="80">
        <v>1</v>
      </c>
      <c r="G93" s="81">
        <v>4</v>
      </c>
      <c r="H93" s="81">
        <v>4</v>
      </c>
    </row>
    <row r="94" customFormat="1" ht="33" customHeight="1" spans="1:8">
      <c r="A94" s="77" t="s">
        <v>65</v>
      </c>
      <c r="B94" s="77" t="s">
        <v>1334</v>
      </c>
      <c r="C94" s="77" t="s">
        <v>1335</v>
      </c>
      <c r="D94" s="77" t="s">
        <v>1334</v>
      </c>
      <c r="E94" s="77" t="s">
        <v>1142</v>
      </c>
      <c r="F94" s="80">
        <v>1</v>
      </c>
      <c r="G94" s="81">
        <v>7.5</v>
      </c>
      <c r="H94" s="81">
        <v>7.5</v>
      </c>
    </row>
    <row r="95" customFormat="1" ht="33" customHeight="1" spans="1:8">
      <c r="A95" s="77" t="s">
        <v>65</v>
      </c>
      <c r="B95" s="77" t="s">
        <v>1336</v>
      </c>
      <c r="C95" s="77" t="s">
        <v>1337</v>
      </c>
      <c r="D95" s="77" t="s">
        <v>1336</v>
      </c>
      <c r="E95" s="77" t="s">
        <v>1142</v>
      </c>
      <c r="F95" s="80">
        <v>1</v>
      </c>
      <c r="G95" s="81">
        <v>2.5</v>
      </c>
      <c r="H95" s="81">
        <v>2.5</v>
      </c>
    </row>
    <row r="96" customFormat="1" ht="33" customHeight="1" spans="1:8">
      <c r="A96" s="77" t="s">
        <v>65</v>
      </c>
      <c r="B96" s="77" t="s">
        <v>1338</v>
      </c>
      <c r="C96" s="77" t="s">
        <v>1339</v>
      </c>
      <c r="D96" s="77" t="s">
        <v>1338</v>
      </c>
      <c r="E96" s="77" t="s">
        <v>1142</v>
      </c>
      <c r="F96" s="80">
        <v>1</v>
      </c>
      <c r="G96" s="81">
        <v>2</v>
      </c>
      <c r="H96" s="81">
        <v>2</v>
      </c>
    </row>
    <row r="97" customFormat="1" ht="33" customHeight="1" spans="1:8">
      <c r="A97" s="77" t="s">
        <v>65</v>
      </c>
      <c r="B97" s="77" t="s">
        <v>1340</v>
      </c>
      <c r="C97" s="77" t="s">
        <v>1341</v>
      </c>
      <c r="D97" s="77" t="s">
        <v>1340</v>
      </c>
      <c r="E97" s="77" t="s">
        <v>1142</v>
      </c>
      <c r="F97" s="80">
        <v>1</v>
      </c>
      <c r="G97" s="81">
        <v>7.5</v>
      </c>
      <c r="H97" s="81">
        <v>7.5</v>
      </c>
    </row>
    <row r="98" ht="33" customHeight="1" spans="1:8">
      <c r="A98" s="77" t="s">
        <v>65</v>
      </c>
      <c r="B98" s="77" t="s">
        <v>1342</v>
      </c>
      <c r="C98" s="77" t="s">
        <v>1255</v>
      </c>
      <c r="D98" s="77" t="s">
        <v>1342</v>
      </c>
      <c r="E98" s="77" t="s">
        <v>1142</v>
      </c>
      <c r="F98" s="80">
        <v>1</v>
      </c>
      <c r="G98" s="81">
        <v>4.5</v>
      </c>
      <c r="H98" s="81">
        <v>4.5</v>
      </c>
    </row>
    <row r="99" ht="33" customHeight="1" spans="1:8">
      <c r="A99" s="77" t="s">
        <v>65</v>
      </c>
      <c r="B99" s="77" t="s">
        <v>1343</v>
      </c>
      <c r="C99" s="77" t="s">
        <v>1257</v>
      </c>
      <c r="D99" s="77" t="s">
        <v>1343</v>
      </c>
      <c r="E99" s="77" t="s">
        <v>1142</v>
      </c>
      <c r="F99" s="80">
        <v>1</v>
      </c>
      <c r="G99" s="81">
        <v>5</v>
      </c>
      <c r="H99" s="81">
        <v>5</v>
      </c>
    </row>
    <row r="100" ht="33" customHeight="1" spans="1:8">
      <c r="A100" s="83" t="s">
        <v>65</v>
      </c>
      <c r="B100" s="83" t="s">
        <v>1344</v>
      </c>
      <c r="C100" s="83" t="s">
        <v>1257</v>
      </c>
      <c r="D100" s="83" t="s">
        <v>1344</v>
      </c>
      <c r="E100" s="83" t="s">
        <v>1142</v>
      </c>
      <c r="F100" s="84">
        <v>1</v>
      </c>
      <c r="G100" s="85">
        <v>80</v>
      </c>
      <c r="H100" s="85">
        <v>80</v>
      </c>
    </row>
    <row r="101" ht="19" customHeight="1" spans="1:8">
      <c r="A101" s="86" t="s">
        <v>30</v>
      </c>
      <c r="B101" s="86"/>
      <c r="C101" s="86"/>
      <c r="D101" s="86"/>
      <c r="E101" s="86"/>
      <c r="F101" s="86"/>
      <c r="G101" s="86">
        <f>SUM(G7:G100)</f>
        <v>73230.8202</v>
      </c>
      <c r="H101" s="86">
        <f>SUM(H7:H100)</f>
        <v>73289.6053</v>
      </c>
    </row>
  </sheetData>
  <mergeCells count="8">
    <mergeCell ref="A2:H2"/>
    <mergeCell ref="A3:C3"/>
    <mergeCell ref="F4:H4"/>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38"/>
  <sheetViews>
    <sheetView workbookViewId="0">
      <selection activeCell="H22" sqref="H22"/>
    </sheetView>
  </sheetViews>
  <sheetFormatPr defaultColWidth="9.14166666666667" defaultRowHeight="14.25" customHeight="1"/>
  <cols>
    <col min="1" max="1" width="9.225" customWidth="1"/>
    <col min="2" max="2" width="9.225" style="1" customWidth="1"/>
    <col min="3" max="4" width="9.225" customWidth="1"/>
    <col min="5" max="5" width="16.4416666666667" customWidth="1"/>
    <col min="6" max="6" width="14.8916666666667" customWidth="1"/>
    <col min="7" max="7" width="15.225" customWidth="1"/>
    <col min="8" max="8" width="9.225" customWidth="1"/>
    <col min="9" max="9" width="16.225" customWidth="1"/>
    <col min="10" max="11" width="9.225" customWidth="1"/>
  </cols>
  <sheetData>
    <row r="1" ht="13.5" customHeight="1" spans="4:11">
      <c r="D1" s="27"/>
      <c r="E1" s="27"/>
      <c r="F1" s="27"/>
      <c r="G1" s="27"/>
      <c r="K1" s="54" t="s">
        <v>1493</v>
      </c>
    </row>
    <row r="2" ht="27.75" customHeight="1" spans="1:11">
      <c r="A2" s="28" t="s">
        <v>1494</v>
      </c>
      <c r="B2" s="29"/>
      <c r="C2" s="28"/>
      <c r="D2" s="28"/>
      <c r="E2" s="28"/>
      <c r="F2" s="28"/>
      <c r="G2" s="28"/>
      <c r="H2" s="28"/>
      <c r="I2" s="28"/>
      <c r="J2" s="28"/>
      <c r="K2" s="28"/>
    </row>
    <row r="3" ht="13.5" customHeight="1" spans="1:11">
      <c r="A3" s="5" t="s">
        <v>2</v>
      </c>
      <c r="B3" s="30"/>
      <c r="C3" s="31"/>
      <c r="D3" s="31"/>
      <c r="E3" s="31"/>
      <c r="F3" s="31"/>
      <c r="G3" s="31"/>
      <c r="H3" s="32"/>
      <c r="I3" s="32"/>
      <c r="J3" s="32"/>
      <c r="K3" s="392" t="s">
        <v>3</v>
      </c>
    </row>
    <row r="4" ht="21.75" customHeight="1" spans="1:11">
      <c r="A4" s="33" t="s">
        <v>569</v>
      </c>
      <c r="B4" s="34" t="s">
        <v>350</v>
      </c>
      <c r="C4" s="33" t="s">
        <v>348</v>
      </c>
      <c r="D4" s="35" t="s">
        <v>351</v>
      </c>
      <c r="E4" s="35" t="s">
        <v>352</v>
      </c>
      <c r="F4" s="35" t="s">
        <v>570</v>
      </c>
      <c r="G4" s="35" t="s">
        <v>571</v>
      </c>
      <c r="H4" s="36" t="s">
        <v>30</v>
      </c>
      <c r="I4" s="55" t="s">
        <v>1495</v>
      </c>
      <c r="J4" s="56"/>
      <c r="K4" s="57"/>
    </row>
    <row r="5" ht="21.75" customHeight="1" spans="1:11">
      <c r="A5" s="37"/>
      <c r="B5" s="38"/>
      <c r="C5" s="37"/>
      <c r="D5" s="39"/>
      <c r="E5" s="39"/>
      <c r="F5" s="39"/>
      <c r="G5" s="39"/>
      <c r="H5" s="40"/>
      <c r="I5" s="35" t="s">
        <v>33</v>
      </c>
      <c r="J5" s="35" t="s">
        <v>34</v>
      </c>
      <c r="K5" s="35" t="s">
        <v>35</v>
      </c>
    </row>
    <row r="6" ht="40.5" customHeight="1" spans="1:11">
      <c r="A6" s="41"/>
      <c r="B6" s="42"/>
      <c r="C6" s="41"/>
      <c r="D6" s="43"/>
      <c r="E6" s="43"/>
      <c r="F6" s="43"/>
      <c r="G6" s="43"/>
      <c r="H6" s="44"/>
      <c r="I6" s="43" t="s">
        <v>32</v>
      </c>
      <c r="J6" s="43"/>
      <c r="K6" s="43"/>
    </row>
    <row r="7" ht="15" customHeight="1" spans="1:11">
      <c r="A7" s="13">
        <v>1</v>
      </c>
      <c r="B7" s="14">
        <v>2</v>
      </c>
      <c r="C7" s="13">
        <v>3</v>
      </c>
      <c r="D7" s="14">
        <v>4</v>
      </c>
      <c r="E7" s="13">
        <v>5</v>
      </c>
      <c r="F7" s="13">
        <v>6</v>
      </c>
      <c r="G7" s="13">
        <v>7</v>
      </c>
      <c r="H7" s="13">
        <v>8</v>
      </c>
      <c r="I7" s="13">
        <v>9</v>
      </c>
      <c r="J7" s="15">
        <v>10</v>
      </c>
      <c r="K7" s="15">
        <v>11</v>
      </c>
    </row>
    <row r="8" ht="18.75" customHeight="1" spans="1:11">
      <c r="A8" s="45"/>
      <c r="B8" s="21"/>
      <c r="C8" s="45"/>
      <c r="D8" s="46"/>
      <c r="E8" s="45"/>
      <c r="F8" s="45"/>
      <c r="G8" s="45"/>
      <c r="H8" s="47"/>
      <c r="I8" s="47"/>
      <c r="J8" s="47"/>
      <c r="K8" s="47"/>
    </row>
    <row r="9" ht="18.75" customHeight="1" spans="1:11">
      <c r="A9" s="16"/>
      <c r="B9" s="21"/>
      <c r="C9" s="16"/>
      <c r="D9" s="21"/>
      <c r="E9" s="16"/>
      <c r="F9" s="16"/>
      <c r="G9" s="16"/>
      <c r="H9" s="47"/>
      <c r="I9" s="47"/>
      <c r="J9" s="47"/>
      <c r="K9" s="47"/>
    </row>
    <row r="10" ht="18.75" customHeight="1" spans="1:11">
      <c r="A10" s="48" t="s">
        <v>174</v>
      </c>
      <c r="B10" s="49"/>
      <c r="C10" s="50"/>
      <c r="D10" s="49"/>
      <c r="E10" s="50"/>
      <c r="F10" s="50"/>
      <c r="G10" s="51"/>
      <c r="H10" s="47"/>
      <c r="I10" s="47"/>
      <c r="J10" s="47"/>
      <c r="K10" s="47"/>
    </row>
    <row r="11" s="26" customFormat="1" ht="26" customHeight="1" spans="1:18">
      <c r="A11" s="52" t="s">
        <v>1496</v>
      </c>
      <c r="B11" s="52"/>
      <c r="C11" s="52"/>
      <c r="D11" s="52"/>
      <c r="E11" s="52"/>
      <c r="F11" s="52"/>
      <c r="G11" s="52"/>
      <c r="H11" s="52"/>
      <c r="I11" s="52"/>
      <c r="J11" s="52"/>
      <c r="K11" s="52"/>
      <c r="L11" s="52"/>
      <c r="M11" s="52"/>
      <c r="N11" s="52"/>
      <c r="O11" s="52"/>
      <c r="P11" s="52"/>
      <c r="Q11" s="52"/>
      <c r="R11" s="52"/>
    </row>
    <row r="12" customHeight="1" spans="4:4">
      <c r="D12" s="53"/>
    </row>
    <row r="13" customHeight="1" spans="4:4">
      <c r="D13" s="53"/>
    </row>
    <row r="14" customHeight="1" spans="4:4">
      <c r="D14" s="53"/>
    </row>
    <row r="15" customHeight="1" spans="4:4">
      <c r="D15" s="53"/>
    </row>
    <row r="16" customHeight="1" spans="4:4">
      <c r="D16" s="53"/>
    </row>
    <row r="17" customHeight="1" spans="4:4">
      <c r="D17" s="53"/>
    </row>
    <row r="18" customHeight="1" spans="4:4">
      <c r="D18" s="53"/>
    </row>
    <row r="19" customHeight="1" spans="4:4">
      <c r="D19" s="53"/>
    </row>
    <row r="20" customHeight="1" spans="4:4">
      <c r="D20" s="53"/>
    </row>
    <row r="21" customHeight="1" spans="4:4">
      <c r="D21" s="53"/>
    </row>
    <row r="22" customHeight="1" spans="4:4">
      <c r="D22" s="53"/>
    </row>
    <row r="23" customHeight="1" spans="4:4">
      <c r="D23" s="53"/>
    </row>
    <row r="24" customHeight="1" spans="4:4">
      <c r="D24" s="53"/>
    </row>
    <row r="25" customHeight="1" spans="4:4">
      <c r="D25" s="53"/>
    </row>
    <row r="26" customHeight="1" spans="4:4">
      <c r="D26" s="53"/>
    </row>
    <row r="27" customHeight="1" spans="4:4">
      <c r="D27" s="53"/>
    </row>
    <row r="28" customHeight="1" spans="4:4">
      <c r="D28" s="53"/>
    </row>
    <row r="29" customHeight="1" spans="4:4">
      <c r="D29" s="53"/>
    </row>
    <row r="30" customHeight="1" spans="4:4">
      <c r="D30" s="53"/>
    </row>
    <row r="31" customHeight="1" spans="4:4">
      <c r="D31" s="53"/>
    </row>
    <row r="32" customHeight="1" spans="4:4">
      <c r="D32" s="53"/>
    </row>
    <row r="33" customHeight="1" spans="4:4">
      <c r="D33" s="53"/>
    </row>
    <row r="34" customHeight="1" spans="4:4">
      <c r="D34" s="53"/>
    </row>
    <row r="35" customHeight="1" spans="4:4">
      <c r="D35" s="53"/>
    </row>
    <row r="36" customHeight="1" spans="4:4">
      <c r="D36" s="53"/>
    </row>
    <row r="37" customHeight="1" spans="4:4">
      <c r="D37" s="53"/>
    </row>
    <row r="38" customHeight="1" spans="4:4">
      <c r="D38" s="53"/>
    </row>
  </sheetData>
  <mergeCells count="16">
    <mergeCell ref="A2:K2"/>
    <mergeCell ref="A3:G3"/>
    <mergeCell ref="I4:K4"/>
    <mergeCell ref="A10:G10"/>
    <mergeCell ref="A11:R11"/>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38"/>
  <sheetViews>
    <sheetView workbookViewId="0">
      <selection activeCell="J21" sqref="J21"/>
    </sheetView>
  </sheetViews>
  <sheetFormatPr defaultColWidth="8" defaultRowHeight="14.25" customHeight="1"/>
  <cols>
    <col min="1" max="1" width="10.6666666666667" customWidth="1"/>
    <col min="2" max="2" width="24.1083333333333" style="1" customWidth="1"/>
    <col min="3" max="3" width="14.4416666666667" customWidth="1"/>
    <col min="4" max="4" width="13.225" customWidth="1"/>
    <col min="5" max="5" width="12.575" customWidth="1"/>
    <col min="6" max="6" width="10.225" customWidth="1"/>
    <col min="7" max="7" width="8.55833333333333" customWidth="1"/>
    <col min="8" max="8" width="9.225" customWidth="1"/>
    <col min="9" max="9" width="11.7166666666667" customWidth="1"/>
    <col min="10" max="10" width="12.575" customWidth="1"/>
    <col min="11" max="11" width="8.55833333333333" customWidth="1"/>
    <col min="12" max="12" width="9.225" customWidth="1"/>
    <col min="13" max="13" width="8.89166666666667" customWidth="1"/>
    <col min="14" max="14" width="12.575" customWidth="1"/>
    <col min="15" max="15" width="8.89166666666667" customWidth="1"/>
    <col min="16" max="16" width="9.575" customWidth="1"/>
    <col min="17" max="17" width="11.225" customWidth="1"/>
    <col min="18" max="18" width="10.575" customWidth="1"/>
    <col min="19" max="20" width="10.1416666666667" customWidth="1"/>
  </cols>
  <sheetData>
    <row r="1" customHeight="1" spans="9:20">
      <c r="I1" s="122"/>
      <c r="O1" s="122"/>
      <c r="P1" s="122"/>
      <c r="Q1" s="122"/>
      <c r="R1" s="122"/>
      <c r="S1" s="155" t="s">
        <v>25</v>
      </c>
      <c r="T1" s="54" t="s">
        <v>25</v>
      </c>
    </row>
    <row r="2" ht="36" customHeight="1" spans="1:20">
      <c r="A2" s="339" t="s">
        <v>26</v>
      </c>
      <c r="B2" s="29"/>
      <c r="C2" s="28"/>
      <c r="D2" s="28"/>
      <c r="E2" s="28"/>
      <c r="F2" s="28"/>
      <c r="G2" s="28"/>
      <c r="H2" s="28"/>
      <c r="I2" s="125"/>
      <c r="J2" s="28"/>
      <c r="K2" s="28"/>
      <c r="L2" s="28"/>
      <c r="M2" s="28"/>
      <c r="N2" s="28"/>
      <c r="O2" s="125"/>
      <c r="P2" s="125"/>
      <c r="Q2" s="125"/>
      <c r="R2" s="125"/>
      <c r="S2" s="28"/>
      <c r="T2" s="125"/>
    </row>
    <row r="3" ht="25" customHeight="1" spans="1:20">
      <c r="A3" s="64" t="s">
        <v>2</v>
      </c>
      <c r="B3" s="159"/>
      <c r="C3" s="32"/>
      <c r="D3" s="32"/>
      <c r="E3" s="32"/>
      <c r="F3" s="32"/>
      <c r="G3" s="32"/>
      <c r="H3" s="32"/>
      <c r="I3" s="109"/>
      <c r="J3" s="32"/>
      <c r="K3" s="32"/>
      <c r="L3" s="32"/>
      <c r="M3" s="32"/>
      <c r="N3" s="32"/>
      <c r="O3" s="109"/>
      <c r="P3" s="109"/>
      <c r="Q3" s="109"/>
      <c r="R3" s="109"/>
      <c r="S3" s="385" t="s">
        <v>3</v>
      </c>
      <c r="T3" s="364" t="s">
        <v>27</v>
      </c>
    </row>
    <row r="4" ht="18.75" customHeight="1" spans="1:20">
      <c r="A4" s="340" t="s">
        <v>28</v>
      </c>
      <c r="B4" s="341" t="s">
        <v>29</v>
      </c>
      <c r="C4" s="342" t="s">
        <v>30</v>
      </c>
      <c r="D4" s="343" t="s">
        <v>31</v>
      </c>
      <c r="E4" s="344"/>
      <c r="F4" s="344"/>
      <c r="G4" s="344"/>
      <c r="H4" s="344"/>
      <c r="I4" s="356"/>
      <c r="J4" s="344"/>
      <c r="K4" s="344"/>
      <c r="L4" s="344"/>
      <c r="M4" s="344"/>
      <c r="N4" s="357"/>
      <c r="O4" s="343" t="s">
        <v>21</v>
      </c>
      <c r="P4" s="343"/>
      <c r="Q4" s="343"/>
      <c r="R4" s="343"/>
      <c r="S4" s="344"/>
      <c r="T4" s="365"/>
    </row>
    <row r="5" ht="24.75" customHeight="1" spans="1:20">
      <c r="A5" s="345"/>
      <c r="B5" s="346"/>
      <c r="C5" s="347"/>
      <c r="D5" s="347" t="s">
        <v>32</v>
      </c>
      <c r="E5" s="347" t="s">
        <v>33</v>
      </c>
      <c r="F5" s="347" t="s">
        <v>34</v>
      </c>
      <c r="G5" s="347" t="s">
        <v>35</v>
      </c>
      <c r="H5" s="347" t="s">
        <v>36</v>
      </c>
      <c r="I5" s="358" t="s">
        <v>37</v>
      </c>
      <c r="J5" s="359"/>
      <c r="K5" s="359"/>
      <c r="L5" s="359"/>
      <c r="M5" s="359"/>
      <c r="N5" s="360"/>
      <c r="O5" s="361" t="s">
        <v>32</v>
      </c>
      <c r="P5" s="361" t="s">
        <v>33</v>
      </c>
      <c r="Q5" s="340" t="s">
        <v>34</v>
      </c>
      <c r="R5" s="342" t="s">
        <v>35</v>
      </c>
      <c r="S5" s="366" t="s">
        <v>36</v>
      </c>
      <c r="T5" s="342" t="s">
        <v>37</v>
      </c>
    </row>
    <row r="6" ht="24.75" customHeight="1" spans="1:20">
      <c r="A6" s="348"/>
      <c r="B6" s="349"/>
      <c r="C6" s="350"/>
      <c r="D6" s="350"/>
      <c r="E6" s="350"/>
      <c r="F6" s="350"/>
      <c r="G6" s="350"/>
      <c r="H6" s="350"/>
      <c r="I6" s="15" t="s">
        <v>32</v>
      </c>
      <c r="J6" s="362" t="s">
        <v>38</v>
      </c>
      <c r="K6" s="362" t="s">
        <v>39</v>
      </c>
      <c r="L6" s="362" t="s">
        <v>40</v>
      </c>
      <c r="M6" s="362" t="s">
        <v>41</v>
      </c>
      <c r="N6" s="362" t="s">
        <v>42</v>
      </c>
      <c r="O6" s="363"/>
      <c r="P6" s="363"/>
      <c r="Q6" s="367"/>
      <c r="R6" s="363"/>
      <c r="S6" s="350"/>
      <c r="T6" s="350"/>
    </row>
    <row r="7" ht="16.5" customHeight="1" spans="1:20">
      <c r="A7" s="351">
        <v>1</v>
      </c>
      <c r="B7" s="14">
        <v>2</v>
      </c>
      <c r="C7" s="13">
        <v>3</v>
      </c>
      <c r="D7" s="14">
        <v>4</v>
      </c>
      <c r="E7" s="352">
        <v>5</v>
      </c>
      <c r="F7" s="353">
        <v>6</v>
      </c>
      <c r="G7" s="353">
        <v>7</v>
      </c>
      <c r="H7" s="352">
        <v>8</v>
      </c>
      <c r="I7" s="352">
        <v>9</v>
      </c>
      <c r="J7" s="353">
        <v>10</v>
      </c>
      <c r="K7" s="353">
        <v>11</v>
      </c>
      <c r="L7" s="352">
        <v>12</v>
      </c>
      <c r="M7" s="352">
        <v>13</v>
      </c>
      <c r="N7" s="353">
        <v>14</v>
      </c>
      <c r="O7" s="353">
        <v>15</v>
      </c>
      <c r="P7" s="352">
        <v>16</v>
      </c>
      <c r="Q7" s="368">
        <v>17</v>
      </c>
      <c r="R7" s="369">
        <v>18</v>
      </c>
      <c r="S7" s="369">
        <v>19</v>
      </c>
      <c r="T7" s="369">
        <v>20</v>
      </c>
    </row>
    <row r="8" ht="19" customHeight="1" outlineLevel="1" spans="1:20">
      <c r="A8" s="16" t="s">
        <v>43</v>
      </c>
      <c r="B8" s="21" t="s">
        <v>44</v>
      </c>
      <c r="C8" s="20">
        <v>440885.091182</v>
      </c>
      <c r="D8" s="20">
        <v>440885.091182</v>
      </c>
      <c r="E8" s="20">
        <v>16550.260949</v>
      </c>
      <c r="F8" s="20"/>
      <c r="G8" s="20"/>
      <c r="H8" s="20"/>
      <c r="I8" s="20">
        <v>424334.830233</v>
      </c>
      <c r="J8" s="20">
        <v>423274.830233</v>
      </c>
      <c r="K8" s="20"/>
      <c r="L8" s="20"/>
      <c r="M8" s="20"/>
      <c r="N8" s="20">
        <v>1060</v>
      </c>
      <c r="O8" s="20"/>
      <c r="P8" s="20"/>
      <c r="Q8" s="20"/>
      <c r="R8" s="20"/>
      <c r="S8" s="20"/>
      <c r="T8" s="20"/>
    </row>
    <row r="9" ht="19" customHeight="1" outlineLevel="1" spans="1:20">
      <c r="A9" s="96" t="s">
        <v>45</v>
      </c>
      <c r="B9" s="21" t="s">
        <v>44</v>
      </c>
      <c r="C9" s="20">
        <v>4036.270612</v>
      </c>
      <c r="D9" s="20">
        <v>4036.270612</v>
      </c>
      <c r="E9" s="20">
        <v>3586.270612</v>
      </c>
      <c r="F9" s="20"/>
      <c r="G9" s="20"/>
      <c r="H9" s="20"/>
      <c r="I9" s="20">
        <v>450</v>
      </c>
      <c r="J9" s="20"/>
      <c r="K9" s="20"/>
      <c r="L9" s="20"/>
      <c r="M9" s="20"/>
      <c r="N9" s="20">
        <v>450</v>
      </c>
      <c r="O9" s="20"/>
      <c r="P9" s="20"/>
      <c r="Q9" s="20"/>
      <c r="R9" s="20"/>
      <c r="S9" s="21"/>
      <c r="T9" s="21"/>
    </row>
    <row r="10" ht="19" customHeight="1" outlineLevel="1" spans="1:20">
      <c r="A10" s="96" t="s">
        <v>46</v>
      </c>
      <c r="B10" s="21" t="s">
        <v>47</v>
      </c>
      <c r="C10" s="20">
        <v>75241.91612</v>
      </c>
      <c r="D10" s="20">
        <v>75241.91612</v>
      </c>
      <c r="E10" s="20">
        <v>941.91612</v>
      </c>
      <c r="F10" s="20"/>
      <c r="G10" s="20"/>
      <c r="H10" s="20"/>
      <c r="I10" s="20">
        <v>74300</v>
      </c>
      <c r="J10" s="20">
        <v>74300</v>
      </c>
      <c r="K10" s="20"/>
      <c r="L10" s="20"/>
      <c r="M10" s="20"/>
      <c r="N10" s="20"/>
      <c r="O10" s="20"/>
      <c r="P10" s="20"/>
      <c r="Q10" s="20"/>
      <c r="R10" s="20"/>
      <c r="S10" s="21"/>
      <c r="T10" s="21"/>
    </row>
    <row r="11" ht="19" customHeight="1" outlineLevel="1" spans="1:20">
      <c r="A11" s="96" t="s">
        <v>48</v>
      </c>
      <c r="B11" s="21" t="s">
        <v>49</v>
      </c>
      <c r="C11" s="20">
        <v>2962.688599</v>
      </c>
      <c r="D11" s="20">
        <v>2962.688599</v>
      </c>
      <c r="E11" s="20">
        <v>2482.688599</v>
      </c>
      <c r="F11" s="20"/>
      <c r="G11" s="20"/>
      <c r="H11" s="20"/>
      <c r="I11" s="20">
        <v>480</v>
      </c>
      <c r="J11" s="20"/>
      <c r="K11" s="20"/>
      <c r="L11" s="20"/>
      <c r="M11" s="20"/>
      <c r="N11" s="20">
        <v>480</v>
      </c>
      <c r="O11" s="20"/>
      <c r="P11" s="20"/>
      <c r="Q11" s="20"/>
      <c r="R11" s="20"/>
      <c r="S11" s="21"/>
      <c r="T11" s="21"/>
    </row>
    <row r="12" ht="29" customHeight="1" outlineLevel="1" spans="1:20">
      <c r="A12" s="96" t="s">
        <v>50</v>
      </c>
      <c r="B12" s="21" t="s">
        <v>51</v>
      </c>
      <c r="C12" s="20">
        <v>1150.068325</v>
      </c>
      <c r="D12" s="20">
        <v>1150.068325</v>
      </c>
      <c r="E12" s="20">
        <v>1020.068325</v>
      </c>
      <c r="F12" s="20"/>
      <c r="G12" s="20"/>
      <c r="H12" s="20"/>
      <c r="I12" s="20">
        <v>130</v>
      </c>
      <c r="J12" s="20"/>
      <c r="K12" s="20"/>
      <c r="L12" s="20"/>
      <c r="M12" s="20"/>
      <c r="N12" s="20">
        <v>130</v>
      </c>
      <c r="O12" s="20"/>
      <c r="P12" s="20"/>
      <c r="Q12" s="20"/>
      <c r="R12" s="20"/>
      <c r="S12" s="21"/>
      <c r="T12" s="21"/>
    </row>
    <row r="13" ht="19" customHeight="1" outlineLevel="1" spans="1:20">
      <c r="A13" s="96" t="s">
        <v>52</v>
      </c>
      <c r="B13" s="21" t="s">
        <v>53</v>
      </c>
      <c r="C13" s="20">
        <v>199185.400825</v>
      </c>
      <c r="D13" s="20">
        <v>199185.400825</v>
      </c>
      <c r="E13" s="20">
        <v>1185.400825</v>
      </c>
      <c r="F13" s="20"/>
      <c r="G13" s="20"/>
      <c r="H13" s="20"/>
      <c r="I13" s="20">
        <v>198000</v>
      </c>
      <c r="J13" s="20">
        <v>198000</v>
      </c>
      <c r="K13" s="20"/>
      <c r="L13" s="20"/>
      <c r="M13" s="20"/>
      <c r="N13" s="20"/>
      <c r="O13" s="20"/>
      <c r="P13" s="20"/>
      <c r="Q13" s="20"/>
      <c r="R13" s="20"/>
      <c r="S13" s="21"/>
      <c r="T13" s="21"/>
    </row>
    <row r="14" ht="19" customHeight="1" outlineLevel="1" spans="1:20">
      <c r="A14" s="96" t="s">
        <v>54</v>
      </c>
      <c r="B14" s="21" t="s">
        <v>55</v>
      </c>
      <c r="C14" s="20">
        <v>80086.069742</v>
      </c>
      <c r="D14" s="20">
        <v>80086.069742</v>
      </c>
      <c r="E14" s="20">
        <v>586.069742</v>
      </c>
      <c r="F14" s="20"/>
      <c r="G14" s="20"/>
      <c r="H14" s="20"/>
      <c r="I14" s="20">
        <v>79500</v>
      </c>
      <c r="J14" s="20">
        <v>79500</v>
      </c>
      <c r="K14" s="20"/>
      <c r="L14" s="20"/>
      <c r="M14" s="20"/>
      <c r="N14" s="20"/>
      <c r="O14" s="20"/>
      <c r="P14" s="20"/>
      <c r="Q14" s="20"/>
      <c r="R14" s="20"/>
      <c r="S14" s="21"/>
      <c r="T14" s="21"/>
    </row>
    <row r="15" ht="19" customHeight="1" outlineLevel="1" spans="1:20">
      <c r="A15" s="96" t="s">
        <v>56</v>
      </c>
      <c r="B15" s="21" t="s">
        <v>57</v>
      </c>
      <c r="C15" s="20">
        <v>21678.189826</v>
      </c>
      <c r="D15" s="20">
        <v>21678.189826</v>
      </c>
      <c r="E15" s="20">
        <v>1324.377826</v>
      </c>
      <c r="F15" s="20"/>
      <c r="G15" s="20"/>
      <c r="H15" s="20"/>
      <c r="I15" s="20">
        <v>20353.812</v>
      </c>
      <c r="J15" s="20">
        <v>20353.812</v>
      </c>
      <c r="K15" s="20"/>
      <c r="L15" s="20"/>
      <c r="M15" s="20"/>
      <c r="N15" s="20"/>
      <c r="O15" s="20"/>
      <c r="P15" s="20"/>
      <c r="Q15" s="20"/>
      <c r="R15" s="20"/>
      <c r="S15" s="21"/>
      <c r="T15" s="21"/>
    </row>
    <row r="16" ht="19" customHeight="1" outlineLevel="1" spans="1:20">
      <c r="A16" s="96" t="s">
        <v>58</v>
      </c>
      <c r="B16" s="21" t="s">
        <v>59</v>
      </c>
      <c r="C16" s="20">
        <v>590.933789</v>
      </c>
      <c r="D16" s="20">
        <v>590.933789</v>
      </c>
      <c r="E16" s="20">
        <v>590.933789</v>
      </c>
      <c r="F16" s="20"/>
      <c r="G16" s="20"/>
      <c r="H16" s="20"/>
      <c r="I16" s="20"/>
      <c r="J16" s="20"/>
      <c r="K16" s="20"/>
      <c r="L16" s="20"/>
      <c r="M16" s="20"/>
      <c r="N16" s="20"/>
      <c r="O16" s="20"/>
      <c r="P16" s="20"/>
      <c r="Q16" s="20"/>
      <c r="R16" s="20"/>
      <c r="S16" s="21"/>
      <c r="T16" s="21"/>
    </row>
    <row r="17" ht="19" customHeight="1" outlineLevel="1" spans="1:20">
      <c r="A17" s="96" t="s">
        <v>60</v>
      </c>
      <c r="B17" s="21" t="s">
        <v>61</v>
      </c>
      <c r="C17" s="20">
        <v>12.826487</v>
      </c>
      <c r="D17" s="20">
        <v>12.826487</v>
      </c>
      <c r="E17" s="20">
        <v>12.826487</v>
      </c>
      <c r="F17" s="20"/>
      <c r="G17" s="20"/>
      <c r="H17" s="20"/>
      <c r="I17" s="20"/>
      <c r="J17" s="20"/>
      <c r="K17" s="20"/>
      <c r="L17" s="20"/>
      <c r="M17" s="20"/>
      <c r="N17" s="20"/>
      <c r="O17" s="20"/>
      <c r="P17" s="20"/>
      <c r="Q17" s="20"/>
      <c r="R17" s="20"/>
      <c r="S17" s="21"/>
      <c r="T17" s="21"/>
    </row>
    <row r="18" ht="19" customHeight="1" outlineLevel="1" spans="1:20">
      <c r="A18" s="96" t="s">
        <v>62</v>
      </c>
      <c r="B18" s="21" t="s">
        <v>63</v>
      </c>
      <c r="C18" s="20">
        <v>3113.484706</v>
      </c>
      <c r="D18" s="20">
        <v>3113.484706</v>
      </c>
      <c r="E18" s="20">
        <v>3113.484706</v>
      </c>
      <c r="F18" s="20"/>
      <c r="G18" s="20"/>
      <c r="H18" s="20"/>
      <c r="I18" s="20"/>
      <c r="J18" s="20"/>
      <c r="K18" s="20"/>
      <c r="L18" s="20"/>
      <c r="M18" s="20"/>
      <c r="N18" s="20"/>
      <c r="O18" s="20"/>
      <c r="P18" s="20"/>
      <c r="Q18" s="20"/>
      <c r="R18" s="20"/>
      <c r="S18" s="21"/>
      <c r="T18" s="21"/>
    </row>
    <row r="19" ht="19" customHeight="1" outlineLevel="1" spans="1:20">
      <c r="A19" s="96" t="s">
        <v>64</v>
      </c>
      <c r="B19" s="21" t="s">
        <v>65</v>
      </c>
      <c r="C19" s="20">
        <v>51356.991743</v>
      </c>
      <c r="D19" s="20">
        <v>51356.991743</v>
      </c>
      <c r="E19" s="20">
        <v>235.97351</v>
      </c>
      <c r="F19" s="20"/>
      <c r="G19" s="20"/>
      <c r="H19" s="20"/>
      <c r="I19" s="20">
        <v>51121.018233</v>
      </c>
      <c r="J19" s="20">
        <v>51121.018233</v>
      </c>
      <c r="K19" s="20"/>
      <c r="L19" s="20"/>
      <c r="M19" s="20"/>
      <c r="N19" s="20"/>
      <c r="O19" s="20"/>
      <c r="P19" s="20"/>
      <c r="Q19" s="20"/>
      <c r="R19" s="20"/>
      <c r="S19" s="21"/>
      <c r="T19" s="21"/>
    </row>
    <row r="20" ht="19" customHeight="1" spans="1:20">
      <c r="A20" s="96" t="s">
        <v>66</v>
      </c>
      <c r="B20" s="21" t="s">
        <v>67</v>
      </c>
      <c r="C20" s="20">
        <v>1470.250408</v>
      </c>
      <c r="D20" s="20">
        <v>1470.250408</v>
      </c>
      <c r="E20" s="20">
        <v>1470.250408</v>
      </c>
      <c r="F20" s="20"/>
      <c r="G20" s="20"/>
      <c r="H20" s="20"/>
      <c r="I20" s="20"/>
      <c r="J20" s="20"/>
      <c r="K20" s="20"/>
      <c r="L20" s="20"/>
      <c r="M20" s="20"/>
      <c r="N20" s="20"/>
      <c r="O20" s="20"/>
      <c r="P20" s="20"/>
      <c r="Q20" s="20"/>
      <c r="R20" s="20"/>
      <c r="S20" s="21"/>
      <c r="T20" s="21"/>
    </row>
    <row r="21" ht="19" customHeight="1" spans="1:20">
      <c r="A21" s="354" t="s">
        <v>30</v>
      </c>
      <c r="B21" s="355"/>
      <c r="C21" s="20">
        <v>440885.091182</v>
      </c>
      <c r="D21" s="20">
        <v>440885.091182</v>
      </c>
      <c r="E21" s="20">
        <v>16550.260949</v>
      </c>
      <c r="F21" s="20"/>
      <c r="G21" s="20"/>
      <c r="H21" s="20"/>
      <c r="I21" s="20">
        <v>424334.830233</v>
      </c>
      <c r="J21" s="20">
        <v>423274.830233</v>
      </c>
      <c r="K21" s="20"/>
      <c r="L21" s="20"/>
      <c r="M21" s="20"/>
      <c r="N21" s="20">
        <v>1060</v>
      </c>
      <c r="O21" s="20"/>
      <c r="P21" s="20"/>
      <c r="Q21" s="20"/>
      <c r="R21" s="20"/>
      <c r="S21" s="20"/>
      <c r="T21" s="20"/>
    </row>
    <row r="22" customHeight="1" spans="4:4">
      <c r="D22" s="53"/>
    </row>
    <row r="23" customHeight="1" spans="4:4">
      <c r="D23" s="53"/>
    </row>
    <row r="24" customHeight="1" spans="4:4">
      <c r="D24" s="53"/>
    </row>
    <row r="25" customHeight="1" spans="4:4">
      <c r="D25" s="53"/>
    </row>
    <row r="26" customHeight="1" spans="4:4">
      <c r="D26" s="53"/>
    </row>
    <row r="27" customHeight="1" spans="4:4">
      <c r="D27" s="53"/>
    </row>
    <row r="28" customHeight="1" spans="4:4">
      <c r="D28" s="53"/>
    </row>
    <row r="29" customHeight="1" spans="4:4">
      <c r="D29" s="53"/>
    </row>
    <row r="30" customHeight="1" spans="4:4">
      <c r="D30" s="53"/>
    </row>
    <row r="31" customHeight="1" spans="4:4">
      <c r="D31" s="53"/>
    </row>
    <row r="32" customHeight="1" spans="4:4">
      <c r="D32" s="53"/>
    </row>
    <row r="33" customHeight="1" spans="4:4">
      <c r="D33" s="53"/>
    </row>
    <row r="34" customHeight="1" spans="4:4">
      <c r="D34" s="53"/>
    </row>
    <row r="35" customHeight="1" spans="4:4">
      <c r="D35" s="53"/>
    </row>
    <row r="36" customHeight="1" spans="4:4">
      <c r="D36" s="53"/>
    </row>
    <row r="37" customHeight="1" spans="4:4">
      <c r="D37" s="53"/>
    </row>
    <row r="38" customHeight="1" spans="4:4">
      <c r="D38" s="53"/>
    </row>
  </sheetData>
  <mergeCells count="22">
    <mergeCell ref="S1:T1"/>
    <mergeCell ref="A2:T2"/>
    <mergeCell ref="A3:D3"/>
    <mergeCell ref="S3:T3"/>
    <mergeCell ref="D4:N4"/>
    <mergeCell ref="O4:T4"/>
    <mergeCell ref="I5:N5"/>
    <mergeCell ref="A21:B21"/>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9"/>
  <sheetViews>
    <sheetView tabSelected="1" workbookViewId="0">
      <selection activeCell="C8" sqref="C8"/>
    </sheetView>
  </sheetViews>
  <sheetFormatPr defaultColWidth="9.14166666666667" defaultRowHeight="14.25" customHeight="1" outlineLevelCol="6"/>
  <cols>
    <col min="1" max="1" width="27.3333333333333" customWidth="1"/>
    <col min="2" max="2" width="21" style="1" customWidth="1"/>
    <col min="3" max="3" width="59.225" customWidth="1"/>
    <col min="4" max="4" width="10.1083333333333" customWidth="1"/>
    <col min="5" max="5" width="14.6666666666667" customWidth="1"/>
    <col min="6" max="6" width="14" customWidth="1"/>
    <col min="7" max="7" width="13.225" customWidth="1"/>
  </cols>
  <sheetData>
    <row r="1" ht="13.5" customHeight="1" spans="4:7">
      <c r="D1" s="2"/>
      <c r="G1" s="3" t="s">
        <v>1497</v>
      </c>
    </row>
    <row r="2" ht="27.75" customHeight="1" spans="1:7">
      <c r="A2" s="4" t="s">
        <v>1498</v>
      </c>
      <c r="B2" s="4"/>
      <c r="C2" s="4"/>
      <c r="D2" s="4"/>
      <c r="E2" s="4"/>
      <c r="F2" s="4"/>
      <c r="G2" s="4"/>
    </row>
    <row r="3" ht="13.5" customHeight="1" spans="1:7">
      <c r="A3" s="5" t="s">
        <v>2</v>
      </c>
      <c r="B3" s="6"/>
      <c r="C3" s="7"/>
      <c r="D3" s="7"/>
      <c r="E3" s="8"/>
      <c r="F3" s="8"/>
      <c r="G3" s="392" t="s">
        <v>3</v>
      </c>
    </row>
    <row r="4" ht="21.75" customHeight="1" spans="1:7">
      <c r="A4" s="10" t="s">
        <v>348</v>
      </c>
      <c r="B4" s="10" t="s">
        <v>569</v>
      </c>
      <c r="C4" s="10" t="s">
        <v>350</v>
      </c>
      <c r="D4" s="11" t="s">
        <v>1499</v>
      </c>
      <c r="E4" s="12" t="s">
        <v>33</v>
      </c>
      <c r="F4" s="12"/>
      <c r="G4" s="12"/>
    </row>
    <row r="5" ht="21.75" customHeight="1" spans="1:7">
      <c r="A5" s="10"/>
      <c r="B5" s="10"/>
      <c r="C5" s="10"/>
      <c r="D5" s="11"/>
      <c r="E5" s="12" t="s">
        <v>1500</v>
      </c>
      <c r="F5" s="11" t="s">
        <v>1501</v>
      </c>
      <c r="G5" s="11" t="s">
        <v>1502</v>
      </c>
    </row>
    <row r="6" ht="40.5" customHeight="1" spans="1:7">
      <c r="A6" s="10"/>
      <c r="B6" s="10"/>
      <c r="C6" s="10"/>
      <c r="D6" s="11"/>
      <c r="E6" s="12"/>
      <c r="F6" s="11" t="s">
        <v>32</v>
      </c>
      <c r="G6" s="11"/>
    </row>
    <row r="7" ht="15.75" customHeight="1" spans="1:7">
      <c r="A7" s="13">
        <v>1</v>
      </c>
      <c r="B7" s="14">
        <v>2</v>
      </c>
      <c r="C7" s="13">
        <v>3</v>
      </c>
      <c r="D7" s="14">
        <v>4</v>
      </c>
      <c r="E7" s="13">
        <v>8</v>
      </c>
      <c r="F7" s="13">
        <v>9</v>
      </c>
      <c r="G7" s="15">
        <v>10</v>
      </c>
    </row>
    <row r="8" ht="26.25" customHeight="1" spans="1:7">
      <c r="A8" s="16" t="s">
        <v>44</v>
      </c>
      <c r="B8" s="17"/>
      <c r="C8" s="18"/>
      <c r="D8" s="19"/>
      <c r="E8" s="20">
        <v>2232.7</v>
      </c>
      <c r="F8" s="20">
        <v>2232.7</v>
      </c>
      <c r="G8" s="20">
        <v>2232.7</v>
      </c>
    </row>
    <row r="9" ht="24.75" customHeight="1" spans="1:7">
      <c r="A9" s="18"/>
      <c r="B9" s="21" t="s">
        <v>1503</v>
      </c>
      <c r="C9" s="16" t="s">
        <v>583</v>
      </c>
      <c r="D9" s="21" t="s">
        <v>1504</v>
      </c>
      <c r="E9" s="20">
        <v>50</v>
      </c>
      <c r="F9" s="20">
        <v>50</v>
      </c>
      <c r="G9" s="20">
        <v>50</v>
      </c>
    </row>
    <row r="10" ht="24.75" customHeight="1" spans="1:7">
      <c r="A10" s="16"/>
      <c r="B10" s="21" t="s">
        <v>1503</v>
      </c>
      <c r="C10" s="16" t="s">
        <v>599</v>
      </c>
      <c r="D10" s="21" t="s">
        <v>1504</v>
      </c>
      <c r="E10" s="20">
        <v>330</v>
      </c>
      <c r="F10" s="20">
        <v>330</v>
      </c>
      <c r="G10" s="20">
        <v>330</v>
      </c>
    </row>
    <row r="11" ht="24.75" customHeight="1" spans="1:7">
      <c r="A11" s="16"/>
      <c r="B11" s="21" t="s">
        <v>1503</v>
      </c>
      <c r="C11" s="16" t="s">
        <v>603</v>
      </c>
      <c r="D11" s="21" t="s">
        <v>1504</v>
      </c>
      <c r="E11" s="20">
        <v>15</v>
      </c>
      <c r="F11" s="20">
        <v>15</v>
      </c>
      <c r="G11" s="20">
        <v>15</v>
      </c>
    </row>
    <row r="12" ht="24.75" customHeight="1" spans="1:7">
      <c r="A12" s="16"/>
      <c r="B12" s="21" t="s">
        <v>1503</v>
      </c>
      <c r="C12" s="16" t="s">
        <v>609</v>
      </c>
      <c r="D12" s="21" t="s">
        <v>1504</v>
      </c>
      <c r="E12" s="20">
        <v>40</v>
      </c>
      <c r="F12" s="20">
        <v>40</v>
      </c>
      <c r="G12" s="20">
        <v>40</v>
      </c>
    </row>
    <row r="13" ht="24.75" customHeight="1" spans="1:7">
      <c r="A13" s="16"/>
      <c r="B13" s="21" t="s">
        <v>1503</v>
      </c>
      <c r="C13" s="16" t="s">
        <v>595</v>
      </c>
      <c r="D13" s="21" t="s">
        <v>1504</v>
      </c>
      <c r="E13" s="20">
        <v>10</v>
      </c>
      <c r="F13" s="20">
        <v>10</v>
      </c>
      <c r="G13" s="20">
        <v>10</v>
      </c>
    </row>
    <row r="14" ht="24.75" customHeight="1" spans="1:7">
      <c r="A14" s="16"/>
      <c r="B14" s="21" t="s">
        <v>1505</v>
      </c>
      <c r="C14" s="16" t="s">
        <v>574</v>
      </c>
      <c r="D14" s="21" t="s">
        <v>1504</v>
      </c>
      <c r="E14" s="20">
        <v>27</v>
      </c>
      <c r="F14" s="20">
        <v>27</v>
      </c>
      <c r="G14" s="20">
        <v>27</v>
      </c>
    </row>
    <row r="15" ht="24.75" customHeight="1" spans="1:7">
      <c r="A15" s="16"/>
      <c r="B15" s="21" t="s">
        <v>1505</v>
      </c>
      <c r="C15" s="16" t="s">
        <v>591</v>
      </c>
      <c r="D15" s="21" t="s">
        <v>1504</v>
      </c>
      <c r="E15" s="20">
        <v>12</v>
      </c>
      <c r="F15" s="20">
        <v>12</v>
      </c>
      <c r="G15" s="20">
        <v>12</v>
      </c>
    </row>
    <row r="16" ht="24.75" customHeight="1" spans="1:7">
      <c r="A16" s="16"/>
      <c r="B16" s="21" t="s">
        <v>1505</v>
      </c>
      <c r="C16" s="16" t="s">
        <v>589</v>
      </c>
      <c r="D16" s="21" t="s">
        <v>1504</v>
      </c>
      <c r="E16" s="20">
        <v>5</v>
      </c>
      <c r="F16" s="20">
        <v>5</v>
      </c>
      <c r="G16" s="20">
        <v>5</v>
      </c>
    </row>
    <row r="17" ht="24.75" customHeight="1" spans="1:7">
      <c r="A17" s="16"/>
      <c r="B17" s="21" t="s">
        <v>1505</v>
      </c>
      <c r="C17" s="16" t="s">
        <v>580</v>
      </c>
      <c r="D17" s="21" t="s">
        <v>1504</v>
      </c>
      <c r="E17" s="20">
        <v>65</v>
      </c>
      <c r="F17" s="20">
        <v>65</v>
      </c>
      <c r="G17" s="20">
        <v>65</v>
      </c>
    </row>
    <row r="18" ht="24.75" customHeight="1" spans="1:7">
      <c r="A18" s="16"/>
      <c r="B18" s="21" t="s">
        <v>1506</v>
      </c>
      <c r="C18" s="16" t="s">
        <v>607</v>
      </c>
      <c r="D18" s="21" t="s">
        <v>1504</v>
      </c>
      <c r="E18" s="20">
        <v>50</v>
      </c>
      <c r="F18" s="20">
        <v>50</v>
      </c>
      <c r="G18" s="20">
        <v>50</v>
      </c>
    </row>
    <row r="19" ht="24.75" customHeight="1" spans="1:7">
      <c r="A19" s="16"/>
      <c r="B19" s="21" t="s">
        <v>1507</v>
      </c>
      <c r="C19" s="16" t="s">
        <v>586</v>
      </c>
      <c r="D19" s="21" t="s">
        <v>1508</v>
      </c>
      <c r="E19" s="20">
        <v>774</v>
      </c>
      <c r="F19" s="20">
        <v>774</v>
      </c>
      <c r="G19" s="20">
        <v>774</v>
      </c>
    </row>
    <row r="20" ht="24.75" customHeight="1" spans="1:7">
      <c r="A20" s="16"/>
      <c r="B20" s="21" t="s">
        <v>1507</v>
      </c>
      <c r="C20" s="16" t="s">
        <v>605</v>
      </c>
      <c r="D20" s="21" t="s">
        <v>1508</v>
      </c>
      <c r="E20" s="20">
        <v>72</v>
      </c>
      <c r="F20" s="20">
        <v>72</v>
      </c>
      <c r="G20" s="20">
        <v>72</v>
      </c>
    </row>
    <row r="21" ht="24.75" customHeight="1" spans="1:7">
      <c r="A21" s="16"/>
      <c r="B21" s="21" t="s">
        <v>1507</v>
      </c>
      <c r="C21" s="16" t="s">
        <v>601</v>
      </c>
      <c r="D21" s="21" t="s">
        <v>1508</v>
      </c>
      <c r="E21" s="20">
        <v>18.7</v>
      </c>
      <c r="F21" s="20">
        <v>18.7</v>
      </c>
      <c r="G21" s="20">
        <v>18.7</v>
      </c>
    </row>
    <row r="22" ht="24.75" customHeight="1" spans="1:7">
      <c r="A22" s="16"/>
      <c r="B22" s="21" t="s">
        <v>1507</v>
      </c>
      <c r="C22" s="16" t="s">
        <v>593</v>
      </c>
      <c r="D22" s="21" t="s">
        <v>1508</v>
      </c>
      <c r="E22" s="20">
        <v>220</v>
      </c>
      <c r="F22" s="20">
        <v>220</v>
      </c>
      <c r="G22" s="20">
        <v>220</v>
      </c>
    </row>
    <row r="23" ht="24.75" customHeight="1" spans="1:7">
      <c r="A23" s="16"/>
      <c r="B23" s="21" t="s">
        <v>1507</v>
      </c>
      <c r="C23" s="16" t="s">
        <v>611</v>
      </c>
      <c r="D23" s="21" t="s">
        <v>1508</v>
      </c>
      <c r="E23" s="20">
        <v>544</v>
      </c>
      <c r="F23" s="20">
        <v>544</v>
      </c>
      <c r="G23" s="20">
        <v>544</v>
      </c>
    </row>
    <row r="24" ht="24.75" customHeight="1" spans="1:7">
      <c r="A24" s="16" t="s">
        <v>49</v>
      </c>
      <c r="B24" s="21"/>
      <c r="C24" s="16"/>
      <c r="D24" s="21"/>
      <c r="E24" s="20">
        <v>320</v>
      </c>
      <c r="F24" s="20">
        <v>320</v>
      </c>
      <c r="G24" s="20">
        <v>320</v>
      </c>
    </row>
    <row r="25" ht="24.75" customHeight="1" spans="1:7">
      <c r="A25" s="16"/>
      <c r="B25" s="21" t="s">
        <v>1509</v>
      </c>
      <c r="C25" s="16" t="s">
        <v>470</v>
      </c>
      <c r="D25" s="21" t="s">
        <v>1504</v>
      </c>
      <c r="E25" s="20">
        <v>10</v>
      </c>
      <c r="F25" s="20">
        <v>10</v>
      </c>
      <c r="G25" s="20">
        <v>10</v>
      </c>
    </row>
    <row r="26" ht="24.75" customHeight="1" spans="1:7">
      <c r="A26" s="16"/>
      <c r="B26" s="21" t="s">
        <v>1505</v>
      </c>
      <c r="C26" s="16" t="s">
        <v>625</v>
      </c>
      <c r="D26" s="21" t="s">
        <v>1504</v>
      </c>
      <c r="E26" s="20">
        <v>25</v>
      </c>
      <c r="F26" s="20">
        <v>25</v>
      </c>
      <c r="G26" s="20">
        <v>25</v>
      </c>
    </row>
    <row r="27" ht="24.75" customHeight="1" spans="1:7">
      <c r="A27" s="16"/>
      <c r="B27" s="21" t="s">
        <v>1505</v>
      </c>
      <c r="C27" s="16" t="s">
        <v>627</v>
      </c>
      <c r="D27" s="21" t="s">
        <v>1504</v>
      </c>
      <c r="E27" s="20">
        <v>285</v>
      </c>
      <c r="F27" s="20">
        <v>285</v>
      </c>
      <c r="G27" s="20">
        <v>285</v>
      </c>
    </row>
    <row r="28" ht="24.75" customHeight="1" spans="1:7">
      <c r="A28" s="16" t="s">
        <v>51</v>
      </c>
      <c r="B28" s="21"/>
      <c r="C28" s="16"/>
      <c r="D28" s="21"/>
      <c r="E28" s="20">
        <v>85</v>
      </c>
      <c r="F28" s="20">
        <v>85</v>
      </c>
      <c r="G28" s="20">
        <v>85</v>
      </c>
    </row>
    <row r="29" ht="24.75" customHeight="1" spans="1:7">
      <c r="A29" s="16"/>
      <c r="B29" s="21" t="s">
        <v>1503</v>
      </c>
      <c r="C29" s="16" t="s">
        <v>635</v>
      </c>
      <c r="D29" s="21" t="s">
        <v>1504</v>
      </c>
      <c r="E29" s="20">
        <v>35</v>
      </c>
      <c r="F29" s="20">
        <v>35</v>
      </c>
      <c r="G29" s="20">
        <v>35</v>
      </c>
    </row>
    <row r="30" ht="24.75" customHeight="1" spans="1:7">
      <c r="A30" s="16"/>
      <c r="B30" s="21" t="s">
        <v>1506</v>
      </c>
      <c r="C30" s="16" t="s">
        <v>633</v>
      </c>
      <c r="D30" s="21" t="s">
        <v>1504</v>
      </c>
      <c r="E30" s="20">
        <v>50</v>
      </c>
      <c r="F30" s="20">
        <v>50</v>
      </c>
      <c r="G30" s="20">
        <v>50</v>
      </c>
    </row>
    <row r="31" ht="24.75" customHeight="1" spans="1:7">
      <c r="A31" s="16" t="s">
        <v>57</v>
      </c>
      <c r="B31" s="21"/>
      <c r="C31" s="16"/>
      <c r="D31" s="21"/>
      <c r="E31" s="20">
        <v>15</v>
      </c>
      <c r="F31" s="20">
        <v>15</v>
      </c>
      <c r="G31" s="20">
        <v>15</v>
      </c>
    </row>
    <row r="32" ht="24.75" customHeight="1" spans="1:7">
      <c r="A32" s="16"/>
      <c r="B32" s="21" t="s">
        <v>1506</v>
      </c>
      <c r="C32" s="16" t="s">
        <v>646</v>
      </c>
      <c r="D32" s="21" t="s">
        <v>1504</v>
      </c>
      <c r="E32" s="20">
        <v>15</v>
      </c>
      <c r="F32" s="20">
        <v>15</v>
      </c>
      <c r="G32" s="20">
        <v>15</v>
      </c>
    </row>
    <row r="33" ht="24.75" customHeight="1" spans="1:7">
      <c r="A33" s="16" t="s">
        <v>63</v>
      </c>
      <c r="B33" s="21"/>
      <c r="C33" s="16"/>
      <c r="D33" s="21"/>
      <c r="E33" s="20">
        <v>2321.4644</v>
      </c>
      <c r="F33" s="20">
        <v>2321.4644</v>
      </c>
      <c r="G33" s="20">
        <v>2321.4644</v>
      </c>
    </row>
    <row r="34" ht="24.75" customHeight="1" spans="1:7">
      <c r="A34" s="16"/>
      <c r="B34" s="21" t="s">
        <v>1509</v>
      </c>
      <c r="C34" s="16" t="s">
        <v>470</v>
      </c>
      <c r="D34" s="21" t="s">
        <v>1504</v>
      </c>
      <c r="E34" s="20">
        <v>321.4644</v>
      </c>
      <c r="F34" s="20">
        <v>321.4644</v>
      </c>
      <c r="G34" s="20">
        <v>321.4644</v>
      </c>
    </row>
    <row r="35" ht="24.75" customHeight="1" spans="1:7">
      <c r="A35" s="16"/>
      <c r="B35" s="21" t="s">
        <v>1503</v>
      </c>
      <c r="C35" s="16" t="s">
        <v>651</v>
      </c>
      <c r="D35" s="21" t="s">
        <v>1504</v>
      </c>
      <c r="E35" s="20">
        <v>2000</v>
      </c>
      <c r="F35" s="20">
        <v>2000</v>
      </c>
      <c r="G35" s="20">
        <v>2000</v>
      </c>
    </row>
    <row r="36" ht="24.75" customHeight="1" spans="1:7">
      <c r="A36" s="16" t="s">
        <v>65</v>
      </c>
      <c r="B36" s="21"/>
      <c r="C36" s="16"/>
      <c r="D36" s="21"/>
      <c r="E36" s="20">
        <v>22</v>
      </c>
      <c r="F36" s="20">
        <v>22</v>
      </c>
      <c r="G36" s="20">
        <v>22</v>
      </c>
    </row>
    <row r="37" ht="24.75" customHeight="1" spans="1:7">
      <c r="A37" s="16"/>
      <c r="B37" s="21" t="s">
        <v>1506</v>
      </c>
      <c r="C37" s="16" t="s">
        <v>653</v>
      </c>
      <c r="D37" s="21" t="s">
        <v>1504</v>
      </c>
      <c r="E37" s="20">
        <v>11</v>
      </c>
      <c r="F37" s="20">
        <v>11</v>
      </c>
      <c r="G37" s="20">
        <v>11</v>
      </c>
    </row>
    <row r="38" ht="24.75" customHeight="1" spans="1:7">
      <c r="A38" s="16"/>
      <c r="B38" s="21" t="s">
        <v>1506</v>
      </c>
      <c r="C38" s="16" t="s">
        <v>658</v>
      </c>
      <c r="D38" s="21" t="s">
        <v>1504</v>
      </c>
      <c r="E38" s="20">
        <v>11</v>
      </c>
      <c r="F38" s="20">
        <v>11</v>
      </c>
      <c r="G38" s="20">
        <v>11</v>
      </c>
    </row>
    <row r="39" ht="18.75" customHeight="1" spans="1:7">
      <c r="A39" s="22" t="s">
        <v>30</v>
      </c>
      <c r="B39" s="23" t="s">
        <v>1510</v>
      </c>
      <c r="C39" s="24"/>
      <c r="D39" s="25"/>
      <c r="E39" s="20">
        <v>4996.1644</v>
      </c>
      <c r="F39" s="20">
        <v>4996.1644</v>
      </c>
      <c r="G39" s="20">
        <v>4996.1644</v>
      </c>
    </row>
  </sheetData>
  <mergeCells count="11">
    <mergeCell ref="A2:G2"/>
    <mergeCell ref="A3:D3"/>
    <mergeCell ref="E4:G4"/>
    <mergeCell ref="A39:D39"/>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55"/>
  <sheetViews>
    <sheetView workbookViewId="0">
      <selection activeCell="I26" sqref="I26"/>
    </sheetView>
  </sheetViews>
  <sheetFormatPr defaultColWidth="9.14166666666667" defaultRowHeight="14.25" customHeight="1"/>
  <cols>
    <col min="1" max="1" width="14.775" customWidth="1"/>
    <col min="2" max="2" width="27.775" style="1" customWidth="1"/>
    <col min="3" max="3" width="15.4416666666667" customWidth="1"/>
    <col min="4" max="4" width="15" customWidth="1"/>
    <col min="5" max="5" width="18.85" customWidth="1"/>
    <col min="6" max="6" width="11.5583333333333" customWidth="1"/>
    <col min="7" max="7" width="18.85" customWidth="1"/>
    <col min="8" max="8" width="15.8916666666667" customWidth="1"/>
    <col min="9" max="9" width="11.4416666666667" customWidth="1"/>
    <col min="10" max="10" width="11.8916666666667" customWidth="1"/>
    <col min="11" max="11" width="9.775" customWidth="1"/>
    <col min="12" max="12" width="11.225" customWidth="1"/>
    <col min="13" max="13" width="14.5583333333333" customWidth="1"/>
    <col min="14" max="14" width="9.55833333333333" customWidth="1"/>
    <col min="15" max="15" width="9.225" customWidth="1"/>
    <col min="16" max="16" width="10.1083333333333" customWidth="1"/>
    <col min="17" max="17" width="11.1083333333333" customWidth="1"/>
  </cols>
  <sheetData>
    <row r="1" ht="15.75" customHeight="1" spans="17:17">
      <c r="Q1" s="62" t="s">
        <v>68</v>
      </c>
    </row>
    <row r="2" ht="28.5" customHeight="1" spans="1:17">
      <c r="A2" s="4" t="s">
        <v>69</v>
      </c>
      <c r="B2" s="4"/>
      <c r="C2" s="4"/>
      <c r="D2" s="4"/>
      <c r="E2" s="4"/>
      <c r="F2" s="4"/>
      <c r="G2" s="4"/>
      <c r="H2" s="4"/>
      <c r="I2" s="4"/>
      <c r="J2" s="4"/>
      <c r="K2" s="4"/>
      <c r="L2" s="4"/>
      <c r="M2" s="4"/>
      <c r="N2" s="4"/>
      <c r="O2" s="4"/>
      <c r="P2" s="4"/>
      <c r="Q2" s="4"/>
    </row>
    <row r="3" ht="23" customHeight="1" spans="1:17">
      <c r="A3" s="318" t="s">
        <v>2</v>
      </c>
      <c r="B3" s="319"/>
      <c r="C3" s="107"/>
      <c r="D3" s="8"/>
      <c r="E3" s="107"/>
      <c r="F3" s="8"/>
      <c r="G3" s="107"/>
      <c r="H3" s="8"/>
      <c r="I3" s="8"/>
      <c r="J3" s="8"/>
      <c r="K3" s="107"/>
      <c r="L3" s="8"/>
      <c r="M3" s="107"/>
      <c r="N3" s="107"/>
      <c r="O3" s="8"/>
      <c r="P3" s="8"/>
      <c r="Q3" s="386" t="s">
        <v>3</v>
      </c>
    </row>
    <row r="4" ht="17.25" customHeight="1" spans="1:17">
      <c r="A4" s="320" t="s">
        <v>70</v>
      </c>
      <c r="B4" s="321" t="s">
        <v>71</v>
      </c>
      <c r="C4" s="322" t="s">
        <v>30</v>
      </c>
      <c r="D4" s="323" t="s">
        <v>72</v>
      </c>
      <c r="E4" s="12"/>
      <c r="F4" s="323" t="s">
        <v>73</v>
      </c>
      <c r="G4" s="12"/>
      <c r="H4" s="324" t="s">
        <v>33</v>
      </c>
      <c r="I4" s="331" t="s">
        <v>34</v>
      </c>
      <c r="J4" s="332" t="s">
        <v>74</v>
      </c>
      <c r="K4" s="333" t="s">
        <v>35</v>
      </c>
      <c r="L4" s="323" t="s">
        <v>37</v>
      </c>
      <c r="M4" s="334"/>
      <c r="N4" s="334"/>
      <c r="O4" s="334"/>
      <c r="P4" s="334"/>
      <c r="Q4" s="338"/>
    </row>
    <row r="5" ht="39" customHeight="1" spans="1:17">
      <c r="A5" s="12"/>
      <c r="B5" s="325"/>
      <c r="C5" s="326"/>
      <c r="D5" s="326" t="s">
        <v>30</v>
      </c>
      <c r="E5" s="326" t="s">
        <v>75</v>
      </c>
      <c r="F5" s="326" t="s">
        <v>30</v>
      </c>
      <c r="G5" s="327" t="s">
        <v>75</v>
      </c>
      <c r="H5" s="326"/>
      <c r="I5" s="326"/>
      <c r="J5" s="326"/>
      <c r="K5" s="327"/>
      <c r="L5" s="326" t="s">
        <v>32</v>
      </c>
      <c r="M5" s="335" t="s">
        <v>76</v>
      </c>
      <c r="N5" s="335" t="s">
        <v>77</v>
      </c>
      <c r="O5" s="335" t="s">
        <v>78</v>
      </c>
      <c r="P5" s="335" t="s">
        <v>79</v>
      </c>
      <c r="Q5" s="335" t="s">
        <v>80</v>
      </c>
    </row>
    <row r="6" ht="16.5" customHeight="1" spans="1:17">
      <c r="A6" s="12">
        <v>1</v>
      </c>
      <c r="B6" s="325">
        <v>2</v>
      </c>
      <c r="C6" s="326">
        <v>3</v>
      </c>
      <c r="D6" s="326">
        <v>4</v>
      </c>
      <c r="E6" s="328">
        <v>5</v>
      </c>
      <c r="F6" s="329">
        <v>6</v>
      </c>
      <c r="G6" s="328">
        <v>7</v>
      </c>
      <c r="H6" s="329">
        <v>8</v>
      </c>
      <c r="I6" s="328">
        <v>9</v>
      </c>
      <c r="J6" s="328">
        <v>10</v>
      </c>
      <c r="K6" s="328">
        <v>11</v>
      </c>
      <c r="L6" s="328">
        <v>12</v>
      </c>
      <c r="M6" s="336">
        <v>13</v>
      </c>
      <c r="N6" s="337">
        <v>14</v>
      </c>
      <c r="O6" s="337">
        <v>15</v>
      </c>
      <c r="P6" s="337">
        <v>16</v>
      </c>
      <c r="Q6" s="337">
        <v>17</v>
      </c>
    </row>
    <row r="7" ht="19.5" customHeight="1" spans="1:17">
      <c r="A7" s="16" t="s">
        <v>81</v>
      </c>
      <c r="B7" s="21" t="s">
        <v>82</v>
      </c>
      <c r="C7" s="20">
        <v>6717.934884</v>
      </c>
      <c r="D7" s="20">
        <v>6717.934884</v>
      </c>
      <c r="E7" s="20">
        <v>1415.934884</v>
      </c>
      <c r="F7" s="20"/>
      <c r="G7" s="20"/>
      <c r="H7" s="20">
        <v>1415.934884</v>
      </c>
      <c r="I7" s="20"/>
      <c r="J7" s="20"/>
      <c r="K7" s="20"/>
      <c r="L7" s="20">
        <v>5302</v>
      </c>
      <c r="M7" s="20">
        <v>5302</v>
      </c>
      <c r="N7" s="20"/>
      <c r="O7" s="20"/>
      <c r="P7" s="20"/>
      <c r="Q7" s="20"/>
    </row>
    <row r="8" ht="19.5" customHeight="1" spans="1:17">
      <c r="A8" s="96" t="s">
        <v>83</v>
      </c>
      <c r="B8" s="21" t="s">
        <v>84</v>
      </c>
      <c r="C8" s="20">
        <v>6677.087659</v>
      </c>
      <c r="D8" s="20">
        <v>6677.087659</v>
      </c>
      <c r="E8" s="20">
        <v>1375.087659</v>
      </c>
      <c r="F8" s="20"/>
      <c r="G8" s="20"/>
      <c r="H8" s="20">
        <v>1375.087659</v>
      </c>
      <c r="I8" s="20"/>
      <c r="J8" s="20"/>
      <c r="K8" s="20"/>
      <c r="L8" s="20">
        <v>5302</v>
      </c>
      <c r="M8" s="20">
        <v>5302</v>
      </c>
      <c r="N8" s="20"/>
      <c r="O8" s="20"/>
      <c r="P8" s="20"/>
      <c r="Q8" s="20"/>
    </row>
    <row r="9" ht="19.5" customHeight="1" spans="1:17">
      <c r="A9" s="244" t="s">
        <v>85</v>
      </c>
      <c r="B9" s="21" t="s">
        <v>86</v>
      </c>
      <c r="C9" s="20">
        <v>53.530063</v>
      </c>
      <c r="D9" s="20">
        <v>53.530063</v>
      </c>
      <c r="E9" s="20">
        <v>53.530063</v>
      </c>
      <c r="F9" s="20"/>
      <c r="G9" s="20"/>
      <c r="H9" s="20">
        <v>53.530063</v>
      </c>
      <c r="I9" s="20"/>
      <c r="J9" s="20"/>
      <c r="K9" s="20"/>
      <c r="L9" s="20"/>
      <c r="M9" s="20"/>
      <c r="N9" s="20"/>
      <c r="O9" s="20"/>
      <c r="P9" s="20"/>
      <c r="Q9" s="20"/>
    </row>
    <row r="10" ht="19.5" customHeight="1" spans="1:17">
      <c r="A10" s="244" t="s">
        <v>87</v>
      </c>
      <c r="B10" s="21" t="s">
        <v>88</v>
      </c>
      <c r="C10" s="20">
        <v>566.338445</v>
      </c>
      <c r="D10" s="20">
        <v>566.338445</v>
      </c>
      <c r="E10" s="20">
        <v>566.338445</v>
      </c>
      <c r="F10" s="20"/>
      <c r="G10" s="20"/>
      <c r="H10" s="20">
        <v>566.338445</v>
      </c>
      <c r="I10" s="20"/>
      <c r="J10" s="20"/>
      <c r="K10" s="20"/>
      <c r="L10" s="20"/>
      <c r="M10" s="20"/>
      <c r="N10" s="20"/>
      <c r="O10" s="20"/>
      <c r="P10" s="20"/>
      <c r="Q10" s="20"/>
    </row>
    <row r="11" ht="19.5" customHeight="1" spans="1:17">
      <c r="A11" s="244" t="s">
        <v>89</v>
      </c>
      <c r="B11" s="21" t="s">
        <v>90</v>
      </c>
      <c r="C11" s="20">
        <v>4918.648718</v>
      </c>
      <c r="D11" s="20">
        <v>4918.648718</v>
      </c>
      <c r="E11" s="20">
        <v>733.648718</v>
      </c>
      <c r="F11" s="20"/>
      <c r="G11" s="20"/>
      <c r="H11" s="20">
        <v>733.648718</v>
      </c>
      <c r="I11" s="20"/>
      <c r="J11" s="20"/>
      <c r="K11" s="20"/>
      <c r="L11" s="20">
        <v>4185</v>
      </c>
      <c r="M11" s="20">
        <v>4185</v>
      </c>
      <c r="N11" s="20"/>
      <c r="O11" s="20"/>
      <c r="P11" s="20"/>
      <c r="Q11" s="20"/>
    </row>
    <row r="12" ht="19.5" customHeight="1" spans="1:17">
      <c r="A12" s="244" t="s">
        <v>91</v>
      </c>
      <c r="B12" s="21" t="s">
        <v>92</v>
      </c>
      <c r="C12" s="20">
        <v>1117</v>
      </c>
      <c r="D12" s="20">
        <v>1117</v>
      </c>
      <c r="E12" s="20"/>
      <c r="F12" s="20"/>
      <c r="G12" s="20"/>
      <c r="H12" s="20"/>
      <c r="I12" s="20"/>
      <c r="J12" s="20"/>
      <c r="K12" s="20"/>
      <c r="L12" s="20">
        <v>1117</v>
      </c>
      <c r="M12" s="20">
        <v>1117</v>
      </c>
      <c r="N12" s="20"/>
      <c r="O12" s="20"/>
      <c r="P12" s="20"/>
      <c r="Q12" s="20"/>
    </row>
    <row r="13" ht="19.5" customHeight="1" spans="1:17">
      <c r="A13" s="244" t="s">
        <v>93</v>
      </c>
      <c r="B13" s="21" t="s">
        <v>94</v>
      </c>
      <c r="C13" s="20">
        <v>21.570433</v>
      </c>
      <c r="D13" s="20">
        <v>21.570433</v>
      </c>
      <c r="E13" s="20">
        <v>21.570433</v>
      </c>
      <c r="F13" s="20"/>
      <c r="G13" s="20"/>
      <c r="H13" s="20">
        <v>21.570433</v>
      </c>
      <c r="I13" s="20"/>
      <c r="J13" s="20"/>
      <c r="K13" s="20"/>
      <c r="L13" s="20"/>
      <c r="M13" s="20"/>
      <c r="N13" s="20"/>
      <c r="O13" s="20"/>
      <c r="P13" s="20"/>
      <c r="Q13" s="20"/>
    </row>
    <row r="14" ht="19.5" customHeight="1" spans="1:17">
      <c r="A14" s="96" t="s">
        <v>95</v>
      </c>
      <c r="B14" s="21" t="s">
        <v>96</v>
      </c>
      <c r="C14" s="20">
        <v>19.767652</v>
      </c>
      <c r="D14" s="20">
        <v>19.767652</v>
      </c>
      <c r="E14" s="20">
        <v>19.767652</v>
      </c>
      <c r="F14" s="20"/>
      <c r="G14" s="20"/>
      <c r="H14" s="20">
        <v>19.767652</v>
      </c>
      <c r="I14" s="20"/>
      <c r="J14" s="20"/>
      <c r="K14" s="20"/>
      <c r="L14" s="20"/>
      <c r="M14" s="20"/>
      <c r="N14" s="20"/>
      <c r="O14" s="20"/>
      <c r="P14" s="20"/>
      <c r="Q14" s="20"/>
    </row>
    <row r="15" ht="19.5" customHeight="1" spans="1:17">
      <c r="A15" s="244" t="s">
        <v>97</v>
      </c>
      <c r="B15" s="21" t="s">
        <v>98</v>
      </c>
      <c r="C15" s="20">
        <v>19.767652</v>
      </c>
      <c r="D15" s="20">
        <v>19.767652</v>
      </c>
      <c r="E15" s="20">
        <v>19.767652</v>
      </c>
      <c r="F15" s="20"/>
      <c r="G15" s="20"/>
      <c r="H15" s="20">
        <v>19.767652</v>
      </c>
      <c r="I15" s="20"/>
      <c r="J15" s="20"/>
      <c r="K15" s="20"/>
      <c r="L15" s="20"/>
      <c r="M15" s="20"/>
      <c r="N15" s="20"/>
      <c r="O15" s="20"/>
      <c r="P15" s="20"/>
      <c r="Q15" s="20"/>
    </row>
    <row r="16" ht="19.5" customHeight="1" spans="1:17">
      <c r="A16" s="96" t="s">
        <v>99</v>
      </c>
      <c r="B16" s="21" t="s">
        <v>100</v>
      </c>
      <c r="C16" s="20">
        <v>21.079573</v>
      </c>
      <c r="D16" s="20">
        <v>21.079573</v>
      </c>
      <c r="E16" s="20">
        <v>21.079573</v>
      </c>
      <c r="F16" s="20"/>
      <c r="G16" s="20"/>
      <c r="H16" s="20">
        <v>21.079573</v>
      </c>
      <c r="I16" s="20"/>
      <c r="J16" s="20"/>
      <c r="K16" s="20"/>
      <c r="L16" s="20"/>
      <c r="M16" s="20"/>
      <c r="N16" s="20"/>
      <c r="O16" s="20"/>
      <c r="P16" s="20"/>
      <c r="Q16" s="20"/>
    </row>
    <row r="17" ht="19.5" customHeight="1" spans="1:17">
      <c r="A17" s="244" t="s">
        <v>101</v>
      </c>
      <c r="B17" s="21" t="s">
        <v>100</v>
      </c>
      <c r="C17" s="20">
        <v>21.079573</v>
      </c>
      <c r="D17" s="20">
        <v>21.079573</v>
      </c>
      <c r="E17" s="20">
        <v>21.079573</v>
      </c>
      <c r="F17" s="20"/>
      <c r="G17" s="20"/>
      <c r="H17" s="20">
        <v>21.079573</v>
      </c>
      <c r="I17" s="20"/>
      <c r="J17" s="20"/>
      <c r="K17" s="20"/>
      <c r="L17" s="20"/>
      <c r="M17" s="20"/>
      <c r="N17" s="20"/>
      <c r="O17" s="20"/>
      <c r="P17" s="20"/>
      <c r="Q17" s="20"/>
    </row>
    <row r="18" ht="19.5" customHeight="1" spans="1:17">
      <c r="A18" s="16" t="s">
        <v>102</v>
      </c>
      <c r="B18" s="21" t="s">
        <v>103</v>
      </c>
      <c r="C18" s="20">
        <v>429605.605848</v>
      </c>
      <c r="D18" s="20">
        <v>157349.356905</v>
      </c>
      <c r="E18" s="20">
        <v>9865.475615</v>
      </c>
      <c r="F18" s="20">
        <v>272256.248943</v>
      </c>
      <c r="G18" s="20">
        <v>4664.7</v>
      </c>
      <c r="H18" s="20">
        <v>14530.175615</v>
      </c>
      <c r="I18" s="20"/>
      <c r="J18" s="20"/>
      <c r="K18" s="20"/>
      <c r="L18" s="20">
        <v>415075.430233</v>
      </c>
      <c r="M18" s="20">
        <v>414015.430233</v>
      </c>
      <c r="N18" s="20"/>
      <c r="O18" s="20"/>
      <c r="P18" s="20"/>
      <c r="Q18" s="20">
        <v>1060</v>
      </c>
    </row>
    <row r="19" ht="19.5" customHeight="1" spans="1:17">
      <c r="A19" s="96" t="s">
        <v>104</v>
      </c>
      <c r="B19" s="21" t="s">
        <v>105</v>
      </c>
      <c r="C19" s="20">
        <v>1824.173935</v>
      </c>
      <c r="D19" s="20">
        <v>984.173935</v>
      </c>
      <c r="E19" s="20">
        <v>984.173935</v>
      </c>
      <c r="F19" s="20">
        <v>840</v>
      </c>
      <c r="G19" s="20">
        <v>390</v>
      </c>
      <c r="H19" s="20">
        <v>1374.173935</v>
      </c>
      <c r="I19" s="20"/>
      <c r="J19" s="20"/>
      <c r="K19" s="20"/>
      <c r="L19" s="20">
        <v>450</v>
      </c>
      <c r="M19" s="20"/>
      <c r="N19" s="20"/>
      <c r="O19" s="20"/>
      <c r="P19" s="20"/>
      <c r="Q19" s="20">
        <v>450</v>
      </c>
    </row>
    <row r="20" ht="19.5" customHeight="1" spans="1:17">
      <c r="A20" s="244" t="s">
        <v>106</v>
      </c>
      <c r="B20" s="21" t="s">
        <v>107</v>
      </c>
      <c r="C20" s="20">
        <v>766.924513</v>
      </c>
      <c r="D20" s="20">
        <v>766.924513</v>
      </c>
      <c r="E20" s="20">
        <v>766.924513</v>
      </c>
      <c r="F20" s="20"/>
      <c r="G20" s="20"/>
      <c r="H20" s="20">
        <v>766.924513</v>
      </c>
      <c r="I20" s="20"/>
      <c r="J20" s="20"/>
      <c r="K20" s="20"/>
      <c r="L20" s="20"/>
      <c r="M20" s="20"/>
      <c r="N20" s="20"/>
      <c r="O20" s="20"/>
      <c r="P20" s="20"/>
      <c r="Q20" s="20"/>
    </row>
    <row r="21" ht="19.5" customHeight="1" spans="1:17">
      <c r="A21" s="244" t="s">
        <v>108</v>
      </c>
      <c r="B21" s="21" t="s">
        <v>109</v>
      </c>
      <c r="C21" s="20">
        <v>667.249422</v>
      </c>
      <c r="D21" s="20">
        <v>217.249422</v>
      </c>
      <c r="E21" s="20">
        <v>217.249422</v>
      </c>
      <c r="F21" s="20">
        <v>450</v>
      </c>
      <c r="G21" s="20"/>
      <c r="H21" s="20">
        <v>217.249422</v>
      </c>
      <c r="I21" s="20"/>
      <c r="J21" s="20"/>
      <c r="K21" s="20"/>
      <c r="L21" s="20">
        <v>450</v>
      </c>
      <c r="M21" s="20"/>
      <c r="N21" s="20"/>
      <c r="O21" s="20"/>
      <c r="P21" s="20"/>
      <c r="Q21" s="20">
        <v>450</v>
      </c>
    </row>
    <row r="22" ht="19.5" customHeight="1" spans="1:17">
      <c r="A22" s="244" t="s">
        <v>110</v>
      </c>
      <c r="B22" s="21" t="s">
        <v>111</v>
      </c>
      <c r="C22" s="20">
        <v>390</v>
      </c>
      <c r="D22" s="20"/>
      <c r="E22" s="20"/>
      <c r="F22" s="20">
        <v>390</v>
      </c>
      <c r="G22" s="20">
        <v>390</v>
      </c>
      <c r="H22" s="20">
        <v>390</v>
      </c>
      <c r="I22" s="20"/>
      <c r="J22" s="20"/>
      <c r="K22" s="20"/>
      <c r="L22" s="20"/>
      <c r="M22" s="20"/>
      <c r="N22" s="20"/>
      <c r="O22" s="20"/>
      <c r="P22" s="20"/>
      <c r="Q22" s="20"/>
    </row>
    <row r="23" ht="19.5" customHeight="1" spans="1:17">
      <c r="A23" s="96" t="s">
        <v>112</v>
      </c>
      <c r="B23" s="21" t="s">
        <v>113</v>
      </c>
      <c r="C23" s="20">
        <v>414250.197593</v>
      </c>
      <c r="D23" s="20">
        <v>147696.64865</v>
      </c>
      <c r="E23" s="20">
        <v>3300.96736</v>
      </c>
      <c r="F23" s="20">
        <v>266553.548943</v>
      </c>
      <c r="G23" s="20">
        <v>22</v>
      </c>
      <c r="H23" s="20">
        <v>3322.96736</v>
      </c>
      <c r="I23" s="20"/>
      <c r="J23" s="20"/>
      <c r="K23" s="20"/>
      <c r="L23" s="20">
        <v>410927.230233</v>
      </c>
      <c r="M23" s="20">
        <v>410927.230233</v>
      </c>
      <c r="N23" s="20"/>
      <c r="O23" s="20"/>
      <c r="P23" s="20"/>
      <c r="Q23" s="20"/>
    </row>
    <row r="24" ht="19.5" customHeight="1" spans="1:17">
      <c r="A24" s="244" t="s">
        <v>114</v>
      </c>
      <c r="B24" s="21" t="s">
        <v>115</v>
      </c>
      <c r="C24" s="20">
        <v>272584</v>
      </c>
      <c r="D24" s="20">
        <v>106678.9831</v>
      </c>
      <c r="E24" s="20">
        <v>1354</v>
      </c>
      <c r="F24" s="20">
        <v>165905.0169</v>
      </c>
      <c r="G24" s="20"/>
      <c r="H24" s="20">
        <v>1354</v>
      </c>
      <c r="I24" s="20"/>
      <c r="J24" s="20"/>
      <c r="K24" s="20"/>
      <c r="L24" s="20">
        <v>271230</v>
      </c>
      <c r="M24" s="20">
        <v>271230</v>
      </c>
      <c r="N24" s="20"/>
      <c r="O24" s="20"/>
      <c r="P24" s="20"/>
      <c r="Q24" s="20"/>
    </row>
    <row r="25" ht="19.5" customHeight="1" spans="1:17">
      <c r="A25" s="244" t="s">
        <v>116</v>
      </c>
      <c r="B25" s="21" t="s">
        <v>117</v>
      </c>
      <c r="C25" s="20">
        <v>51328.018233</v>
      </c>
      <c r="D25" s="20">
        <v>9197.65819</v>
      </c>
      <c r="E25" s="20">
        <v>185</v>
      </c>
      <c r="F25" s="20">
        <v>42130.360043</v>
      </c>
      <c r="G25" s="20">
        <v>22</v>
      </c>
      <c r="H25" s="20">
        <v>207</v>
      </c>
      <c r="I25" s="20"/>
      <c r="J25" s="20"/>
      <c r="K25" s="20"/>
      <c r="L25" s="20">
        <v>51121.018233</v>
      </c>
      <c r="M25" s="20">
        <v>51121.018233</v>
      </c>
      <c r="N25" s="20"/>
      <c r="O25" s="20"/>
      <c r="P25" s="20"/>
      <c r="Q25" s="20"/>
    </row>
    <row r="26" ht="19.5" customHeight="1" spans="1:17">
      <c r="A26" s="244" t="s">
        <v>118</v>
      </c>
      <c r="B26" s="21" t="s">
        <v>119</v>
      </c>
      <c r="C26" s="20">
        <v>20279.17936</v>
      </c>
      <c r="D26" s="20">
        <v>9261.00736</v>
      </c>
      <c r="E26" s="20">
        <v>1301.96736</v>
      </c>
      <c r="F26" s="20">
        <v>11018.172</v>
      </c>
      <c r="G26" s="20"/>
      <c r="H26" s="20">
        <v>1301.96736</v>
      </c>
      <c r="I26" s="20"/>
      <c r="J26" s="20"/>
      <c r="K26" s="20"/>
      <c r="L26" s="20">
        <v>18977.212</v>
      </c>
      <c r="M26" s="20">
        <v>18977.212</v>
      </c>
      <c r="N26" s="20"/>
      <c r="O26" s="20"/>
      <c r="P26" s="20"/>
      <c r="Q26" s="20"/>
    </row>
    <row r="27" ht="19.5" customHeight="1" spans="1:17">
      <c r="A27" s="244" t="s">
        <v>120</v>
      </c>
      <c r="B27" s="21" t="s">
        <v>121</v>
      </c>
      <c r="C27" s="20">
        <v>70059</v>
      </c>
      <c r="D27" s="20">
        <v>22559</v>
      </c>
      <c r="E27" s="20">
        <v>460</v>
      </c>
      <c r="F27" s="20">
        <v>47500</v>
      </c>
      <c r="G27" s="20"/>
      <c r="H27" s="20">
        <v>460</v>
      </c>
      <c r="I27" s="20"/>
      <c r="J27" s="20"/>
      <c r="K27" s="20"/>
      <c r="L27" s="20">
        <v>69599</v>
      </c>
      <c r="M27" s="20">
        <v>69599</v>
      </c>
      <c r="N27" s="20"/>
      <c r="O27" s="20"/>
      <c r="P27" s="20"/>
      <c r="Q27" s="20"/>
    </row>
    <row r="28" ht="19.5" customHeight="1" spans="1:17">
      <c r="A28" s="96" t="s">
        <v>122</v>
      </c>
      <c r="B28" s="21" t="s">
        <v>123</v>
      </c>
      <c r="C28" s="20">
        <v>72</v>
      </c>
      <c r="D28" s="20"/>
      <c r="E28" s="20"/>
      <c r="F28" s="20">
        <v>72</v>
      </c>
      <c r="G28" s="20">
        <v>72</v>
      </c>
      <c r="H28" s="20">
        <v>72</v>
      </c>
      <c r="I28" s="20"/>
      <c r="J28" s="20"/>
      <c r="K28" s="20"/>
      <c r="L28" s="20"/>
      <c r="M28" s="20"/>
      <c r="N28" s="20"/>
      <c r="O28" s="20"/>
      <c r="P28" s="20"/>
      <c r="Q28" s="20"/>
    </row>
    <row r="29" ht="19.5" customHeight="1" spans="1:17">
      <c r="A29" s="244" t="s">
        <v>124</v>
      </c>
      <c r="B29" s="21" t="s">
        <v>125</v>
      </c>
      <c r="C29" s="20">
        <v>72</v>
      </c>
      <c r="D29" s="20"/>
      <c r="E29" s="20"/>
      <c r="F29" s="20">
        <v>72</v>
      </c>
      <c r="G29" s="20">
        <v>72</v>
      </c>
      <c r="H29" s="20">
        <v>72</v>
      </c>
      <c r="I29" s="20"/>
      <c r="J29" s="20"/>
      <c r="K29" s="20"/>
      <c r="L29" s="20"/>
      <c r="M29" s="20"/>
      <c r="N29" s="20"/>
      <c r="O29" s="20"/>
      <c r="P29" s="20"/>
      <c r="Q29" s="20"/>
    </row>
    <row r="30" ht="19.5" customHeight="1" spans="1:17">
      <c r="A30" s="96" t="s">
        <v>126</v>
      </c>
      <c r="B30" s="21" t="s">
        <v>127</v>
      </c>
      <c r="C30" s="20">
        <v>9051.949669</v>
      </c>
      <c r="D30" s="20">
        <v>5152.949669</v>
      </c>
      <c r="E30" s="20">
        <v>5152.949669</v>
      </c>
      <c r="F30" s="20">
        <v>3899</v>
      </c>
      <c r="G30" s="20">
        <v>3289</v>
      </c>
      <c r="H30" s="20">
        <v>8441.949669</v>
      </c>
      <c r="I30" s="20"/>
      <c r="J30" s="20"/>
      <c r="K30" s="20"/>
      <c r="L30" s="20">
        <v>610</v>
      </c>
      <c r="M30" s="20"/>
      <c r="N30" s="20"/>
      <c r="O30" s="20"/>
      <c r="P30" s="20"/>
      <c r="Q30" s="20">
        <v>610</v>
      </c>
    </row>
    <row r="31" ht="19.5" customHeight="1" spans="1:17">
      <c r="A31" s="244" t="s">
        <v>128</v>
      </c>
      <c r="B31" s="21" t="s">
        <v>129</v>
      </c>
      <c r="C31" s="20">
        <v>2461.753794</v>
      </c>
      <c r="D31" s="20">
        <v>1671.753794</v>
      </c>
      <c r="E31" s="20">
        <v>1671.753794</v>
      </c>
      <c r="F31" s="20">
        <v>790</v>
      </c>
      <c r="G31" s="20">
        <v>310</v>
      </c>
      <c r="H31" s="20">
        <v>1981.753794</v>
      </c>
      <c r="I31" s="20"/>
      <c r="J31" s="20"/>
      <c r="K31" s="20"/>
      <c r="L31" s="20">
        <v>480</v>
      </c>
      <c r="M31" s="20"/>
      <c r="N31" s="20"/>
      <c r="O31" s="20"/>
      <c r="P31" s="20"/>
      <c r="Q31" s="20">
        <v>480</v>
      </c>
    </row>
    <row r="32" ht="19.5" customHeight="1" spans="1:17">
      <c r="A32" s="244" t="s">
        <v>130</v>
      </c>
      <c r="B32" s="21" t="s">
        <v>131</v>
      </c>
      <c r="C32" s="20">
        <v>904.918319</v>
      </c>
      <c r="D32" s="20">
        <v>689.918319</v>
      </c>
      <c r="E32" s="20">
        <v>689.918319</v>
      </c>
      <c r="F32" s="20">
        <v>215</v>
      </c>
      <c r="G32" s="20">
        <v>85</v>
      </c>
      <c r="H32" s="20">
        <v>774.918319</v>
      </c>
      <c r="I32" s="20"/>
      <c r="J32" s="20"/>
      <c r="K32" s="20"/>
      <c r="L32" s="20">
        <v>130</v>
      </c>
      <c r="M32" s="20"/>
      <c r="N32" s="20"/>
      <c r="O32" s="20"/>
      <c r="P32" s="20"/>
      <c r="Q32" s="20">
        <v>130</v>
      </c>
    </row>
    <row r="33" ht="19.5" customHeight="1" spans="1:17">
      <c r="A33" s="244" t="s">
        <v>132</v>
      </c>
      <c r="B33" s="21" t="s">
        <v>133</v>
      </c>
      <c r="C33" s="20">
        <v>708.710305</v>
      </c>
      <c r="D33" s="20">
        <v>708.710305</v>
      </c>
      <c r="E33" s="20">
        <v>708.710305</v>
      </c>
      <c r="F33" s="20"/>
      <c r="G33" s="20"/>
      <c r="H33" s="20">
        <v>708.710305</v>
      </c>
      <c r="I33" s="20"/>
      <c r="J33" s="20"/>
      <c r="K33" s="20"/>
      <c r="L33" s="20"/>
      <c r="M33" s="20"/>
      <c r="N33" s="20"/>
      <c r="O33" s="20"/>
      <c r="P33" s="20"/>
      <c r="Q33" s="20"/>
    </row>
    <row r="34" ht="19.5" customHeight="1" spans="1:17">
      <c r="A34" s="244" t="s">
        <v>134</v>
      </c>
      <c r="B34" s="21" t="s">
        <v>135</v>
      </c>
      <c r="C34" s="20">
        <v>1125.955322</v>
      </c>
      <c r="D34" s="20">
        <v>1125.955322</v>
      </c>
      <c r="E34" s="20">
        <v>1125.955322</v>
      </c>
      <c r="F34" s="20"/>
      <c r="G34" s="20"/>
      <c r="H34" s="20">
        <v>1125.955322</v>
      </c>
      <c r="I34" s="20"/>
      <c r="J34" s="20"/>
      <c r="K34" s="20"/>
      <c r="L34" s="20"/>
      <c r="M34" s="20"/>
      <c r="N34" s="20"/>
      <c r="O34" s="20"/>
      <c r="P34" s="20"/>
      <c r="Q34" s="20"/>
    </row>
    <row r="35" ht="19.5" customHeight="1" spans="1:17">
      <c r="A35" s="244" t="s">
        <v>136</v>
      </c>
      <c r="B35" s="21" t="s">
        <v>137</v>
      </c>
      <c r="C35" s="20">
        <v>2956.611929</v>
      </c>
      <c r="D35" s="20">
        <v>956.611929</v>
      </c>
      <c r="E35" s="20">
        <v>956.611929</v>
      </c>
      <c r="F35" s="20">
        <v>2000</v>
      </c>
      <c r="G35" s="20">
        <v>2000</v>
      </c>
      <c r="H35" s="20">
        <v>2956.611929</v>
      </c>
      <c r="I35" s="20"/>
      <c r="J35" s="20"/>
      <c r="K35" s="20"/>
      <c r="L35" s="20"/>
      <c r="M35" s="20"/>
      <c r="N35" s="20"/>
      <c r="O35" s="20"/>
      <c r="P35" s="20"/>
      <c r="Q35" s="20"/>
    </row>
    <row r="36" ht="19.5" customHeight="1" spans="1:17">
      <c r="A36" s="244" t="s">
        <v>138</v>
      </c>
      <c r="B36" s="21" t="s">
        <v>139</v>
      </c>
      <c r="C36" s="20">
        <v>789</v>
      </c>
      <c r="D36" s="20"/>
      <c r="E36" s="20"/>
      <c r="F36" s="20">
        <v>789</v>
      </c>
      <c r="G36" s="20">
        <v>789</v>
      </c>
      <c r="H36" s="20">
        <v>789</v>
      </c>
      <c r="I36" s="20"/>
      <c r="J36" s="20"/>
      <c r="K36" s="20"/>
      <c r="L36" s="20"/>
      <c r="M36" s="20"/>
      <c r="N36" s="20"/>
      <c r="O36" s="20"/>
      <c r="P36" s="20"/>
      <c r="Q36" s="20"/>
    </row>
    <row r="37" ht="19.5" customHeight="1" spans="1:17">
      <c r="A37" s="244" t="s">
        <v>140</v>
      </c>
      <c r="B37" s="21" t="s">
        <v>141</v>
      </c>
      <c r="C37" s="20">
        <v>65</v>
      </c>
      <c r="D37" s="20"/>
      <c r="E37" s="20"/>
      <c r="F37" s="20">
        <v>65</v>
      </c>
      <c r="G37" s="20">
        <v>65</v>
      </c>
      <c r="H37" s="20">
        <v>65</v>
      </c>
      <c r="I37" s="20"/>
      <c r="J37" s="20"/>
      <c r="K37" s="20"/>
      <c r="L37" s="20"/>
      <c r="M37" s="20"/>
      <c r="N37" s="20"/>
      <c r="O37" s="20"/>
      <c r="P37" s="20"/>
      <c r="Q37" s="20"/>
    </row>
    <row r="38" ht="19.5" customHeight="1" spans="1:17">
      <c r="A38" s="244" t="s">
        <v>142</v>
      </c>
      <c r="B38" s="21" t="s">
        <v>143</v>
      </c>
      <c r="C38" s="20">
        <v>40</v>
      </c>
      <c r="D38" s="20"/>
      <c r="E38" s="20"/>
      <c r="F38" s="20">
        <v>40</v>
      </c>
      <c r="G38" s="20">
        <v>40</v>
      </c>
      <c r="H38" s="20">
        <v>40</v>
      </c>
      <c r="I38" s="20"/>
      <c r="J38" s="20"/>
      <c r="K38" s="20"/>
      <c r="L38" s="20"/>
      <c r="M38" s="20"/>
      <c r="N38" s="20"/>
      <c r="O38" s="20"/>
      <c r="P38" s="20"/>
      <c r="Q38" s="20"/>
    </row>
    <row r="39" ht="19.5" customHeight="1" spans="1:17">
      <c r="A39" s="96" t="s">
        <v>144</v>
      </c>
      <c r="B39" s="21" t="s">
        <v>145</v>
      </c>
      <c r="C39" s="20">
        <v>787.7</v>
      </c>
      <c r="D39" s="20"/>
      <c r="E39" s="20"/>
      <c r="F39" s="20">
        <v>787.7</v>
      </c>
      <c r="G39" s="20">
        <v>787.7</v>
      </c>
      <c r="H39" s="20">
        <v>787.7</v>
      </c>
      <c r="I39" s="20"/>
      <c r="J39" s="20"/>
      <c r="K39" s="20"/>
      <c r="L39" s="20"/>
      <c r="M39" s="20"/>
      <c r="N39" s="20"/>
      <c r="O39" s="20"/>
      <c r="P39" s="20"/>
      <c r="Q39" s="20"/>
    </row>
    <row r="40" ht="19.5" customHeight="1" spans="1:17">
      <c r="A40" s="244" t="s">
        <v>146</v>
      </c>
      <c r="B40" s="21" t="s">
        <v>147</v>
      </c>
      <c r="C40" s="20">
        <v>787.7</v>
      </c>
      <c r="D40" s="20"/>
      <c r="E40" s="20"/>
      <c r="F40" s="20">
        <v>787.7</v>
      </c>
      <c r="G40" s="20">
        <v>787.7</v>
      </c>
      <c r="H40" s="20">
        <v>787.7</v>
      </c>
      <c r="I40" s="20"/>
      <c r="J40" s="20"/>
      <c r="K40" s="20"/>
      <c r="L40" s="20"/>
      <c r="M40" s="20"/>
      <c r="N40" s="20"/>
      <c r="O40" s="20"/>
      <c r="P40" s="20"/>
      <c r="Q40" s="20"/>
    </row>
    <row r="41" ht="19.5" customHeight="1" spans="1:17">
      <c r="A41" s="96" t="s">
        <v>148</v>
      </c>
      <c r="B41" s="21" t="s">
        <v>149</v>
      </c>
      <c r="C41" s="20">
        <v>3515.584651</v>
      </c>
      <c r="D41" s="20">
        <v>3515.584651</v>
      </c>
      <c r="E41" s="20">
        <v>427.384651</v>
      </c>
      <c r="F41" s="20"/>
      <c r="G41" s="20"/>
      <c r="H41" s="20">
        <v>427.384651</v>
      </c>
      <c r="I41" s="20"/>
      <c r="J41" s="20"/>
      <c r="K41" s="20"/>
      <c r="L41" s="20">
        <v>3088.2</v>
      </c>
      <c r="M41" s="20">
        <v>3088.2</v>
      </c>
      <c r="N41" s="20"/>
      <c r="O41" s="20"/>
      <c r="P41" s="20"/>
      <c r="Q41" s="20"/>
    </row>
    <row r="42" ht="19.5" customHeight="1" spans="1:17">
      <c r="A42" s="244" t="s">
        <v>150</v>
      </c>
      <c r="B42" s="21" t="s">
        <v>151</v>
      </c>
      <c r="C42" s="20">
        <v>77.790872</v>
      </c>
      <c r="D42" s="20">
        <v>77.790872</v>
      </c>
      <c r="E42" s="20">
        <v>77.790872</v>
      </c>
      <c r="F42" s="20"/>
      <c r="G42" s="20"/>
      <c r="H42" s="20">
        <v>77.790872</v>
      </c>
      <c r="I42" s="20"/>
      <c r="J42" s="20"/>
      <c r="K42" s="20"/>
      <c r="L42" s="20"/>
      <c r="M42" s="20"/>
      <c r="N42" s="20"/>
      <c r="O42" s="20"/>
      <c r="P42" s="20"/>
      <c r="Q42" s="20"/>
    </row>
    <row r="43" ht="19.5" customHeight="1" spans="1:17">
      <c r="A43" s="244" t="s">
        <v>152</v>
      </c>
      <c r="B43" s="21" t="s">
        <v>153</v>
      </c>
      <c r="C43" s="20">
        <v>2721.366466</v>
      </c>
      <c r="D43" s="20">
        <v>2721.366466</v>
      </c>
      <c r="E43" s="20">
        <v>234.166466</v>
      </c>
      <c r="F43" s="20"/>
      <c r="G43" s="20"/>
      <c r="H43" s="20">
        <v>234.166466</v>
      </c>
      <c r="I43" s="20"/>
      <c r="J43" s="20"/>
      <c r="K43" s="20"/>
      <c r="L43" s="20">
        <v>2487.2</v>
      </c>
      <c r="M43" s="20">
        <v>2487.2</v>
      </c>
      <c r="N43" s="20"/>
      <c r="O43" s="20"/>
      <c r="P43" s="20"/>
      <c r="Q43" s="20"/>
    </row>
    <row r="44" ht="19.5" customHeight="1" spans="1:17">
      <c r="A44" s="244" t="s">
        <v>154</v>
      </c>
      <c r="B44" s="21" t="s">
        <v>155</v>
      </c>
      <c r="C44" s="20">
        <v>678.861562</v>
      </c>
      <c r="D44" s="20">
        <v>678.861562</v>
      </c>
      <c r="E44" s="20">
        <v>77.861562</v>
      </c>
      <c r="F44" s="20"/>
      <c r="G44" s="20"/>
      <c r="H44" s="20">
        <v>77.861562</v>
      </c>
      <c r="I44" s="20"/>
      <c r="J44" s="20"/>
      <c r="K44" s="20"/>
      <c r="L44" s="20">
        <v>601</v>
      </c>
      <c r="M44" s="20">
        <v>601</v>
      </c>
      <c r="N44" s="20"/>
      <c r="O44" s="20"/>
      <c r="P44" s="20"/>
      <c r="Q44" s="20"/>
    </row>
    <row r="45" ht="19.5" customHeight="1" spans="1:17">
      <c r="A45" s="244" t="s">
        <v>156</v>
      </c>
      <c r="B45" s="21" t="s">
        <v>157</v>
      </c>
      <c r="C45" s="20">
        <v>37.565751</v>
      </c>
      <c r="D45" s="20">
        <v>37.565751</v>
      </c>
      <c r="E45" s="20">
        <v>37.565751</v>
      </c>
      <c r="F45" s="20"/>
      <c r="G45" s="20"/>
      <c r="H45" s="20">
        <v>37.565751</v>
      </c>
      <c r="I45" s="20"/>
      <c r="J45" s="20"/>
      <c r="K45" s="20"/>
      <c r="L45" s="20"/>
      <c r="M45" s="20"/>
      <c r="N45" s="20"/>
      <c r="O45" s="20"/>
      <c r="P45" s="20"/>
      <c r="Q45" s="20"/>
    </row>
    <row r="46" ht="19.5" customHeight="1" spans="1:17">
      <c r="A46" s="96" t="s">
        <v>158</v>
      </c>
      <c r="B46" s="21" t="s">
        <v>159</v>
      </c>
      <c r="C46" s="20">
        <v>12</v>
      </c>
      <c r="D46" s="20"/>
      <c r="E46" s="20"/>
      <c r="F46" s="20">
        <v>12</v>
      </c>
      <c r="G46" s="20">
        <v>12</v>
      </c>
      <c r="H46" s="20">
        <v>12</v>
      </c>
      <c r="I46" s="20"/>
      <c r="J46" s="20"/>
      <c r="K46" s="20"/>
      <c r="L46" s="20"/>
      <c r="M46" s="20"/>
      <c r="N46" s="20"/>
      <c r="O46" s="20"/>
      <c r="P46" s="20"/>
      <c r="Q46" s="20"/>
    </row>
    <row r="47" ht="19.5" customHeight="1" spans="1:17">
      <c r="A47" s="244" t="s">
        <v>160</v>
      </c>
      <c r="B47" s="21" t="s">
        <v>159</v>
      </c>
      <c r="C47" s="20">
        <v>12</v>
      </c>
      <c r="D47" s="20"/>
      <c r="E47" s="20"/>
      <c r="F47" s="20">
        <v>12</v>
      </c>
      <c r="G47" s="20">
        <v>12</v>
      </c>
      <c r="H47" s="20">
        <v>12</v>
      </c>
      <c r="I47" s="20"/>
      <c r="J47" s="20"/>
      <c r="K47" s="20"/>
      <c r="L47" s="20"/>
      <c r="M47" s="20"/>
      <c r="N47" s="20"/>
      <c r="O47" s="20"/>
      <c r="P47" s="20"/>
      <c r="Q47" s="20"/>
    </row>
    <row r="48" ht="19.5" customHeight="1" spans="1:17">
      <c r="A48" s="96" t="s">
        <v>161</v>
      </c>
      <c r="B48" s="21" t="s">
        <v>162</v>
      </c>
      <c r="C48" s="20">
        <v>5</v>
      </c>
      <c r="D48" s="20"/>
      <c r="E48" s="20"/>
      <c r="F48" s="20">
        <v>5</v>
      </c>
      <c r="G48" s="20">
        <v>5</v>
      </c>
      <c r="H48" s="20">
        <v>5</v>
      </c>
      <c r="I48" s="20"/>
      <c r="J48" s="20"/>
      <c r="K48" s="20"/>
      <c r="L48" s="20"/>
      <c r="M48" s="20"/>
      <c r="N48" s="20"/>
      <c r="O48" s="20"/>
      <c r="P48" s="20"/>
      <c r="Q48" s="20"/>
    </row>
    <row r="49" ht="19.5" customHeight="1" spans="1:17">
      <c r="A49" s="244" t="s">
        <v>163</v>
      </c>
      <c r="B49" s="21" t="s">
        <v>164</v>
      </c>
      <c r="C49" s="20">
        <v>5</v>
      </c>
      <c r="D49" s="20"/>
      <c r="E49" s="20"/>
      <c r="F49" s="20">
        <v>5</v>
      </c>
      <c r="G49" s="20">
        <v>5</v>
      </c>
      <c r="H49" s="20">
        <v>5</v>
      </c>
      <c r="I49" s="20"/>
      <c r="J49" s="20"/>
      <c r="K49" s="20"/>
      <c r="L49" s="20"/>
      <c r="M49" s="20"/>
      <c r="N49" s="20"/>
      <c r="O49" s="20"/>
      <c r="P49" s="20"/>
      <c r="Q49" s="20"/>
    </row>
    <row r="50" ht="19.5" customHeight="1" spans="1:17">
      <c r="A50" s="96" t="s">
        <v>165</v>
      </c>
      <c r="B50" s="21" t="s">
        <v>166</v>
      </c>
      <c r="C50" s="20">
        <v>87</v>
      </c>
      <c r="D50" s="20"/>
      <c r="E50" s="20"/>
      <c r="F50" s="20">
        <v>87</v>
      </c>
      <c r="G50" s="20">
        <v>87</v>
      </c>
      <c r="H50" s="20">
        <v>87</v>
      </c>
      <c r="I50" s="20"/>
      <c r="J50" s="20"/>
      <c r="K50" s="20"/>
      <c r="L50" s="20"/>
      <c r="M50" s="20"/>
      <c r="N50" s="20"/>
      <c r="O50" s="20"/>
      <c r="P50" s="20"/>
      <c r="Q50" s="20"/>
    </row>
    <row r="51" ht="19.5" customHeight="1" spans="1:17">
      <c r="A51" s="244" t="s">
        <v>167</v>
      </c>
      <c r="B51" s="21" t="s">
        <v>166</v>
      </c>
      <c r="C51" s="20">
        <v>87</v>
      </c>
      <c r="D51" s="20"/>
      <c r="E51" s="20"/>
      <c r="F51" s="20">
        <v>87</v>
      </c>
      <c r="G51" s="20">
        <v>87</v>
      </c>
      <c r="H51" s="20">
        <v>87</v>
      </c>
      <c r="I51" s="20"/>
      <c r="J51" s="20"/>
      <c r="K51" s="20"/>
      <c r="L51" s="20"/>
      <c r="M51" s="20"/>
      <c r="N51" s="20"/>
      <c r="O51" s="20"/>
      <c r="P51" s="20"/>
      <c r="Q51" s="20"/>
    </row>
    <row r="52" ht="19.5" customHeight="1" spans="1:17">
      <c r="A52" s="16" t="s">
        <v>168</v>
      </c>
      <c r="B52" s="21" t="s">
        <v>169</v>
      </c>
      <c r="C52" s="20">
        <v>4561.55045</v>
      </c>
      <c r="D52" s="20">
        <v>4561.55045</v>
      </c>
      <c r="E52" s="20">
        <v>604.15045</v>
      </c>
      <c r="F52" s="20"/>
      <c r="G52" s="20"/>
      <c r="H52" s="20">
        <v>604.15045</v>
      </c>
      <c r="I52" s="20"/>
      <c r="J52" s="20"/>
      <c r="K52" s="20"/>
      <c r="L52" s="20">
        <v>3957.4</v>
      </c>
      <c r="M52" s="20">
        <v>3957.4</v>
      </c>
      <c r="N52" s="20"/>
      <c r="O52" s="20"/>
      <c r="P52" s="20"/>
      <c r="Q52" s="20"/>
    </row>
    <row r="53" ht="19.5" customHeight="1" spans="1:17">
      <c r="A53" s="96" t="s">
        <v>170</v>
      </c>
      <c r="B53" s="21" t="s">
        <v>171</v>
      </c>
      <c r="C53" s="20">
        <v>4561.55045</v>
      </c>
      <c r="D53" s="20">
        <v>4561.55045</v>
      </c>
      <c r="E53" s="20">
        <v>604.15045</v>
      </c>
      <c r="F53" s="20"/>
      <c r="G53" s="20"/>
      <c r="H53" s="20">
        <v>604.15045</v>
      </c>
      <c r="I53" s="20"/>
      <c r="J53" s="20"/>
      <c r="K53" s="20"/>
      <c r="L53" s="20">
        <v>3957.4</v>
      </c>
      <c r="M53" s="20">
        <v>3957.4</v>
      </c>
      <c r="N53" s="20"/>
      <c r="O53" s="20"/>
      <c r="P53" s="20"/>
      <c r="Q53" s="20"/>
    </row>
    <row r="54" ht="19.5" customHeight="1" spans="1:17">
      <c r="A54" s="244" t="s">
        <v>172</v>
      </c>
      <c r="B54" s="21" t="s">
        <v>173</v>
      </c>
      <c r="C54" s="20">
        <v>4561.55045</v>
      </c>
      <c r="D54" s="20">
        <v>4561.55045</v>
      </c>
      <c r="E54" s="20">
        <v>604.15045</v>
      </c>
      <c r="F54" s="20"/>
      <c r="G54" s="20"/>
      <c r="H54" s="20">
        <v>604.15045</v>
      </c>
      <c r="I54" s="20"/>
      <c r="J54" s="20"/>
      <c r="K54" s="20"/>
      <c r="L54" s="20">
        <v>3957.4</v>
      </c>
      <c r="M54" s="20">
        <v>3957.4</v>
      </c>
      <c r="N54" s="20"/>
      <c r="O54" s="20"/>
      <c r="P54" s="20"/>
      <c r="Q54" s="20"/>
    </row>
    <row r="55" ht="17.25" customHeight="1" spans="1:17">
      <c r="A55" s="330" t="s">
        <v>174</v>
      </c>
      <c r="B55" s="331" t="s">
        <v>174</v>
      </c>
      <c r="C55" s="20">
        <v>440885.091182</v>
      </c>
      <c r="D55" s="20">
        <v>168628.842239</v>
      </c>
      <c r="E55" s="20">
        <v>11885.560949</v>
      </c>
      <c r="F55" s="20">
        <v>272256.248943</v>
      </c>
      <c r="G55" s="20">
        <v>4664.7</v>
      </c>
      <c r="H55" s="20">
        <v>16550.260949</v>
      </c>
      <c r="I55" s="20"/>
      <c r="J55" s="20"/>
      <c r="K55" s="20"/>
      <c r="L55" s="20">
        <v>424334.830233</v>
      </c>
      <c r="M55" s="20">
        <v>423274.830233</v>
      </c>
      <c r="N55" s="20"/>
      <c r="O55" s="20"/>
      <c r="P55" s="20"/>
      <c r="Q55" s="20">
        <v>1060</v>
      </c>
    </row>
  </sheetData>
  <mergeCells count="13">
    <mergeCell ref="A2:Q2"/>
    <mergeCell ref="A3:N3"/>
    <mergeCell ref="D4:E4"/>
    <mergeCell ref="F4:G4"/>
    <mergeCell ref="L4:Q4"/>
    <mergeCell ref="A55:B55"/>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54"/>
  <sheetViews>
    <sheetView workbookViewId="0">
      <selection activeCell="A8" sqref="$A8:$XFD8"/>
    </sheetView>
  </sheetViews>
  <sheetFormatPr defaultColWidth="9.14166666666667" defaultRowHeight="14.25" customHeight="1" outlineLevelCol="3"/>
  <cols>
    <col min="1" max="1" width="27.6666666666667" customWidth="1"/>
    <col min="2" max="2" width="21" style="1" customWidth="1"/>
    <col min="3" max="3" width="30.4416666666667" customWidth="1"/>
    <col min="4" max="4" width="22" customWidth="1"/>
  </cols>
  <sheetData>
    <row r="1" customHeight="1" spans="1:4">
      <c r="A1" s="1"/>
      <c r="C1" s="306"/>
      <c r="D1" s="222" t="s">
        <v>175</v>
      </c>
    </row>
    <row r="2" ht="31.5" customHeight="1" spans="1:4">
      <c r="A2" s="88" t="s">
        <v>176</v>
      </c>
      <c r="B2" s="307"/>
      <c r="C2" s="306"/>
      <c r="D2" s="308"/>
    </row>
    <row r="3" ht="28" customHeight="1" spans="1:4">
      <c r="A3" s="309" t="s">
        <v>2</v>
      </c>
      <c r="B3" s="310"/>
      <c r="C3" s="306"/>
      <c r="D3" s="387" t="s">
        <v>3</v>
      </c>
    </row>
    <row r="4" ht="19.5" customHeight="1" spans="1:4">
      <c r="A4" s="12" t="s">
        <v>4</v>
      </c>
      <c r="B4" s="12"/>
      <c r="C4" s="311" t="s">
        <v>5</v>
      </c>
      <c r="D4" s="269"/>
    </row>
    <row r="5" ht="21.75" customHeight="1" spans="1:4">
      <c r="A5" s="12" t="s">
        <v>6</v>
      </c>
      <c r="B5" s="312" t="s">
        <v>7</v>
      </c>
      <c r="C5" s="21" t="s">
        <v>177</v>
      </c>
      <c r="D5" s="313" t="s">
        <v>7</v>
      </c>
    </row>
    <row r="6" ht="17.25" customHeight="1" spans="1:4">
      <c r="A6" s="12"/>
      <c r="B6" s="314"/>
      <c r="C6" s="21"/>
      <c r="D6" s="315"/>
    </row>
    <row r="7" ht="31" customHeight="1" spans="1:4">
      <c r="A7" s="16" t="s">
        <v>178</v>
      </c>
      <c r="B7" s="20">
        <v>16550.260949</v>
      </c>
      <c r="C7" s="16" t="s">
        <v>179</v>
      </c>
      <c r="D7" s="20">
        <v>16550.260949</v>
      </c>
    </row>
    <row r="8" ht="31" customHeight="1" spans="1:4">
      <c r="A8" s="16" t="s">
        <v>180</v>
      </c>
      <c r="B8" s="20">
        <v>16550.260949</v>
      </c>
      <c r="C8" s="316" t="s">
        <v>181</v>
      </c>
      <c r="D8" s="20"/>
    </row>
    <row r="9" ht="31" customHeight="1" spans="1:4">
      <c r="A9" s="16" t="s">
        <v>182</v>
      </c>
      <c r="B9" s="20"/>
      <c r="C9" s="316" t="s">
        <v>183</v>
      </c>
      <c r="D9" s="20"/>
    </row>
    <row r="10" ht="31" customHeight="1" spans="1:4">
      <c r="A10" s="16" t="s">
        <v>184</v>
      </c>
      <c r="B10" s="20"/>
      <c r="C10" s="316" t="s">
        <v>185</v>
      </c>
      <c r="D10" s="20"/>
    </row>
    <row r="11" ht="31" customHeight="1" spans="1:4">
      <c r="A11" s="16" t="s">
        <v>186</v>
      </c>
      <c r="B11" s="20"/>
      <c r="C11" s="316" t="s">
        <v>187</v>
      </c>
      <c r="D11" s="20"/>
    </row>
    <row r="12" ht="31" customHeight="1" spans="1:4">
      <c r="A12" s="16" t="s">
        <v>180</v>
      </c>
      <c r="B12" s="20"/>
      <c r="C12" s="316" t="s">
        <v>188</v>
      </c>
      <c r="D12" s="20"/>
    </row>
    <row r="13" ht="31" customHeight="1" spans="1:4">
      <c r="A13" s="16" t="s">
        <v>182</v>
      </c>
      <c r="B13" s="20"/>
      <c r="C13" s="316" t="s">
        <v>189</v>
      </c>
      <c r="D13" s="20"/>
    </row>
    <row r="14" ht="31" customHeight="1" spans="1:4">
      <c r="A14" s="16" t="s">
        <v>184</v>
      </c>
      <c r="B14" s="20"/>
      <c r="C14" s="316" t="s">
        <v>190</v>
      </c>
      <c r="D14" s="20"/>
    </row>
    <row r="15" ht="31" customHeight="1" spans="1:4">
      <c r="A15" s="16"/>
      <c r="B15" s="20"/>
      <c r="C15" s="316" t="s">
        <v>191</v>
      </c>
      <c r="D15" s="20">
        <v>1415.934884</v>
      </c>
    </row>
    <row r="16" ht="31" customHeight="1" spans="1:4">
      <c r="A16" s="16"/>
      <c r="B16" s="20"/>
      <c r="C16" s="316" t="s">
        <v>192</v>
      </c>
      <c r="D16" s="20">
        <v>14530.175615</v>
      </c>
    </row>
    <row r="17" ht="31" customHeight="1" spans="1:4">
      <c r="A17" s="16"/>
      <c r="B17" s="20"/>
      <c r="C17" s="316" t="s">
        <v>193</v>
      </c>
      <c r="D17" s="20"/>
    </row>
    <row r="18" ht="31" customHeight="1" spans="1:4">
      <c r="A18" s="16"/>
      <c r="B18" s="20"/>
      <c r="C18" s="316" t="s">
        <v>194</v>
      </c>
      <c r="D18" s="20"/>
    </row>
    <row r="19" ht="31" customHeight="1" spans="1:4">
      <c r="A19" s="16"/>
      <c r="B19" s="20"/>
      <c r="C19" s="316" t="s">
        <v>195</v>
      </c>
      <c r="D19" s="20"/>
    </row>
    <row r="20" ht="31" customHeight="1" spans="1:4">
      <c r="A20" s="16"/>
      <c r="B20" s="20"/>
      <c r="C20" s="316" t="s">
        <v>196</v>
      </c>
      <c r="D20" s="20"/>
    </row>
    <row r="21" ht="31" customHeight="1" spans="1:4">
      <c r="A21" s="16"/>
      <c r="B21" s="20"/>
      <c r="C21" s="316" t="s">
        <v>197</v>
      </c>
      <c r="D21" s="20"/>
    </row>
    <row r="22" ht="31" customHeight="1" spans="1:4">
      <c r="A22" s="16"/>
      <c r="B22" s="20"/>
      <c r="C22" s="316" t="s">
        <v>198</v>
      </c>
      <c r="D22" s="20"/>
    </row>
    <row r="23" ht="31" customHeight="1" spans="1:4">
      <c r="A23" s="16"/>
      <c r="B23" s="20"/>
      <c r="C23" s="316" t="s">
        <v>199</v>
      </c>
      <c r="D23" s="20"/>
    </row>
    <row r="24" ht="31" customHeight="1" spans="1:4">
      <c r="A24" s="16"/>
      <c r="B24" s="20"/>
      <c r="C24" s="316" t="s">
        <v>200</v>
      </c>
      <c r="D24" s="20"/>
    </row>
    <row r="25" ht="31" customHeight="1" spans="1:4">
      <c r="A25" s="16"/>
      <c r="B25" s="20"/>
      <c r="C25" s="316" t="s">
        <v>201</v>
      </c>
      <c r="D25" s="20"/>
    </row>
    <row r="26" ht="31" customHeight="1" spans="1:4">
      <c r="A26" s="16"/>
      <c r="B26" s="20"/>
      <c r="C26" s="316" t="s">
        <v>202</v>
      </c>
      <c r="D26" s="20">
        <v>604.15045</v>
      </c>
    </row>
    <row r="27" ht="31" customHeight="1" spans="1:4">
      <c r="A27" s="16"/>
      <c r="B27" s="20"/>
      <c r="C27" s="316" t="s">
        <v>203</v>
      </c>
      <c r="D27" s="20"/>
    </row>
    <row r="28" ht="31" customHeight="1" spans="1:4">
      <c r="A28" s="16"/>
      <c r="B28" s="20"/>
      <c r="C28" s="316" t="s">
        <v>204</v>
      </c>
      <c r="D28" s="20"/>
    </row>
    <row r="29" ht="31" customHeight="1" spans="1:4">
      <c r="A29" s="16"/>
      <c r="B29" s="20"/>
      <c r="C29" s="316" t="s">
        <v>205</v>
      </c>
      <c r="D29" s="20"/>
    </row>
    <row r="30" ht="31" customHeight="1" spans="1:4">
      <c r="A30" s="16"/>
      <c r="B30" s="20"/>
      <c r="C30" s="316" t="s">
        <v>206</v>
      </c>
      <c r="D30" s="20"/>
    </row>
    <row r="31" ht="31" customHeight="1" spans="1:4">
      <c r="A31" s="16"/>
      <c r="B31" s="20"/>
      <c r="C31" s="317" t="s">
        <v>207</v>
      </c>
      <c r="D31" s="20"/>
    </row>
    <row r="32" ht="31" customHeight="1" spans="1:4">
      <c r="A32" s="21" t="s">
        <v>208</v>
      </c>
      <c r="B32" s="20">
        <v>16550.260949</v>
      </c>
      <c r="C32" s="21" t="s">
        <v>24</v>
      </c>
      <c r="D32" s="20">
        <v>16550.260949</v>
      </c>
    </row>
    <row r="33" customHeight="1" spans="4:4">
      <c r="D33" s="53"/>
    </row>
    <row r="34" customHeight="1" spans="4:4">
      <c r="D34" s="53"/>
    </row>
    <row r="35" customHeight="1" spans="4:4">
      <c r="D35" s="53"/>
    </row>
    <row r="36" customHeight="1" spans="4:4">
      <c r="D36" s="53"/>
    </row>
    <row r="37" customHeight="1" spans="4:4">
      <c r="D37" s="53"/>
    </row>
    <row r="38" customHeight="1" spans="4:4">
      <c r="D38" s="53"/>
    </row>
    <row r="39" customHeight="1" spans="4:4">
      <c r="D39" s="53"/>
    </row>
    <row r="40" customHeight="1" spans="4:4">
      <c r="D40" s="53"/>
    </row>
    <row r="41" customHeight="1" spans="4:4">
      <c r="D41" s="53"/>
    </row>
    <row r="42" customHeight="1" spans="4:4">
      <c r="D42" s="53"/>
    </row>
    <row r="43" customHeight="1" spans="4:4">
      <c r="D43" s="53"/>
    </row>
    <row r="44" customHeight="1" spans="4:4">
      <c r="D44" s="53"/>
    </row>
    <row r="45" customHeight="1" spans="4:4">
      <c r="D45" s="53"/>
    </row>
    <row r="46" customHeight="1" spans="4:4">
      <c r="D46" s="53"/>
    </row>
    <row r="47" customHeight="1" spans="4:4">
      <c r="D47" s="53"/>
    </row>
    <row r="48" customHeight="1" spans="4:4">
      <c r="D48" s="53"/>
    </row>
    <row r="49" customHeight="1" spans="4:4">
      <c r="D49" s="53"/>
    </row>
    <row r="50" customHeight="1" spans="4:4">
      <c r="D50" s="53"/>
    </row>
    <row r="51" customHeight="1" spans="4:4">
      <c r="D51" s="53"/>
    </row>
    <row r="52" customHeight="1" spans="4:4">
      <c r="D52" s="53"/>
    </row>
    <row r="53" customHeight="1" spans="4:4">
      <c r="D53" s="53"/>
    </row>
    <row r="54" customHeight="1" spans="4:4">
      <c r="D54" s="53"/>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4"/>
  <sheetViews>
    <sheetView workbookViewId="0">
      <pane ySplit="5" topLeftCell="A37" activePane="bottomLeft" state="frozen"/>
      <selection/>
      <selection pane="bottomLeft" activeCell="G54" sqref="G54"/>
    </sheetView>
  </sheetViews>
  <sheetFormatPr defaultColWidth="9.14166666666667" defaultRowHeight="14.25" customHeight="1" outlineLevelCol="6"/>
  <cols>
    <col min="1" max="1" width="14.1083333333333" customWidth="1"/>
    <col min="2" max="2" width="28.1083333333333" style="1" customWidth="1"/>
    <col min="3" max="7" width="17.8916666666667" customWidth="1"/>
  </cols>
  <sheetData>
    <row r="1" customHeight="1" spans="4:7">
      <c r="D1" s="295"/>
      <c r="F1" s="100"/>
      <c r="G1" s="62" t="s">
        <v>209</v>
      </c>
    </row>
    <row r="2" ht="39" customHeight="1" spans="1:7">
      <c r="A2" s="175" t="s">
        <v>210</v>
      </c>
      <c r="B2" s="296"/>
      <c r="C2" s="175"/>
      <c r="D2" s="175"/>
      <c r="E2" s="175"/>
      <c r="F2" s="175"/>
      <c r="G2" s="175"/>
    </row>
    <row r="3" ht="22" customHeight="1" spans="1:7">
      <c r="A3" s="5" t="s">
        <v>2</v>
      </c>
      <c r="F3" s="170"/>
      <c r="G3" s="387" t="s">
        <v>3</v>
      </c>
    </row>
    <row r="4" ht="20.25" customHeight="1" spans="1:7">
      <c r="A4" s="297" t="s">
        <v>211</v>
      </c>
      <c r="B4" s="298"/>
      <c r="C4" s="113" t="s">
        <v>30</v>
      </c>
      <c r="D4" s="299" t="s">
        <v>72</v>
      </c>
      <c r="E4" s="12"/>
      <c r="F4" s="12"/>
      <c r="G4" s="12" t="s">
        <v>73</v>
      </c>
    </row>
    <row r="5" ht="20.25" customHeight="1" spans="1:7">
      <c r="A5" s="300" t="s">
        <v>70</v>
      </c>
      <c r="B5" s="301" t="s">
        <v>71</v>
      </c>
      <c r="C5" s="12"/>
      <c r="D5" s="111" t="s">
        <v>32</v>
      </c>
      <c r="E5" s="111" t="s">
        <v>212</v>
      </c>
      <c r="F5" s="111" t="s">
        <v>213</v>
      </c>
      <c r="G5" s="12"/>
    </row>
    <row r="6" ht="13.5" customHeight="1" spans="1:7">
      <c r="A6" s="300" t="s">
        <v>214</v>
      </c>
      <c r="B6" s="301" t="s">
        <v>215</v>
      </c>
      <c r="C6" s="300" t="s">
        <v>216</v>
      </c>
      <c r="D6" s="302" t="s">
        <v>217</v>
      </c>
      <c r="E6" s="302" t="s">
        <v>218</v>
      </c>
      <c r="F6" s="302" t="s">
        <v>219</v>
      </c>
      <c r="G6" s="118">
        <v>7</v>
      </c>
    </row>
    <row r="7" ht="18" customHeight="1" spans="1:7">
      <c r="A7" s="16" t="s">
        <v>81</v>
      </c>
      <c r="B7" s="21" t="s">
        <v>82</v>
      </c>
      <c r="C7" s="20">
        <v>1415.93</v>
      </c>
      <c r="D7" s="20">
        <v>1415.93</v>
      </c>
      <c r="E7" s="20">
        <v>927.19</v>
      </c>
      <c r="F7" s="20">
        <v>488.74</v>
      </c>
      <c r="G7" s="20"/>
    </row>
    <row r="8" ht="18" customHeight="1" spans="1:7">
      <c r="A8" s="96" t="s">
        <v>83</v>
      </c>
      <c r="B8" s="21" t="s">
        <v>84</v>
      </c>
      <c r="C8" s="20">
        <v>1375.08</v>
      </c>
      <c r="D8" s="20">
        <v>1375.08</v>
      </c>
      <c r="E8" s="20">
        <v>886.34</v>
      </c>
      <c r="F8" s="20">
        <v>488.74</v>
      </c>
      <c r="G8" s="20"/>
    </row>
    <row r="9" ht="18" customHeight="1" spans="1:7">
      <c r="A9" s="244" t="s">
        <v>85</v>
      </c>
      <c r="B9" s="21" t="s">
        <v>86</v>
      </c>
      <c r="C9" s="20">
        <v>53.53</v>
      </c>
      <c r="D9" s="20">
        <v>53.53</v>
      </c>
      <c r="E9" s="20">
        <v>17.11</v>
      </c>
      <c r="F9" s="20">
        <v>36.42</v>
      </c>
      <c r="G9" s="20"/>
    </row>
    <row r="10" ht="18" customHeight="1" spans="1:7">
      <c r="A10" s="244" t="s">
        <v>87</v>
      </c>
      <c r="B10" s="21" t="s">
        <v>88</v>
      </c>
      <c r="C10" s="20">
        <v>566.34</v>
      </c>
      <c r="D10" s="20">
        <v>566.34</v>
      </c>
      <c r="E10" s="20">
        <v>135.58</v>
      </c>
      <c r="F10" s="20">
        <v>430.76</v>
      </c>
      <c r="G10" s="20"/>
    </row>
    <row r="11" ht="18" customHeight="1" spans="1:7">
      <c r="A11" s="244" t="s">
        <v>89</v>
      </c>
      <c r="B11" s="21" t="s">
        <v>90</v>
      </c>
      <c r="C11" s="20">
        <v>733.65</v>
      </c>
      <c r="D11" s="20">
        <v>733.65</v>
      </c>
      <c r="E11" s="20">
        <v>733.65</v>
      </c>
      <c r="F11" s="20"/>
      <c r="G11" s="20"/>
    </row>
    <row r="12" ht="18" customHeight="1" spans="1:7">
      <c r="A12" s="244" t="s">
        <v>93</v>
      </c>
      <c r="B12" s="21" t="s">
        <v>94</v>
      </c>
      <c r="C12" s="20">
        <v>21.56</v>
      </c>
      <c r="D12" s="20">
        <v>21.56</v>
      </c>
      <c r="E12" s="20"/>
      <c r="F12" s="20">
        <v>21.56</v>
      </c>
      <c r="G12" s="20"/>
    </row>
    <row r="13" ht="18" customHeight="1" spans="1:7">
      <c r="A13" s="96" t="s">
        <v>95</v>
      </c>
      <c r="B13" s="21" t="s">
        <v>96</v>
      </c>
      <c r="C13" s="20">
        <v>19.77</v>
      </c>
      <c r="D13" s="20">
        <v>19.77</v>
      </c>
      <c r="E13" s="20">
        <v>19.77</v>
      </c>
      <c r="F13" s="20"/>
      <c r="G13" s="20"/>
    </row>
    <row r="14" ht="18" customHeight="1" spans="1:7">
      <c r="A14" s="244" t="s">
        <v>97</v>
      </c>
      <c r="B14" s="21" t="s">
        <v>98</v>
      </c>
      <c r="C14" s="20">
        <v>19.77</v>
      </c>
      <c r="D14" s="20">
        <v>19.77</v>
      </c>
      <c r="E14" s="20">
        <v>19.77</v>
      </c>
      <c r="F14" s="20"/>
      <c r="G14" s="20"/>
    </row>
    <row r="15" ht="18" customHeight="1" spans="1:7">
      <c r="A15" s="96" t="s">
        <v>99</v>
      </c>
      <c r="B15" s="21" t="s">
        <v>100</v>
      </c>
      <c r="C15" s="20">
        <v>21.08</v>
      </c>
      <c r="D15" s="20">
        <v>21.08</v>
      </c>
      <c r="E15" s="20">
        <v>21.08</v>
      </c>
      <c r="F15" s="20"/>
      <c r="G15" s="20"/>
    </row>
    <row r="16" ht="18" customHeight="1" spans="1:7">
      <c r="A16" s="244" t="s">
        <v>101</v>
      </c>
      <c r="B16" s="21" t="s">
        <v>100</v>
      </c>
      <c r="C16" s="20">
        <v>21.08</v>
      </c>
      <c r="D16" s="20">
        <v>21.08</v>
      </c>
      <c r="E16" s="20">
        <v>21.08</v>
      </c>
      <c r="F16" s="20"/>
      <c r="G16" s="20"/>
    </row>
    <row r="17" ht="18" customHeight="1" spans="1:7">
      <c r="A17" s="16" t="s">
        <v>102</v>
      </c>
      <c r="B17" s="21" t="s">
        <v>103</v>
      </c>
      <c r="C17" s="20">
        <v>1453.18</v>
      </c>
      <c r="D17" s="20">
        <v>9865.48</v>
      </c>
      <c r="E17" s="20">
        <v>9220.5</v>
      </c>
      <c r="F17" s="20">
        <v>644.98</v>
      </c>
      <c r="G17" s="20">
        <v>4664.7</v>
      </c>
    </row>
    <row r="18" ht="18" customHeight="1" spans="1:7">
      <c r="A18" s="96" t="s">
        <v>104</v>
      </c>
      <c r="B18" s="21" t="s">
        <v>105</v>
      </c>
      <c r="C18" s="20">
        <v>1374.17</v>
      </c>
      <c r="D18" s="20">
        <v>984.17</v>
      </c>
      <c r="E18" s="303">
        <v>834.71</v>
      </c>
      <c r="F18" s="20">
        <v>149.46</v>
      </c>
      <c r="G18" s="20">
        <v>390</v>
      </c>
    </row>
    <row r="19" ht="18" customHeight="1" spans="1:7">
      <c r="A19" s="244" t="s">
        <v>106</v>
      </c>
      <c r="B19" s="21" t="s">
        <v>107</v>
      </c>
      <c r="C19" s="20">
        <v>766.92</v>
      </c>
      <c r="D19" s="20">
        <v>766.92</v>
      </c>
      <c r="E19" s="20">
        <v>639.83</v>
      </c>
      <c r="F19" s="20">
        <v>127.09</v>
      </c>
      <c r="G19" s="20"/>
    </row>
    <row r="20" ht="18" customHeight="1" spans="1:7">
      <c r="A20" s="244" t="s">
        <v>108</v>
      </c>
      <c r="B20" s="21" t="s">
        <v>109</v>
      </c>
      <c r="C20" s="20">
        <v>217.25</v>
      </c>
      <c r="D20" s="20">
        <v>217.25</v>
      </c>
      <c r="E20" s="20">
        <v>194.88</v>
      </c>
      <c r="F20" s="20">
        <v>22.37</v>
      </c>
      <c r="G20" s="20"/>
    </row>
    <row r="21" ht="18" customHeight="1" spans="1:7">
      <c r="A21" s="244" t="s">
        <v>110</v>
      </c>
      <c r="B21" s="21" t="s">
        <v>111</v>
      </c>
      <c r="C21" s="20">
        <v>390</v>
      </c>
      <c r="D21" s="20"/>
      <c r="E21" s="20"/>
      <c r="F21" s="20"/>
      <c r="G21" s="20">
        <v>390</v>
      </c>
    </row>
    <row r="22" ht="18" customHeight="1" spans="1:7">
      <c r="A22" s="96" t="s">
        <v>112</v>
      </c>
      <c r="B22" s="21" t="s">
        <v>113</v>
      </c>
      <c r="C22" s="20">
        <v>3322.97</v>
      </c>
      <c r="D22" s="20">
        <v>3300.97</v>
      </c>
      <c r="E22" s="20">
        <v>3300.97</v>
      </c>
      <c r="F22" s="20"/>
      <c r="G22" s="20">
        <v>22</v>
      </c>
    </row>
    <row r="23" ht="18" customHeight="1" spans="1:7">
      <c r="A23" s="244" t="s">
        <v>114</v>
      </c>
      <c r="B23" s="21" t="s">
        <v>115</v>
      </c>
      <c r="C23" s="20">
        <v>1354</v>
      </c>
      <c r="D23" s="20">
        <v>1354</v>
      </c>
      <c r="E23" s="20">
        <v>1354</v>
      </c>
      <c r="F23" s="20"/>
      <c r="G23" s="20"/>
    </row>
    <row r="24" ht="18" customHeight="1" spans="1:7">
      <c r="A24" s="244" t="s">
        <v>116</v>
      </c>
      <c r="B24" s="21" t="s">
        <v>117</v>
      </c>
      <c r="C24" s="20">
        <v>207</v>
      </c>
      <c r="D24" s="20">
        <v>185</v>
      </c>
      <c r="E24" s="20">
        <v>185</v>
      </c>
      <c r="F24" s="20"/>
      <c r="G24" s="20">
        <v>22</v>
      </c>
    </row>
    <row r="25" ht="18" customHeight="1" spans="1:7">
      <c r="A25" s="244" t="s">
        <v>118</v>
      </c>
      <c r="B25" s="21" t="s">
        <v>119</v>
      </c>
      <c r="C25" s="20">
        <v>1301.97</v>
      </c>
      <c r="D25" s="20">
        <v>1301.97</v>
      </c>
      <c r="E25" s="20">
        <v>1301.97</v>
      </c>
      <c r="F25" s="20"/>
      <c r="G25" s="20"/>
    </row>
    <row r="26" ht="18" customHeight="1" spans="1:7">
      <c r="A26" s="244" t="s">
        <v>120</v>
      </c>
      <c r="B26" s="21" t="s">
        <v>121</v>
      </c>
      <c r="C26" s="20">
        <v>460</v>
      </c>
      <c r="D26" s="20">
        <v>460</v>
      </c>
      <c r="E26" s="20">
        <v>460</v>
      </c>
      <c r="F26" s="20"/>
      <c r="G26" s="20"/>
    </row>
    <row r="27" ht="18" customHeight="1" spans="1:7">
      <c r="A27" s="96" t="s">
        <v>122</v>
      </c>
      <c r="B27" s="21" t="s">
        <v>123</v>
      </c>
      <c r="C27" s="20">
        <v>72</v>
      </c>
      <c r="D27" s="20"/>
      <c r="E27" s="20"/>
      <c r="F27" s="20"/>
      <c r="G27" s="20">
        <v>72</v>
      </c>
    </row>
    <row r="28" ht="18" customHeight="1" spans="1:7">
      <c r="A28" s="244" t="s">
        <v>124</v>
      </c>
      <c r="B28" s="21" t="s">
        <v>125</v>
      </c>
      <c r="C28" s="20">
        <v>72</v>
      </c>
      <c r="D28" s="20"/>
      <c r="E28" s="20"/>
      <c r="F28" s="20"/>
      <c r="G28" s="20">
        <v>72</v>
      </c>
    </row>
    <row r="29" ht="18" customHeight="1" spans="1:7">
      <c r="A29" s="96" t="s">
        <v>126</v>
      </c>
      <c r="B29" s="21" t="s">
        <v>127</v>
      </c>
      <c r="C29" s="20">
        <v>8441.95</v>
      </c>
      <c r="D29" s="20">
        <v>5152.95</v>
      </c>
      <c r="E29" s="20">
        <v>4657.43</v>
      </c>
      <c r="F29" s="20">
        <v>495.52</v>
      </c>
      <c r="G29" s="20">
        <v>3289</v>
      </c>
    </row>
    <row r="30" ht="18" customHeight="1" spans="1:7">
      <c r="A30" s="244" t="s">
        <v>128</v>
      </c>
      <c r="B30" s="21" t="s">
        <v>129</v>
      </c>
      <c r="C30" s="20">
        <v>1981.75</v>
      </c>
      <c r="D30" s="20">
        <v>1671.75</v>
      </c>
      <c r="E30" s="20">
        <v>1515.85</v>
      </c>
      <c r="F30" s="20">
        <v>155.9</v>
      </c>
      <c r="G30" s="20">
        <v>310</v>
      </c>
    </row>
    <row r="31" ht="18" customHeight="1" spans="1:7">
      <c r="A31" s="244" t="s">
        <v>130</v>
      </c>
      <c r="B31" s="21" t="s">
        <v>131</v>
      </c>
      <c r="C31" s="20">
        <v>774.92</v>
      </c>
      <c r="D31" s="20">
        <v>689.92</v>
      </c>
      <c r="E31" s="20">
        <v>580.5</v>
      </c>
      <c r="F31" s="20">
        <v>109.42</v>
      </c>
      <c r="G31" s="20">
        <v>85</v>
      </c>
    </row>
    <row r="32" ht="18" customHeight="1" spans="1:7">
      <c r="A32" s="244" t="s">
        <v>132</v>
      </c>
      <c r="B32" s="21" t="s">
        <v>133</v>
      </c>
      <c r="C32" s="20">
        <v>708.71</v>
      </c>
      <c r="D32" s="20">
        <v>708.71</v>
      </c>
      <c r="E32" s="20">
        <v>639.57</v>
      </c>
      <c r="F32" s="20">
        <v>69.14</v>
      </c>
      <c r="G32" s="20"/>
    </row>
    <row r="33" ht="18" customHeight="1" spans="1:7">
      <c r="A33" s="244" t="s">
        <v>134</v>
      </c>
      <c r="B33" s="21" t="s">
        <v>135</v>
      </c>
      <c r="C33" s="20">
        <v>1125.96</v>
      </c>
      <c r="D33" s="20">
        <v>1125.96</v>
      </c>
      <c r="E33" s="20">
        <v>1019.2</v>
      </c>
      <c r="F33" s="20">
        <v>106.76</v>
      </c>
      <c r="G33" s="20"/>
    </row>
    <row r="34" ht="18" customHeight="1" spans="1:7">
      <c r="A34" s="244" t="s">
        <v>136</v>
      </c>
      <c r="B34" s="21" t="s">
        <v>137</v>
      </c>
      <c r="C34" s="20">
        <v>2956.61</v>
      </c>
      <c r="D34" s="20">
        <v>956.61</v>
      </c>
      <c r="E34" s="20">
        <v>902.31</v>
      </c>
      <c r="F34" s="20">
        <v>54.3</v>
      </c>
      <c r="G34" s="20">
        <v>2000</v>
      </c>
    </row>
    <row r="35" ht="18" customHeight="1" spans="1:7">
      <c r="A35" s="244" t="s">
        <v>138</v>
      </c>
      <c r="B35" s="21" t="s">
        <v>139</v>
      </c>
      <c r="C35" s="20">
        <v>789</v>
      </c>
      <c r="D35" s="20"/>
      <c r="E35" s="20"/>
      <c r="F35" s="20"/>
      <c r="G35" s="20">
        <v>789</v>
      </c>
    </row>
    <row r="36" ht="18" customHeight="1" spans="1:7">
      <c r="A36" s="244" t="s">
        <v>140</v>
      </c>
      <c r="B36" s="21" t="s">
        <v>141</v>
      </c>
      <c r="C36" s="20">
        <v>65</v>
      </c>
      <c r="D36" s="20"/>
      <c r="E36" s="20"/>
      <c r="F36" s="20"/>
      <c r="G36" s="20">
        <v>65</v>
      </c>
    </row>
    <row r="37" ht="18" customHeight="1" spans="1:7">
      <c r="A37" s="244" t="s">
        <v>142</v>
      </c>
      <c r="B37" s="21" t="s">
        <v>143</v>
      </c>
      <c r="C37" s="20">
        <v>40</v>
      </c>
      <c r="D37" s="20"/>
      <c r="E37" s="20"/>
      <c r="F37" s="20"/>
      <c r="G37" s="20">
        <v>40</v>
      </c>
    </row>
    <row r="38" ht="18" customHeight="1" spans="1:7">
      <c r="A38" s="96" t="s">
        <v>144</v>
      </c>
      <c r="B38" s="21" t="s">
        <v>145</v>
      </c>
      <c r="C38" s="20">
        <v>787.7</v>
      </c>
      <c r="D38" s="20"/>
      <c r="E38" s="20"/>
      <c r="F38" s="20"/>
      <c r="G38" s="20">
        <v>787.7</v>
      </c>
    </row>
    <row r="39" ht="18" customHeight="1" spans="1:7">
      <c r="A39" s="244" t="s">
        <v>146</v>
      </c>
      <c r="B39" s="21" t="s">
        <v>147</v>
      </c>
      <c r="C39" s="20">
        <v>787.7</v>
      </c>
      <c r="D39" s="20"/>
      <c r="E39" s="20"/>
      <c r="F39" s="20"/>
      <c r="G39" s="20">
        <v>787.7</v>
      </c>
    </row>
    <row r="40" ht="18" customHeight="1" spans="1:7">
      <c r="A40" s="96" t="s">
        <v>148</v>
      </c>
      <c r="B40" s="21" t="s">
        <v>149</v>
      </c>
      <c r="C40" s="20">
        <v>427.39</v>
      </c>
      <c r="D40" s="20">
        <v>427.39</v>
      </c>
      <c r="E40" s="20">
        <v>427.39</v>
      </c>
      <c r="F40" s="20"/>
      <c r="G40" s="20"/>
    </row>
    <row r="41" ht="18" customHeight="1" spans="1:7">
      <c r="A41" s="244" t="s">
        <v>150</v>
      </c>
      <c r="B41" s="21" t="s">
        <v>151</v>
      </c>
      <c r="C41" s="20">
        <v>77.79</v>
      </c>
      <c r="D41" s="20">
        <v>77.79</v>
      </c>
      <c r="E41" s="20">
        <v>77.79</v>
      </c>
      <c r="F41" s="20"/>
      <c r="G41" s="20"/>
    </row>
    <row r="42" ht="18" customHeight="1" spans="1:7">
      <c r="A42" s="244" t="s">
        <v>152</v>
      </c>
      <c r="B42" s="21" t="s">
        <v>153</v>
      </c>
      <c r="C42" s="20">
        <v>234.17</v>
      </c>
      <c r="D42" s="20">
        <v>234.17</v>
      </c>
      <c r="E42" s="20">
        <v>234.17</v>
      </c>
      <c r="F42" s="20"/>
      <c r="G42" s="20"/>
    </row>
    <row r="43" ht="18" customHeight="1" spans="1:7">
      <c r="A43" s="244" t="s">
        <v>154</v>
      </c>
      <c r="B43" s="21" t="s">
        <v>155</v>
      </c>
      <c r="C43" s="20">
        <v>77.86</v>
      </c>
      <c r="D43" s="20">
        <v>77.86</v>
      </c>
      <c r="E43" s="20">
        <v>77.86</v>
      </c>
      <c r="F43" s="20"/>
      <c r="G43" s="20"/>
    </row>
    <row r="44" ht="18" customHeight="1" spans="1:7">
      <c r="A44" s="244" t="s">
        <v>156</v>
      </c>
      <c r="B44" s="21" t="s">
        <v>157</v>
      </c>
      <c r="C44" s="20">
        <v>37.57</v>
      </c>
      <c r="D44" s="20">
        <v>37.57</v>
      </c>
      <c r="E44" s="20">
        <v>37.57</v>
      </c>
      <c r="F44" s="20"/>
      <c r="G44" s="20"/>
    </row>
    <row r="45" ht="18" customHeight="1" spans="1:7">
      <c r="A45" s="96" t="s">
        <v>158</v>
      </c>
      <c r="B45" s="21" t="s">
        <v>159</v>
      </c>
      <c r="C45" s="20">
        <v>12</v>
      </c>
      <c r="D45" s="20"/>
      <c r="E45" s="20"/>
      <c r="F45" s="20"/>
      <c r="G45" s="20">
        <v>12</v>
      </c>
    </row>
    <row r="46" ht="18" customHeight="1" spans="1:7">
      <c r="A46" s="244" t="s">
        <v>160</v>
      </c>
      <c r="B46" s="21" t="s">
        <v>159</v>
      </c>
      <c r="C46" s="20">
        <v>12</v>
      </c>
      <c r="D46" s="20"/>
      <c r="E46" s="20"/>
      <c r="F46" s="20"/>
      <c r="G46" s="20">
        <v>12</v>
      </c>
    </row>
    <row r="47" ht="18" customHeight="1" spans="1:7">
      <c r="A47" s="96" t="s">
        <v>161</v>
      </c>
      <c r="B47" s="21" t="s">
        <v>162</v>
      </c>
      <c r="C47" s="20">
        <v>5</v>
      </c>
      <c r="D47" s="20"/>
      <c r="E47" s="20"/>
      <c r="F47" s="20"/>
      <c r="G47" s="20">
        <v>5</v>
      </c>
    </row>
    <row r="48" ht="18" customHeight="1" spans="1:7">
      <c r="A48" s="244" t="s">
        <v>163</v>
      </c>
      <c r="B48" s="21" t="s">
        <v>164</v>
      </c>
      <c r="C48" s="20">
        <v>5</v>
      </c>
      <c r="D48" s="20"/>
      <c r="E48" s="20"/>
      <c r="F48" s="20"/>
      <c r="G48" s="20">
        <v>5</v>
      </c>
    </row>
    <row r="49" ht="18" customHeight="1" spans="1:7">
      <c r="A49" s="96" t="s">
        <v>165</v>
      </c>
      <c r="B49" s="21" t="s">
        <v>166</v>
      </c>
      <c r="C49" s="20">
        <v>87</v>
      </c>
      <c r="D49" s="20"/>
      <c r="E49" s="20"/>
      <c r="F49" s="20"/>
      <c r="G49" s="20">
        <v>87</v>
      </c>
    </row>
    <row r="50" ht="18" customHeight="1" spans="1:7">
      <c r="A50" s="244" t="s">
        <v>167</v>
      </c>
      <c r="B50" s="21" t="s">
        <v>166</v>
      </c>
      <c r="C50" s="20">
        <v>87</v>
      </c>
      <c r="D50" s="20"/>
      <c r="E50" s="20"/>
      <c r="F50" s="20"/>
      <c r="G50" s="20">
        <v>87</v>
      </c>
    </row>
    <row r="51" ht="18" customHeight="1" spans="1:7">
      <c r="A51" s="16" t="s">
        <v>168</v>
      </c>
      <c r="B51" s="21" t="s">
        <v>169</v>
      </c>
      <c r="C51" s="20">
        <v>604.15</v>
      </c>
      <c r="D51" s="20">
        <v>604.15</v>
      </c>
      <c r="E51" s="20">
        <v>604.15</v>
      </c>
      <c r="F51" s="20"/>
      <c r="G51" s="20"/>
    </row>
    <row r="52" ht="18" customHeight="1" spans="1:7">
      <c r="A52" s="96" t="s">
        <v>170</v>
      </c>
      <c r="B52" s="21" t="s">
        <v>171</v>
      </c>
      <c r="C52" s="20">
        <v>604.15</v>
      </c>
      <c r="D52" s="20">
        <v>604.15</v>
      </c>
      <c r="E52" s="20">
        <v>604.15</v>
      </c>
      <c r="F52" s="20"/>
      <c r="G52" s="20"/>
    </row>
    <row r="53" ht="18" customHeight="1" spans="1:7">
      <c r="A53" s="244" t="s">
        <v>172</v>
      </c>
      <c r="B53" s="21" t="s">
        <v>173</v>
      </c>
      <c r="C53" s="20">
        <v>604.15</v>
      </c>
      <c r="D53" s="20">
        <v>604.15</v>
      </c>
      <c r="E53" s="20">
        <v>604.15</v>
      </c>
      <c r="F53" s="20"/>
      <c r="G53" s="20"/>
    </row>
    <row r="54" ht="18" customHeight="1" spans="1:7">
      <c r="A54" s="304" t="s">
        <v>174</v>
      </c>
      <c r="B54" s="305" t="s">
        <v>174</v>
      </c>
      <c r="C54" s="20">
        <v>16550.26</v>
      </c>
      <c r="D54" s="20">
        <v>11885.56</v>
      </c>
      <c r="E54" s="20">
        <v>10751.84</v>
      </c>
      <c r="F54" s="20">
        <v>1133.72</v>
      </c>
      <c r="G54" s="20">
        <v>4664.7</v>
      </c>
    </row>
  </sheetData>
  <mergeCells count="7">
    <mergeCell ref="A2:G2"/>
    <mergeCell ref="A3:E3"/>
    <mergeCell ref="A4:B4"/>
    <mergeCell ref="D4:F4"/>
    <mergeCell ref="A54:B54"/>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63"/>
  <sheetViews>
    <sheetView showGridLines="0" topLeftCell="H1" workbookViewId="0">
      <selection activeCell="L10" sqref="L10"/>
    </sheetView>
  </sheetViews>
  <sheetFormatPr defaultColWidth="9.14166666666667" defaultRowHeight="14.25" customHeight="1"/>
  <cols>
    <col min="1" max="1" width="5.775" customWidth="1"/>
    <col min="2" max="2" width="6.55833333333333" style="1" customWidth="1"/>
    <col min="3" max="3" width="27.8916666666667" customWidth="1"/>
    <col min="4" max="7" width="14.225" customWidth="1"/>
    <col min="8" max="13" width="11.5583333333333" customWidth="1"/>
    <col min="14" max="14" width="6.225" customWidth="1"/>
    <col min="15" max="15" width="6.275" customWidth="1"/>
    <col min="16" max="16" width="32.5583333333333" customWidth="1"/>
    <col min="17" max="17" width="14.4416666666667" customWidth="1"/>
    <col min="18" max="18" width="13.4416666666667" customWidth="1"/>
    <col min="19" max="19" width="13.6666666666667" customWidth="1"/>
    <col min="20" max="20" width="16.5583333333333" customWidth="1"/>
    <col min="21" max="26" width="12.4416666666667" customWidth="1"/>
  </cols>
  <sheetData>
    <row r="1" ht="12" customHeight="1" spans="1:26">
      <c r="A1" s="265"/>
      <c r="D1" s="101"/>
      <c r="K1" s="101"/>
      <c r="L1" s="101"/>
      <c r="M1" s="101"/>
      <c r="Q1" s="101"/>
      <c r="W1" s="100"/>
      <c r="X1" s="100"/>
      <c r="Y1" s="100"/>
      <c r="Z1" s="98" t="s">
        <v>220</v>
      </c>
    </row>
    <row r="2" ht="39" customHeight="1" spans="1:26">
      <c r="A2" s="266" t="s">
        <v>221</v>
      </c>
      <c r="B2" s="267"/>
      <c r="C2" s="268"/>
      <c r="D2" s="268"/>
      <c r="E2" s="268"/>
      <c r="F2" s="268"/>
      <c r="G2" s="268"/>
      <c r="H2" s="268"/>
      <c r="I2" s="268"/>
      <c r="J2" s="268"/>
      <c r="K2" s="268"/>
      <c r="L2" s="268"/>
      <c r="M2" s="268"/>
      <c r="N2" s="268"/>
      <c r="O2" s="268"/>
      <c r="P2" s="268"/>
      <c r="Q2" s="268"/>
      <c r="R2" s="268"/>
      <c r="S2" s="268"/>
      <c r="T2" s="268"/>
      <c r="U2" s="268"/>
      <c r="V2" s="268"/>
      <c r="W2" s="268"/>
      <c r="X2" s="268"/>
      <c r="Y2" s="268"/>
      <c r="Z2" s="1"/>
    </row>
    <row r="3" ht="19.5" customHeight="1" spans="1:26">
      <c r="A3" s="31" t="s">
        <v>2</v>
      </c>
      <c r="D3" s="101"/>
      <c r="K3" s="101"/>
      <c r="L3" s="101"/>
      <c r="M3" s="101"/>
      <c r="Q3" s="101"/>
      <c r="W3" s="170"/>
      <c r="X3" s="170"/>
      <c r="Y3" s="170"/>
      <c r="Z3" s="170" t="s">
        <v>3</v>
      </c>
    </row>
    <row r="4" ht="19.5" customHeight="1" spans="1:26">
      <c r="A4" s="269" t="s">
        <v>5</v>
      </c>
      <c r="B4" s="269"/>
      <c r="C4" s="269"/>
      <c r="D4" s="269"/>
      <c r="E4" s="269"/>
      <c r="F4" s="269"/>
      <c r="G4" s="269"/>
      <c r="H4" s="269"/>
      <c r="I4" s="269"/>
      <c r="J4" s="269"/>
      <c r="K4" s="269"/>
      <c r="L4" s="269"/>
      <c r="M4" s="269"/>
      <c r="N4" s="269" t="s">
        <v>5</v>
      </c>
      <c r="O4" s="269"/>
      <c r="P4" s="269"/>
      <c r="Q4" s="269"/>
      <c r="R4" s="269"/>
      <c r="S4" s="269"/>
      <c r="T4" s="269"/>
      <c r="U4" s="269"/>
      <c r="V4" s="269"/>
      <c r="W4" s="269"/>
      <c r="X4" s="269"/>
      <c r="Y4" s="269"/>
      <c r="Z4" s="269"/>
    </row>
    <row r="5" ht="21.75" customHeight="1" spans="1:26">
      <c r="A5" s="270" t="s">
        <v>222</v>
      </c>
      <c r="B5" s="271"/>
      <c r="C5" s="270"/>
      <c r="D5" s="269" t="s">
        <v>30</v>
      </c>
      <c r="E5" s="269" t="s">
        <v>33</v>
      </c>
      <c r="F5" s="269"/>
      <c r="G5" s="269"/>
      <c r="H5" s="269" t="s">
        <v>34</v>
      </c>
      <c r="I5" s="269"/>
      <c r="J5" s="269"/>
      <c r="K5" s="269" t="s">
        <v>35</v>
      </c>
      <c r="L5" s="269"/>
      <c r="M5" s="269"/>
      <c r="N5" s="270" t="s">
        <v>223</v>
      </c>
      <c r="O5" s="284"/>
      <c r="P5" s="270"/>
      <c r="Q5" s="269" t="s">
        <v>30</v>
      </c>
      <c r="R5" s="289" t="s">
        <v>33</v>
      </c>
      <c r="S5" s="290"/>
      <c r="T5" s="291"/>
      <c r="U5" s="289" t="s">
        <v>34</v>
      </c>
      <c r="V5" s="290"/>
      <c r="W5" s="269"/>
      <c r="X5" s="269" t="s">
        <v>35</v>
      </c>
      <c r="Y5" s="269"/>
      <c r="Z5" s="291"/>
    </row>
    <row r="6" ht="17.25" customHeight="1" spans="1:26">
      <c r="A6" s="272" t="s">
        <v>224</v>
      </c>
      <c r="B6" s="272" t="s">
        <v>225</v>
      </c>
      <c r="C6" s="272" t="s">
        <v>71</v>
      </c>
      <c r="D6" s="269"/>
      <c r="E6" s="269" t="s">
        <v>32</v>
      </c>
      <c r="F6" s="269" t="s">
        <v>72</v>
      </c>
      <c r="G6" s="269" t="s">
        <v>73</v>
      </c>
      <c r="H6" s="269" t="s">
        <v>32</v>
      </c>
      <c r="I6" s="269" t="s">
        <v>72</v>
      </c>
      <c r="J6" s="269" t="s">
        <v>73</v>
      </c>
      <c r="K6" s="269" t="s">
        <v>32</v>
      </c>
      <c r="L6" s="269" t="s">
        <v>72</v>
      </c>
      <c r="M6" s="269" t="s">
        <v>73</v>
      </c>
      <c r="N6" s="272" t="s">
        <v>224</v>
      </c>
      <c r="O6" s="272" t="s">
        <v>225</v>
      </c>
      <c r="P6" s="272" t="s">
        <v>71</v>
      </c>
      <c r="Q6" s="269"/>
      <c r="R6" s="269" t="s">
        <v>32</v>
      </c>
      <c r="S6" s="269" t="s">
        <v>72</v>
      </c>
      <c r="T6" s="269" t="s">
        <v>73</v>
      </c>
      <c r="U6" s="269" t="s">
        <v>32</v>
      </c>
      <c r="V6" s="269" t="s">
        <v>72</v>
      </c>
      <c r="W6" s="269" t="s">
        <v>73</v>
      </c>
      <c r="X6" s="269" t="s">
        <v>32</v>
      </c>
      <c r="Y6" s="269" t="s">
        <v>72</v>
      </c>
      <c r="Z6" s="292" t="s">
        <v>73</v>
      </c>
    </row>
    <row r="7" customHeight="1" spans="1:26">
      <c r="A7" s="273" t="s">
        <v>214</v>
      </c>
      <c r="B7" s="273" t="s">
        <v>215</v>
      </c>
      <c r="C7" s="273" t="s">
        <v>216</v>
      </c>
      <c r="D7" s="273" t="s">
        <v>217</v>
      </c>
      <c r="E7" s="274" t="s">
        <v>218</v>
      </c>
      <c r="F7" s="274" t="s">
        <v>219</v>
      </c>
      <c r="G7" s="274" t="s">
        <v>226</v>
      </c>
      <c r="H7" s="274" t="s">
        <v>227</v>
      </c>
      <c r="I7" s="274" t="s">
        <v>228</v>
      </c>
      <c r="J7" s="274" t="s">
        <v>229</v>
      </c>
      <c r="K7" s="274" t="s">
        <v>230</v>
      </c>
      <c r="L7" s="274" t="s">
        <v>231</v>
      </c>
      <c r="M7" s="274" t="s">
        <v>232</v>
      </c>
      <c r="N7" s="274" t="s">
        <v>233</v>
      </c>
      <c r="O7" s="274" t="s">
        <v>234</v>
      </c>
      <c r="P7" s="274" t="s">
        <v>235</v>
      </c>
      <c r="Q7" s="274" t="s">
        <v>236</v>
      </c>
      <c r="R7" s="274" t="s">
        <v>237</v>
      </c>
      <c r="S7" s="274" t="s">
        <v>238</v>
      </c>
      <c r="T7" s="274" t="s">
        <v>239</v>
      </c>
      <c r="U7" s="274" t="s">
        <v>240</v>
      </c>
      <c r="V7" s="274" t="s">
        <v>241</v>
      </c>
      <c r="W7" s="274" t="s">
        <v>242</v>
      </c>
      <c r="X7" s="274" t="s">
        <v>243</v>
      </c>
      <c r="Y7" s="293">
        <v>25</v>
      </c>
      <c r="Z7" s="294">
        <v>26</v>
      </c>
    </row>
    <row r="8" ht="17.25" customHeight="1" spans="1:26">
      <c r="A8" s="275" t="s">
        <v>244</v>
      </c>
      <c r="B8" s="12"/>
      <c r="C8" s="276" t="s">
        <v>245</v>
      </c>
      <c r="D8" s="20">
        <v>1774.3</v>
      </c>
      <c r="E8" s="20">
        <v>1774.3</v>
      </c>
      <c r="F8" s="20">
        <v>1774.3</v>
      </c>
      <c r="G8" s="20"/>
      <c r="H8" s="20"/>
      <c r="I8" s="20"/>
      <c r="J8" s="20"/>
      <c r="K8" s="20"/>
      <c r="L8" s="20"/>
      <c r="M8" s="20"/>
      <c r="N8" s="279" t="s">
        <v>246</v>
      </c>
      <c r="O8" s="279"/>
      <c r="P8" s="285" t="s">
        <v>247</v>
      </c>
      <c r="Q8" s="20">
        <v>10534.38</v>
      </c>
      <c r="R8" s="20">
        <v>10534.38</v>
      </c>
      <c r="S8" s="20">
        <v>10534.38</v>
      </c>
      <c r="T8" s="20"/>
      <c r="U8" s="20"/>
      <c r="V8" s="20"/>
      <c r="W8" s="20"/>
      <c r="X8" s="20"/>
      <c r="Y8" s="20"/>
      <c r="Z8" s="20"/>
    </row>
    <row r="9" ht="17.25" customHeight="1" spans="1:26">
      <c r="A9" s="277"/>
      <c r="B9" s="12" t="s">
        <v>248</v>
      </c>
      <c r="C9" s="278" t="s">
        <v>249</v>
      </c>
      <c r="D9" s="20">
        <v>1220.34</v>
      </c>
      <c r="E9" s="20">
        <v>1220.34</v>
      </c>
      <c r="F9" s="20">
        <v>1220.34</v>
      </c>
      <c r="G9" s="20"/>
      <c r="H9" s="20"/>
      <c r="I9" s="20"/>
      <c r="J9" s="20"/>
      <c r="K9" s="20"/>
      <c r="L9" s="20"/>
      <c r="M9" s="20"/>
      <c r="N9" s="286"/>
      <c r="O9" s="286" t="s">
        <v>248</v>
      </c>
      <c r="P9" s="287" t="s">
        <v>250</v>
      </c>
      <c r="Q9" s="20">
        <v>5245.42</v>
      </c>
      <c r="R9" s="20">
        <v>5245.42</v>
      </c>
      <c r="S9" s="20">
        <v>5245.42</v>
      </c>
      <c r="T9" s="20"/>
      <c r="U9" s="20"/>
      <c r="V9" s="20"/>
      <c r="W9" s="20"/>
      <c r="X9" s="20"/>
      <c r="Y9" s="20"/>
      <c r="Z9" s="20"/>
    </row>
    <row r="10" ht="17.25" customHeight="1" spans="1:26">
      <c r="A10" s="277"/>
      <c r="B10" s="12" t="s">
        <v>251</v>
      </c>
      <c r="C10" s="278" t="s">
        <v>252</v>
      </c>
      <c r="D10" s="20">
        <v>371.85</v>
      </c>
      <c r="E10" s="20">
        <v>371.85</v>
      </c>
      <c r="F10" s="20">
        <v>371.85</v>
      </c>
      <c r="G10" s="20"/>
      <c r="H10" s="20"/>
      <c r="I10" s="20"/>
      <c r="J10" s="20"/>
      <c r="K10" s="20"/>
      <c r="L10" s="20"/>
      <c r="M10" s="20"/>
      <c r="N10" s="286"/>
      <c r="O10" s="286" t="s">
        <v>251</v>
      </c>
      <c r="P10" s="287" t="s">
        <v>253</v>
      </c>
      <c r="Q10" s="20">
        <v>831.73</v>
      </c>
      <c r="R10" s="20">
        <v>831.73</v>
      </c>
      <c r="S10" s="20">
        <v>831.73</v>
      </c>
      <c r="T10" s="20"/>
      <c r="U10" s="20"/>
      <c r="V10" s="20"/>
      <c r="W10" s="20"/>
      <c r="X10" s="20"/>
      <c r="Y10" s="20"/>
      <c r="Z10" s="20"/>
    </row>
    <row r="11" ht="17.25" customHeight="1" spans="1:26">
      <c r="A11" s="277"/>
      <c r="B11" s="12" t="s">
        <v>254</v>
      </c>
      <c r="C11" s="278" t="s">
        <v>173</v>
      </c>
      <c r="D11" s="20">
        <v>182.11</v>
      </c>
      <c r="E11" s="20">
        <v>182.11</v>
      </c>
      <c r="F11" s="20">
        <v>182.11</v>
      </c>
      <c r="G11" s="20"/>
      <c r="H11" s="20"/>
      <c r="I11" s="20"/>
      <c r="J11" s="20"/>
      <c r="K11" s="20"/>
      <c r="L11" s="20"/>
      <c r="M11" s="20"/>
      <c r="N11" s="286"/>
      <c r="O11" s="286" t="s">
        <v>254</v>
      </c>
      <c r="P11" s="287" t="s">
        <v>255</v>
      </c>
      <c r="Q11" s="20">
        <v>188.93</v>
      </c>
      <c r="R11" s="20">
        <v>188.93</v>
      </c>
      <c r="S11" s="20">
        <v>188.93</v>
      </c>
      <c r="T11" s="20"/>
      <c r="U11" s="20"/>
      <c r="V11" s="20"/>
      <c r="W11" s="20"/>
      <c r="X11" s="20"/>
      <c r="Y11" s="20"/>
      <c r="Z11" s="20"/>
    </row>
    <row r="12" ht="17.25" customHeight="1" spans="1:26">
      <c r="A12" s="275" t="s">
        <v>256</v>
      </c>
      <c r="B12" s="12"/>
      <c r="C12" s="276" t="s">
        <v>257</v>
      </c>
      <c r="D12" s="20">
        <v>896.92</v>
      </c>
      <c r="E12" s="20">
        <v>896.92</v>
      </c>
      <c r="F12" s="20">
        <v>272.92</v>
      </c>
      <c r="G12" s="20">
        <v>624</v>
      </c>
      <c r="H12" s="20"/>
      <c r="I12" s="20"/>
      <c r="J12" s="20"/>
      <c r="K12" s="20"/>
      <c r="L12" s="20"/>
      <c r="M12" s="20"/>
      <c r="N12" s="286"/>
      <c r="O12" s="286" t="s">
        <v>258</v>
      </c>
      <c r="P12" s="287" t="s">
        <v>259</v>
      </c>
      <c r="Q12" s="20">
        <v>2195.57</v>
      </c>
      <c r="R12" s="20">
        <v>2195.57</v>
      </c>
      <c r="S12" s="20">
        <v>2195.57</v>
      </c>
      <c r="T12" s="20"/>
      <c r="U12" s="20"/>
      <c r="V12" s="20"/>
      <c r="W12" s="20"/>
      <c r="X12" s="20"/>
      <c r="Y12" s="20"/>
      <c r="Z12" s="20"/>
    </row>
    <row r="13" ht="17.25" customHeight="1" spans="1:26">
      <c r="A13" s="277"/>
      <c r="B13" s="12" t="s">
        <v>248</v>
      </c>
      <c r="C13" s="278" t="s">
        <v>260</v>
      </c>
      <c r="D13" s="20">
        <v>359.43</v>
      </c>
      <c r="E13" s="20">
        <v>359.43</v>
      </c>
      <c r="F13" s="20">
        <v>226.93</v>
      </c>
      <c r="G13" s="20">
        <v>132.5</v>
      </c>
      <c r="H13" s="20"/>
      <c r="I13" s="20"/>
      <c r="J13" s="20"/>
      <c r="K13" s="20"/>
      <c r="L13" s="20"/>
      <c r="M13" s="20"/>
      <c r="N13" s="286"/>
      <c r="O13" s="286" t="s">
        <v>261</v>
      </c>
      <c r="P13" s="287" t="s">
        <v>262</v>
      </c>
      <c r="Q13" s="20">
        <v>733.65</v>
      </c>
      <c r="R13" s="20">
        <v>733.65</v>
      </c>
      <c r="S13" s="20">
        <v>733.65</v>
      </c>
      <c r="T13" s="20"/>
      <c r="U13" s="20"/>
      <c r="V13" s="20"/>
      <c r="W13" s="20"/>
      <c r="X13" s="20"/>
      <c r="Y13" s="20"/>
      <c r="Z13" s="20"/>
    </row>
    <row r="14" ht="17.25" customHeight="1" spans="1:26">
      <c r="A14" s="277"/>
      <c r="B14" s="12" t="s">
        <v>251</v>
      </c>
      <c r="C14" s="278" t="s">
        <v>263</v>
      </c>
      <c r="D14" s="20">
        <v>34.42</v>
      </c>
      <c r="E14" s="20">
        <v>34.42</v>
      </c>
      <c r="F14" s="20">
        <v>1.92</v>
      </c>
      <c r="G14" s="20">
        <v>32.5</v>
      </c>
      <c r="H14" s="20"/>
      <c r="I14" s="20"/>
      <c r="J14" s="20"/>
      <c r="K14" s="20"/>
      <c r="L14" s="20"/>
      <c r="M14" s="20"/>
      <c r="N14" s="286"/>
      <c r="O14" s="286" t="s">
        <v>264</v>
      </c>
      <c r="P14" s="287" t="s">
        <v>265</v>
      </c>
      <c r="Q14" s="20"/>
      <c r="R14" s="20"/>
      <c r="S14" s="20"/>
      <c r="T14" s="20"/>
      <c r="U14" s="20"/>
      <c r="V14" s="20"/>
      <c r="W14" s="20"/>
      <c r="X14" s="20"/>
      <c r="Y14" s="20"/>
      <c r="Z14" s="20"/>
    </row>
    <row r="15" ht="17.25" customHeight="1" spans="1:26">
      <c r="A15" s="277"/>
      <c r="B15" s="12" t="s">
        <v>254</v>
      </c>
      <c r="C15" s="278" t="s">
        <v>266</v>
      </c>
      <c r="D15" s="20">
        <v>43.96</v>
      </c>
      <c r="E15" s="20">
        <v>43.96</v>
      </c>
      <c r="F15" s="20">
        <v>6.96</v>
      </c>
      <c r="G15" s="20">
        <v>37</v>
      </c>
      <c r="H15" s="20"/>
      <c r="I15" s="20"/>
      <c r="J15" s="20"/>
      <c r="K15" s="20"/>
      <c r="L15" s="20"/>
      <c r="M15" s="20"/>
      <c r="N15" s="286"/>
      <c r="O15" s="286" t="s">
        <v>229</v>
      </c>
      <c r="P15" s="287" t="s">
        <v>267</v>
      </c>
      <c r="Q15" s="20">
        <v>266.96</v>
      </c>
      <c r="R15" s="20">
        <v>266.96</v>
      </c>
      <c r="S15" s="20">
        <v>266.96</v>
      </c>
      <c r="T15" s="20"/>
      <c r="U15" s="20"/>
      <c r="V15" s="20"/>
      <c r="W15" s="20"/>
      <c r="X15" s="20"/>
      <c r="Y15" s="20"/>
      <c r="Z15" s="20"/>
    </row>
    <row r="16" ht="17.25" customHeight="1" spans="1:26">
      <c r="A16" s="277"/>
      <c r="B16" s="12" t="s">
        <v>268</v>
      </c>
      <c r="C16" s="278" t="s">
        <v>269</v>
      </c>
      <c r="D16" s="20">
        <v>424.54</v>
      </c>
      <c r="E16" s="20">
        <v>424.54</v>
      </c>
      <c r="F16" s="20">
        <v>12.24</v>
      </c>
      <c r="G16" s="20">
        <v>412.3</v>
      </c>
      <c r="H16" s="20"/>
      <c r="I16" s="20"/>
      <c r="J16" s="20"/>
      <c r="K16" s="20"/>
      <c r="L16" s="20"/>
      <c r="M16" s="20"/>
      <c r="N16" s="286"/>
      <c r="O16" s="286" t="s">
        <v>230</v>
      </c>
      <c r="P16" s="287" t="s">
        <v>270</v>
      </c>
      <c r="Q16" s="20">
        <v>77.86</v>
      </c>
      <c r="R16" s="20">
        <v>77.86</v>
      </c>
      <c r="S16" s="20">
        <v>77.86</v>
      </c>
      <c r="T16" s="20"/>
      <c r="U16" s="20"/>
      <c r="V16" s="20"/>
      <c r="W16" s="20"/>
      <c r="X16" s="20"/>
      <c r="Y16" s="20"/>
      <c r="Z16" s="20"/>
    </row>
    <row r="17" ht="17.25" customHeight="1" spans="1:26">
      <c r="A17" s="277"/>
      <c r="B17" s="12" t="s">
        <v>271</v>
      </c>
      <c r="C17" s="278" t="s">
        <v>272</v>
      </c>
      <c r="D17" s="20">
        <v>7.08</v>
      </c>
      <c r="E17" s="20">
        <v>7.08</v>
      </c>
      <c r="F17" s="20">
        <v>7.08</v>
      </c>
      <c r="G17" s="20"/>
      <c r="H17" s="20"/>
      <c r="I17" s="20"/>
      <c r="J17" s="20"/>
      <c r="K17" s="20"/>
      <c r="L17" s="20"/>
      <c r="M17" s="20"/>
      <c r="N17" s="286"/>
      <c r="O17" s="286" t="s">
        <v>231</v>
      </c>
      <c r="P17" s="287" t="s">
        <v>273</v>
      </c>
      <c r="Q17" s="20">
        <v>58.65</v>
      </c>
      <c r="R17" s="20">
        <v>58.65</v>
      </c>
      <c r="S17" s="20">
        <v>58.65</v>
      </c>
      <c r="T17" s="20"/>
      <c r="U17" s="20"/>
      <c r="V17" s="20"/>
      <c r="W17" s="20"/>
      <c r="X17" s="20"/>
      <c r="Y17" s="20"/>
      <c r="Z17" s="20"/>
    </row>
    <row r="18" ht="17.25" customHeight="1" spans="1:26">
      <c r="A18" s="277"/>
      <c r="B18" s="12" t="s">
        <v>261</v>
      </c>
      <c r="C18" s="278" t="s">
        <v>274</v>
      </c>
      <c r="D18" s="20">
        <v>10.8</v>
      </c>
      <c r="E18" s="20">
        <v>10.8</v>
      </c>
      <c r="F18" s="20">
        <v>10.8</v>
      </c>
      <c r="G18" s="20"/>
      <c r="H18" s="20"/>
      <c r="I18" s="20"/>
      <c r="J18" s="20"/>
      <c r="K18" s="20"/>
      <c r="L18" s="20"/>
      <c r="M18" s="20"/>
      <c r="N18" s="286"/>
      <c r="O18" s="286" t="s">
        <v>232</v>
      </c>
      <c r="P18" s="287" t="s">
        <v>173</v>
      </c>
      <c r="Q18" s="20">
        <v>604.15</v>
      </c>
      <c r="R18" s="20">
        <v>604.15</v>
      </c>
      <c r="S18" s="20">
        <v>604.15</v>
      </c>
      <c r="T18" s="20"/>
      <c r="U18" s="20"/>
      <c r="V18" s="20"/>
      <c r="W18" s="20"/>
      <c r="X18" s="20"/>
      <c r="Y18" s="20"/>
      <c r="Z18" s="20"/>
    </row>
    <row r="19" ht="17.25" customHeight="1" spans="1:26">
      <c r="A19" s="277"/>
      <c r="B19" s="12" t="s">
        <v>264</v>
      </c>
      <c r="C19" s="278" t="s">
        <v>275</v>
      </c>
      <c r="D19" s="20">
        <v>10.7</v>
      </c>
      <c r="E19" s="20">
        <v>10.7</v>
      </c>
      <c r="F19" s="20">
        <v>1</v>
      </c>
      <c r="G19" s="20">
        <v>9.7</v>
      </c>
      <c r="H19" s="20"/>
      <c r="I19" s="20"/>
      <c r="J19" s="20"/>
      <c r="K19" s="20"/>
      <c r="L19" s="20"/>
      <c r="M19" s="20"/>
      <c r="N19" s="286"/>
      <c r="O19" s="286" t="s">
        <v>276</v>
      </c>
      <c r="P19" s="287" t="s">
        <v>277</v>
      </c>
      <c r="Q19" s="20">
        <v>331.46</v>
      </c>
      <c r="R19" s="20">
        <v>331.46</v>
      </c>
      <c r="S19" s="20">
        <v>331.46</v>
      </c>
      <c r="T19" s="20"/>
      <c r="U19" s="20"/>
      <c r="V19" s="20"/>
      <c r="W19" s="20"/>
      <c r="X19" s="20"/>
      <c r="Y19" s="20"/>
      <c r="Z19" s="20"/>
    </row>
    <row r="20" ht="17.25" customHeight="1" spans="1:26">
      <c r="A20" s="277"/>
      <c r="B20" s="12" t="s">
        <v>276</v>
      </c>
      <c r="C20" s="278" t="s">
        <v>278</v>
      </c>
      <c r="D20" s="20">
        <v>5.99</v>
      </c>
      <c r="E20" s="20">
        <v>5.99</v>
      </c>
      <c r="F20" s="20">
        <v>5.99</v>
      </c>
      <c r="G20" s="20"/>
      <c r="H20" s="20"/>
      <c r="I20" s="20"/>
      <c r="J20" s="20"/>
      <c r="K20" s="20"/>
      <c r="L20" s="20"/>
      <c r="M20" s="20"/>
      <c r="N20" s="279" t="s">
        <v>279</v>
      </c>
      <c r="O20" s="279"/>
      <c r="P20" s="285" t="s">
        <v>280</v>
      </c>
      <c r="Q20" s="20">
        <v>3527.44</v>
      </c>
      <c r="R20" s="20">
        <v>3527.44</v>
      </c>
      <c r="S20" s="20">
        <v>1133.72</v>
      </c>
      <c r="T20" s="20">
        <v>2393.72</v>
      </c>
      <c r="U20" s="20"/>
      <c r="V20" s="20"/>
      <c r="W20" s="20"/>
      <c r="X20" s="20"/>
      <c r="Y20" s="20"/>
      <c r="Z20" s="20"/>
    </row>
    <row r="21" ht="17.25" customHeight="1" spans="1:26">
      <c r="A21" s="275" t="s">
        <v>281</v>
      </c>
      <c r="B21" s="12"/>
      <c r="C21" s="276" t="s">
        <v>282</v>
      </c>
      <c r="D21" s="20">
        <v>11390.6</v>
      </c>
      <c r="E21" s="20">
        <v>11390.6</v>
      </c>
      <c r="F21" s="20">
        <v>9620.88</v>
      </c>
      <c r="G21" s="20">
        <v>1769.72</v>
      </c>
      <c r="H21" s="20"/>
      <c r="I21" s="20"/>
      <c r="J21" s="20"/>
      <c r="K21" s="20"/>
      <c r="L21" s="20"/>
      <c r="M21" s="20"/>
      <c r="N21" s="286"/>
      <c r="O21" s="286" t="s">
        <v>248</v>
      </c>
      <c r="P21" s="287" t="s">
        <v>283</v>
      </c>
      <c r="Q21" s="20">
        <v>255.34</v>
      </c>
      <c r="R21" s="20">
        <v>255.34</v>
      </c>
      <c r="S21" s="20">
        <v>214.54</v>
      </c>
      <c r="T21" s="20">
        <v>40.8</v>
      </c>
      <c r="U21" s="20"/>
      <c r="V21" s="20"/>
      <c r="W21" s="20"/>
      <c r="X21" s="20"/>
      <c r="Y21" s="20"/>
      <c r="Z21" s="20"/>
    </row>
    <row r="22" ht="17.25" customHeight="1" spans="1:26">
      <c r="A22" s="277"/>
      <c r="B22" s="12" t="s">
        <v>248</v>
      </c>
      <c r="C22" s="278" t="s">
        <v>247</v>
      </c>
      <c r="D22" s="20">
        <v>8760.08</v>
      </c>
      <c r="E22" s="20">
        <v>8760.08</v>
      </c>
      <c r="F22" s="20">
        <v>8760.08</v>
      </c>
      <c r="G22" s="20"/>
      <c r="H22" s="20"/>
      <c r="I22" s="20"/>
      <c r="J22" s="20"/>
      <c r="K22" s="20"/>
      <c r="L22" s="20"/>
      <c r="M22" s="20"/>
      <c r="N22" s="286"/>
      <c r="O22" s="286" t="s">
        <v>251</v>
      </c>
      <c r="P22" s="287" t="s">
        <v>284</v>
      </c>
      <c r="Q22" s="20">
        <v>2.5</v>
      </c>
      <c r="R22" s="20">
        <v>2.5</v>
      </c>
      <c r="S22" s="20">
        <v>0.5</v>
      </c>
      <c r="T22" s="20">
        <v>2</v>
      </c>
      <c r="U22" s="20"/>
      <c r="V22" s="20"/>
      <c r="W22" s="20"/>
      <c r="X22" s="20"/>
      <c r="Y22" s="20"/>
      <c r="Z22" s="20"/>
    </row>
    <row r="23" ht="17.25" customHeight="1" spans="1:26">
      <c r="A23" s="277"/>
      <c r="B23" s="12" t="s">
        <v>251</v>
      </c>
      <c r="C23" s="278" t="s">
        <v>280</v>
      </c>
      <c r="D23" s="20">
        <v>2630.52</v>
      </c>
      <c r="E23" s="20">
        <v>2630.52</v>
      </c>
      <c r="F23" s="20">
        <v>860.8</v>
      </c>
      <c r="G23" s="20">
        <v>1769.72</v>
      </c>
      <c r="H23" s="20"/>
      <c r="I23" s="20"/>
      <c r="J23" s="20"/>
      <c r="K23" s="20"/>
      <c r="L23" s="20"/>
      <c r="M23" s="20"/>
      <c r="N23" s="286"/>
      <c r="O23" s="286" t="s">
        <v>254</v>
      </c>
      <c r="P23" s="287" t="s">
        <v>285</v>
      </c>
      <c r="Q23" s="20"/>
      <c r="R23" s="20"/>
      <c r="S23" s="20"/>
      <c r="T23" s="20"/>
      <c r="U23" s="20"/>
      <c r="V23" s="20"/>
      <c r="W23" s="20"/>
      <c r="X23" s="20"/>
      <c r="Y23" s="20"/>
      <c r="Z23" s="20"/>
    </row>
    <row r="24" ht="17.25" customHeight="1" spans="1:26">
      <c r="A24" s="275" t="s">
        <v>286</v>
      </c>
      <c r="B24" s="12"/>
      <c r="C24" s="276" t="s">
        <v>287</v>
      </c>
      <c r="D24" s="20">
        <v>551.99</v>
      </c>
      <c r="E24" s="20">
        <v>551.99</v>
      </c>
      <c r="F24" s="20"/>
      <c r="G24" s="20">
        <v>551.99</v>
      </c>
      <c r="H24" s="20"/>
      <c r="I24" s="20"/>
      <c r="J24" s="20"/>
      <c r="K24" s="20"/>
      <c r="L24" s="20"/>
      <c r="M24" s="20"/>
      <c r="N24" s="286"/>
      <c r="O24" s="286" t="s">
        <v>288</v>
      </c>
      <c r="P24" s="287" t="s">
        <v>289</v>
      </c>
      <c r="Q24" s="20"/>
      <c r="R24" s="20"/>
      <c r="S24" s="20"/>
      <c r="T24" s="20"/>
      <c r="U24" s="20"/>
      <c r="V24" s="20"/>
      <c r="W24" s="20"/>
      <c r="X24" s="20"/>
      <c r="Y24" s="20"/>
      <c r="Z24" s="20"/>
    </row>
    <row r="25" ht="17.25" customHeight="1" spans="1:26">
      <c r="A25" s="277"/>
      <c r="B25" s="12" t="s">
        <v>248</v>
      </c>
      <c r="C25" s="278" t="s">
        <v>290</v>
      </c>
      <c r="D25" s="20">
        <v>551.99</v>
      </c>
      <c r="E25" s="20">
        <v>551.99</v>
      </c>
      <c r="F25" s="20"/>
      <c r="G25" s="20">
        <v>551.99</v>
      </c>
      <c r="H25" s="20"/>
      <c r="I25" s="20"/>
      <c r="J25" s="20"/>
      <c r="K25" s="20"/>
      <c r="L25" s="20"/>
      <c r="M25" s="20"/>
      <c r="N25" s="286"/>
      <c r="O25" s="286" t="s">
        <v>268</v>
      </c>
      <c r="P25" s="287" t="s">
        <v>291</v>
      </c>
      <c r="Q25" s="20">
        <v>8.1</v>
      </c>
      <c r="R25" s="20">
        <v>8.1</v>
      </c>
      <c r="S25" s="20">
        <v>3.8</v>
      </c>
      <c r="T25" s="20">
        <v>4.3</v>
      </c>
      <c r="U25" s="20"/>
      <c r="V25" s="20"/>
      <c r="W25" s="20"/>
      <c r="X25" s="20"/>
      <c r="Y25" s="20"/>
      <c r="Z25" s="20"/>
    </row>
    <row r="26" ht="17.25" customHeight="1" spans="1:26">
      <c r="A26" s="275" t="s">
        <v>292</v>
      </c>
      <c r="B26" s="12"/>
      <c r="C26" s="276" t="s">
        <v>293</v>
      </c>
      <c r="D26" s="20">
        <v>307.75</v>
      </c>
      <c r="E26" s="20">
        <v>307.75</v>
      </c>
      <c r="F26" s="20">
        <v>217.46</v>
      </c>
      <c r="G26" s="20">
        <v>90.29</v>
      </c>
      <c r="H26" s="20"/>
      <c r="I26" s="20"/>
      <c r="J26" s="20"/>
      <c r="K26" s="20"/>
      <c r="L26" s="20"/>
      <c r="M26" s="20"/>
      <c r="N26" s="286"/>
      <c r="O26" s="286" t="s">
        <v>271</v>
      </c>
      <c r="P26" s="287" t="s">
        <v>294</v>
      </c>
      <c r="Q26" s="20">
        <v>34.95</v>
      </c>
      <c r="R26" s="20">
        <v>34.95</v>
      </c>
      <c r="S26" s="20">
        <v>32.55</v>
      </c>
      <c r="T26" s="20">
        <v>2.4</v>
      </c>
      <c r="U26" s="20"/>
      <c r="V26" s="20"/>
      <c r="W26" s="20"/>
      <c r="X26" s="20"/>
      <c r="Y26" s="20"/>
      <c r="Z26" s="20"/>
    </row>
    <row r="27" ht="17.25" customHeight="1" spans="1:26">
      <c r="A27" s="277"/>
      <c r="B27" s="12" t="s">
        <v>248</v>
      </c>
      <c r="C27" s="278" t="s">
        <v>295</v>
      </c>
      <c r="D27" s="20">
        <v>176.97</v>
      </c>
      <c r="E27" s="20">
        <v>176.97</v>
      </c>
      <c r="F27" s="20">
        <v>86.68</v>
      </c>
      <c r="G27" s="20">
        <v>90.29</v>
      </c>
      <c r="H27" s="20"/>
      <c r="I27" s="20"/>
      <c r="J27" s="20"/>
      <c r="K27" s="20"/>
      <c r="L27" s="20"/>
      <c r="M27" s="20"/>
      <c r="N27" s="286"/>
      <c r="O27" s="286" t="s">
        <v>258</v>
      </c>
      <c r="P27" s="287" t="s">
        <v>296</v>
      </c>
      <c r="Q27" s="20">
        <v>21.33</v>
      </c>
      <c r="R27" s="20">
        <v>21.33</v>
      </c>
      <c r="S27" s="20">
        <v>8.12</v>
      </c>
      <c r="T27" s="20">
        <v>13.21</v>
      </c>
      <c r="U27" s="20"/>
      <c r="V27" s="20"/>
      <c r="W27" s="20"/>
      <c r="X27" s="20"/>
      <c r="Y27" s="20"/>
      <c r="Z27" s="20"/>
    </row>
    <row r="28" ht="17.25" customHeight="1" spans="1:26">
      <c r="A28" s="277"/>
      <c r="B28" s="12" t="s">
        <v>268</v>
      </c>
      <c r="C28" s="278" t="s">
        <v>297</v>
      </c>
      <c r="D28" s="20">
        <v>130.78</v>
      </c>
      <c r="E28" s="20">
        <v>130.78</v>
      </c>
      <c r="F28" s="20">
        <v>130.78</v>
      </c>
      <c r="G28" s="20"/>
      <c r="H28" s="20"/>
      <c r="I28" s="20"/>
      <c r="J28" s="20"/>
      <c r="K28" s="20"/>
      <c r="L28" s="20"/>
      <c r="M28" s="20"/>
      <c r="N28" s="286"/>
      <c r="O28" s="286" t="s">
        <v>264</v>
      </c>
      <c r="P28" s="287" t="s">
        <v>298</v>
      </c>
      <c r="Q28" s="20">
        <v>33.62</v>
      </c>
      <c r="R28" s="20">
        <v>33.62</v>
      </c>
      <c r="S28" s="20">
        <v>7.92</v>
      </c>
      <c r="T28" s="20">
        <v>25.7</v>
      </c>
      <c r="U28" s="20"/>
      <c r="V28" s="20"/>
      <c r="W28" s="20"/>
      <c r="X28" s="20"/>
      <c r="Y28" s="20"/>
      <c r="Z28" s="20"/>
    </row>
    <row r="29" ht="17.25" customHeight="1" spans="1:26">
      <c r="A29" s="277"/>
      <c r="B29" s="12" t="s">
        <v>276</v>
      </c>
      <c r="C29" s="278" t="s">
        <v>299</v>
      </c>
      <c r="D29" s="20"/>
      <c r="E29" s="20"/>
      <c r="F29" s="20"/>
      <c r="G29" s="20"/>
      <c r="H29" s="20"/>
      <c r="I29" s="20"/>
      <c r="J29" s="20"/>
      <c r="K29" s="20"/>
      <c r="L29" s="20"/>
      <c r="M29" s="20"/>
      <c r="N29" s="286"/>
      <c r="O29" s="286" t="s">
        <v>230</v>
      </c>
      <c r="P29" s="287" t="s">
        <v>300</v>
      </c>
      <c r="Q29" s="20">
        <v>103.7</v>
      </c>
      <c r="R29" s="20">
        <v>103.7</v>
      </c>
      <c r="S29" s="20">
        <v>8.5</v>
      </c>
      <c r="T29" s="20">
        <v>95.2</v>
      </c>
      <c r="U29" s="20"/>
      <c r="V29" s="20"/>
      <c r="W29" s="20"/>
      <c r="X29" s="20"/>
      <c r="Y29" s="20"/>
      <c r="Z29" s="20"/>
    </row>
    <row r="30" ht="17.25" customHeight="1" spans="1:26">
      <c r="A30" s="275" t="s">
        <v>301</v>
      </c>
      <c r="B30" s="12"/>
      <c r="C30" s="276" t="s">
        <v>302</v>
      </c>
      <c r="D30" s="20">
        <v>1628.7</v>
      </c>
      <c r="E30" s="20">
        <v>1628.7</v>
      </c>
      <c r="F30" s="20"/>
      <c r="G30" s="20">
        <v>1628.7</v>
      </c>
      <c r="H30" s="20"/>
      <c r="I30" s="20"/>
      <c r="J30" s="20"/>
      <c r="K30" s="20"/>
      <c r="L30" s="20"/>
      <c r="M30" s="20"/>
      <c r="N30" s="286"/>
      <c r="O30" s="286" t="s">
        <v>232</v>
      </c>
      <c r="P30" s="287" t="s">
        <v>275</v>
      </c>
      <c r="Q30" s="20">
        <v>67.8</v>
      </c>
      <c r="R30" s="20">
        <v>67.8</v>
      </c>
      <c r="S30" s="20">
        <v>1</v>
      </c>
      <c r="T30" s="20">
        <v>66.8</v>
      </c>
      <c r="U30" s="20"/>
      <c r="V30" s="20"/>
      <c r="W30" s="20"/>
      <c r="X30" s="20"/>
      <c r="Y30" s="20"/>
      <c r="Z30" s="20"/>
    </row>
    <row r="31" ht="17.25" customHeight="1" spans="1:26">
      <c r="A31" s="277"/>
      <c r="B31" s="12" t="s">
        <v>248</v>
      </c>
      <c r="C31" s="278" t="s">
        <v>303</v>
      </c>
      <c r="D31" s="20">
        <v>1628.7</v>
      </c>
      <c r="E31" s="20">
        <v>1628.7</v>
      </c>
      <c r="F31" s="20"/>
      <c r="G31" s="20">
        <v>1628.7</v>
      </c>
      <c r="H31" s="20"/>
      <c r="I31" s="20"/>
      <c r="J31" s="20"/>
      <c r="K31" s="20"/>
      <c r="L31" s="20"/>
      <c r="M31" s="20"/>
      <c r="N31" s="286"/>
      <c r="O31" s="286" t="s">
        <v>233</v>
      </c>
      <c r="P31" s="287" t="s">
        <v>304</v>
      </c>
      <c r="Q31" s="20">
        <v>16.23</v>
      </c>
      <c r="R31" s="20">
        <v>16.23</v>
      </c>
      <c r="S31" s="20"/>
      <c r="T31" s="20">
        <v>16.23</v>
      </c>
      <c r="U31" s="20"/>
      <c r="V31" s="20"/>
      <c r="W31" s="20"/>
      <c r="X31" s="20"/>
      <c r="Y31" s="20"/>
      <c r="Z31" s="20"/>
    </row>
    <row r="32" ht="17.25" customHeight="1" spans="1:26">
      <c r="A32" s="275" t="s">
        <v>305</v>
      </c>
      <c r="B32" s="12"/>
      <c r="C32" s="276" t="s">
        <v>80</v>
      </c>
      <c r="D32" s="20"/>
      <c r="E32" s="20"/>
      <c r="F32" s="20"/>
      <c r="G32" s="20"/>
      <c r="H32" s="20"/>
      <c r="I32" s="20"/>
      <c r="J32" s="20"/>
      <c r="K32" s="20"/>
      <c r="L32" s="20"/>
      <c r="M32" s="20"/>
      <c r="N32" s="286"/>
      <c r="O32" s="286" t="s">
        <v>234</v>
      </c>
      <c r="P32" s="287" t="s">
        <v>263</v>
      </c>
      <c r="Q32" s="20">
        <v>56.31</v>
      </c>
      <c r="R32" s="20">
        <v>56.31</v>
      </c>
      <c r="S32" s="20">
        <v>2.64</v>
      </c>
      <c r="T32" s="20">
        <v>53.67</v>
      </c>
      <c r="U32" s="20"/>
      <c r="V32" s="20"/>
      <c r="W32" s="20"/>
      <c r="X32" s="20"/>
      <c r="Y32" s="20"/>
      <c r="Z32" s="20"/>
    </row>
    <row r="33" ht="17.25" customHeight="1" spans="1:26">
      <c r="A33" s="277"/>
      <c r="B33" s="12" t="s">
        <v>276</v>
      </c>
      <c r="C33" s="278" t="s">
        <v>80</v>
      </c>
      <c r="D33" s="20"/>
      <c r="E33" s="20"/>
      <c r="F33" s="20"/>
      <c r="G33" s="20"/>
      <c r="H33" s="20"/>
      <c r="I33" s="20"/>
      <c r="J33" s="20"/>
      <c r="K33" s="20"/>
      <c r="L33" s="20"/>
      <c r="M33" s="20"/>
      <c r="N33" s="286"/>
      <c r="O33" s="286" t="s">
        <v>235</v>
      </c>
      <c r="P33" s="287" t="s">
        <v>266</v>
      </c>
      <c r="Q33" s="20">
        <v>72.25</v>
      </c>
      <c r="R33" s="20">
        <v>72.25</v>
      </c>
      <c r="S33" s="20">
        <v>31.24</v>
      </c>
      <c r="T33" s="20">
        <v>41.01</v>
      </c>
      <c r="U33" s="20"/>
      <c r="V33" s="20"/>
      <c r="W33" s="20"/>
      <c r="X33" s="20"/>
      <c r="Y33" s="20"/>
      <c r="Z33" s="20"/>
    </row>
    <row r="34" ht="17.25" customHeight="1" spans="1:26">
      <c r="A34" s="279"/>
      <c r="B34" s="280"/>
      <c r="C34" s="16"/>
      <c r="D34" s="21"/>
      <c r="E34" s="21"/>
      <c r="F34" s="21"/>
      <c r="G34" s="21"/>
      <c r="H34" s="21"/>
      <c r="I34" s="21"/>
      <c r="J34" s="21"/>
      <c r="K34" s="21"/>
      <c r="L34" s="21"/>
      <c r="M34" s="21"/>
      <c r="N34" s="286"/>
      <c r="O34" s="286" t="s">
        <v>236</v>
      </c>
      <c r="P34" s="287" t="s">
        <v>272</v>
      </c>
      <c r="Q34" s="20">
        <v>8.37</v>
      </c>
      <c r="R34" s="20">
        <v>8.37</v>
      </c>
      <c r="S34" s="20">
        <v>8.37</v>
      </c>
      <c r="T34" s="20"/>
      <c r="U34" s="20"/>
      <c r="V34" s="20"/>
      <c r="W34" s="20"/>
      <c r="X34" s="20"/>
      <c r="Y34" s="20"/>
      <c r="Z34" s="20"/>
    </row>
    <row r="35" ht="17.25" customHeight="1" spans="1:26">
      <c r="A35" s="279"/>
      <c r="B35" s="280"/>
      <c r="C35" s="16"/>
      <c r="D35" s="21"/>
      <c r="E35" s="21"/>
      <c r="F35" s="21"/>
      <c r="G35" s="21"/>
      <c r="H35" s="21"/>
      <c r="I35" s="21"/>
      <c r="J35" s="21"/>
      <c r="K35" s="21"/>
      <c r="L35" s="21"/>
      <c r="M35" s="21"/>
      <c r="N35" s="286"/>
      <c r="O35" s="286" t="s">
        <v>237</v>
      </c>
      <c r="P35" s="287" t="s">
        <v>306</v>
      </c>
      <c r="Q35" s="20">
        <v>1235.31</v>
      </c>
      <c r="R35" s="20">
        <v>1235.31</v>
      </c>
      <c r="S35" s="20"/>
      <c r="T35" s="20">
        <v>1235.31</v>
      </c>
      <c r="U35" s="20"/>
      <c r="V35" s="20"/>
      <c r="W35" s="20"/>
      <c r="X35" s="20"/>
      <c r="Y35" s="20"/>
      <c r="Z35" s="20"/>
    </row>
    <row r="36" ht="17.25" customHeight="1" spans="1:26">
      <c r="A36" s="279"/>
      <c r="B36" s="280"/>
      <c r="C36" s="16"/>
      <c r="D36" s="21"/>
      <c r="E36" s="21"/>
      <c r="F36" s="21"/>
      <c r="G36" s="21"/>
      <c r="H36" s="21"/>
      <c r="I36" s="21"/>
      <c r="J36" s="21"/>
      <c r="K36" s="21"/>
      <c r="L36" s="21"/>
      <c r="M36" s="21"/>
      <c r="N36" s="286"/>
      <c r="O36" s="286" t="s">
        <v>307</v>
      </c>
      <c r="P36" s="287" t="s">
        <v>308</v>
      </c>
      <c r="Q36" s="20">
        <v>0.56</v>
      </c>
      <c r="R36" s="20">
        <v>0.56</v>
      </c>
      <c r="S36" s="20"/>
      <c r="T36" s="20">
        <v>0.56</v>
      </c>
      <c r="U36" s="20"/>
      <c r="V36" s="20"/>
      <c r="W36" s="20"/>
      <c r="X36" s="20"/>
      <c r="Y36" s="20"/>
      <c r="Z36" s="20"/>
    </row>
    <row r="37" ht="17.25" customHeight="1" spans="1:26">
      <c r="A37" s="279"/>
      <c r="B37" s="280"/>
      <c r="C37" s="16"/>
      <c r="D37" s="21"/>
      <c r="E37" s="21"/>
      <c r="F37" s="21"/>
      <c r="G37" s="21"/>
      <c r="H37" s="21"/>
      <c r="I37" s="21"/>
      <c r="J37" s="21"/>
      <c r="K37" s="21"/>
      <c r="L37" s="21"/>
      <c r="M37" s="21"/>
      <c r="N37" s="286"/>
      <c r="O37" s="286" t="s">
        <v>309</v>
      </c>
      <c r="P37" s="287" t="s">
        <v>310</v>
      </c>
      <c r="Q37" s="20">
        <v>194.37</v>
      </c>
      <c r="R37" s="20">
        <v>194.37</v>
      </c>
      <c r="S37" s="20">
        <v>12.24</v>
      </c>
      <c r="T37" s="20">
        <v>182.13</v>
      </c>
      <c r="U37" s="20"/>
      <c r="V37" s="20"/>
      <c r="W37" s="20"/>
      <c r="X37" s="20"/>
      <c r="Y37" s="20"/>
      <c r="Z37" s="20"/>
    </row>
    <row r="38" ht="17.25" customHeight="1" spans="1:26">
      <c r="A38" s="279"/>
      <c r="B38" s="280"/>
      <c r="C38" s="16"/>
      <c r="D38" s="21"/>
      <c r="E38" s="21"/>
      <c r="F38" s="21"/>
      <c r="G38" s="21"/>
      <c r="H38" s="21"/>
      <c r="I38" s="21"/>
      <c r="J38" s="21"/>
      <c r="K38" s="21"/>
      <c r="L38" s="21"/>
      <c r="M38" s="21"/>
      <c r="N38" s="286"/>
      <c r="O38" s="286" t="s">
        <v>311</v>
      </c>
      <c r="P38" s="287" t="s">
        <v>269</v>
      </c>
      <c r="Q38" s="20">
        <v>248.7</v>
      </c>
      <c r="R38" s="20">
        <v>248.7</v>
      </c>
      <c r="S38" s="20"/>
      <c r="T38" s="20">
        <v>248.7</v>
      </c>
      <c r="U38" s="20"/>
      <c r="V38" s="20"/>
      <c r="W38" s="20"/>
      <c r="X38" s="20"/>
      <c r="Y38" s="20"/>
      <c r="Z38" s="20"/>
    </row>
    <row r="39" ht="17.25" customHeight="1" spans="1:26">
      <c r="A39" s="279"/>
      <c r="B39" s="280"/>
      <c r="C39" s="16"/>
      <c r="D39" s="21"/>
      <c r="E39" s="21"/>
      <c r="F39" s="21"/>
      <c r="G39" s="21"/>
      <c r="H39" s="21"/>
      <c r="I39" s="21"/>
      <c r="J39" s="21"/>
      <c r="K39" s="21"/>
      <c r="L39" s="21"/>
      <c r="M39" s="21"/>
      <c r="N39" s="286"/>
      <c r="O39" s="286" t="s">
        <v>312</v>
      </c>
      <c r="P39" s="287" t="s">
        <v>313</v>
      </c>
      <c r="Q39" s="20">
        <v>297.38</v>
      </c>
      <c r="R39" s="20">
        <v>297.38</v>
      </c>
      <c r="S39" s="20">
        <v>287.38</v>
      </c>
      <c r="T39" s="20">
        <v>10</v>
      </c>
      <c r="U39" s="20"/>
      <c r="V39" s="20"/>
      <c r="W39" s="20"/>
      <c r="X39" s="20"/>
      <c r="Y39" s="20"/>
      <c r="Z39" s="20"/>
    </row>
    <row r="40" ht="17.25" customHeight="1" spans="1:26">
      <c r="A40" s="279"/>
      <c r="B40" s="280"/>
      <c r="C40" s="16"/>
      <c r="D40" s="21"/>
      <c r="E40" s="21"/>
      <c r="F40" s="21"/>
      <c r="G40" s="21"/>
      <c r="H40" s="21"/>
      <c r="I40" s="21"/>
      <c r="J40" s="21"/>
      <c r="K40" s="21"/>
      <c r="L40" s="21"/>
      <c r="M40" s="21"/>
      <c r="N40" s="286"/>
      <c r="O40" s="286" t="s">
        <v>314</v>
      </c>
      <c r="P40" s="287" t="s">
        <v>315</v>
      </c>
      <c r="Q40" s="20">
        <v>347.77</v>
      </c>
      <c r="R40" s="20">
        <v>347.77</v>
      </c>
      <c r="S40" s="20">
        <v>315.86</v>
      </c>
      <c r="T40" s="20">
        <v>31.91</v>
      </c>
      <c r="U40" s="20"/>
      <c r="V40" s="20"/>
      <c r="W40" s="20"/>
      <c r="X40" s="20"/>
      <c r="Y40" s="20"/>
      <c r="Z40" s="20"/>
    </row>
    <row r="41" ht="17.25" customHeight="1" spans="1:26">
      <c r="A41" s="279"/>
      <c r="B41" s="280"/>
      <c r="C41" s="16"/>
      <c r="D41" s="21"/>
      <c r="E41" s="21"/>
      <c r="F41" s="21"/>
      <c r="G41" s="21"/>
      <c r="H41" s="21"/>
      <c r="I41" s="21"/>
      <c r="J41" s="21"/>
      <c r="K41" s="21"/>
      <c r="L41" s="21"/>
      <c r="M41" s="21"/>
      <c r="N41" s="286"/>
      <c r="O41" s="286" t="s">
        <v>316</v>
      </c>
      <c r="P41" s="287" t="s">
        <v>274</v>
      </c>
      <c r="Q41" s="20">
        <v>14.74</v>
      </c>
      <c r="R41" s="20">
        <v>14.74</v>
      </c>
      <c r="S41" s="20">
        <v>14.74</v>
      </c>
      <c r="T41" s="20"/>
      <c r="U41" s="20"/>
      <c r="V41" s="20"/>
      <c r="W41" s="20"/>
      <c r="X41" s="20"/>
      <c r="Y41" s="20"/>
      <c r="Z41" s="20"/>
    </row>
    <row r="42" ht="17.25" customHeight="1" spans="1:26">
      <c r="A42" s="279"/>
      <c r="B42" s="280"/>
      <c r="C42" s="16"/>
      <c r="D42" s="21"/>
      <c r="E42" s="21"/>
      <c r="F42" s="21"/>
      <c r="G42" s="21"/>
      <c r="H42" s="21"/>
      <c r="I42" s="21"/>
      <c r="J42" s="21"/>
      <c r="K42" s="21"/>
      <c r="L42" s="21"/>
      <c r="M42" s="21"/>
      <c r="N42" s="286"/>
      <c r="O42" s="286" t="s">
        <v>317</v>
      </c>
      <c r="P42" s="287" t="s">
        <v>318</v>
      </c>
      <c r="Q42" s="20">
        <v>136.34</v>
      </c>
      <c r="R42" s="20">
        <v>136.34</v>
      </c>
      <c r="S42" s="20">
        <v>98.34</v>
      </c>
      <c r="T42" s="20">
        <v>38</v>
      </c>
      <c r="U42" s="20"/>
      <c r="V42" s="20"/>
      <c r="W42" s="20"/>
      <c r="X42" s="20"/>
      <c r="Y42" s="20"/>
      <c r="Z42" s="20"/>
    </row>
    <row r="43" ht="17.25" customHeight="1" spans="1:26">
      <c r="A43" s="279"/>
      <c r="B43" s="280"/>
      <c r="C43" s="16"/>
      <c r="D43" s="21"/>
      <c r="E43" s="21"/>
      <c r="F43" s="21"/>
      <c r="G43" s="21"/>
      <c r="H43" s="21"/>
      <c r="I43" s="21"/>
      <c r="J43" s="21"/>
      <c r="K43" s="21"/>
      <c r="L43" s="21"/>
      <c r="M43" s="21"/>
      <c r="N43" s="286"/>
      <c r="O43" s="286" t="s">
        <v>319</v>
      </c>
      <c r="P43" s="287" t="s">
        <v>320</v>
      </c>
      <c r="Q43" s="20"/>
      <c r="R43" s="20"/>
      <c r="S43" s="20"/>
      <c r="T43" s="20"/>
      <c r="U43" s="20"/>
      <c r="V43" s="20"/>
      <c r="W43" s="20"/>
      <c r="X43" s="20"/>
      <c r="Y43" s="20"/>
      <c r="Z43" s="20"/>
    </row>
    <row r="44" ht="17.25" customHeight="1" spans="1:26">
      <c r="A44" s="279"/>
      <c r="B44" s="280"/>
      <c r="C44" s="16"/>
      <c r="D44" s="21"/>
      <c r="E44" s="21"/>
      <c r="F44" s="21"/>
      <c r="G44" s="21"/>
      <c r="H44" s="21"/>
      <c r="I44" s="21"/>
      <c r="J44" s="21"/>
      <c r="K44" s="21"/>
      <c r="L44" s="21"/>
      <c r="M44" s="21"/>
      <c r="N44" s="286"/>
      <c r="O44" s="286" t="s">
        <v>276</v>
      </c>
      <c r="P44" s="287" t="s">
        <v>278</v>
      </c>
      <c r="Q44" s="20">
        <v>371.77</v>
      </c>
      <c r="R44" s="20">
        <v>371.77</v>
      </c>
      <c r="S44" s="20">
        <v>85.98</v>
      </c>
      <c r="T44" s="20">
        <v>285.79</v>
      </c>
      <c r="U44" s="20"/>
      <c r="V44" s="20"/>
      <c r="W44" s="20"/>
      <c r="X44" s="20"/>
      <c r="Y44" s="20"/>
      <c r="Z44" s="20"/>
    </row>
    <row r="45" ht="17.25" customHeight="1" spans="1:26">
      <c r="A45" s="279"/>
      <c r="B45" s="280"/>
      <c r="C45" s="16"/>
      <c r="D45" s="21"/>
      <c r="E45" s="21"/>
      <c r="F45" s="21"/>
      <c r="G45" s="21"/>
      <c r="H45" s="21"/>
      <c r="I45" s="21"/>
      <c r="J45" s="21"/>
      <c r="K45" s="21"/>
      <c r="L45" s="21"/>
      <c r="M45" s="21"/>
      <c r="N45" s="279" t="s">
        <v>321</v>
      </c>
      <c r="O45" s="279"/>
      <c r="P45" s="285" t="s">
        <v>293</v>
      </c>
      <c r="Q45" s="20">
        <v>307.75</v>
      </c>
      <c r="R45" s="20">
        <v>307.75</v>
      </c>
      <c r="S45" s="20">
        <v>217.46</v>
      </c>
      <c r="T45" s="20">
        <v>90.29</v>
      </c>
      <c r="U45" s="20"/>
      <c r="V45" s="20"/>
      <c r="W45" s="20"/>
      <c r="X45" s="20"/>
      <c r="Y45" s="20"/>
      <c r="Z45" s="20"/>
    </row>
    <row r="46" ht="17.25" customHeight="1" spans="1:26">
      <c r="A46" s="279"/>
      <c r="B46" s="280"/>
      <c r="C46" s="16"/>
      <c r="D46" s="21"/>
      <c r="E46" s="21"/>
      <c r="F46" s="21"/>
      <c r="G46" s="21"/>
      <c r="H46" s="21"/>
      <c r="I46" s="21"/>
      <c r="J46" s="21"/>
      <c r="K46" s="21"/>
      <c r="L46" s="21"/>
      <c r="M46" s="21"/>
      <c r="N46" s="286"/>
      <c r="O46" s="286" t="s">
        <v>248</v>
      </c>
      <c r="P46" s="287" t="s">
        <v>322</v>
      </c>
      <c r="Q46" s="20">
        <v>130.78</v>
      </c>
      <c r="R46" s="20">
        <v>130.78</v>
      </c>
      <c r="S46" s="20">
        <v>130.78</v>
      </c>
      <c r="T46" s="20"/>
      <c r="U46" s="20"/>
      <c r="V46" s="20"/>
      <c r="W46" s="20"/>
      <c r="X46" s="20"/>
      <c r="Y46" s="20"/>
      <c r="Z46" s="20"/>
    </row>
    <row r="47" ht="17.25" customHeight="1" spans="1:26">
      <c r="A47" s="279"/>
      <c r="B47" s="280"/>
      <c r="C47" s="16"/>
      <c r="D47" s="21"/>
      <c r="E47" s="21"/>
      <c r="F47" s="21"/>
      <c r="G47" s="21"/>
      <c r="H47" s="21"/>
      <c r="I47" s="21"/>
      <c r="J47" s="21"/>
      <c r="K47" s="21"/>
      <c r="L47" s="21"/>
      <c r="M47" s="21"/>
      <c r="N47" s="286"/>
      <c r="O47" s="286" t="s">
        <v>251</v>
      </c>
      <c r="P47" s="287" t="s">
        <v>323</v>
      </c>
      <c r="Q47" s="20"/>
      <c r="R47" s="20"/>
      <c r="S47" s="20"/>
      <c r="T47" s="20"/>
      <c r="U47" s="20"/>
      <c r="V47" s="20"/>
      <c r="W47" s="20"/>
      <c r="X47" s="20"/>
      <c r="Y47" s="20"/>
      <c r="Z47" s="20"/>
    </row>
    <row r="48" ht="17.25" customHeight="1" spans="1:26">
      <c r="A48" s="279"/>
      <c r="B48" s="280"/>
      <c r="C48" s="16"/>
      <c r="D48" s="21"/>
      <c r="E48" s="21"/>
      <c r="F48" s="21"/>
      <c r="G48" s="21"/>
      <c r="H48" s="21"/>
      <c r="I48" s="21"/>
      <c r="J48" s="21"/>
      <c r="K48" s="21"/>
      <c r="L48" s="21"/>
      <c r="M48" s="21"/>
      <c r="N48" s="286"/>
      <c r="O48" s="286" t="s">
        <v>268</v>
      </c>
      <c r="P48" s="287" t="s">
        <v>324</v>
      </c>
      <c r="Q48" s="20">
        <v>66.97</v>
      </c>
      <c r="R48" s="20">
        <v>66.97</v>
      </c>
      <c r="S48" s="20">
        <v>41.68</v>
      </c>
      <c r="T48" s="20">
        <v>25.29</v>
      </c>
      <c r="U48" s="20"/>
      <c r="V48" s="20"/>
      <c r="W48" s="20"/>
      <c r="X48" s="20"/>
      <c r="Y48" s="20"/>
      <c r="Z48" s="20"/>
    </row>
    <row r="49" ht="17.25" customHeight="1" spans="1:26">
      <c r="A49" s="279"/>
      <c r="B49" s="280"/>
      <c r="C49" s="16"/>
      <c r="D49" s="21"/>
      <c r="E49" s="21"/>
      <c r="F49" s="21"/>
      <c r="G49" s="21"/>
      <c r="H49" s="21"/>
      <c r="I49" s="21"/>
      <c r="J49" s="21"/>
      <c r="K49" s="21"/>
      <c r="L49" s="21"/>
      <c r="M49" s="21"/>
      <c r="N49" s="286"/>
      <c r="O49" s="286" t="s">
        <v>258</v>
      </c>
      <c r="P49" s="287" t="s">
        <v>325</v>
      </c>
      <c r="Q49" s="20">
        <v>110</v>
      </c>
      <c r="R49" s="20">
        <v>110</v>
      </c>
      <c r="S49" s="20">
        <v>45</v>
      </c>
      <c r="T49" s="20">
        <v>65</v>
      </c>
      <c r="U49" s="20"/>
      <c r="V49" s="20"/>
      <c r="W49" s="20"/>
      <c r="X49" s="20"/>
      <c r="Y49" s="20"/>
      <c r="Z49" s="20"/>
    </row>
    <row r="50" ht="17.25" customHeight="1" spans="1:26">
      <c r="A50" s="279"/>
      <c r="B50" s="280"/>
      <c r="C50" s="16"/>
      <c r="D50" s="21"/>
      <c r="E50" s="21"/>
      <c r="F50" s="21"/>
      <c r="G50" s="21"/>
      <c r="H50" s="21"/>
      <c r="I50" s="21"/>
      <c r="J50" s="21"/>
      <c r="K50" s="21"/>
      <c r="L50" s="21"/>
      <c r="M50" s="21"/>
      <c r="N50" s="286"/>
      <c r="O50" s="286" t="s">
        <v>264</v>
      </c>
      <c r="P50" s="287" t="s">
        <v>326</v>
      </c>
      <c r="Q50" s="20"/>
      <c r="R50" s="20"/>
      <c r="S50" s="20"/>
      <c r="T50" s="20"/>
      <c r="U50" s="20"/>
      <c r="V50" s="20"/>
      <c r="W50" s="20"/>
      <c r="X50" s="20"/>
      <c r="Y50" s="20"/>
      <c r="Z50" s="20"/>
    </row>
    <row r="51" ht="17.25" customHeight="1" spans="1:26">
      <c r="A51" s="279"/>
      <c r="B51" s="280"/>
      <c r="C51" s="16"/>
      <c r="D51" s="21"/>
      <c r="E51" s="21"/>
      <c r="F51" s="21"/>
      <c r="G51" s="21"/>
      <c r="H51" s="21"/>
      <c r="I51" s="21"/>
      <c r="J51" s="21"/>
      <c r="K51" s="21"/>
      <c r="L51" s="21"/>
      <c r="M51" s="21"/>
      <c r="N51" s="286"/>
      <c r="O51" s="286" t="s">
        <v>276</v>
      </c>
      <c r="P51" s="287" t="s">
        <v>327</v>
      </c>
      <c r="Q51" s="20"/>
      <c r="R51" s="20"/>
      <c r="S51" s="20"/>
      <c r="T51" s="20"/>
      <c r="U51" s="20"/>
      <c r="V51" s="20"/>
      <c r="W51" s="20"/>
      <c r="X51" s="20"/>
      <c r="Y51" s="20"/>
      <c r="Z51" s="20"/>
    </row>
    <row r="52" ht="17.25" customHeight="1" spans="1:26">
      <c r="A52" s="279"/>
      <c r="B52" s="280"/>
      <c r="C52" s="16"/>
      <c r="D52" s="21"/>
      <c r="E52" s="21"/>
      <c r="F52" s="21"/>
      <c r="G52" s="21"/>
      <c r="H52" s="21"/>
      <c r="I52" s="21"/>
      <c r="J52" s="21"/>
      <c r="K52" s="21"/>
      <c r="L52" s="21"/>
      <c r="M52" s="21"/>
      <c r="N52" s="279" t="s">
        <v>328</v>
      </c>
      <c r="O52" s="279"/>
      <c r="P52" s="285" t="s">
        <v>329</v>
      </c>
      <c r="Q52" s="20">
        <v>551.99</v>
      </c>
      <c r="R52" s="20">
        <v>551.99</v>
      </c>
      <c r="S52" s="20"/>
      <c r="T52" s="20">
        <v>551.99</v>
      </c>
      <c r="U52" s="20"/>
      <c r="V52" s="20"/>
      <c r="W52" s="20"/>
      <c r="X52" s="20"/>
      <c r="Y52" s="20"/>
      <c r="Z52" s="20"/>
    </row>
    <row r="53" ht="17.25" customHeight="1" spans="1:26">
      <c r="A53" s="279"/>
      <c r="B53" s="280"/>
      <c r="C53" s="16"/>
      <c r="D53" s="21"/>
      <c r="E53" s="21"/>
      <c r="F53" s="21"/>
      <c r="G53" s="21"/>
      <c r="H53" s="21"/>
      <c r="I53" s="21"/>
      <c r="J53" s="21"/>
      <c r="K53" s="21"/>
      <c r="L53" s="21"/>
      <c r="M53" s="21"/>
      <c r="N53" s="286"/>
      <c r="O53" s="286" t="s">
        <v>248</v>
      </c>
      <c r="P53" s="287" t="s">
        <v>330</v>
      </c>
      <c r="Q53" s="20"/>
      <c r="R53" s="20"/>
      <c r="S53" s="20"/>
      <c r="T53" s="20"/>
      <c r="U53" s="20"/>
      <c r="V53" s="20"/>
      <c r="W53" s="20"/>
      <c r="X53" s="20"/>
      <c r="Y53" s="20"/>
      <c r="Z53" s="20"/>
    </row>
    <row r="54" ht="17.25" customHeight="1" spans="1:26">
      <c r="A54" s="279"/>
      <c r="B54" s="280"/>
      <c r="C54" s="16"/>
      <c r="D54" s="21"/>
      <c r="E54" s="21"/>
      <c r="F54" s="21"/>
      <c r="G54" s="21"/>
      <c r="H54" s="21"/>
      <c r="I54" s="21"/>
      <c r="J54" s="21"/>
      <c r="K54" s="21"/>
      <c r="L54" s="21"/>
      <c r="M54" s="21"/>
      <c r="N54" s="286"/>
      <c r="O54" s="286" t="s">
        <v>251</v>
      </c>
      <c r="P54" s="287" t="s">
        <v>331</v>
      </c>
      <c r="Q54" s="20">
        <v>19.79</v>
      </c>
      <c r="R54" s="20">
        <v>19.79</v>
      </c>
      <c r="S54" s="20"/>
      <c r="T54" s="20">
        <v>19.79</v>
      </c>
      <c r="U54" s="20"/>
      <c r="V54" s="20"/>
      <c r="W54" s="20"/>
      <c r="X54" s="20"/>
      <c r="Y54" s="20"/>
      <c r="Z54" s="20"/>
    </row>
    <row r="55" ht="17.25" customHeight="1" spans="1:26">
      <c r="A55" s="279"/>
      <c r="B55" s="280"/>
      <c r="C55" s="16"/>
      <c r="D55" s="21"/>
      <c r="E55" s="21"/>
      <c r="F55" s="21"/>
      <c r="G55" s="21"/>
      <c r="H55" s="21"/>
      <c r="I55" s="21"/>
      <c r="J55" s="21"/>
      <c r="K55" s="21"/>
      <c r="L55" s="21"/>
      <c r="M55" s="21"/>
      <c r="N55" s="286"/>
      <c r="O55" s="286" t="s">
        <v>254</v>
      </c>
      <c r="P55" s="287" t="s">
        <v>332</v>
      </c>
      <c r="Q55" s="20">
        <v>432.2</v>
      </c>
      <c r="R55" s="20">
        <v>432.2</v>
      </c>
      <c r="S55" s="20"/>
      <c r="T55" s="20">
        <v>432.2</v>
      </c>
      <c r="U55" s="20"/>
      <c r="V55" s="20"/>
      <c r="W55" s="20"/>
      <c r="X55" s="20"/>
      <c r="Y55" s="20"/>
      <c r="Z55" s="20"/>
    </row>
    <row r="56" ht="17.25" customHeight="1" spans="1:26">
      <c r="A56" s="279"/>
      <c r="B56" s="280"/>
      <c r="C56" s="16"/>
      <c r="D56" s="21"/>
      <c r="E56" s="21"/>
      <c r="F56" s="21"/>
      <c r="G56" s="21"/>
      <c r="H56" s="21"/>
      <c r="I56" s="21"/>
      <c r="J56" s="21"/>
      <c r="K56" s="21"/>
      <c r="L56" s="21"/>
      <c r="M56" s="21"/>
      <c r="N56" s="286"/>
      <c r="O56" s="286" t="s">
        <v>271</v>
      </c>
      <c r="P56" s="287" t="s">
        <v>333</v>
      </c>
      <c r="Q56" s="20"/>
      <c r="R56" s="20"/>
      <c r="S56" s="20"/>
      <c r="T56" s="20"/>
      <c r="U56" s="20"/>
      <c r="V56" s="20"/>
      <c r="W56" s="20"/>
      <c r="X56" s="20"/>
      <c r="Y56" s="20"/>
      <c r="Z56" s="20"/>
    </row>
    <row r="57" ht="17.25" customHeight="1" spans="1:26">
      <c r="A57" s="279"/>
      <c r="B57" s="280"/>
      <c r="C57" s="16"/>
      <c r="D57" s="21"/>
      <c r="E57" s="21"/>
      <c r="F57" s="21"/>
      <c r="G57" s="21"/>
      <c r="H57" s="21"/>
      <c r="I57" s="21"/>
      <c r="J57" s="21"/>
      <c r="K57" s="21"/>
      <c r="L57" s="21"/>
      <c r="M57" s="21"/>
      <c r="N57" s="286"/>
      <c r="O57" s="286" t="s">
        <v>258</v>
      </c>
      <c r="P57" s="287" t="s">
        <v>334</v>
      </c>
      <c r="Q57" s="20"/>
      <c r="R57" s="20"/>
      <c r="S57" s="20"/>
      <c r="T57" s="20"/>
      <c r="U57" s="20"/>
      <c r="V57" s="20"/>
      <c r="W57" s="20"/>
      <c r="X57" s="20"/>
      <c r="Y57" s="20"/>
      <c r="Z57" s="20"/>
    </row>
    <row r="58" ht="17.25" customHeight="1" spans="1:26">
      <c r="A58" s="279"/>
      <c r="B58" s="280"/>
      <c r="C58" s="16"/>
      <c r="D58" s="21"/>
      <c r="E58" s="21"/>
      <c r="F58" s="21"/>
      <c r="G58" s="21"/>
      <c r="H58" s="21"/>
      <c r="I58" s="21"/>
      <c r="J58" s="21"/>
      <c r="K58" s="21"/>
      <c r="L58" s="21"/>
      <c r="M58" s="21"/>
      <c r="N58" s="286"/>
      <c r="O58" s="286" t="s">
        <v>232</v>
      </c>
      <c r="P58" s="287" t="s">
        <v>335</v>
      </c>
      <c r="Q58" s="20"/>
      <c r="R58" s="20"/>
      <c r="S58" s="20"/>
      <c r="T58" s="20"/>
      <c r="U58" s="20"/>
      <c r="V58" s="20"/>
      <c r="W58" s="20"/>
      <c r="X58" s="20"/>
      <c r="Y58" s="20"/>
      <c r="Z58" s="20"/>
    </row>
    <row r="59" ht="17.25" customHeight="1" spans="1:26">
      <c r="A59" s="279"/>
      <c r="B59" s="280"/>
      <c r="C59" s="16"/>
      <c r="D59" s="21"/>
      <c r="E59" s="21"/>
      <c r="F59" s="21"/>
      <c r="G59" s="21"/>
      <c r="H59" s="21"/>
      <c r="I59" s="21"/>
      <c r="J59" s="21"/>
      <c r="K59" s="21"/>
      <c r="L59" s="21"/>
      <c r="M59" s="21"/>
      <c r="N59" s="286"/>
      <c r="O59" s="286" t="s">
        <v>238</v>
      </c>
      <c r="P59" s="287" t="s">
        <v>336</v>
      </c>
      <c r="Q59" s="20"/>
      <c r="R59" s="20"/>
      <c r="S59" s="20"/>
      <c r="T59" s="20"/>
      <c r="U59" s="20"/>
      <c r="V59" s="20"/>
      <c r="W59" s="20"/>
      <c r="X59" s="20"/>
      <c r="Y59" s="20"/>
      <c r="Z59" s="20"/>
    </row>
    <row r="60" ht="17.25" customHeight="1" spans="1:26">
      <c r="A60" s="279"/>
      <c r="B60" s="280"/>
      <c r="C60" s="16"/>
      <c r="D60" s="21"/>
      <c r="E60" s="21"/>
      <c r="F60" s="21"/>
      <c r="G60" s="21"/>
      <c r="H60" s="21"/>
      <c r="I60" s="21"/>
      <c r="J60" s="21"/>
      <c r="K60" s="21"/>
      <c r="L60" s="21"/>
      <c r="M60" s="21"/>
      <c r="N60" s="286"/>
      <c r="O60" s="286" t="s">
        <v>276</v>
      </c>
      <c r="P60" s="287" t="s">
        <v>337</v>
      </c>
      <c r="Q60" s="20">
        <v>100</v>
      </c>
      <c r="R60" s="20">
        <v>100</v>
      </c>
      <c r="S60" s="20"/>
      <c r="T60" s="20">
        <v>100</v>
      </c>
      <c r="U60" s="20"/>
      <c r="V60" s="20"/>
      <c r="W60" s="20"/>
      <c r="X60" s="20"/>
      <c r="Y60" s="20"/>
      <c r="Z60" s="20"/>
    </row>
    <row r="61" ht="17.25" customHeight="1" spans="1:26">
      <c r="A61" s="279"/>
      <c r="B61" s="280"/>
      <c r="C61" s="16"/>
      <c r="D61" s="21"/>
      <c r="E61" s="21"/>
      <c r="F61" s="21"/>
      <c r="G61" s="21"/>
      <c r="H61" s="21"/>
      <c r="I61" s="21"/>
      <c r="J61" s="21"/>
      <c r="K61" s="21"/>
      <c r="L61" s="21"/>
      <c r="M61" s="21"/>
      <c r="N61" s="279" t="s">
        <v>338</v>
      </c>
      <c r="O61" s="279"/>
      <c r="P61" s="285" t="s">
        <v>80</v>
      </c>
      <c r="Q61" s="20">
        <v>1628.7</v>
      </c>
      <c r="R61" s="20">
        <v>1628.7</v>
      </c>
      <c r="S61" s="20"/>
      <c r="T61" s="20">
        <v>1628.7</v>
      </c>
      <c r="U61" s="20"/>
      <c r="V61" s="20"/>
      <c r="W61" s="20"/>
      <c r="X61" s="20"/>
      <c r="Y61" s="20"/>
      <c r="Z61" s="20"/>
    </row>
    <row r="62" ht="17.25" customHeight="1" spans="1:26">
      <c r="A62" s="279"/>
      <c r="B62" s="280"/>
      <c r="C62" s="16"/>
      <c r="D62" s="21"/>
      <c r="E62" s="21"/>
      <c r="F62" s="21"/>
      <c r="G62" s="21"/>
      <c r="H62" s="21"/>
      <c r="I62" s="21"/>
      <c r="J62" s="21"/>
      <c r="K62" s="21"/>
      <c r="L62" s="21"/>
      <c r="M62" s="21"/>
      <c r="N62" s="286"/>
      <c r="O62" s="286" t="s">
        <v>276</v>
      </c>
      <c r="P62" s="287" t="s">
        <v>80</v>
      </c>
      <c r="Q62" s="20">
        <v>1628.7</v>
      </c>
      <c r="R62" s="20">
        <v>1628.7</v>
      </c>
      <c r="S62" s="20"/>
      <c r="T62" s="20">
        <v>1628.7</v>
      </c>
      <c r="U62" s="20"/>
      <c r="V62" s="20"/>
      <c r="W62" s="20"/>
      <c r="X62" s="20"/>
      <c r="Y62" s="20"/>
      <c r="Z62" s="20"/>
    </row>
    <row r="63" ht="20.25" customHeight="1" spans="1:26">
      <c r="A63" s="281" t="s">
        <v>24</v>
      </c>
      <c r="B63" s="282"/>
      <c r="C63" s="283"/>
      <c r="D63" s="20">
        <v>16550.26</v>
      </c>
      <c r="E63" s="20">
        <v>16550.26</v>
      </c>
      <c r="F63" s="20">
        <v>11885.56</v>
      </c>
      <c r="G63" s="20">
        <v>4664.7</v>
      </c>
      <c r="H63" s="20"/>
      <c r="I63" s="20"/>
      <c r="J63" s="20"/>
      <c r="K63" s="20"/>
      <c r="L63" s="20"/>
      <c r="M63" s="20"/>
      <c r="N63" s="288" t="s">
        <v>24</v>
      </c>
      <c r="O63" s="288"/>
      <c r="P63" s="288"/>
      <c r="Q63" s="20">
        <v>16550.26</v>
      </c>
      <c r="R63" s="20">
        <v>16550.26</v>
      </c>
      <c r="S63" s="20">
        <v>11885.56</v>
      </c>
      <c r="T63" s="20">
        <v>4664.7</v>
      </c>
      <c r="U63" s="20"/>
      <c r="V63" s="20"/>
      <c r="W63" s="20"/>
      <c r="X63" s="20"/>
      <c r="Y63" s="20"/>
      <c r="Z63" s="20"/>
    </row>
  </sheetData>
  <mergeCells count="16">
    <mergeCell ref="A2:Z2"/>
    <mergeCell ref="A3:C3"/>
    <mergeCell ref="A4:M4"/>
    <mergeCell ref="N4:Z4"/>
    <mergeCell ref="A5:C5"/>
    <mergeCell ref="E5:G5"/>
    <mergeCell ref="H5:J5"/>
    <mergeCell ref="K5:M5"/>
    <mergeCell ref="N5:P5"/>
    <mergeCell ref="R5:T5"/>
    <mergeCell ref="U5:W5"/>
    <mergeCell ref="X5:Z5"/>
    <mergeCell ref="A63:C63"/>
    <mergeCell ref="N63:P63"/>
    <mergeCell ref="D5:D6"/>
    <mergeCell ref="Q5:Q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8"/>
  <sheetViews>
    <sheetView workbookViewId="0">
      <selection activeCell="A3" sqref="A3:D3"/>
    </sheetView>
  </sheetViews>
  <sheetFormatPr defaultColWidth="9.14166666666667" defaultRowHeight="14.25" customHeight="1" outlineLevelCol="5"/>
  <cols>
    <col min="1" max="1" width="30.3333333333333" customWidth="1"/>
    <col min="2" max="2" width="21" style="1" customWidth="1"/>
    <col min="3" max="3" width="17.275" customWidth="1"/>
    <col min="4" max="4" width="22" customWidth="1"/>
    <col min="5" max="5" width="26.275" customWidth="1"/>
    <col min="6" max="6" width="18.7166666666667" customWidth="1"/>
  </cols>
  <sheetData>
    <row r="1" customHeight="1" spans="1:6">
      <c r="A1" s="256"/>
      <c r="B1" s="257"/>
      <c r="C1" s="120"/>
      <c r="F1" s="258" t="s">
        <v>339</v>
      </c>
    </row>
    <row r="2" ht="25.5" customHeight="1" spans="1:6">
      <c r="A2" s="259" t="s">
        <v>340</v>
      </c>
      <c r="B2" s="260"/>
      <c r="C2" s="259"/>
      <c r="D2" s="259"/>
      <c r="E2" s="259"/>
      <c r="F2" s="259"/>
    </row>
    <row r="3" ht="22" customHeight="1" spans="1:6">
      <c r="A3" s="5" t="s">
        <v>2</v>
      </c>
      <c r="B3" s="257"/>
      <c r="C3" s="120"/>
      <c r="F3" s="388" t="s">
        <v>3</v>
      </c>
    </row>
    <row r="4" ht="19.5" customHeight="1" spans="1:6">
      <c r="A4" s="11" t="s">
        <v>341</v>
      </c>
      <c r="B4" s="12" t="s">
        <v>342</v>
      </c>
      <c r="C4" s="12" t="s">
        <v>343</v>
      </c>
      <c r="D4" s="12"/>
      <c r="E4" s="12"/>
      <c r="F4" s="12" t="s">
        <v>272</v>
      </c>
    </row>
    <row r="5" ht="19.5" customHeight="1" spans="1:6">
      <c r="A5" s="11"/>
      <c r="B5" s="12"/>
      <c r="C5" s="111" t="s">
        <v>32</v>
      </c>
      <c r="D5" s="111" t="s">
        <v>344</v>
      </c>
      <c r="E5" s="111" t="s">
        <v>345</v>
      </c>
      <c r="F5" s="12"/>
    </row>
    <row r="6" ht="18.75" customHeight="1" spans="1:6">
      <c r="A6" s="261">
        <v>1</v>
      </c>
      <c r="B6" s="262">
        <v>2</v>
      </c>
      <c r="C6" s="263">
        <v>3</v>
      </c>
      <c r="D6" s="261">
        <v>4</v>
      </c>
      <c r="E6" s="261">
        <v>5</v>
      </c>
      <c r="F6" s="261">
        <v>6</v>
      </c>
    </row>
    <row r="7" s="255" customFormat="1" ht="18.75" customHeight="1" spans="1:6">
      <c r="A7" s="264">
        <v>23.110826</v>
      </c>
      <c r="B7" s="264"/>
      <c r="C7" s="264">
        <v>14.744026</v>
      </c>
      <c r="D7" s="264"/>
      <c r="E7" s="264">
        <v>14.744026</v>
      </c>
      <c r="F7" s="264">
        <v>8.3668</v>
      </c>
    </row>
    <row r="8" customHeight="1" spans="4:4">
      <c r="D8" s="53"/>
    </row>
    <row r="9" customHeight="1" spans="4:4">
      <c r="D9" s="53"/>
    </row>
    <row r="10" customHeight="1" spans="4:4">
      <c r="D10" s="53"/>
    </row>
    <row r="11" customHeight="1" spans="4:4">
      <c r="D11" s="53"/>
    </row>
    <row r="12" customHeight="1" spans="4:4">
      <c r="D12" s="53"/>
    </row>
    <row r="13" customHeight="1" spans="4:4">
      <c r="D13" s="53"/>
    </row>
    <row r="14" customHeight="1" spans="4:4">
      <c r="D14" s="53"/>
    </row>
    <row r="15" customHeight="1" spans="4:4">
      <c r="D15" s="53"/>
    </row>
    <row r="16" customHeight="1" spans="4:4">
      <c r="D16" s="53"/>
    </row>
    <row r="17" customHeight="1" spans="4:4">
      <c r="D17" s="53"/>
    </row>
    <row r="18" customHeight="1" spans="4:4">
      <c r="D18" s="53"/>
    </row>
    <row r="19" customHeight="1" spans="4:4">
      <c r="D19" s="53"/>
    </row>
    <row r="20" customHeight="1" spans="4:4">
      <c r="D20" s="53"/>
    </row>
    <row r="21" customHeight="1" spans="4:4">
      <c r="D21" s="53"/>
    </row>
    <row r="22" customHeight="1" spans="4:4">
      <c r="D22" s="53"/>
    </row>
    <row r="23" customHeight="1" spans="4:4">
      <c r="D23" s="53"/>
    </row>
    <row r="24" customHeight="1" spans="4:4">
      <c r="D24" s="53"/>
    </row>
    <row r="25" customHeight="1" spans="4:4">
      <c r="D25" s="53"/>
    </row>
    <row r="26" customHeight="1" spans="4:4">
      <c r="D26" s="53"/>
    </row>
    <row r="27" customHeight="1" spans="4:4">
      <c r="D27" s="53"/>
    </row>
    <row r="28" customHeight="1" spans="4:4">
      <c r="D28" s="53"/>
    </row>
    <row r="29" customHeight="1" spans="4:4">
      <c r="D29" s="53"/>
    </row>
    <row r="30" customHeight="1" spans="4:4">
      <c r="D30" s="53"/>
    </row>
    <row r="31" customHeight="1" spans="4:4">
      <c r="D31" s="53"/>
    </row>
    <row r="32" customHeight="1" spans="4:4">
      <c r="D32" s="53"/>
    </row>
    <row r="33" customHeight="1" spans="4:4">
      <c r="D33" s="53"/>
    </row>
    <row r="34" customHeight="1" spans="4:4">
      <c r="D34" s="53"/>
    </row>
    <row r="35" customHeight="1" spans="4:4">
      <c r="D35" s="53"/>
    </row>
    <row r="36" customHeight="1" spans="4:4">
      <c r="D36" s="53"/>
    </row>
    <row r="37" customHeight="1" spans="4:4">
      <c r="D37" s="53"/>
    </row>
    <row r="38" customHeight="1" spans="4:4">
      <c r="D38" s="53"/>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280"/>
  <sheetViews>
    <sheetView workbookViewId="0">
      <selection activeCell="A8" sqref="$A8:$XFD8"/>
    </sheetView>
  </sheetViews>
  <sheetFormatPr defaultColWidth="9.14166666666667" defaultRowHeight="14.25" customHeight="1"/>
  <cols>
    <col min="1" max="1" width="30.3333333333333" customWidth="1"/>
    <col min="2" max="2" width="21" style="1" customWidth="1"/>
    <col min="3" max="3" width="28.6666666666667" customWidth="1"/>
    <col min="4" max="4" width="14.5583333333333" customWidth="1"/>
    <col min="5" max="5" width="17.575" customWidth="1"/>
    <col min="6" max="6" width="10.275" customWidth="1"/>
    <col min="7" max="7" width="23" customWidth="1"/>
    <col min="8" max="8" width="10.7166666666667" customWidth="1"/>
    <col min="9" max="9" width="11" customWidth="1"/>
    <col min="10" max="10" width="13.6666666666667" customWidth="1"/>
    <col min="11" max="11" width="7.775" customWidth="1"/>
    <col min="12" max="12" width="8.89166666666667" customWidth="1"/>
    <col min="13" max="13" width="11.1416666666667" customWidth="1"/>
    <col min="14" max="14" width="11.4416666666667"/>
    <col min="15" max="15" width="11.1416666666667" customWidth="1"/>
    <col min="16" max="16" width="11.85" customWidth="1"/>
    <col min="20" max="20" width="12.1416666666667" customWidth="1"/>
    <col min="21" max="23" width="12.275" customWidth="1"/>
    <col min="24" max="24" width="9.89166666666667" customWidth="1"/>
    <col min="25" max="25" width="9.775" customWidth="1"/>
    <col min="26" max="26" width="11.1416666666667" customWidth="1"/>
  </cols>
  <sheetData>
    <row r="1" ht="16.5" customHeight="1" spans="2:26">
      <c r="B1" s="227"/>
      <c r="D1" s="228"/>
      <c r="E1" s="228"/>
      <c r="F1" s="228"/>
      <c r="G1" s="228"/>
      <c r="H1" s="229"/>
      <c r="I1" s="229"/>
      <c r="K1" s="229"/>
      <c r="L1" s="229"/>
      <c r="M1" s="229"/>
      <c r="P1" s="229"/>
      <c r="T1" s="229"/>
      <c r="X1" s="248"/>
      <c r="Z1" s="98" t="s">
        <v>346</v>
      </c>
    </row>
    <row r="2" ht="26.25" customHeight="1" spans="1:26">
      <c r="A2" s="90" t="s">
        <v>347</v>
      </c>
      <c r="B2" s="90"/>
      <c r="C2" s="90"/>
      <c r="D2" s="90"/>
      <c r="E2" s="90"/>
      <c r="F2" s="90"/>
      <c r="G2" s="90"/>
      <c r="H2" s="90"/>
      <c r="I2" s="90"/>
      <c r="J2" s="4"/>
      <c r="K2" s="90"/>
      <c r="L2" s="90"/>
      <c r="M2" s="90"/>
      <c r="N2" s="4"/>
      <c r="O2" s="4"/>
      <c r="P2" s="90"/>
      <c r="Q2" s="4"/>
      <c r="R2" s="4"/>
      <c r="S2" s="4"/>
      <c r="T2" s="90"/>
      <c r="U2" s="90"/>
      <c r="V2" s="90"/>
      <c r="W2" s="90"/>
      <c r="X2" s="90"/>
      <c r="Y2" s="90"/>
      <c r="Z2" s="90"/>
    </row>
    <row r="3" ht="15" customHeight="1" spans="1:26">
      <c r="A3" s="5" t="s">
        <v>2</v>
      </c>
      <c r="B3" s="230"/>
      <c r="C3" s="231"/>
      <c r="D3" s="231"/>
      <c r="E3" s="231"/>
      <c r="F3" s="231"/>
      <c r="G3" s="231"/>
      <c r="H3" s="232"/>
      <c r="I3" s="232"/>
      <c r="J3" s="8"/>
      <c r="K3" s="232"/>
      <c r="L3" s="232"/>
      <c r="M3" s="232"/>
      <c r="N3" s="8"/>
      <c r="O3" s="8"/>
      <c r="P3" s="232"/>
      <c r="Q3" s="8"/>
      <c r="R3" s="8"/>
      <c r="S3" s="8"/>
      <c r="T3" s="232"/>
      <c r="X3" s="248"/>
      <c r="Z3" s="389" t="s">
        <v>3</v>
      </c>
    </row>
    <row r="4" ht="18" customHeight="1" spans="1:26">
      <c r="A4" s="233" t="s">
        <v>348</v>
      </c>
      <c r="B4" s="234" t="s">
        <v>349</v>
      </c>
      <c r="C4" s="233" t="s">
        <v>350</v>
      </c>
      <c r="D4" s="233" t="s">
        <v>351</v>
      </c>
      <c r="E4" s="233" t="s">
        <v>352</v>
      </c>
      <c r="F4" s="233" t="s">
        <v>353</v>
      </c>
      <c r="G4" s="233" t="s">
        <v>354</v>
      </c>
      <c r="H4" s="113" t="s">
        <v>355</v>
      </c>
      <c r="I4" s="113" t="s">
        <v>355</v>
      </c>
      <c r="J4" s="12"/>
      <c r="K4" s="113"/>
      <c r="L4" s="113"/>
      <c r="M4" s="113"/>
      <c r="N4" s="12"/>
      <c r="O4" s="12"/>
      <c r="P4" s="113"/>
      <c r="Q4" s="12"/>
      <c r="R4" s="12"/>
      <c r="S4" s="12"/>
      <c r="T4" s="249" t="s">
        <v>36</v>
      </c>
      <c r="U4" s="113" t="s">
        <v>37</v>
      </c>
      <c r="V4" s="113"/>
      <c r="W4" s="113"/>
      <c r="X4" s="113"/>
      <c r="Y4" s="113"/>
      <c r="Z4" s="113"/>
    </row>
    <row r="5" ht="18" customHeight="1" spans="1:26">
      <c r="A5" s="235"/>
      <c r="B5" s="236"/>
      <c r="C5" s="235"/>
      <c r="D5" s="235"/>
      <c r="E5" s="235"/>
      <c r="F5" s="235"/>
      <c r="G5" s="235"/>
      <c r="H5" s="113" t="s">
        <v>356</v>
      </c>
      <c r="I5" s="113" t="s">
        <v>33</v>
      </c>
      <c r="J5" s="12"/>
      <c r="K5" s="113"/>
      <c r="L5" s="113"/>
      <c r="M5" s="113"/>
      <c r="N5" s="12"/>
      <c r="O5" s="12"/>
      <c r="P5" s="113"/>
      <c r="Q5" s="12" t="s">
        <v>357</v>
      </c>
      <c r="R5" s="12"/>
      <c r="S5" s="12"/>
      <c r="T5" s="233" t="s">
        <v>36</v>
      </c>
      <c r="U5" s="113" t="s">
        <v>37</v>
      </c>
      <c r="V5" s="249" t="s">
        <v>38</v>
      </c>
      <c r="W5" s="113" t="s">
        <v>37</v>
      </c>
      <c r="X5" s="249" t="s">
        <v>40</v>
      </c>
      <c r="Y5" s="249" t="s">
        <v>41</v>
      </c>
      <c r="Z5" s="246" t="s">
        <v>42</v>
      </c>
    </row>
    <row r="6" customHeight="1" spans="1:26">
      <c r="A6" s="237"/>
      <c r="B6" s="238"/>
      <c r="C6" s="237"/>
      <c r="D6" s="237"/>
      <c r="E6" s="237"/>
      <c r="F6" s="237"/>
      <c r="G6" s="237"/>
      <c r="H6" s="237"/>
      <c r="I6" s="245" t="s">
        <v>358</v>
      </c>
      <c r="J6" s="246" t="s">
        <v>359</v>
      </c>
      <c r="K6" s="233" t="s">
        <v>360</v>
      </c>
      <c r="L6" s="233" t="s">
        <v>361</v>
      </c>
      <c r="M6" s="233" t="s">
        <v>362</v>
      </c>
      <c r="N6" s="233" t="s">
        <v>363</v>
      </c>
      <c r="O6" s="233" t="s">
        <v>34</v>
      </c>
      <c r="P6" s="233" t="s">
        <v>35</v>
      </c>
      <c r="Q6" s="233" t="s">
        <v>33</v>
      </c>
      <c r="R6" s="233" t="s">
        <v>34</v>
      </c>
      <c r="S6" s="233" t="s">
        <v>35</v>
      </c>
      <c r="T6" s="237"/>
      <c r="U6" s="233" t="s">
        <v>32</v>
      </c>
      <c r="V6" s="233" t="s">
        <v>38</v>
      </c>
      <c r="W6" s="233" t="s">
        <v>364</v>
      </c>
      <c r="X6" s="233" t="s">
        <v>40</v>
      </c>
      <c r="Y6" s="233" t="s">
        <v>41</v>
      </c>
      <c r="Z6" s="233" t="s">
        <v>42</v>
      </c>
    </row>
    <row r="7" ht="37.5" customHeight="1" spans="1:26">
      <c r="A7" s="239"/>
      <c r="B7" s="240"/>
      <c r="C7" s="239"/>
      <c r="D7" s="240"/>
      <c r="E7" s="239"/>
      <c r="F7" s="239"/>
      <c r="G7" s="239"/>
      <c r="H7" s="239"/>
      <c r="I7" s="152" t="s">
        <v>32</v>
      </c>
      <c r="J7" s="152" t="s">
        <v>365</v>
      </c>
      <c r="K7" s="247" t="s">
        <v>359</v>
      </c>
      <c r="L7" s="247" t="s">
        <v>361</v>
      </c>
      <c r="M7" s="247" t="s">
        <v>362</v>
      </c>
      <c r="N7" s="247" t="s">
        <v>363</v>
      </c>
      <c r="O7" s="247" t="s">
        <v>363</v>
      </c>
      <c r="P7" s="247" t="s">
        <v>363</v>
      </c>
      <c r="Q7" s="247" t="s">
        <v>361</v>
      </c>
      <c r="R7" s="247" t="s">
        <v>362</v>
      </c>
      <c r="S7" s="247" t="s">
        <v>363</v>
      </c>
      <c r="T7" s="247" t="s">
        <v>36</v>
      </c>
      <c r="U7" s="247" t="s">
        <v>32</v>
      </c>
      <c r="V7" s="247" t="s">
        <v>38</v>
      </c>
      <c r="W7" s="247" t="s">
        <v>364</v>
      </c>
      <c r="X7" s="247" t="s">
        <v>40</v>
      </c>
      <c r="Y7" s="247" t="s">
        <v>41</v>
      </c>
      <c r="Z7" s="247" t="s">
        <v>42</v>
      </c>
    </row>
    <row r="8" customHeight="1" spans="1:26">
      <c r="A8" s="15">
        <v>1</v>
      </c>
      <c r="B8" s="241">
        <v>2</v>
      </c>
      <c r="C8" s="15">
        <v>3</v>
      </c>
      <c r="D8" s="241">
        <v>4</v>
      </c>
      <c r="E8" s="15">
        <v>5</v>
      </c>
      <c r="F8" s="15">
        <v>6</v>
      </c>
      <c r="G8" s="15">
        <v>7</v>
      </c>
      <c r="H8" s="15">
        <v>8</v>
      </c>
      <c r="I8" s="15">
        <v>9</v>
      </c>
      <c r="J8" s="15">
        <v>10</v>
      </c>
      <c r="K8" s="15">
        <v>11</v>
      </c>
      <c r="L8" s="15">
        <v>12</v>
      </c>
      <c r="M8" s="15">
        <v>13</v>
      </c>
      <c r="N8" s="15">
        <v>14</v>
      </c>
      <c r="O8" s="15">
        <v>15</v>
      </c>
      <c r="P8" s="15">
        <v>16</v>
      </c>
      <c r="Q8" s="15">
        <v>17</v>
      </c>
      <c r="R8" s="15">
        <v>18</v>
      </c>
      <c r="S8" s="15">
        <v>19</v>
      </c>
      <c r="T8" s="15">
        <v>20</v>
      </c>
      <c r="U8" s="15">
        <v>21</v>
      </c>
      <c r="V8" s="15">
        <v>22</v>
      </c>
      <c r="W8" s="15">
        <v>23</v>
      </c>
      <c r="X8" s="15">
        <v>24</v>
      </c>
      <c r="Y8" s="118">
        <v>25</v>
      </c>
      <c r="Z8" s="250">
        <v>26</v>
      </c>
    </row>
    <row r="9" ht="21" customHeight="1" outlineLevel="1" spans="1:26">
      <c r="A9" s="16" t="s">
        <v>44</v>
      </c>
      <c r="B9" s="242"/>
      <c r="C9" s="243"/>
      <c r="D9" s="242"/>
      <c r="E9" s="243"/>
      <c r="F9" s="243"/>
      <c r="G9" s="243"/>
      <c r="H9" s="20">
        <v>168628.842239</v>
      </c>
      <c r="I9" s="20">
        <v>11885.560949</v>
      </c>
      <c r="J9" s="20"/>
      <c r="K9" s="20"/>
      <c r="L9" s="20"/>
      <c r="M9" s="20">
        <v>168628.842239</v>
      </c>
      <c r="N9" s="20">
        <v>-156743.28129</v>
      </c>
      <c r="O9" s="20"/>
      <c r="P9" s="20"/>
      <c r="Q9" s="20"/>
      <c r="R9" s="20"/>
      <c r="S9" s="20"/>
      <c r="T9" s="20"/>
      <c r="U9" s="20">
        <v>156743.28129</v>
      </c>
      <c r="V9" s="20">
        <v>156743.28129</v>
      </c>
      <c r="W9" s="20"/>
      <c r="X9" s="20"/>
      <c r="Y9" s="20"/>
      <c r="Z9" s="20"/>
    </row>
    <row r="10" ht="23.25" customHeight="1" outlineLevel="1" spans="1:26">
      <c r="A10" s="96" t="s">
        <v>44</v>
      </c>
      <c r="B10" s="21"/>
      <c r="C10" s="16"/>
      <c r="D10" s="21"/>
      <c r="E10" s="16"/>
      <c r="F10" s="16"/>
      <c r="G10" s="16"/>
      <c r="H10" s="20">
        <v>1353.570612</v>
      </c>
      <c r="I10" s="20">
        <v>1353.570612</v>
      </c>
      <c r="J10" s="20"/>
      <c r="K10" s="20"/>
      <c r="L10" s="20"/>
      <c r="M10" s="20">
        <v>1353.570612</v>
      </c>
      <c r="N10" s="20"/>
      <c r="O10" s="20"/>
      <c r="P10" s="20"/>
      <c r="Q10" s="20"/>
      <c r="R10" s="20"/>
      <c r="S10" s="20"/>
      <c r="T10" s="20"/>
      <c r="U10" s="20"/>
      <c r="V10" s="20"/>
      <c r="W10" s="20"/>
      <c r="X10" s="20"/>
      <c r="Y10" s="20"/>
      <c r="Z10" s="20"/>
    </row>
    <row r="11" ht="23.25" customHeight="1" outlineLevel="1" spans="1:26">
      <c r="A11" s="244" t="s">
        <v>44</v>
      </c>
      <c r="B11" s="21" t="s">
        <v>366</v>
      </c>
      <c r="C11" s="16" t="s">
        <v>367</v>
      </c>
      <c r="D11" s="21" t="s">
        <v>106</v>
      </c>
      <c r="E11" s="16" t="s">
        <v>107</v>
      </c>
      <c r="F11" s="16" t="s">
        <v>368</v>
      </c>
      <c r="G11" s="16" t="s">
        <v>250</v>
      </c>
      <c r="H11" s="20">
        <v>227.9652</v>
      </c>
      <c r="I11" s="20">
        <v>227.9652</v>
      </c>
      <c r="J11" s="20"/>
      <c r="K11" s="20"/>
      <c r="L11" s="20"/>
      <c r="M11" s="20">
        <v>227.9652</v>
      </c>
      <c r="N11" s="20"/>
      <c r="O11" s="21"/>
      <c r="P11" s="21"/>
      <c r="Q11" s="20"/>
      <c r="R11" s="20"/>
      <c r="S11" s="20"/>
      <c r="T11" s="20"/>
      <c r="U11" s="20"/>
      <c r="V11" s="20"/>
      <c r="W11" s="20"/>
      <c r="X11" s="20"/>
      <c r="Y11" s="20"/>
      <c r="Z11" s="20"/>
    </row>
    <row r="12" ht="23.25" customHeight="1" outlineLevel="1" spans="1:26">
      <c r="A12" s="244" t="s">
        <v>44</v>
      </c>
      <c r="B12" s="21" t="s">
        <v>369</v>
      </c>
      <c r="C12" s="16" t="s">
        <v>370</v>
      </c>
      <c r="D12" s="21" t="s">
        <v>108</v>
      </c>
      <c r="E12" s="16" t="s">
        <v>109</v>
      </c>
      <c r="F12" s="16" t="s">
        <v>368</v>
      </c>
      <c r="G12" s="16" t="s">
        <v>250</v>
      </c>
      <c r="H12" s="20">
        <v>74.6796</v>
      </c>
      <c r="I12" s="20">
        <v>74.6796</v>
      </c>
      <c r="J12" s="20"/>
      <c r="K12" s="20"/>
      <c r="L12" s="20"/>
      <c r="M12" s="20">
        <v>74.6796</v>
      </c>
      <c r="N12" s="20"/>
      <c r="O12" s="21"/>
      <c r="P12" s="21"/>
      <c r="Q12" s="20"/>
      <c r="R12" s="20"/>
      <c r="S12" s="20"/>
      <c r="T12" s="20"/>
      <c r="U12" s="20"/>
      <c r="V12" s="20"/>
      <c r="W12" s="20"/>
      <c r="X12" s="20"/>
      <c r="Y12" s="20"/>
      <c r="Z12" s="20"/>
    </row>
    <row r="13" ht="23.25" customHeight="1" outlineLevel="1" spans="1:26">
      <c r="A13" s="244" t="s">
        <v>44</v>
      </c>
      <c r="B13" s="21" t="s">
        <v>366</v>
      </c>
      <c r="C13" s="16" t="s">
        <v>367</v>
      </c>
      <c r="D13" s="21" t="s">
        <v>106</v>
      </c>
      <c r="E13" s="16" t="s">
        <v>107</v>
      </c>
      <c r="F13" s="16" t="s">
        <v>371</v>
      </c>
      <c r="G13" s="16" t="s">
        <v>253</v>
      </c>
      <c r="H13" s="20">
        <v>313.322184</v>
      </c>
      <c r="I13" s="20">
        <v>313.322184</v>
      </c>
      <c r="J13" s="20"/>
      <c r="K13" s="20"/>
      <c r="L13" s="20"/>
      <c r="M13" s="20">
        <v>313.322184</v>
      </c>
      <c r="N13" s="20"/>
      <c r="O13" s="21"/>
      <c r="P13" s="21"/>
      <c r="Q13" s="20"/>
      <c r="R13" s="20"/>
      <c r="S13" s="20"/>
      <c r="T13" s="20"/>
      <c r="U13" s="20"/>
      <c r="V13" s="20"/>
      <c r="W13" s="20"/>
      <c r="X13" s="20"/>
      <c r="Y13" s="20"/>
      <c r="Z13" s="20"/>
    </row>
    <row r="14" ht="23.25" customHeight="1" outlineLevel="1" spans="1:26">
      <c r="A14" s="244" t="s">
        <v>44</v>
      </c>
      <c r="B14" s="21" t="s">
        <v>369</v>
      </c>
      <c r="C14" s="16" t="s">
        <v>370</v>
      </c>
      <c r="D14" s="21" t="s">
        <v>108</v>
      </c>
      <c r="E14" s="16" t="s">
        <v>109</v>
      </c>
      <c r="F14" s="16" t="s">
        <v>371</v>
      </c>
      <c r="G14" s="16" t="s">
        <v>253</v>
      </c>
      <c r="H14" s="20">
        <v>6.0921</v>
      </c>
      <c r="I14" s="20">
        <v>6.0921</v>
      </c>
      <c r="J14" s="20"/>
      <c r="K14" s="20"/>
      <c r="L14" s="20"/>
      <c r="M14" s="20">
        <v>6.0921</v>
      </c>
      <c r="N14" s="20"/>
      <c r="O14" s="21"/>
      <c r="P14" s="21"/>
      <c r="Q14" s="20"/>
      <c r="R14" s="20"/>
      <c r="S14" s="20"/>
      <c r="T14" s="20"/>
      <c r="U14" s="20"/>
      <c r="V14" s="20"/>
      <c r="W14" s="20"/>
      <c r="X14" s="20"/>
      <c r="Y14" s="20"/>
      <c r="Z14" s="20"/>
    </row>
    <row r="15" ht="23.25" customHeight="1" outlineLevel="1" spans="1:26">
      <c r="A15" s="244" t="s">
        <v>44</v>
      </c>
      <c r="B15" s="21" t="s">
        <v>372</v>
      </c>
      <c r="C15" s="16" t="s">
        <v>373</v>
      </c>
      <c r="D15" s="21" t="s">
        <v>106</v>
      </c>
      <c r="E15" s="16" t="s">
        <v>107</v>
      </c>
      <c r="F15" s="16" t="s">
        <v>374</v>
      </c>
      <c r="G15" s="16" t="s">
        <v>255</v>
      </c>
      <c r="H15" s="20">
        <v>79.554</v>
      </c>
      <c r="I15" s="20">
        <v>79.554</v>
      </c>
      <c r="J15" s="20"/>
      <c r="K15" s="20"/>
      <c r="L15" s="20"/>
      <c r="M15" s="20">
        <v>79.554</v>
      </c>
      <c r="N15" s="20"/>
      <c r="O15" s="21"/>
      <c r="P15" s="21"/>
      <c r="Q15" s="20"/>
      <c r="R15" s="20"/>
      <c r="S15" s="20"/>
      <c r="T15" s="20"/>
      <c r="U15" s="20"/>
      <c r="V15" s="20"/>
      <c r="W15" s="20"/>
      <c r="X15" s="20"/>
      <c r="Y15" s="20"/>
      <c r="Z15" s="20"/>
    </row>
    <row r="16" ht="23.25" customHeight="1" outlineLevel="1" spans="1:26">
      <c r="A16" s="244" t="s">
        <v>44</v>
      </c>
      <c r="B16" s="21" t="s">
        <v>375</v>
      </c>
      <c r="C16" s="16" t="s">
        <v>376</v>
      </c>
      <c r="D16" s="21" t="s">
        <v>108</v>
      </c>
      <c r="E16" s="16" t="s">
        <v>109</v>
      </c>
      <c r="F16" s="16" t="s">
        <v>377</v>
      </c>
      <c r="G16" s="16" t="s">
        <v>259</v>
      </c>
      <c r="H16" s="20">
        <v>32.4</v>
      </c>
      <c r="I16" s="20">
        <v>32.4</v>
      </c>
      <c r="J16" s="20"/>
      <c r="K16" s="20"/>
      <c r="L16" s="20"/>
      <c r="M16" s="20">
        <v>32.4</v>
      </c>
      <c r="N16" s="20"/>
      <c r="O16" s="21"/>
      <c r="P16" s="21"/>
      <c r="Q16" s="20"/>
      <c r="R16" s="20"/>
      <c r="S16" s="20"/>
      <c r="T16" s="20"/>
      <c r="U16" s="20"/>
      <c r="V16" s="20"/>
      <c r="W16" s="20"/>
      <c r="X16" s="20"/>
      <c r="Y16" s="20"/>
      <c r="Z16" s="20"/>
    </row>
    <row r="17" ht="23.25" customHeight="1" outlineLevel="1" spans="1:26">
      <c r="A17" s="244" t="s">
        <v>44</v>
      </c>
      <c r="B17" s="21" t="s">
        <v>369</v>
      </c>
      <c r="C17" s="16" t="s">
        <v>370</v>
      </c>
      <c r="D17" s="21" t="s">
        <v>108</v>
      </c>
      <c r="E17" s="16" t="s">
        <v>109</v>
      </c>
      <c r="F17" s="16" t="s">
        <v>377</v>
      </c>
      <c r="G17" s="16" t="s">
        <v>259</v>
      </c>
      <c r="H17" s="20">
        <v>58.8048</v>
      </c>
      <c r="I17" s="20">
        <v>58.8048</v>
      </c>
      <c r="J17" s="20"/>
      <c r="K17" s="20"/>
      <c r="L17" s="20"/>
      <c r="M17" s="20">
        <v>58.8048</v>
      </c>
      <c r="N17" s="20"/>
      <c r="O17" s="21"/>
      <c r="P17" s="21"/>
      <c r="Q17" s="20"/>
      <c r="R17" s="20"/>
      <c r="S17" s="20"/>
      <c r="T17" s="20"/>
      <c r="U17" s="20"/>
      <c r="V17" s="20"/>
      <c r="W17" s="20"/>
      <c r="X17" s="20"/>
      <c r="Y17" s="20"/>
      <c r="Z17" s="20"/>
    </row>
    <row r="18" ht="23.25" customHeight="1" outlineLevel="1" spans="1:26">
      <c r="A18" s="244" t="s">
        <v>44</v>
      </c>
      <c r="B18" s="21" t="s">
        <v>369</v>
      </c>
      <c r="C18" s="16" t="s">
        <v>370</v>
      </c>
      <c r="D18" s="21" t="s">
        <v>108</v>
      </c>
      <c r="E18" s="16" t="s">
        <v>109</v>
      </c>
      <c r="F18" s="16" t="s">
        <v>377</v>
      </c>
      <c r="G18" s="16" t="s">
        <v>259</v>
      </c>
      <c r="H18" s="20">
        <v>16.68</v>
      </c>
      <c r="I18" s="20">
        <v>16.68</v>
      </c>
      <c r="J18" s="20"/>
      <c r="K18" s="20"/>
      <c r="L18" s="20"/>
      <c r="M18" s="20">
        <v>16.68</v>
      </c>
      <c r="N18" s="20"/>
      <c r="O18" s="21"/>
      <c r="P18" s="21"/>
      <c r="Q18" s="20"/>
      <c r="R18" s="20"/>
      <c r="S18" s="20"/>
      <c r="T18" s="20"/>
      <c r="U18" s="20"/>
      <c r="V18" s="20"/>
      <c r="W18" s="20"/>
      <c r="X18" s="20"/>
      <c r="Y18" s="20"/>
      <c r="Z18" s="20"/>
    </row>
    <row r="19" ht="23.25" customHeight="1" outlineLevel="1" spans="1:26">
      <c r="A19" s="244" t="s">
        <v>44</v>
      </c>
      <c r="B19" s="21" t="s">
        <v>366</v>
      </c>
      <c r="C19" s="16" t="s">
        <v>367</v>
      </c>
      <c r="D19" s="21" t="s">
        <v>106</v>
      </c>
      <c r="E19" s="16" t="s">
        <v>107</v>
      </c>
      <c r="F19" s="16" t="s">
        <v>374</v>
      </c>
      <c r="G19" s="16" t="s">
        <v>255</v>
      </c>
      <c r="H19" s="20">
        <v>18.9971</v>
      </c>
      <c r="I19" s="20">
        <v>18.9971</v>
      </c>
      <c r="J19" s="20"/>
      <c r="K19" s="20"/>
      <c r="L19" s="20"/>
      <c r="M19" s="20">
        <v>18.9971</v>
      </c>
      <c r="N19" s="20"/>
      <c r="O19" s="21"/>
      <c r="P19" s="21"/>
      <c r="Q19" s="20"/>
      <c r="R19" s="20"/>
      <c r="S19" s="20"/>
      <c r="T19" s="20"/>
      <c r="U19" s="20"/>
      <c r="V19" s="20"/>
      <c r="W19" s="20"/>
      <c r="X19" s="20"/>
      <c r="Y19" s="20"/>
      <c r="Z19" s="20"/>
    </row>
    <row r="20" ht="23.25" customHeight="1" outlineLevel="1" spans="1:26">
      <c r="A20" s="244" t="s">
        <v>44</v>
      </c>
      <c r="B20" s="21" t="s">
        <v>369</v>
      </c>
      <c r="C20" s="16" t="s">
        <v>370</v>
      </c>
      <c r="D20" s="21" t="s">
        <v>108</v>
      </c>
      <c r="E20" s="16" t="s">
        <v>109</v>
      </c>
      <c r="F20" s="16" t="s">
        <v>377</v>
      </c>
      <c r="G20" s="16" t="s">
        <v>259</v>
      </c>
      <c r="H20" s="20">
        <v>6.2233</v>
      </c>
      <c r="I20" s="20">
        <v>6.2233</v>
      </c>
      <c r="J20" s="20"/>
      <c r="K20" s="20"/>
      <c r="L20" s="20"/>
      <c r="M20" s="20">
        <v>6.2233</v>
      </c>
      <c r="N20" s="20"/>
      <c r="O20" s="21"/>
      <c r="P20" s="21"/>
      <c r="Q20" s="20"/>
      <c r="R20" s="20"/>
      <c r="S20" s="20"/>
      <c r="T20" s="20"/>
      <c r="U20" s="20"/>
      <c r="V20" s="20"/>
      <c r="W20" s="20"/>
      <c r="X20" s="20"/>
      <c r="Y20" s="20"/>
      <c r="Z20" s="20"/>
    </row>
    <row r="21" ht="23.25" customHeight="1" outlineLevel="1" spans="1:26">
      <c r="A21" s="244" t="s">
        <v>44</v>
      </c>
      <c r="B21" s="21" t="s">
        <v>378</v>
      </c>
      <c r="C21" s="16" t="s">
        <v>379</v>
      </c>
      <c r="D21" s="21" t="s">
        <v>89</v>
      </c>
      <c r="E21" s="16" t="s">
        <v>90</v>
      </c>
      <c r="F21" s="16" t="s">
        <v>380</v>
      </c>
      <c r="G21" s="16" t="s">
        <v>262</v>
      </c>
      <c r="H21" s="20">
        <v>92.547632</v>
      </c>
      <c r="I21" s="20">
        <v>92.547632</v>
      </c>
      <c r="J21" s="20"/>
      <c r="K21" s="20"/>
      <c r="L21" s="20"/>
      <c r="M21" s="20">
        <v>92.547632</v>
      </c>
      <c r="N21" s="20"/>
      <c r="O21" s="21"/>
      <c r="P21" s="21"/>
      <c r="Q21" s="20"/>
      <c r="R21" s="20"/>
      <c r="S21" s="20"/>
      <c r="T21" s="20"/>
      <c r="U21" s="20"/>
      <c r="V21" s="20"/>
      <c r="W21" s="20"/>
      <c r="X21" s="20"/>
      <c r="Y21" s="20"/>
      <c r="Z21" s="20"/>
    </row>
    <row r="22" ht="23.25" customHeight="1" outlineLevel="1" spans="1:26">
      <c r="A22" s="244" t="s">
        <v>44</v>
      </c>
      <c r="B22" s="21" t="s">
        <v>378</v>
      </c>
      <c r="C22" s="16" t="s">
        <v>379</v>
      </c>
      <c r="D22" s="21" t="s">
        <v>89</v>
      </c>
      <c r="E22" s="16" t="s">
        <v>90</v>
      </c>
      <c r="F22" s="16" t="s">
        <v>380</v>
      </c>
      <c r="G22" s="16" t="s">
        <v>262</v>
      </c>
      <c r="H22" s="20">
        <v>29.062671</v>
      </c>
      <c r="I22" s="20">
        <v>29.062671</v>
      </c>
      <c r="J22" s="20"/>
      <c r="K22" s="20"/>
      <c r="L22" s="20"/>
      <c r="M22" s="20">
        <v>29.062671</v>
      </c>
      <c r="N22" s="20"/>
      <c r="O22" s="21"/>
      <c r="P22" s="21"/>
      <c r="Q22" s="20"/>
      <c r="R22" s="20"/>
      <c r="S22" s="20"/>
      <c r="T22" s="20"/>
      <c r="U22" s="20"/>
      <c r="V22" s="20"/>
      <c r="W22" s="20"/>
      <c r="X22" s="20"/>
      <c r="Y22" s="20"/>
      <c r="Z22" s="20"/>
    </row>
    <row r="23" ht="23.25" customHeight="1" outlineLevel="1" spans="1:26">
      <c r="A23" s="244" t="s">
        <v>44</v>
      </c>
      <c r="B23" s="21" t="s">
        <v>381</v>
      </c>
      <c r="C23" s="16" t="s">
        <v>382</v>
      </c>
      <c r="D23" s="21" t="s">
        <v>150</v>
      </c>
      <c r="E23" s="16" t="s">
        <v>151</v>
      </c>
      <c r="F23" s="16" t="s">
        <v>383</v>
      </c>
      <c r="G23" s="16" t="s">
        <v>267</v>
      </c>
      <c r="H23" s="20">
        <v>32.631269</v>
      </c>
      <c r="I23" s="20">
        <v>32.631269</v>
      </c>
      <c r="J23" s="20"/>
      <c r="K23" s="20"/>
      <c r="L23" s="20"/>
      <c r="M23" s="20">
        <v>32.631269</v>
      </c>
      <c r="N23" s="20"/>
      <c r="O23" s="21"/>
      <c r="P23" s="21"/>
      <c r="Q23" s="20"/>
      <c r="R23" s="20"/>
      <c r="S23" s="20"/>
      <c r="T23" s="20"/>
      <c r="U23" s="20"/>
      <c r="V23" s="20"/>
      <c r="W23" s="20"/>
      <c r="X23" s="20"/>
      <c r="Y23" s="20"/>
      <c r="Z23" s="20"/>
    </row>
    <row r="24" ht="23.25" customHeight="1" outlineLevel="1" spans="1:26">
      <c r="A24" s="244" t="s">
        <v>44</v>
      </c>
      <c r="B24" s="21" t="s">
        <v>381</v>
      </c>
      <c r="C24" s="16" t="s">
        <v>382</v>
      </c>
      <c r="D24" s="21" t="s">
        <v>150</v>
      </c>
      <c r="E24" s="16" t="s">
        <v>151</v>
      </c>
      <c r="F24" s="16" t="s">
        <v>383</v>
      </c>
      <c r="G24" s="16" t="s">
        <v>267</v>
      </c>
      <c r="H24" s="20">
        <v>10.606531</v>
      </c>
      <c r="I24" s="20">
        <v>10.606531</v>
      </c>
      <c r="J24" s="20"/>
      <c r="K24" s="20"/>
      <c r="L24" s="20"/>
      <c r="M24" s="20">
        <v>10.606531</v>
      </c>
      <c r="N24" s="20"/>
      <c r="O24" s="21"/>
      <c r="P24" s="21"/>
      <c r="Q24" s="20"/>
      <c r="R24" s="20"/>
      <c r="S24" s="20"/>
      <c r="T24" s="20"/>
      <c r="U24" s="20"/>
      <c r="V24" s="20"/>
      <c r="W24" s="20"/>
      <c r="X24" s="20"/>
      <c r="Y24" s="20"/>
      <c r="Z24" s="20"/>
    </row>
    <row r="25" ht="23.25" customHeight="1" outlineLevel="1" spans="1:26">
      <c r="A25" s="244" t="s">
        <v>44</v>
      </c>
      <c r="B25" s="21" t="s">
        <v>384</v>
      </c>
      <c r="C25" s="16" t="s">
        <v>385</v>
      </c>
      <c r="D25" s="21" t="s">
        <v>156</v>
      </c>
      <c r="E25" s="16" t="s">
        <v>157</v>
      </c>
      <c r="F25" s="16" t="s">
        <v>386</v>
      </c>
      <c r="G25" s="16" t="s">
        <v>273</v>
      </c>
      <c r="H25" s="20">
        <v>1.919486</v>
      </c>
      <c r="I25" s="20">
        <v>1.919486</v>
      </c>
      <c r="J25" s="20"/>
      <c r="K25" s="20"/>
      <c r="L25" s="20"/>
      <c r="M25" s="20">
        <v>1.919486</v>
      </c>
      <c r="N25" s="20"/>
      <c r="O25" s="21"/>
      <c r="P25" s="21"/>
      <c r="Q25" s="20"/>
      <c r="R25" s="20"/>
      <c r="S25" s="20"/>
      <c r="T25" s="20"/>
      <c r="U25" s="20"/>
      <c r="V25" s="20"/>
      <c r="W25" s="20"/>
      <c r="X25" s="20"/>
      <c r="Y25" s="20"/>
      <c r="Z25" s="20"/>
    </row>
    <row r="26" ht="23.25" customHeight="1" outlineLevel="1" spans="1:26">
      <c r="A26" s="244" t="s">
        <v>44</v>
      </c>
      <c r="B26" s="21" t="s">
        <v>384</v>
      </c>
      <c r="C26" s="16" t="s">
        <v>385</v>
      </c>
      <c r="D26" s="21" t="s">
        <v>156</v>
      </c>
      <c r="E26" s="16" t="s">
        <v>157</v>
      </c>
      <c r="F26" s="16" t="s">
        <v>386</v>
      </c>
      <c r="G26" s="16" t="s">
        <v>273</v>
      </c>
      <c r="H26" s="20">
        <v>0.623914</v>
      </c>
      <c r="I26" s="20">
        <v>0.623914</v>
      </c>
      <c r="J26" s="20"/>
      <c r="K26" s="20"/>
      <c r="L26" s="20"/>
      <c r="M26" s="20">
        <v>0.623914</v>
      </c>
      <c r="N26" s="20"/>
      <c r="O26" s="21"/>
      <c r="P26" s="21"/>
      <c r="Q26" s="20"/>
      <c r="R26" s="20"/>
      <c r="S26" s="20"/>
      <c r="T26" s="20"/>
      <c r="U26" s="20"/>
      <c r="V26" s="20"/>
      <c r="W26" s="20"/>
      <c r="X26" s="20"/>
      <c r="Y26" s="20"/>
      <c r="Z26" s="20"/>
    </row>
    <row r="27" ht="23.25" customHeight="1" outlineLevel="1" spans="1:26">
      <c r="A27" s="244" t="s">
        <v>44</v>
      </c>
      <c r="B27" s="21" t="s">
        <v>387</v>
      </c>
      <c r="C27" s="16" t="s">
        <v>388</v>
      </c>
      <c r="D27" s="21" t="s">
        <v>156</v>
      </c>
      <c r="E27" s="16" t="s">
        <v>157</v>
      </c>
      <c r="F27" s="16" t="s">
        <v>386</v>
      </c>
      <c r="G27" s="16" t="s">
        <v>273</v>
      </c>
      <c r="H27" s="20">
        <v>2.399358</v>
      </c>
      <c r="I27" s="20">
        <v>2.399358</v>
      </c>
      <c r="J27" s="20"/>
      <c r="K27" s="20"/>
      <c r="L27" s="20"/>
      <c r="M27" s="20">
        <v>2.399358</v>
      </c>
      <c r="N27" s="20"/>
      <c r="O27" s="21"/>
      <c r="P27" s="21"/>
      <c r="Q27" s="20"/>
      <c r="R27" s="20"/>
      <c r="S27" s="20"/>
      <c r="T27" s="20"/>
      <c r="U27" s="20"/>
      <c r="V27" s="20"/>
      <c r="W27" s="20"/>
      <c r="X27" s="20"/>
      <c r="Y27" s="20"/>
      <c r="Z27" s="20"/>
    </row>
    <row r="28" ht="23.25" customHeight="1" outlineLevel="1" spans="1:26">
      <c r="A28" s="244" t="s">
        <v>44</v>
      </c>
      <c r="B28" s="21" t="s">
        <v>389</v>
      </c>
      <c r="C28" s="16" t="s">
        <v>390</v>
      </c>
      <c r="D28" s="21" t="s">
        <v>101</v>
      </c>
      <c r="E28" s="16" t="s">
        <v>100</v>
      </c>
      <c r="F28" s="16" t="s">
        <v>386</v>
      </c>
      <c r="G28" s="16" t="s">
        <v>273</v>
      </c>
      <c r="H28" s="20">
        <v>1.091849</v>
      </c>
      <c r="I28" s="20">
        <v>1.091849</v>
      </c>
      <c r="J28" s="20"/>
      <c r="K28" s="20"/>
      <c r="L28" s="20"/>
      <c r="M28" s="20">
        <v>1.091849</v>
      </c>
      <c r="N28" s="20"/>
      <c r="O28" s="21"/>
      <c r="P28" s="21"/>
      <c r="Q28" s="20"/>
      <c r="R28" s="20"/>
      <c r="S28" s="20"/>
      <c r="T28" s="20"/>
      <c r="U28" s="20"/>
      <c r="V28" s="20"/>
      <c r="W28" s="20"/>
      <c r="X28" s="20"/>
      <c r="Y28" s="20"/>
      <c r="Z28" s="20"/>
    </row>
    <row r="29" ht="23.25" customHeight="1" outlineLevel="1" spans="1:26">
      <c r="A29" s="244" t="s">
        <v>44</v>
      </c>
      <c r="B29" s="21" t="s">
        <v>391</v>
      </c>
      <c r="C29" s="16" t="s">
        <v>392</v>
      </c>
      <c r="D29" s="21" t="s">
        <v>156</v>
      </c>
      <c r="E29" s="16" t="s">
        <v>157</v>
      </c>
      <c r="F29" s="16" t="s">
        <v>386</v>
      </c>
      <c r="G29" s="16" t="s">
        <v>273</v>
      </c>
      <c r="H29" s="20">
        <v>2.7398</v>
      </c>
      <c r="I29" s="20">
        <v>2.7398</v>
      </c>
      <c r="J29" s="20"/>
      <c r="K29" s="20"/>
      <c r="L29" s="20"/>
      <c r="M29" s="20">
        <v>2.7398</v>
      </c>
      <c r="N29" s="20"/>
      <c r="O29" s="21"/>
      <c r="P29" s="21"/>
      <c r="Q29" s="20"/>
      <c r="R29" s="20"/>
      <c r="S29" s="20"/>
      <c r="T29" s="20"/>
      <c r="U29" s="20"/>
      <c r="V29" s="20"/>
      <c r="W29" s="20"/>
      <c r="X29" s="20"/>
      <c r="Y29" s="20"/>
      <c r="Z29" s="20"/>
    </row>
    <row r="30" ht="23.25" customHeight="1" outlineLevel="1" spans="1:26">
      <c r="A30" s="244" t="s">
        <v>44</v>
      </c>
      <c r="B30" s="21" t="s">
        <v>391</v>
      </c>
      <c r="C30" s="16" t="s">
        <v>392</v>
      </c>
      <c r="D30" s="21" t="s">
        <v>156</v>
      </c>
      <c r="E30" s="16" t="s">
        <v>157</v>
      </c>
      <c r="F30" s="16" t="s">
        <v>386</v>
      </c>
      <c r="G30" s="16" t="s">
        <v>273</v>
      </c>
      <c r="H30" s="20">
        <v>0.4788</v>
      </c>
      <c r="I30" s="20">
        <v>0.4788</v>
      </c>
      <c r="J30" s="20"/>
      <c r="K30" s="20"/>
      <c r="L30" s="20"/>
      <c r="M30" s="20">
        <v>0.4788</v>
      </c>
      <c r="N30" s="20"/>
      <c r="O30" s="21"/>
      <c r="P30" s="21"/>
      <c r="Q30" s="20"/>
      <c r="R30" s="20"/>
      <c r="S30" s="20"/>
      <c r="T30" s="20"/>
      <c r="U30" s="20"/>
      <c r="V30" s="20"/>
      <c r="W30" s="20"/>
      <c r="X30" s="20"/>
      <c r="Y30" s="20"/>
      <c r="Z30" s="20"/>
    </row>
    <row r="31" ht="23.25" customHeight="1" outlineLevel="1" spans="1:26">
      <c r="A31" s="244" t="s">
        <v>44</v>
      </c>
      <c r="B31" s="21" t="s">
        <v>393</v>
      </c>
      <c r="C31" s="16" t="s">
        <v>394</v>
      </c>
      <c r="D31" s="21" t="s">
        <v>172</v>
      </c>
      <c r="E31" s="16" t="s">
        <v>173</v>
      </c>
      <c r="F31" s="16" t="s">
        <v>395</v>
      </c>
      <c r="G31" s="16" t="s">
        <v>173</v>
      </c>
      <c r="H31" s="20">
        <v>83.109012</v>
      </c>
      <c r="I31" s="20">
        <v>83.109012</v>
      </c>
      <c r="J31" s="20"/>
      <c r="K31" s="20"/>
      <c r="L31" s="20"/>
      <c r="M31" s="20">
        <v>83.109012</v>
      </c>
      <c r="N31" s="20"/>
      <c r="O31" s="21"/>
      <c r="P31" s="21"/>
      <c r="Q31" s="20"/>
      <c r="R31" s="20"/>
      <c r="S31" s="20"/>
      <c r="T31" s="20"/>
      <c r="U31" s="20"/>
      <c r="V31" s="20"/>
      <c r="W31" s="20"/>
      <c r="X31" s="20"/>
      <c r="Y31" s="20"/>
      <c r="Z31" s="20"/>
    </row>
    <row r="32" ht="23.25" customHeight="1" outlineLevel="1" spans="1:26">
      <c r="A32" s="244" t="s">
        <v>44</v>
      </c>
      <c r="B32" s="21" t="s">
        <v>393</v>
      </c>
      <c r="C32" s="16" t="s">
        <v>394</v>
      </c>
      <c r="D32" s="21" t="s">
        <v>172</v>
      </c>
      <c r="E32" s="16" t="s">
        <v>173</v>
      </c>
      <c r="F32" s="16" t="s">
        <v>395</v>
      </c>
      <c r="G32" s="16" t="s">
        <v>173</v>
      </c>
      <c r="H32" s="20">
        <v>23.352204</v>
      </c>
      <c r="I32" s="20">
        <v>23.352204</v>
      </c>
      <c r="J32" s="20"/>
      <c r="K32" s="20"/>
      <c r="L32" s="20"/>
      <c r="M32" s="20">
        <v>23.352204</v>
      </c>
      <c r="N32" s="20"/>
      <c r="O32" s="21"/>
      <c r="P32" s="21"/>
      <c r="Q32" s="20"/>
      <c r="R32" s="20"/>
      <c r="S32" s="20"/>
      <c r="T32" s="20"/>
      <c r="U32" s="20"/>
      <c r="V32" s="20"/>
      <c r="W32" s="20"/>
      <c r="X32" s="20"/>
      <c r="Y32" s="20"/>
      <c r="Z32" s="20"/>
    </row>
    <row r="33" ht="23.25" customHeight="1" outlineLevel="1" spans="1:26">
      <c r="A33" s="244" t="s">
        <v>44</v>
      </c>
      <c r="B33" s="21" t="s">
        <v>396</v>
      </c>
      <c r="C33" s="16" t="s">
        <v>397</v>
      </c>
      <c r="D33" s="21" t="s">
        <v>106</v>
      </c>
      <c r="E33" s="16" t="s">
        <v>107</v>
      </c>
      <c r="F33" s="16" t="s">
        <v>398</v>
      </c>
      <c r="G33" s="16" t="s">
        <v>291</v>
      </c>
      <c r="H33" s="20">
        <v>2.8</v>
      </c>
      <c r="I33" s="20">
        <v>2.8</v>
      </c>
      <c r="J33" s="20"/>
      <c r="K33" s="20"/>
      <c r="L33" s="20"/>
      <c r="M33" s="20">
        <v>2.8</v>
      </c>
      <c r="N33" s="20"/>
      <c r="O33" s="21"/>
      <c r="P33" s="21"/>
      <c r="Q33" s="20"/>
      <c r="R33" s="20"/>
      <c r="S33" s="20"/>
      <c r="T33" s="20"/>
      <c r="U33" s="20"/>
      <c r="V33" s="20"/>
      <c r="W33" s="20"/>
      <c r="X33" s="20"/>
      <c r="Y33" s="20"/>
      <c r="Z33" s="20"/>
    </row>
    <row r="34" ht="23.25" customHeight="1" outlineLevel="1" spans="1:26">
      <c r="A34" s="244" t="s">
        <v>44</v>
      </c>
      <c r="B34" s="21" t="s">
        <v>396</v>
      </c>
      <c r="C34" s="16" t="s">
        <v>397</v>
      </c>
      <c r="D34" s="21" t="s">
        <v>106</v>
      </c>
      <c r="E34" s="16" t="s">
        <v>107</v>
      </c>
      <c r="F34" s="16" t="s">
        <v>399</v>
      </c>
      <c r="G34" s="16" t="s">
        <v>294</v>
      </c>
      <c r="H34" s="20">
        <v>12</v>
      </c>
      <c r="I34" s="20">
        <v>12</v>
      </c>
      <c r="J34" s="20"/>
      <c r="K34" s="20"/>
      <c r="L34" s="20"/>
      <c r="M34" s="20">
        <v>12</v>
      </c>
      <c r="N34" s="20"/>
      <c r="O34" s="21"/>
      <c r="P34" s="21"/>
      <c r="Q34" s="20"/>
      <c r="R34" s="20"/>
      <c r="S34" s="20"/>
      <c r="T34" s="20"/>
      <c r="U34" s="20"/>
      <c r="V34" s="20"/>
      <c r="W34" s="20"/>
      <c r="X34" s="20"/>
      <c r="Y34" s="20"/>
      <c r="Z34" s="20"/>
    </row>
    <row r="35" ht="23.25" customHeight="1" outlineLevel="1" spans="1:26">
      <c r="A35" s="244" t="s">
        <v>44</v>
      </c>
      <c r="B35" s="21" t="s">
        <v>396</v>
      </c>
      <c r="C35" s="16" t="s">
        <v>397</v>
      </c>
      <c r="D35" s="21" t="s">
        <v>106</v>
      </c>
      <c r="E35" s="16" t="s">
        <v>107</v>
      </c>
      <c r="F35" s="16" t="s">
        <v>400</v>
      </c>
      <c r="G35" s="16" t="s">
        <v>296</v>
      </c>
      <c r="H35" s="20">
        <v>4.5</v>
      </c>
      <c r="I35" s="20">
        <v>4.5</v>
      </c>
      <c r="J35" s="20"/>
      <c r="K35" s="20"/>
      <c r="L35" s="20"/>
      <c r="M35" s="20">
        <v>4.5</v>
      </c>
      <c r="N35" s="20"/>
      <c r="O35" s="21"/>
      <c r="P35" s="21"/>
      <c r="Q35" s="20"/>
      <c r="R35" s="20"/>
      <c r="S35" s="20"/>
      <c r="T35" s="20"/>
      <c r="U35" s="20"/>
      <c r="V35" s="20"/>
      <c r="W35" s="20"/>
      <c r="X35" s="20"/>
      <c r="Y35" s="20"/>
      <c r="Z35" s="20"/>
    </row>
    <row r="36" ht="23.25" customHeight="1" outlineLevel="1" spans="1:26">
      <c r="A36" s="244" t="s">
        <v>44</v>
      </c>
      <c r="B36" s="21" t="s">
        <v>396</v>
      </c>
      <c r="C36" s="16" t="s">
        <v>397</v>
      </c>
      <c r="D36" s="21" t="s">
        <v>106</v>
      </c>
      <c r="E36" s="16" t="s">
        <v>107</v>
      </c>
      <c r="F36" s="16" t="s">
        <v>401</v>
      </c>
      <c r="G36" s="16" t="s">
        <v>283</v>
      </c>
      <c r="H36" s="20">
        <v>11.9851</v>
      </c>
      <c r="I36" s="20">
        <v>11.9851</v>
      </c>
      <c r="J36" s="20"/>
      <c r="K36" s="20"/>
      <c r="L36" s="20"/>
      <c r="M36" s="20">
        <v>11.9851</v>
      </c>
      <c r="N36" s="20"/>
      <c r="O36" s="21"/>
      <c r="P36" s="21"/>
      <c r="Q36" s="20"/>
      <c r="R36" s="20"/>
      <c r="S36" s="20"/>
      <c r="T36" s="20"/>
      <c r="U36" s="20"/>
      <c r="V36" s="20"/>
      <c r="W36" s="20"/>
      <c r="X36" s="20"/>
      <c r="Y36" s="20"/>
      <c r="Z36" s="20"/>
    </row>
    <row r="37" ht="23.25" customHeight="1" outlineLevel="1" spans="1:26">
      <c r="A37" s="244" t="s">
        <v>44</v>
      </c>
      <c r="B37" s="21" t="s">
        <v>402</v>
      </c>
      <c r="C37" s="16" t="s">
        <v>272</v>
      </c>
      <c r="D37" s="21" t="s">
        <v>106</v>
      </c>
      <c r="E37" s="16" t="s">
        <v>107</v>
      </c>
      <c r="F37" s="16" t="s">
        <v>403</v>
      </c>
      <c r="G37" s="16" t="s">
        <v>272</v>
      </c>
      <c r="H37" s="20">
        <v>5.7535</v>
      </c>
      <c r="I37" s="20">
        <v>5.7535</v>
      </c>
      <c r="J37" s="20"/>
      <c r="K37" s="20"/>
      <c r="L37" s="20"/>
      <c r="M37" s="20">
        <v>5.7535</v>
      </c>
      <c r="N37" s="20"/>
      <c r="O37" s="21"/>
      <c r="P37" s="21"/>
      <c r="Q37" s="20"/>
      <c r="R37" s="20"/>
      <c r="S37" s="20"/>
      <c r="T37" s="20"/>
      <c r="U37" s="20"/>
      <c r="V37" s="20"/>
      <c r="W37" s="20"/>
      <c r="X37" s="20"/>
      <c r="Y37" s="20"/>
      <c r="Z37" s="20"/>
    </row>
    <row r="38" ht="23.25" customHeight="1" outlineLevel="1" spans="1:26">
      <c r="A38" s="244" t="s">
        <v>44</v>
      </c>
      <c r="B38" s="21" t="s">
        <v>396</v>
      </c>
      <c r="C38" s="16" t="s">
        <v>397</v>
      </c>
      <c r="D38" s="21" t="s">
        <v>108</v>
      </c>
      <c r="E38" s="16" t="s">
        <v>109</v>
      </c>
      <c r="F38" s="16" t="s">
        <v>401</v>
      </c>
      <c r="G38" s="16" t="s">
        <v>283</v>
      </c>
      <c r="H38" s="20">
        <v>13.889475</v>
      </c>
      <c r="I38" s="20">
        <v>13.889475</v>
      </c>
      <c r="J38" s="20"/>
      <c r="K38" s="20"/>
      <c r="L38" s="20"/>
      <c r="M38" s="20">
        <v>13.889475</v>
      </c>
      <c r="N38" s="20"/>
      <c r="O38" s="21"/>
      <c r="P38" s="21"/>
      <c r="Q38" s="20"/>
      <c r="R38" s="20"/>
      <c r="S38" s="20"/>
      <c r="T38" s="20"/>
      <c r="U38" s="20"/>
      <c r="V38" s="20"/>
      <c r="W38" s="20"/>
      <c r="X38" s="20"/>
      <c r="Y38" s="20"/>
      <c r="Z38" s="20"/>
    </row>
    <row r="39" ht="23.25" customHeight="1" outlineLevel="1" spans="1:26">
      <c r="A39" s="244" t="s">
        <v>44</v>
      </c>
      <c r="B39" s="21" t="s">
        <v>396</v>
      </c>
      <c r="C39" s="16" t="s">
        <v>397</v>
      </c>
      <c r="D39" s="16" t="s">
        <v>106</v>
      </c>
      <c r="E39" s="16" t="s">
        <v>107</v>
      </c>
      <c r="F39" s="16" t="s">
        <v>401</v>
      </c>
      <c r="G39" s="16" t="s">
        <v>283</v>
      </c>
      <c r="H39" s="20">
        <v>2.777895</v>
      </c>
      <c r="I39" s="20">
        <v>2.777895</v>
      </c>
      <c r="J39" s="20"/>
      <c r="K39" s="20"/>
      <c r="L39" s="20"/>
      <c r="M39" s="20">
        <v>2.777895</v>
      </c>
      <c r="N39" s="20"/>
      <c r="O39" s="21"/>
      <c r="P39" s="21"/>
      <c r="Q39" s="20"/>
      <c r="R39" s="20"/>
      <c r="S39" s="20"/>
      <c r="T39" s="20"/>
      <c r="U39" s="20"/>
      <c r="V39" s="20"/>
      <c r="W39" s="20"/>
      <c r="X39" s="20"/>
      <c r="Y39" s="20"/>
      <c r="Z39" s="20"/>
    </row>
    <row r="40" ht="23.25" customHeight="1" outlineLevel="1" spans="1:26">
      <c r="A40" s="244" t="s">
        <v>44</v>
      </c>
      <c r="B40" s="21" t="s">
        <v>404</v>
      </c>
      <c r="C40" s="16" t="s">
        <v>405</v>
      </c>
      <c r="D40" s="16" t="s">
        <v>85</v>
      </c>
      <c r="E40" s="16" t="s">
        <v>86</v>
      </c>
      <c r="F40" s="16" t="s">
        <v>401</v>
      </c>
      <c r="G40" s="16" t="s">
        <v>283</v>
      </c>
      <c r="H40" s="20">
        <v>0.231178</v>
      </c>
      <c r="I40" s="20">
        <v>0.231178</v>
      </c>
      <c r="J40" s="20"/>
      <c r="K40" s="20"/>
      <c r="L40" s="20"/>
      <c r="M40" s="20">
        <v>0.231178</v>
      </c>
      <c r="N40" s="20"/>
      <c r="O40" s="21"/>
      <c r="P40" s="21"/>
      <c r="Q40" s="20"/>
      <c r="R40" s="20"/>
      <c r="S40" s="20"/>
      <c r="T40" s="20"/>
      <c r="U40" s="20"/>
      <c r="V40" s="20"/>
      <c r="W40" s="20"/>
      <c r="X40" s="20"/>
      <c r="Y40" s="20"/>
      <c r="Z40" s="20"/>
    </row>
    <row r="41" ht="23.25" customHeight="1" outlineLevel="1" spans="1:26">
      <c r="A41" s="244" t="s">
        <v>44</v>
      </c>
      <c r="B41" s="21" t="s">
        <v>406</v>
      </c>
      <c r="C41" s="16" t="s">
        <v>407</v>
      </c>
      <c r="D41" s="16" t="s">
        <v>85</v>
      </c>
      <c r="E41" s="16" t="s">
        <v>86</v>
      </c>
      <c r="F41" s="16" t="s">
        <v>401</v>
      </c>
      <c r="G41" s="16" t="s">
        <v>283</v>
      </c>
      <c r="H41" s="20">
        <v>2.546404</v>
      </c>
      <c r="I41" s="20">
        <v>2.546404</v>
      </c>
      <c r="J41" s="20"/>
      <c r="K41" s="20"/>
      <c r="L41" s="20"/>
      <c r="M41" s="20">
        <v>2.546404</v>
      </c>
      <c r="N41" s="20"/>
      <c r="O41" s="21"/>
      <c r="P41" s="21"/>
      <c r="Q41" s="20"/>
      <c r="R41" s="20"/>
      <c r="S41" s="20"/>
      <c r="T41" s="20"/>
      <c r="U41" s="20"/>
      <c r="V41" s="20"/>
      <c r="W41" s="20"/>
      <c r="X41" s="20"/>
      <c r="Y41" s="20"/>
      <c r="Z41" s="20"/>
    </row>
    <row r="42" ht="23.25" customHeight="1" outlineLevel="1" spans="1:26">
      <c r="A42" s="244" t="s">
        <v>44</v>
      </c>
      <c r="B42" s="21" t="s">
        <v>408</v>
      </c>
      <c r="C42" s="16" t="s">
        <v>263</v>
      </c>
      <c r="D42" s="16" t="s">
        <v>106</v>
      </c>
      <c r="E42" s="16" t="s">
        <v>107</v>
      </c>
      <c r="F42" s="16" t="s">
        <v>409</v>
      </c>
      <c r="G42" s="16" t="s">
        <v>263</v>
      </c>
      <c r="H42" s="20">
        <v>1.92</v>
      </c>
      <c r="I42" s="20">
        <v>1.92</v>
      </c>
      <c r="J42" s="20"/>
      <c r="K42" s="20"/>
      <c r="L42" s="20"/>
      <c r="M42" s="20">
        <v>1.92</v>
      </c>
      <c r="N42" s="20"/>
      <c r="O42" s="21"/>
      <c r="P42" s="21"/>
      <c r="Q42" s="20"/>
      <c r="R42" s="20"/>
      <c r="S42" s="20"/>
      <c r="T42" s="20"/>
      <c r="U42" s="20"/>
      <c r="V42" s="20"/>
      <c r="W42" s="20"/>
      <c r="X42" s="20"/>
      <c r="Y42" s="20"/>
      <c r="Z42" s="20"/>
    </row>
    <row r="43" ht="23.25" customHeight="1" outlineLevel="1" spans="1:26">
      <c r="A43" s="244" t="s">
        <v>44</v>
      </c>
      <c r="B43" s="21" t="s">
        <v>408</v>
      </c>
      <c r="C43" s="16" t="s">
        <v>263</v>
      </c>
      <c r="D43" s="16" t="s">
        <v>108</v>
      </c>
      <c r="E43" s="16" t="s">
        <v>109</v>
      </c>
      <c r="F43" s="16" t="s">
        <v>409</v>
      </c>
      <c r="G43" s="16" t="s">
        <v>263</v>
      </c>
      <c r="H43" s="20">
        <v>0.72</v>
      </c>
      <c r="I43" s="20">
        <v>0.72</v>
      </c>
      <c r="J43" s="20"/>
      <c r="K43" s="20"/>
      <c r="L43" s="20"/>
      <c r="M43" s="20">
        <v>0.72</v>
      </c>
      <c r="N43" s="20"/>
      <c r="O43" s="21"/>
      <c r="P43" s="21"/>
      <c r="Q43" s="20"/>
      <c r="R43" s="20"/>
      <c r="S43" s="20"/>
      <c r="T43" s="20"/>
      <c r="U43" s="20"/>
      <c r="V43" s="20"/>
      <c r="W43" s="20"/>
      <c r="X43" s="20"/>
      <c r="Y43" s="20"/>
      <c r="Z43" s="20"/>
    </row>
    <row r="44" ht="23.25" customHeight="1" outlineLevel="1" spans="1:26">
      <c r="A44" s="244" t="s">
        <v>44</v>
      </c>
      <c r="B44" s="21" t="s">
        <v>410</v>
      </c>
      <c r="C44" s="16" t="s">
        <v>266</v>
      </c>
      <c r="D44" s="16" t="s">
        <v>106</v>
      </c>
      <c r="E44" s="16" t="s">
        <v>107</v>
      </c>
      <c r="F44" s="16" t="s">
        <v>411</v>
      </c>
      <c r="G44" s="16" t="s">
        <v>266</v>
      </c>
      <c r="H44" s="20">
        <v>3.670938</v>
      </c>
      <c r="I44" s="20">
        <v>3.670938</v>
      </c>
      <c r="J44" s="20"/>
      <c r="K44" s="20"/>
      <c r="L44" s="20"/>
      <c r="M44" s="20">
        <v>3.670938</v>
      </c>
      <c r="N44" s="20"/>
      <c r="O44" s="21"/>
      <c r="P44" s="21"/>
      <c r="Q44" s="20"/>
      <c r="R44" s="20"/>
      <c r="S44" s="20"/>
      <c r="T44" s="20"/>
      <c r="U44" s="20"/>
      <c r="V44" s="20"/>
      <c r="W44" s="20"/>
      <c r="X44" s="20"/>
      <c r="Y44" s="20"/>
      <c r="Z44" s="20"/>
    </row>
    <row r="45" ht="23.25" customHeight="1" outlineLevel="1" spans="1:26">
      <c r="A45" s="244" t="s">
        <v>44</v>
      </c>
      <c r="B45" s="21" t="s">
        <v>410</v>
      </c>
      <c r="C45" s="16" t="s">
        <v>266</v>
      </c>
      <c r="D45" s="16" t="s">
        <v>108</v>
      </c>
      <c r="E45" s="16" t="s">
        <v>109</v>
      </c>
      <c r="F45" s="16" t="s">
        <v>411</v>
      </c>
      <c r="G45" s="16" t="s">
        <v>266</v>
      </c>
      <c r="H45" s="20">
        <v>1.207404</v>
      </c>
      <c r="I45" s="20">
        <v>1.207404</v>
      </c>
      <c r="J45" s="20"/>
      <c r="K45" s="20"/>
      <c r="L45" s="20"/>
      <c r="M45" s="20">
        <v>1.207404</v>
      </c>
      <c r="N45" s="20"/>
      <c r="O45" s="21"/>
      <c r="P45" s="21"/>
      <c r="Q45" s="20"/>
      <c r="R45" s="20"/>
      <c r="S45" s="20"/>
      <c r="T45" s="20"/>
      <c r="U45" s="20"/>
      <c r="V45" s="20"/>
      <c r="W45" s="20"/>
      <c r="X45" s="20"/>
      <c r="Y45" s="20"/>
      <c r="Z45" s="20"/>
    </row>
    <row r="46" ht="23.25" customHeight="1" outlineLevel="1" spans="1:26">
      <c r="A46" s="244" t="s">
        <v>44</v>
      </c>
      <c r="B46" s="21" t="s">
        <v>412</v>
      </c>
      <c r="C46" s="16" t="s">
        <v>313</v>
      </c>
      <c r="D46" s="16" t="s">
        <v>106</v>
      </c>
      <c r="E46" s="16" t="s">
        <v>107</v>
      </c>
      <c r="F46" s="16" t="s">
        <v>413</v>
      </c>
      <c r="G46" s="16" t="s">
        <v>313</v>
      </c>
      <c r="H46" s="20">
        <v>10.825748</v>
      </c>
      <c r="I46" s="20">
        <v>10.825748</v>
      </c>
      <c r="J46" s="20"/>
      <c r="K46" s="20"/>
      <c r="L46" s="20"/>
      <c r="M46" s="20">
        <v>10.825748</v>
      </c>
      <c r="N46" s="20"/>
      <c r="O46" s="21"/>
      <c r="P46" s="21"/>
      <c r="Q46" s="20"/>
      <c r="R46" s="20"/>
      <c r="S46" s="20"/>
      <c r="T46" s="20"/>
      <c r="U46" s="20"/>
      <c r="V46" s="20"/>
      <c r="W46" s="20"/>
      <c r="X46" s="20"/>
      <c r="Y46" s="20"/>
      <c r="Z46" s="20"/>
    </row>
    <row r="47" ht="23.25" customHeight="1" outlineLevel="1" spans="1:26">
      <c r="A47" s="244" t="s">
        <v>44</v>
      </c>
      <c r="B47" s="21" t="s">
        <v>412</v>
      </c>
      <c r="C47" s="16" t="s">
        <v>313</v>
      </c>
      <c r="D47" s="16" t="s">
        <v>108</v>
      </c>
      <c r="E47" s="16" t="s">
        <v>109</v>
      </c>
      <c r="F47" s="16" t="s">
        <v>413</v>
      </c>
      <c r="G47" s="16" t="s">
        <v>313</v>
      </c>
      <c r="H47" s="20">
        <v>3.12513</v>
      </c>
      <c r="I47" s="20">
        <v>3.12513</v>
      </c>
      <c r="J47" s="20"/>
      <c r="K47" s="20"/>
      <c r="L47" s="20"/>
      <c r="M47" s="20">
        <v>3.12513</v>
      </c>
      <c r="N47" s="20"/>
      <c r="O47" s="21"/>
      <c r="P47" s="21"/>
      <c r="Q47" s="20"/>
      <c r="R47" s="20"/>
      <c r="S47" s="20"/>
      <c r="T47" s="20"/>
      <c r="U47" s="20"/>
      <c r="V47" s="20"/>
      <c r="W47" s="20"/>
      <c r="X47" s="20"/>
      <c r="Y47" s="20"/>
      <c r="Z47" s="20"/>
    </row>
    <row r="48" ht="23.25" customHeight="1" outlineLevel="1" spans="1:26">
      <c r="A48" s="244" t="s">
        <v>44</v>
      </c>
      <c r="B48" s="21" t="s">
        <v>412</v>
      </c>
      <c r="C48" s="16" t="s">
        <v>313</v>
      </c>
      <c r="D48" s="16" t="s">
        <v>85</v>
      </c>
      <c r="E48" s="16" t="s">
        <v>86</v>
      </c>
      <c r="F48" s="16" t="s">
        <v>413</v>
      </c>
      <c r="G48" s="16" t="s">
        <v>313</v>
      </c>
      <c r="H48" s="20">
        <v>9.011978</v>
      </c>
      <c r="I48" s="20">
        <v>9.011978</v>
      </c>
      <c r="J48" s="20"/>
      <c r="K48" s="20"/>
      <c r="L48" s="20"/>
      <c r="M48" s="20">
        <v>9.011978</v>
      </c>
      <c r="N48" s="20"/>
      <c r="O48" s="21"/>
      <c r="P48" s="21"/>
      <c r="Q48" s="20"/>
      <c r="R48" s="20"/>
      <c r="S48" s="20"/>
      <c r="T48" s="20"/>
      <c r="U48" s="20"/>
      <c r="V48" s="20"/>
      <c r="W48" s="20"/>
      <c r="X48" s="20"/>
      <c r="Y48" s="20"/>
      <c r="Z48" s="20"/>
    </row>
    <row r="49" ht="23.25" customHeight="1" outlineLevel="1" spans="1:26">
      <c r="A49" s="244" t="s">
        <v>44</v>
      </c>
      <c r="B49" s="21" t="s">
        <v>414</v>
      </c>
      <c r="C49" s="16" t="s">
        <v>315</v>
      </c>
      <c r="D49" s="16" t="s">
        <v>106</v>
      </c>
      <c r="E49" s="16" t="s">
        <v>107</v>
      </c>
      <c r="F49" s="16" t="s">
        <v>415</v>
      </c>
      <c r="G49" s="16" t="s">
        <v>315</v>
      </c>
      <c r="H49" s="20">
        <v>12.255385</v>
      </c>
      <c r="I49" s="20">
        <v>12.255385</v>
      </c>
      <c r="J49" s="20"/>
      <c r="K49" s="20"/>
      <c r="L49" s="20"/>
      <c r="M49" s="20">
        <v>12.255385</v>
      </c>
      <c r="N49" s="20"/>
      <c r="O49" s="21"/>
      <c r="P49" s="21"/>
      <c r="Q49" s="20"/>
      <c r="R49" s="20"/>
      <c r="S49" s="20"/>
      <c r="T49" s="20"/>
      <c r="U49" s="20"/>
      <c r="V49" s="20"/>
      <c r="W49" s="20"/>
      <c r="X49" s="20"/>
      <c r="Y49" s="20"/>
      <c r="Z49" s="20"/>
    </row>
    <row r="50" ht="23.25" customHeight="1" outlineLevel="1" spans="1:26">
      <c r="A50" s="244" t="s">
        <v>44</v>
      </c>
      <c r="B50" s="21" t="s">
        <v>414</v>
      </c>
      <c r="C50" s="16" t="s">
        <v>315</v>
      </c>
      <c r="D50" s="16" t="s">
        <v>108</v>
      </c>
      <c r="E50" s="16" t="s">
        <v>109</v>
      </c>
      <c r="F50" s="16" t="s">
        <v>415</v>
      </c>
      <c r="G50" s="16" t="s">
        <v>315</v>
      </c>
      <c r="H50" s="20">
        <v>3.427613</v>
      </c>
      <c r="I50" s="20">
        <v>3.427613</v>
      </c>
      <c r="J50" s="20"/>
      <c r="K50" s="20"/>
      <c r="L50" s="20"/>
      <c r="M50" s="20">
        <v>3.427613</v>
      </c>
      <c r="N50" s="20"/>
      <c r="O50" s="21"/>
      <c r="P50" s="21"/>
      <c r="Q50" s="20"/>
      <c r="R50" s="20"/>
      <c r="S50" s="20"/>
      <c r="T50" s="20"/>
      <c r="U50" s="20"/>
      <c r="V50" s="20"/>
      <c r="W50" s="20"/>
      <c r="X50" s="20"/>
      <c r="Y50" s="20"/>
      <c r="Z50" s="20"/>
    </row>
    <row r="51" ht="23.25" customHeight="1" outlineLevel="1" spans="1:26">
      <c r="A51" s="244" t="s">
        <v>44</v>
      </c>
      <c r="B51" s="21" t="s">
        <v>414</v>
      </c>
      <c r="C51" s="16" t="s">
        <v>315</v>
      </c>
      <c r="D51" s="16" t="s">
        <v>85</v>
      </c>
      <c r="E51" s="16" t="s">
        <v>86</v>
      </c>
      <c r="F51" s="16" t="s">
        <v>415</v>
      </c>
      <c r="G51" s="16" t="s">
        <v>315</v>
      </c>
      <c r="H51" s="20">
        <v>0.40728</v>
      </c>
      <c r="I51" s="20">
        <v>0.40728</v>
      </c>
      <c r="J51" s="20"/>
      <c r="K51" s="20"/>
      <c r="L51" s="20"/>
      <c r="M51" s="20">
        <v>0.40728</v>
      </c>
      <c r="N51" s="20"/>
      <c r="O51" s="21"/>
      <c r="P51" s="21"/>
      <c r="Q51" s="20"/>
      <c r="R51" s="20"/>
      <c r="S51" s="20"/>
      <c r="T51" s="20"/>
      <c r="U51" s="20"/>
      <c r="V51" s="20"/>
      <c r="W51" s="20"/>
      <c r="X51" s="20"/>
      <c r="Y51" s="20"/>
      <c r="Z51" s="20"/>
    </row>
    <row r="52" ht="23.25" customHeight="1" outlineLevel="1" spans="1:26">
      <c r="A52" s="244" t="s">
        <v>44</v>
      </c>
      <c r="B52" s="21" t="s">
        <v>414</v>
      </c>
      <c r="C52" s="16" t="s">
        <v>315</v>
      </c>
      <c r="D52" s="16" t="s">
        <v>85</v>
      </c>
      <c r="E52" s="16" t="s">
        <v>86</v>
      </c>
      <c r="F52" s="16" t="s">
        <v>415</v>
      </c>
      <c r="G52" s="16" t="s">
        <v>315</v>
      </c>
      <c r="H52" s="20">
        <v>9.394692</v>
      </c>
      <c r="I52" s="20">
        <v>9.394692</v>
      </c>
      <c r="J52" s="20"/>
      <c r="K52" s="20"/>
      <c r="L52" s="20"/>
      <c r="M52" s="20">
        <v>9.394692</v>
      </c>
      <c r="N52" s="20"/>
      <c r="O52" s="21"/>
      <c r="P52" s="21"/>
      <c r="Q52" s="20"/>
      <c r="R52" s="20"/>
      <c r="S52" s="20"/>
      <c r="T52" s="20"/>
      <c r="U52" s="20"/>
      <c r="V52" s="20"/>
      <c r="W52" s="20"/>
      <c r="X52" s="20"/>
      <c r="Y52" s="20"/>
      <c r="Z52" s="20"/>
    </row>
    <row r="53" ht="23.25" customHeight="1" outlineLevel="1" spans="1:26">
      <c r="A53" s="244" t="s">
        <v>44</v>
      </c>
      <c r="B53" s="21" t="s">
        <v>416</v>
      </c>
      <c r="C53" s="16" t="s">
        <v>274</v>
      </c>
      <c r="D53" s="16" t="s">
        <v>106</v>
      </c>
      <c r="E53" s="16" t="s">
        <v>107</v>
      </c>
      <c r="F53" s="16" t="s">
        <v>417</v>
      </c>
      <c r="G53" s="16" t="s">
        <v>274</v>
      </c>
      <c r="H53" s="20">
        <v>0.771638</v>
      </c>
      <c r="I53" s="20">
        <v>0.771638</v>
      </c>
      <c r="J53" s="20"/>
      <c r="K53" s="20"/>
      <c r="L53" s="20"/>
      <c r="M53" s="20">
        <v>0.771638</v>
      </c>
      <c r="N53" s="20"/>
      <c r="O53" s="21"/>
      <c r="P53" s="21"/>
      <c r="Q53" s="20"/>
      <c r="R53" s="20"/>
      <c r="S53" s="20"/>
      <c r="T53" s="20"/>
      <c r="U53" s="20"/>
      <c r="V53" s="20"/>
      <c r="W53" s="20"/>
      <c r="X53" s="20"/>
      <c r="Y53" s="20"/>
      <c r="Z53" s="20"/>
    </row>
    <row r="54" ht="23.25" customHeight="1" outlineLevel="1" spans="1:26">
      <c r="A54" s="244" t="s">
        <v>44</v>
      </c>
      <c r="B54" s="21" t="s">
        <v>416</v>
      </c>
      <c r="C54" s="16" t="s">
        <v>274</v>
      </c>
      <c r="D54" s="16" t="s">
        <v>106</v>
      </c>
      <c r="E54" s="16" t="s">
        <v>107</v>
      </c>
      <c r="F54" s="16" t="s">
        <v>417</v>
      </c>
      <c r="G54" s="16" t="s">
        <v>274</v>
      </c>
      <c r="H54" s="20">
        <v>4.629825</v>
      </c>
      <c r="I54" s="20">
        <v>4.629825</v>
      </c>
      <c r="J54" s="20"/>
      <c r="K54" s="20"/>
      <c r="L54" s="20"/>
      <c r="M54" s="20">
        <v>4.629825</v>
      </c>
      <c r="N54" s="20"/>
      <c r="O54" s="21"/>
      <c r="P54" s="21"/>
      <c r="Q54" s="20"/>
      <c r="R54" s="20"/>
      <c r="S54" s="20"/>
      <c r="T54" s="20"/>
      <c r="U54" s="20"/>
      <c r="V54" s="20"/>
      <c r="W54" s="20"/>
      <c r="X54" s="20"/>
      <c r="Y54" s="20"/>
      <c r="Z54" s="20"/>
    </row>
    <row r="55" ht="23.25" customHeight="1" outlineLevel="1" spans="1:26">
      <c r="A55" s="244" t="s">
        <v>44</v>
      </c>
      <c r="B55" s="21" t="s">
        <v>418</v>
      </c>
      <c r="C55" s="16" t="s">
        <v>419</v>
      </c>
      <c r="D55" s="16" t="s">
        <v>106</v>
      </c>
      <c r="E55" s="16" t="s">
        <v>107</v>
      </c>
      <c r="F55" s="16" t="s">
        <v>420</v>
      </c>
      <c r="G55" s="16" t="s">
        <v>318</v>
      </c>
      <c r="H55" s="20">
        <v>4.836</v>
      </c>
      <c r="I55" s="20">
        <v>4.836</v>
      </c>
      <c r="J55" s="20"/>
      <c r="K55" s="20"/>
      <c r="L55" s="20"/>
      <c r="M55" s="20">
        <v>4.836</v>
      </c>
      <c r="N55" s="20"/>
      <c r="O55" s="21"/>
      <c r="P55" s="21"/>
      <c r="Q55" s="20"/>
      <c r="R55" s="20"/>
      <c r="S55" s="20"/>
      <c r="T55" s="20"/>
      <c r="U55" s="20"/>
      <c r="V55" s="20"/>
      <c r="W55" s="20"/>
      <c r="X55" s="20"/>
      <c r="Y55" s="20"/>
      <c r="Z55" s="20"/>
    </row>
    <row r="56" ht="23.25" customHeight="1" outlineLevel="1" spans="1:26">
      <c r="A56" s="244" t="s">
        <v>44</v>
      </c>
      <c r="B56" s="21" t="s">
        <v>421</v>
      </c>
      <c r="C56" s="16" t="s">
        <v>422</v>
      </c>
      <c r="D56" s="16" t="s">
        <v>106</v>
      </c>
      <c r="E56" s="16" t="s">
        <v>107</v>
      </c>
      <c r="F56" s="16" t="s">
        <v>420</v>
      </c>
      <c r="G56" s="16" t="s">
        <v>318</v>
      </c>
      <c r="H56" s="20">
        <v>48.36</v>
      </c>
      <c r="I56" s="20">
        <v>48.36</v>
      </c>
      <c r="J56" s="20"/>
      <c r="K56" s="20"/>
      <c r="L56" s="20"/>
      <c r="M56" s="20">
        <v>48.36</v>
      </c>
      <c r="N56" s="20"/>
      <c r="O56" s="21"/>
      <c r="P56" s="21"/>
      <c r="Q56" s="20"/>
      <c r="R56" s="20"/>
      <c r="S56" s="20"/>
      <c r="T56" s="20"/>
      <c r="U56" s="20"/>
      <c r="V56" s="20"/>
      <c r="W56" s="20"/>
      <c r="X56" s="20"/>
      <c r="Y56" s="20"/>
      <c r="Z56" s="20"/>
    </row>
    <row r="57" ht="23.25" customHeight="1" outlineLevel="1" spans="1:26">
      <c r="A57" s="244" t="s">
        <v>44</v>
      </c>
      <c r="B57" s="21" t="s">
        <v>423</v>
      </c>
      <c r="C57" s="16" t="s">
        <v>322</v>
      </c>
      <c r="D57" s="16" t="s">
        <v>85</v>
      </c>
      <c r="E57" s="16" t="s">
        <v>86</v>
      </c>
      <c r="F57" s="16" t="s">
        <v>424</v>
      </c>
      <c r="G57" s="16" t="s">
        <v>322</v>
      </c>
      <c r="H57" s="20">
        <v>0.8222</v>
      </c>
      <c r="I57" s="20">
        <v>0.8222</v>
      </c>
      <c r="J57" s="20"/>
      <c r="K57" s="20"/>
      <c r="L57" s="20"/>
      <c r="M57" s="20">
        <v>0.8222</v>
      </c>
      <c r="N57" s="20"/>
      <c r="O57" s="21"/>
      <c r="P57" s="21"/>
      <c r="Q57" s="20"/>
      <c r="R57" s="20"/>
      <c r="S57" s="20"/>
      <c r="T57" s="20"/>
      <c r="U57" s="20"/>
      <c r="V57" s="20"/>
      <c r="W57" s="20"/>
      <c r="X57" s="20"/>
      <c r="Y57" s="20"/>
      <c r="Z57" s="20"/>
    </row>
    <row r="58" ht="23.25" customHeight="1" outlineLevel="1" spans="1:26">
      <c r="A58" s="244" t="s">
        <v>44</v>
      </c>
      <c r="B58" s="21" t="s">
        <v>423</v>
      </c>
      <c r="C58" s="16" t="s">
        <v>322</v>
      </c>
      <c r="D58" s="16" t="s">
        <v>85</v>
      </c>
      <c r="E58" s="16" t="s">
        <v>86</v>
      </c>
      <c r="F58" s="16" t="s">
        <v>424</v>
      </c>
      <c r="G58" s="16" t="s">
        <v>322</v>
      </c>
      <c r="H58" s="20">
        <v>16.2912</v>
      </c>
      <c r="I58" s="20">
        <v>16.2912</v>
      </c>
      <c r="J58" s="20"/>
      <c r="K58" s="20"/>
      <c r="L58" s="20"/>
      <c r="M58" s="20">
        <v>16.2912</v>
      </c>
      <c r="N58" s="20"/>
      <c r="O58" s="21"/>
      <c r="P58" s="21"/>
      <c r="Q58" s="20"/>
      <c r="R58" s="20"/>
      <c r="S58" s="20"/>
      <c r="T58" s="20"/>
      <c r="U58" s="20"/>
      <c r="V58" s="20"/>
      <c r="W58" s="20"/>
      <c r="X58" s="20"/>
      <c r="Y58" s="20"/>
      <c r="Z58" s="20"/>
    </row>
    <row r="59" ht="23.25" customHeight="1" outlineLevel="1" spans="1:26">
      <c r="A59" s="244" t="s">
        <v>44</v>
      </c>
      <c r="B59" s="21" t="s">
        <v>425</v>
      </c>
      <c r="C59" s="16" t="s">
        <v>426</v>
      </c>
      <c r="D59" s="16" t="s">
        <v>97</v>
      </c>
      <c r="E59" s="16" t="s">
        <v>98</v>
      </c>
      <c r="F59" s="16" t="s">
        <v>427</v>
      </c>
      <c r="G59" s="16" t="s">
        <v>324</v>
      </c>
      <c r="H59" s="20">
        <v>2.059114</v>
      </c>
      <c r="I59" s="20">
        <v>2.059114</v>
      </c>
      <c r="J59" s="20"/>
      <c r="K59" s="20"/>
      <c r="L59" s="20"/>
      <c r="M59" s="20">
        <v>2.059114</v>
      </c>
      <c r="N59" s="20"/>
      <c r="O59" s="21"/>
      <c r="P59" s="21"/>
      <c r="Q59" s="20"/>
      <c r="R59" s="20"/>
      <c r="S59" s="20"/>
      <c r="T59" s="20"/>
      <c r="U59" s="20"/>
      <c r="V59" s="20"/>
      <c r="W59" s="20"/>
      <c r="X59" s="20"/>
      <c r="Y59" s="20"/>
      <c r="Z59" s="20"/>
    </row>
    <row r="60" ht="23.25" customHeight="1" outlineLevel="1" spans="1:26">
      <c r="A60" s="244" t="s">
        <v>44</v>
      </c>
      <c r="B60" s="21" t="s">
        <v>428</v>
      </c>
      <c r="C60" s="16" t="s">
        <v>429</v>
      </c>
      <c r="D60" s="16" t="s">
        <v>154</v>
      </c>
      <c r="E60" s="16" t="s">
        <v>155</v>
      </c>
      <c r="F60" s="16" t="s">
        <v>430</v>
      </c>
      <c r="G60" s="16" t="s">
        <v>270</v>
      </c>
      <c r="H60" s="20">
        <v>21.594222</v>
      </c>
      <c r="I60" s="20">
        <v>21.594222</v>
      </c>
      <c r="J60" s="20"/>
      <c r="K60" s="20"/>
      <c r="L60" s="20"/>
      <c r="M60" s="20">
        <v>21.594222</v>
      </c>
      <c r="N60" s="20"/>
      <c r="O60" s="21"/>
      <c r="P60" s="21"/>
      <c r="Q60" s="20"/>
      <c r="R60" s="20"/>
      <c r="S60" s="20"/>
      <c r="T60" s="20"/>
      <c r="U60" s="20"/>
      <c r="V60" s="20"/>
      <c r="W60" s="20"/>
      <c r="X60" s="20"/>
      <c r="Y60" s="20"/>
      <c r="Z60" s="20"/>
    </row>
    <row r="61" ht="23.25" customHeight="1" outlineLevel="1" spans="1:26">
      <c r="A61" s="244" t="s">
        <v>44</v>
      </c>
      <c r="B61" s="21" t="s">
        <v>431</v>
      </c>
      <c r="C61" s="16" t="s">
        <v>432</v>
      </c>
      <c r="D61" s="16" t="s">
        <v>150</v>
      </c>
      <c r="E61" s="16" t="s">
        <v>151</v>
      </c>
      <c r="F61" s="16" t="s">
        <v>433</v>
      </c>
      <c r="G61" s="16" t="s">
        <v>325</v>
      </c>
      <c r="H61" s="20">
        <v>5</v>
      </c>
      <c r="I61" s="20">
        <v>5</v>
      </c>
      <c r="J61" s="20"/>
      <c r="K61" s="20"/>
      <c r="L61" s="20"/>
      <c r="M61" s="20">
        <v>5</v>
      </c>
      <c r="N61" s="20"/>
      <c r="O61" s="21"/>
      <c r="P61" s="21"/>
      <c r="Q61" s="20"/>
      <c r="R61" s="20"/>
      <c r="S61" s="20"/>
      <c r="T61" s="20"/>
      <c r="U61" s="20"/>
      <c r="V61" s="20"/>
      <c r="W61" s="20"/>
      <c r="X61" s="20"/>
      <c r="Y61" s="20"/>
      <c r="Z61" s="20"/>
    </row>
    <row r="62" ht="23.25" customHeight="1" outlineLevel="1" spans="1:26">
      <c r="A62" s="244" t="s">
        <v>44</v>
      </c>
      <c r="B62" s="21" t="s">
        <v>434</v>
      </c>
      <c r="C62" s="16" t="s">
        <v>435</v>
      </c>
      <c r="D62" s="16" t="s">
        <v>154</v>
      </c>
      <c r="E62" s="16" t="s">
        <v>155</v>
      </c>
      <c r="F62" s="16" t="s">
        <v>430</v>
      </c>
      <c r="G62" s="16" t="s">
        <v>270</v>
      </c>
      <c r="H62" s="20">
        <v>21.475883</v>
      </c>
      <c r="I62" s="20">
        <v>21.475883</v>
      </c>
      <c r="J62" s="20"/>
      <c r="K62" s="20"/>
      <c r="L62" s="20"/>
      <c r="M62" s="20">
        <v>21.475883</v>
      </c>
      <c r="N62" s="20"/>
      <c r="O62" s="21"/>
      <c r="P62" s="21"/>
      <c r="Q62" s="20"/>
      <c r="R62" s="20"/>
      <c r="S62" s="20"/>
      <c r="T62" s="20"/>
      <c r="U62" s="20"/>
      <c r="V62" s="20"/>
      <c r="W62" s="20"/>
      <c r="X62" s="20"/>
      <c r="Y62" s="20"/>
      <c r="Z62" s="20"/>
    </row>
    <row r="63" ht="23.25" customHeight="1" outlineLevel="1" spans="1:26">
      <c r="A63" s="96" t="s">
        <v>47</v>
      </c>
      <c r="B63" s="21"/>
      <c r="C63" s="16"/>
      <c r="D63" s="16"/>
      <c r="E63" s="16"/>
      <c r="F63" s="16"/>
      <c r="G63" s="16"/>
      <c r="H63" s="20">
        <v>27741.91612</v>
      </c>
      <c r="I63" s="20">
        <v>941.91612</v>
      </c>
      <c r="J63" s="20"/>
      <c r="K63" s="20"/>
      <c r="L63" s="20"/>
      <c r="M63" s="20">
        <v>27741.91612</v>
      </c>
      <c r="N63" s="20">
        <v>-26800</v>
      </c>
      <c r="O63" s="21"/>
      <c r="P63" s="21"/>
      <c r="Q63" s="20"/>
      <c r="R63" s="20"/>
      <c r="S63" s="20"/>
      <c r="T63" s="20"/>
      <c r="U63" s="20">
        <v>26800</v>
      </c>
      <c r="V63" s="20">
        <v>26800</v>
      </c>
      <c r="W63" s="20"/>
      <c r="X63" s="20"/>
      <c r="Y63" s="20"/>
      <c r="Z63" s="20"/>
    </row>
    <row r="64" ht="23.25" customHeight="1" outlineLevel="1" spans="1:26">
      <c r="A64" s="244" t="s">
        <v>47</v>
      </c>
      <c r="B64" s="21" t="s">
        <v>436</v>
      </c>
      <c r="C64" s="16" t="s">
        <v>370</v>
      </c>
      <c r="D64" s="16" t="s">
        <v>132</v>
      </c>
      <c r="E64" s="16" t="s">
        <v>133</v>
      </c>
      <c r="F64" s="16" t="s">
        <v>368</v>
      </c>
      <c r="G64" s="16" t="s">
        <v>250</v>
      </c>
      <c r="H64" s="20">
        <v>259.068</v>
      </c>
      <c r="I64" s="20">
        <v>259.068</v>
      </c>
      <c r="J64" s="20"/>
      <c r="K64" s="20"/>
      <c r="L64" s="20"/>
      <c r="M64" s="20">
        <v>259.068</v>
      </c>
      <c r="N64" s="20"/>
      <c r="O64" s="21"/>
      <c r="P64" s="21"/>
      <c r="Q64" s="20"/>
      <c r="R64" s="20"/>
      <c r="S64" s="20"/>
      <c r="T64" s="20"/>
      <c r="U64" s="20"/>
      <c r="V64" s="20"/>
      <c r="W64" s="20"/>
      <c r="X64" s="20"/>
      <c r="Y64" s="20"/>
      <c r="Z64" s="20"/>
    </row>
    <row r="65" ht="23.25" customHeight="1" outlineLevel="1" spans="1:26">
      <c r="A65" s="244" t="s">
        <v>47</v>
      </c>
      <c r="B65" s="21" t="s">
        <v>436</v>
      </c>
      <c r="C65" s="16" t="s">
        <v>370</v>
      </c>
      <c r="D65" s="16" t="s">
        <v>132</v>
      </c>
      <c r="E65" s="16" t="s">
        <v>133</v>
      </c>
      <c r="F65" s="16" t="s">
        <v>371</v>
      </c>
      <c r="G65" s="16" t="s">
        <v>253</v>
      </c>
      <c r="H65" s="20">
        <v>17.935488</v>
      </c>
      <c r="I65" s="20">
        <v>17.935488</v>
      </c>
      <c r="J65" s="20"/>
      <c r="K65" s="20"/>
      <c r="L65" s="20"/>
      <c r="M65" s="20">
        <v>17.935488</v>
      </c>
      <c r="N65" s="20"/>
      <c r="O65" s="21"/>
      <c r="P65" s="21"/>
      <c r="Q65" s="20"/>
      <c r="R65" s="20"/>
      <c r="S65" s="20"/>
      <c r="T65" s="20"/>
      <c r="U65" s="20"/>
      <c r="V65" s="20"/>
      <c r="W65" s="20"/>
      <c r="X65" s="20"/>
      <c r="Y65" s="20"/>
      <c r="Z65" s="20"/>
    </row>
    <row r="66" ht="23.25" customHeight="1" outlineLevel="1" spans="1:26">
      <c r="A66" s="244" t="s">
        <v>47</v>
      </c>
      <c r="B66" s="21" t="s">
        <v>436</v>
      </c>
      <c r="C66" s="16" t="s">
        <v>370</v>
      </c>
      <c r="D66" s="16" t="s">
        <v>132</v>
      </c>
      <c r="E66" s="16" t="s">
        <v>133</v>
      </c>
      <c r="F66" s="16" t="s">
        <v>377</v>
      </c>
      <c r="G66" s="16" t="s">
        <v>259</v>
      </c>
      <c r="H66" s="20">
        <v>21.589</v>
      </c>
      <c r="I66" s="20">
        <v>21.589</v>
      </c>
      <c r="J66" s="20"/>
      <c r="K66" s="20"/>
      <c r="L66" s="20"/>
      <c r="M66" s="20">
        <v>21.589</v>
      </c>
      <c r="N66" s="20"/>
      <c r="O66" s="21"/>
      <c r="P66" s="21"/>
      <c r="Q66" s="20"/>
      <c r="R66" s="20"/>
      <c r="S66" s="20"/>
      <c r="T66" s="20"/>
      <c r="U66" s="20"/>
      <c r="V66" s="20"/>
      <c r="W66" s="20"/>
      <c r="X66" s="20"/>
      <c r="Y66" s="20"/>
      <c r="Z66" s="20"/>
    </row>
    <row r="67" ht="23.25" customHeight="1" outlineLevel="1" spans="1:26">
      <c r="A67" s="244" t="s">
        <v>47</v>
      </c>
      <c r="B67" s="21" t="s">
        <v>436</v>
      </c>
      <c r="C67" s="16" t="s">
        <v>370</v>
      </c>
      <c r="D67" s="16" t="s">
        <v>132</v>
      </c>
      <c r="E67" s="16" t="s">
        <v>133</v>
      </c>
      <c r="F67" s="16" t="s">
        <v>377</v>
      </c>
      <c r="G67" s="16" t="s">
        <v>259</v>
      </c>
      <c r="H67" s="20">
        <v>187.494</v>
      </c>
      <c r="I67" s="20">
        <v>187.494</v>
      </c>
      <c r="J67" s="20"/>
      <c r="K67" s="20"/>
      <c r="L67" s="20"/>
      <c r="M67" s="20">
        <v>187.494</v>
      </c>
      <c r="N67" s="20"/>
      <c r="O67" s="21"/>
      <c r="P67" s="21"/>
      <c r="Q67" s="20"/>
      <c r="R67" s="20"/>
      <c r="S67" s="20"/>
      <c r="T67" s="20"/>
      <c r="U67" s="20"/>
      <c r="V67" s="20"/>
      <c r="W67" s="20"/>
      <c r="X67" s="20"/>
      <c r="Y67" s="20"/>
      <c r="Z67" s="20"/>
    </row>
    <row r="68" ht="23.25" customHeight="1" outlineLevel="1" spans="1:26">
      <c r="A68" s="244" t="s">
        <v>47</v>
      </c>
      <c r="B68" s="21" t="s">
        <v>436</v>
      </c>
      <c r="C68" s="16" t="s">
        <v>370</v>
      </c>
      <c r="D68" s="16" t="s">
        <v>132</v>
      </c>
      <c r="E68" s="16" t="s">
        <v>133</v>
      </c>
      <c r="F68" s="16" t="s">
        <v>377</v>
      </c>
      <c r="G68" s="16" t="s">
        <v>259</v>
      </c>
      <c r="H68" s="20">
        <v>52.68</v>
      </c>
      <c r="I68" s="20">
        <v>52.68</v>
      </c>
      <c r="J68" s="20"/>
      <c r="K68" s="20"/>
      <c r="L68" s="20"/>
      <c r="M68" s="20">
        <v>52.68</v>
      </c>
      <c r="N68" s="20"/>
      <c r="O68" s="21"/>
      <c r="P68" s="21"/>
      <c r="Q68" s="20"/>
      <c r="R68" s="20"/>
      <c r="S68" s="20"/>
      <c r="T68" s="20"/>
      <c r="U68" s="20"/>
      <c r="V68" s="20"/>
      <c r="W68" s="20"/>
      <c r="X68" s="20"/>
      <c r="Y68" s="20"/>
      <c r="Z68" s="20"/>
    </row>
    <row r="69" ht="23.25" customHeight="1" outlineLevel="1" spans="1:26">
      <c r="A69" s="244" t="s">
        <v>47</v>
      </c>
      <c r="B69" s="21" t="s">
        <v>437</v>
      </c>
      <c r="C69" s="16" t="s">
        <v>376</v>
      </c>
      <c r="D69" s="16" t="s">
        <v>132</v>
      </c>
      <c r="E69" s="16" t="s">
        <v>133</v>
      </c>
      <c r="F69" s="16" t="s">
        <v>377</v>
      </c>
      <c r="G69" s="16" t="s">
        <v>259</v>
      </c>
      <c r="H69" s="20">
        <v>100.8</v>
      </c>
      <c r="I69" s="20">
        <v>100.8</v>
      </c>
      <c r="J69" s="20"/>
      <c r="K69" s="20"/>
      <c r="L69" s="20"/>
      <c r="M69" s="20">
        <v>100.8</v>
      </c>
      <c r="N69" s="20"/>
      <c r="O69" s="21"/>
      <c r="P69" s="21"/>
      <c r="Q69" s="20"/>
      <c r="R69" s="20"/>
      <c r="S69" s="20"/>
      <c r="T69" s="20"/>
      <c r="U69" s="20"/>
      <c r="V69" s="20"/>
      <c r="W69" s="20"/>
      <c r="X69" s="20"/>
      <c r="Y69" s="20"/>
      <c r="Z69" s="20"/>
    </row>
    <row r="70" ht="23.25" customHeight="1" outlineLevel="1" spans="1:26">
      <c r="A70" s="244" t="s">
        <v>47</v>
      </c>
      <c r="B70" s="21" t="s">
        <v>438</v>
      </c>
      <c r="C70" s="16" t="s">
        <v>379</v>
      </c>
      <c r="D70" s="16" t="s">
        <v>89</v>
      </c>
      <c r="E70" s="16" t="s">
        <v>90</v>
      </c>
      <c r="F70" s="16" t="s">
        <v>380</v>
      </c>
      <c r="G70" s="16" t="s">
        <v>262</v>
      </c>
      <c r="H70" s="20">
        <v>95.811999</v>
      </c>
      <c r="I70" s="20">
        <v>95.811999</v>
      </c>
      <c r="J70" s="20"/>
      <c r="K70" s="20"/>
      <c r="L70" s="20"/>
      <c r="M70" s="20">
        <v>95.811999</v>
      </c>
      <c r="N70" s="20"/>
      <c r="O70" s="21"/>
      <c r="P70" s="21"/>
      <c r="Q70" s="20"/>
      <c r="R70" s="20"/>
      <c r="S70" s="20"/>
      <c r="T70" s="20"/>
      <c r="U70" s="20"/>
      <c r="V70" s="20"/>
      <c r="W70" s="20"/>
      <c r="X70" s="20"/>
      <c r="Y70" s="20"/>
      <c r="Z70" s="20"/>
    </row>
    <row r="71" ht="23.25" customHeight="1" outlineLevel="1" spans="1:26">
      <c r="A71" s="244" t="s">
        <v>47</v>
      </c>
      <c r="B71" s="21" t="s">
        <v>439</v>
      </c>
      <c r="C71" s="16" t="s">
        <v>382</v>
      </c>
      <c r="D71" s="16" t="s">
        <v>152</v>
      </c>
      <c r="E71" s="16" t="s">
        <v>153</v>
      </c>
      <c r="F71" s="16" t="s">
        <v>383</v>
      </c>
      <c r="G71" s="16" t="s">
        <v>267</v>
      </c>
      <c r="H71" s="20">
        <v>35.139408</v>
      </c>
      <c r="I71" s="20">
        <v>35.139408</v>
      </c>
      <c r="J71" s="20"/>
      <c r="K71" s="20"/>
      <c r="L71" s="20"/>
      <c r="M71" s="20">
        <v>35.139408</v>
      </c>
      <c r="N71" s="20"/>
      <c r="O71" s="21"/>
      <c r="P71" s="21"/>
      <c r="Q71" s="20"/>
      <c r="R71" s="20"/>
      <c r="S71" s="20"/>
      <c r="T71" s="20"/>
      <c r="U71" s="20"/>
      <c r="V71" s="20"/>
      <c r="W71" s="20"/>
      <c r="X71" s="20"/>
      <c r="Y71" s="20"/>
      <c r="Z71" s="20"/>
    </row>
    <row r="72" ht="23.25" customHeight="1" outlineLevel="1" spans="1:26">
      <c r="A72" s="244" t="s">
        <v>47</v>
      </c>
      <c r="B72" s="21" t="s">
        <v>440</v>
      </c>
      <c r="C72" s="16" t="s">
        <v>385</v>
      </c>
      <c r="D72" s="16" t="s">
        <v>156</v>
      </c>
      <c r="E72" s="16" t="s">
        <v>157</v>
      </c>
      <c r="F72" s="16" t="s">
        <v>386</v>
      </c>
      <c r="G72" s="16" t="s">
        <v>273</v>
      </c>
      <c r="H72" s="20">
        <v>2.067024</v>
      </c>
      <c r="I72" s="20">
        <v>2.067024</v>
      </c>
      <c r="J72" s="20"/>
      <c r="K72" s="20"/>
      <c r="L72" s="20"/>
      <c r="M72" s="20">
        <v>2.067024</v>
      </c>
      <c r="N72" s="20"/>
      <c r="O72" s="21"/>
      <c r="P72" s="21"/>
      <c r="Q72" s="20"/>
      <c r="R72" s="20"/>
      <c r="S72" s="20"/>
      <c r="T72" s="20"/>
      <c r="U72" s="20"/>
      <c r="V72" s="20"/>
      <c r="W72" s="20"/>
      <c r="X72" s="20"/>
      <c r="Y72" s="20"/>
      <c r="Z72" s="20"/>
    </row>
    <row r="73" ht="23.25" customHeight="1" outlineLevel="1" spans="1:26">
      <c r="A73" s="244" t="s">
        <v>47</v>
      </c>
      <c r="B73" s="21" t="s">
        <v>441</v>
      </c>
      <c r="C73" s="16" t="s">
        <v>390</v>
      </c>
      <c r="D73" s="16" t="s">
        <v>101</v>
      </c>
      <c r="E73" s="16" t="s">
        <v>100</v>
      </c>
      <c r="F73" s="16" t="s">
        <v>386</v>
      </c>
      <c r="G73" s="16" t="s">
        <v>273</v>
      </c>
      <c r="H73" s="20">
        <v>3.617292</v>
      </c>
      <c r="I73" s="20">
        <v>3.617292</v>
      </c>
      <c r="J73" s="20"/>
      <c r="K73" s="20"/>
      <c r="L73" s="20"/>
      <c r="M73" s="20">
        <v>3.617292</v>
      </c>
      <c r="N73" s="20"/>
      <c r="O73" s="21"/>
      <c r="P73" s="21"/>
      <c r="Q73" s="20"/>
      <c r="R73" s="20"/>
      <c r="S73" s="20"/>
      <c r="T73" s="20"/>
      <c r="U73" s="20"/>
      <c r="V73" s="20"/>
      <c r="W73" s="20"/>
      <c r="X73" s="20"/>
      <c r="Y73" s="20"/>
      <c r="Z73" s="20"/>
    </row>
    <row r="74" ht="23.25" customHeight="1" outlineLevel="1" spans="1:26">
      <c r="A74" s="244" t="s">
        <v>47</v>
      </c>
      <c r="B74" s="21" t="s">
        <v>442</v>
      </c>
      <c r="C74" s="16" t="s">
        <v>392</v>
      </c>
      <c r="D74" s="16" t="s">
        <v>156</v>
      </c>
      <c r="E74" s="16" t="s">
        <v>157</v>
      </c>
      <c r="F74" s="16" t="s">
        <v>386</v>
      </c>
      <c r="G74" s="16" t="s">
        <v>273</v>
      </c>
      <c r="H74" s="20">
        <v>2.8196</v>
      </c>
      <c r="I74" s="20">
        <v>2.8196</v>
      </c>
      <c r="J74" s="20"/>
      <c r="K74" s="20"/>
      <c r="L74" s="20"/>
      <c r="M74" s="20">
        <v>2.8196</v>
      </c>
      <c r="N74" s="20"/>
      <c r="O74" s="21"/>
      <c r="P74" s="21"/>
      <c r="Q74" s="20"/>
      <c r="R74" s="20"/>
      <c r="S74" s="20"/>
      <c r="T74" s="20"/>
      <c r="U74" s="20"/>
      <c r="V74" s="20"/>
      <c r="W74" s="20"/>
      <c r="X74" s="20"/>
      <c r="Y74" s="20"/>
      <c r="Z74" s="20"/>
    </row>
    <row r="75" ht="23.25" customHeight="1" outlineLevel="1" spans="1:26">
      <c r="A75" s="244" t="s">
        <v>47</v>
      </c>
      <c r="B75" s="21" t="s">
        <v>443</v>
      </c>
      <c r="C75" s="16" t="s">
        <v>394</v>
      </c>
      <c r="D75" s="16" t="s">
        <v>172</v>
      </c>
      <c r="E75" s="16" t="s">
        <v>173</v>
      </c>
      <c r="F75" s="16" t="s">
        <v>395</v>
      </c>
      <c r="G75" s="16" t="s">
        <v>173</v>
      </c>
      <c r="H75" s="20">
        <v>76.6974</v>
      </c>
      <c r="I75" s="20">
        <v>76.6974</v>
      </c>
      <c r="J75" s="20"/>
      <c r="K75" s="20"/>
      <c r="L75" s="20"/>
      <c r="M75" s="20">
        <v>76.6974</v>
      </c>
      <c r="N75" s="20"/>
      <c r="O75" s="21"/>
      <c r="P75" s="21"/>
      <c r="Q75" s="20"/>
      <c r="R75" s="20"/>
      <c r="S75" s="20"/>
      <c r="T75" s="20"/>
      <c r="U75" s="20"/>
      <c r="V75" s="20"/>
      <c r="W75" s="20"/>
      <c r="X75" s="20"/>
      <c r="Y75" s="20"/>
      <c r="Z75" s="20"/>
    </row>
    <row r="76" ht="23.25" customHeight="1" outlineLevel="1" spans="1:26">
      <c r="A76" s="244" t="s">
        <v>47</v>
      </c>
      <c r="B76" s="21" t="s">
        <v>444</v>
      </c>
      <c r="C76" s="16" t="s">
        <v>397</v>
      </c>
      <c r="D76" s="16" t="s">
        <v>132</v>
      </c>
      <c r="E76" s="16" t="s">
        <v>133</v>
      </c>
      <c r="F76" s="16" t="s">
        <v>401</v>
      </c>
      <c r="G76" s="16" t="s">
        <v>283</v>
      </c>
      <c r="H76" s="20">
        <v>43.2117</v>
      </c>
      <c r="I76" s="20">
        <v>43.2117</v>
      </c>
      <c r="J76" s="20"/>
      <c r="K76" s="20"/>
      <c r="L76" s="20"/>
      <c r="M76" s="20">
        <v>43.2117</v>
      </c>
      <c r="N76" s="20"/>
      <c r="O76" s="21"/>
      <c r="P76" s="21"/>
      <c r="Q76" s="20"/>
      <c r="R76" s="20"/>
      <c r="S76" s="20"/>
      <c r="T76" s="20"/>
      <c r="U76" s="20"/>
      <c r="V76" s="20"/>
      <c r="W76" s="20"/>
      <c r="X76" s="20"/>
      <c r="Y76" s="20"/>
      <c r="Z76" s="20"/>
    </row>
    <row r="77" ht="23.25" customHeight="1" outlineLevel="1" spans="1:26">
      <c r="A77" s="244" t="s">
        <v>47</v>
      </c>
      <c r="B77" s="21" t="s">
        <v>445</v>
      </c>
      <c r="C77" s="16" t="s">
        <v>407</v>
      </c>
      <c r="D77" s="16" t="s">
        <v>87</v>
      </c>
      <c r="E77" s="16" t="s">
        <v>88</v>
      </c>
      <c r="F77" s="16" t="s">
        <v>401</v>
      </c>
      <c r="G77" s="16" t="s">
        <v>283</v>
      </c>
      <c r="H77" s="20">
        <v>2.314913</v>
      </c>
      <c r="I77" s="20">
        <v>2.314913</v>
      </c>
      <c r="J77" s="20"/>
      <c r="K77" s="20"/>
      <c r="L77" s="20"/>
      <c r="M77" s="20">
        <v>2.314913</v>
      </c>
      <c r="N77" s="20"/>
      <c r="O77" s="21"/>
      <c r="P77" s="21"/>
      <c r="Q77" s="20"/>
      <c r="R77" s="20"/>
      <c r="S77" s="20"/>
      <c r="T77" s="20"/>
      <c r="U77" s="20"/>
      <c r="V77" s="20"/>
      <c r="W77" s="20"/>
      <c r="X77" s="20"/>
      <c r="Y77" s="20"/>
      <c r="Z77" s="20"/>
    </row>
    <row r="78" ht="23.25" customHeight="1" outlineLevel="1" spans="1:26">
      <c r="A78" s="244" t="s">
        <v>47</v>
      </c>
      <c r="B78" s="21" t="s">
        <v>446</v>
      </c>
      <c r="C78" s="16" t="s">
        <v>266</v>
      </c>
      <c r="D78" s="16" t="s">
        <v>132</v>
      </c>
      <c r="E78" s="16" t="s">
        <v>133</v>
      </c>
      <c r="F78" s="16" t="s">
        <v>411</v>
      </c>
      <c r="G78" s="16" t="s">
        <v>266</v>
      </c>
      <c r="H78" s="20">
        <v>4.14873</v>
      </c>
      <c r="I78" s="20">
        <v>4.14873</v>
      </c>
      <c r="J78" s="20"/>
      <c r="K78" s="20"/>
      <c r="L78" s="20"/>
      <c r="M78" s="20">
        <v>4.14873</v>
      </c>
      <c r="N78" s="20"/>
      <c r="O78" s="21"/>
      <c r="P78" s="21"/>
      <c r="Q78" s="20"/>
      <c r="R78" s="20"/>
      <c r="S78" s="20"/>
      <c r="T78" s="20"/>
      <c r="U78" s="20"/>
      <c r="V78" s="20"/>
      <c r="W78" s="20"/>
      <c r="X78" s="20"/>
      <c r="Y78" s="20"/>
      <c r="Z78" s="20"/>
    </row>
    <row r="79" ht="23.25" customHeight="1" outlineLevel="1" spans="1:26">
      <c r="A79" s="244" t="s">
        <v>47</v>
      </c>
      <c r="B79" s="21" t="s">
        <v>447</v>
      </c>
      <c r="C79" s="16" t="s">
        <v>313</v>
      </c>
      <c r="D79" s="16" t="s">
        <v>132</v>
      </c>
      <c r="E79" s="16" t="s">
        <v>133</v>
      </c>
      <c r="F79" s="16" t="s">
        <v>413</v>
      </c>
      <c r="G79" s="16" t="s">
        <v>313</v>
      </c>
      <c r="H79" s="20">
        <v>10.34355</v>
      </c>
      <c r="I79" s="20">
        <v>10.34355</v>
      </c>
      <c r="J79" s="20"/>
      <c r="K79" s="20"/>
      <c r="L79" s="20"/>
      <c r="M79" s="20">
        <v>10.34355</v>
      </c>
      <c r="N79" s="20"/>
      <c r="O79" s="21"/>
      <c r="P79" s="21"/>
      <c r="Q79" s="20"/>
      <c r="R79" s="20"/>
      <c r="S79" s="20"/>
      <c r="T79" s="20"/>
      <c r="U79" s="20"/>
      <c r="V79" s="20"/>
      <c r="W79" s="20"/>
      <c r="X79" s="20"/>
      <c r="Y79" s="20"/>
      <c r="Z79" s="20"/>
    </row>
    <row r="80" ht="23.25" customHeight="1" outlineLevel="1" spans="1:26">
      <c r="A80" s="244" t="s">
        <v>47</v>
      </c>
      <c r="B80" s="21" t="s">
        <v>447</v>
      </c>
      <c r="C80" s="16" t="s">
        <v>313</v>
      </c>
      <c r="D80" s="16" t="s">
        <v>87</v>
      </c>
      <c r="E80" s="16" t="s">
        <v>88</v>
      </c>
      <c r="F80" s="16" t="s">
        <v>413</v>
      </c>
      <c r="G80" s="16" t="s">
        <v>313</v>
      </c>
      <c r="H80" s="20">
        <v>7.141413</v>
      </c>
      <c r="I80" s="20">
        <v>7.141413</v>
      </c>
      <c r="J80" s="20"/>
      <c r="K80" s="20"/>
      <c r="L80" s="20"/>
      <c r="M80" s="20">
        <v>7.141413</v>
      </c>
      <c r="N80" s="20"/>
      <c r="O80" s="21"/>
      <c r="P80" s="21"/>
      <c r="Q80" s="20"/>
      <c r="R80" s="20"/>
      <c r="S80" s="20"/>
      <c r="T80" s="20"/>
      <c r="U80" s="20"/>
      <c r="V80" s="20"/>
      <c r="W80" s="20"/>
      <c r="X80" s="20"/>
      <c r="Y80" s="20"/>
      <c r="Z80" s="20"/>
    </row>
    <row r="81" ht="23.25" customHeight="1" outlineLevel="1" spans="1:26">
      <c r="A81" s="244" t="s">
        <v>47</v>
      </c>
      <c r="B81" s="21" t="s">
        <v>448</v>
      </c>
      <c r="C81" s="16" t="s">
        <v>315</v>
      </c>
      <c r="D81" s="16" t="s">
        <v>132</v>
      </c>
      <c r="E81" s="16" t="s">
        <v>133</v>
      </c>
      <c r="F81" s="16" t="s">
        <v>415</v>
      </c>
      <c r="G81" s="16" t="s">
        <v>315</v>
      </c>
      <c r="H81" s="20">
        <v>11.439837</v>
      </c>
      <c r="I81" s="20">
        <v>11.439837</v>
      </c>
      <c r="J81" s="20"/>
      <c r="K81" s="20"/>
      <c r="L81" s="20"/>
      <c r="M81" s="20">
        <v>11.439837</v>
      </c>
      <c r="N81" s="20"/>
      <c r="O81" s="21"/>
      <c r="P81" s="21"/>
      <c r="Q81" s="20"/>
      <c r="R81" s="20"/>
      <c r="S81" s="20"/>
      <c r="T81" s="20"/>
      <c r="U81" s="20"/>
      <c r="V81" s="20"/>
      <c r="W81" s="20"/>
      <c r="X81" s="20"/>
      <c r="Y81" s="20"/>
      <c r="Z81" s="20"/>
    </row>
    <row r="82" ht="23.25" customHeight="1" outlineLevel="1" spans="1:26">
      <c r="A82" s="244" t="s">
        <v>47</v>
      </c>
      <c r="B82" s="21" t="s">
        <v>448</v>
      </c>
      <c r="C82" s="16" t="s">
        <v>315</v>
      </c>
      <c r="D82" s="16" t="s">
        <v>87</v>
      </c>
      <c r="E82" s="16" t="s">
        <v>88</v>
      </c>
      <c r="F82" s="16" t="s">
        <v>415</v>
      </c>
      <c r="G82" s="16" t="s">
        <v>315</v>
      </c>
      <c r="H82" s="20">
        <v>7.596766</v>
      </c>
      <c r="I82" s="20">
        <v>7.596766</v>
      </c>
      <c r="J82" s="20"/>
      <c r="K82" s="20"/>
      <c r="L82" s="20"/>
      <c r="M82" s="20">
        <v>7.596766</v>
      </c>
      <c r="N82" s="20"/>
      <c r="O82" s="21"/>
      <c r="P82" s="21"/>
      <c r="Q82" s="20"/>
      <c r="R82" s="20"/>
      <c r="S82" s="20"/>
      <c r="T82" s="20"/>
      <c r="U82" s="20"/>
      <c r="V82" s="20"/>
      <c r="W82" s="20"/>
      <c r="X82" s="20"/>
      <c r="Y82" s="20"/>
      <c r="Z82" s="20"/>
    </row>
    <row r="83" ht="23.25" customHeight="1" outlineLevel="1" spans="1:26">
      <c r="A83" s="244" t="s">
        <v>47</v>
      </c>
      <c r="B83" s="21" t="s">
        <v>449</v>
      </c>
      <c r="C83" s="16" t="s">
        <v>450</v>
      </c>
      <c r="D83" s="16" t="s">
        <v>89</v>
      </c>
      <c r="E83" s="16" t="s">
        <v>90</v>
      </c>
      <c r="F83" s="16" t="s">
        <v>380</v>
      </c>
      <c r="G83" s="16" t="s">
        <v>262</v>
      </c>
      <c r="H83" s="20">
        <v>1985</v>
      </c>
      <c r="I83" s="20"/>
      <c r="J83" s="20"/>
      <c r="K83" s="20"/>
      <c r="L83" s="20"/>
      <c r="M83" s="20">
        <v>1985</v>
      </c>
      <c r="N83" s="20">
        <v>-1985</v>
      </c>
      <c r="O83" s="21"/>
      <c r="P83" s="21"/>
      <c r="Q83" s="20"/>
      <c r="R83" s="20"/>
      <c r="S83" s="20"/>
      <c r="T83" s="20"/>
      <c r="U83" s="20">
        <v>1985</v>
      </c>
      <c r="V83" s="20">
        <v>1985</v>
      </c>
      <c r="W83" s="20"/>
      <c r="X83" s="20"/>
      <c r="Y83" s="20"/>
      <c r="Z83" s="20"/>
    </row>
    <row r="84" ht="23.25" customHeight="1" outlineLevel="1" spans="1:26">
      <c r="A84" s="244" t="s">
        <v>47</v>
      </c>
      <c r="B84" s="21" t="s">
        <v>449</v>
      </c>
      <c r="C84" s="16" t="s">
        <v>450</v>
      </c>
      <c r="D84" s="16" t="s">
        <v>91</v>
      </c>
      <c r="E84" s="16" t="s">
        <v>92</v>
      </c>
      <c r="F84" s="16" t="s">
        <v>451</v>
      </c>
      <c r="G84" s="16" t="s">
        <v>265</v>
      </c>
      <c r="H84" s="20">
        <v>417</v>
      </c>
      <c r="I84" s="20"/>
      <c r="J84" s="20"/>
      <c r="K84" s="20"/>
      <c r="L84" s="20"/>
      <c r="M84" s="20">
        <v>417</v>
      </c>
      <c r="N84" s="20">
        <v>-417</v>
      </c>
      <c r="O84" s="21"/>
      <c r="P84" s="21"/>
      <c r="Q84" s="20"/>
      <c r="R84" s="20"/>
      <c r="S84" s="20"/>
      <c r="T84" s="20"/>
      <c r="U84" s="20">
        <v>417</v>
      </c>
      <c r="V84" s="20">
        <v>417</v>
      </c>
      <c r="W84" s="20"/>
      <c r="X84" s="20"/>
      <c r="Y84" s="20"/>
      <c r="Z84" s="20"/>
    </row>
    <row r="85" ht="23.25" customHeight="1" outlineLevel="1" spans="1:26">
      <c r="A85" s="244" t="s">
        <v>47</v>
      </c>
      <c r="B85" s="21" t="s">
        <v>449</v>
      </c>
      <c r="C85" s="16" t="s">
        <v>450</v>
      </c>
      <c r="D85" s="16" t="s">
        <v>120</v>
      </c>
      <c r="E85" s="16" t="s">
        <v>121</v>
      </c>
      <c r="F85" s="16" t="s">
        <v>368</v>
      </c>
      <c r="G85" s="16" t="s">
        <v>250</v>
      </c>
      <c r="H85" s="20">
        <v>5000</v>
      </c>
      <c r="I85" s="20"/>
      <c r="J85" s="20"/>
      <c r="K85" s="20"/>
      <c r="L85" s="20"/>
      <c r="M85" s="20">
        <v>5000</v>
      </c>
      <c r="N85" s="20">
        <v>-5000</v>
      </c>
      <c r="O85" s="21"/>
      <c r="P85" s="21"/>
      <c r="Q85" s="20"/>
      <c r="R85" s="20"/>
      <c r="S85" s="20"/>
      <c r="T85" s="20"/>
      <c r="U85" s="20">
        <v>5000</v>
      </c>
      <c r="V85" s="20">
        <v>5000</v>
      </c>
      <c r="W85" s="20"/>
      <c r="X85" s="20"/>
      <c r="Y85" s="20"/>
      <c r="Z85" s="20"/>
    </row>
    <row r="86" ht="23.25" customHeight="1" outlineLevel="1" spans="1:26">
      <c r="A86" s="244" t="s">
        <v>47</v>
      </c>
      <c r="B86" s="21" t="s">
        <v>449</v>
      </c>
      <c r="C86" s="16" t="s">
        <v>450</v>
      </c>
      <c r="D86" s="16" t="s">
        <v>120</v>
      </c>
      <c r="E86" s="16" t="s">
        <v>121</v>
      </c>
      <c r="F86" s="16" t="s">
        <v>371</v>
      </c>
      <c r="G86" s="16" t="s">
        <v>253</v>
      </c>
      <c r="H86" s="20">
        <v>1200</v>
      </c>
      <c r="I86" s="20"/>
      <c r="J86" s="20"/>
      <c r="K86" s="20"/>
      <c r="L86" s="20"/>
      <c r="M86" s="20">
        <v>1200</v>
      </c>
      <c r="N86" s="20">
        <v>-1200</v>
      </c>
      <c r="O86" s="21"/>
      <c r="P86" s="21"/>
      <c r="Q86" s="20"/>
      <c r="R86" s="20"/>
      <c r="S86" s="20"/>
      <c r="T86" s="20"/>
      <c r="U86" s="20">
        <v>1200</v>
      </c>
      <c r="V86" s="20">
        <v>1200</v>
      </c>
      <c r="W86" s="20"/>
      <c r="X86" s="20"/>
      <c r="Y86" s="20"/>
      <c r="Z86" s="20"/>
    </row>
    <row r="87" ht="23.25" customHeight="1" outlineLevel="1" spans="1:26">
      <c r="A87" s="244" t="s">
        <v>47</v>
      </c>
      <c r="B87" s="21" t="s">
        <v>449</v>
      </c>
      <c r="C87" s="16" t="s">
        <v>450</v>
      </c>
      <c r="D87" s="16" t="s">
        <v>120</v>
      </c>
      <c r="E87" s="16" t="s">
        <v>121</v>
      </c>
      <c r="F87" s="16" t="s">
        <v>377</v>
      </c>
      <c r="G87" s="16" t="s">
        <v>259</v>
      </c>
      <c r="H87" s="20">
        <v>15723.5</v>
      </c>
      <c r="I87" s="20"/>
      <c r="J87" s="20"/>
      <c r="K87" s="20"/>
      <c r="L87" s="20"/>
      <c r="M87" s="20">
        <v>15723.5</v>
      </c>
      <c r="N87" s="20">
        <v>-15723.5</v>
      </c>
      <c r="O87" s="21"/>
      <c r="P87" s="21"/>
      <c r="Q87" s="20"/>
      <c r="R87" s="20"/>
      <c r="S87" s="20"/>
      <c r="T87" s="20"/>
      <c r="U87" s="20">
        <v>15723.5</v>
      </c>
      <c r="V87" s="20">
        <v>15723.5</v>
      </c>
      <c r="W87" s="20"/>
      <c r="X87" s="20"/>
      <c r="Y87" s="20"/>
      <c r="Z87" s="20"/>
    </row>
    <row r="88" ht="23.25" customHeight="1" outlineLevel="1" spans="1:26">
      <c r="A88" s="244" t="s">
        <v>47</v>
      </c>
      <c r="B88" s="21" t="s">
        <v>449</v>
      </c>
      <c r="C88" s="16" t="s">
        <v>450</v>
      </c>
      <c r="D88" s="16" t="s">
        <v>120</v>
      </c>
      <c r="E88" s="16" t="s">
        <v>121</v>
      </c>
      <c r="F88" s="16" t="s">
        <v>386</v>
      </c>
      <c r="G88" s="16" t="s">
        <v>273</v>
      </c>
      <c r="H88" s="20">
        <v>175.5</v>
      </c>
      <c r="I88" s="20"/>
      <c r="J88" s="20"/>
      <c r="K88" s="20"/>
      <c r="L88" s="20"/>
      <c r="M88" s="20">
        <v>175.5</v>
      </c>
      <c r="N88" s="20">
        <v>-175.5</v>
      </c>
      <c r="O88" s="21"/>
      <c r="P88" s="21"/>
      <c r="Q88" s="20"/>
      <c r="R88" s="20"/>
      <c r="S88" s="20"/>
      <c r="T88" s="20"/>
      <c r="U88" s="20">
        <v>175.5</v>
      </c>
      <c r="V88" s="20">
        <v>175.5</v>
      </c>
      <c r="W88" s="20"/>
      <c r="X88" s="20"/>
      <c r="Y88" s="20"/>
      <c r="Z88" s="20"/>
    </row>
    <row r="89" ht="23.25" customHeight="1" outlineLevel="1" spans="1:26">
      <c r="A89" s="244" t="s">
        <v>47</v>
      </c>
      <c r="B89" s="21" t="s">
        <v>449</v>
      </c>
      <c r="C89" s="16" t="s">
        <v>450</v>
      </c>
      <c r="D89" s="16" t="s">
        <v>152</v>
      </c>
      <c r="E89" s="16" t="s">
        <v>153</v>
      </c>
      <c r="F89" s="16" t="s">
        <v>383</v>
      </c>
      <c r="G89" s="16" t="s">
        <v>267</v>
      </c>
      <c r="H89" s="20">
        <v>987</v>
      </c>
      <c r="I89" s="20"/>
      <c r="J89" s="20"/>
      <c r="K89" s="20"/>
      <c r="L89" s="20"/>
      <c r="M89" s="20">
        <v>987</v>
      </c>
      <c r="N89" s="20">
        <v>-987</v>
      </c>
      <c r="O89" s="21"/>
      <c r="P89" s="21"/>
      <c r="Q89" s="20"/>
      <c r="R89" s="20"/>
      <c r="S89" s="20"/>
      <c r="T89" s="20"/>
      <c r="U89" s="20">
        <v>987</v>
      </c>
      <c r="V89" s="20">
        <v>987</v>
      </c>
      <c r="W89" s="20"/>
      <c r="X89" s="20"/>
      <c r="Y89" s="20"/>
      <c r="Z89" s="20"/>
    </row>
    <row r="90" ht="23.25" customHeight="1" outlineLevel="1" spans="1:26">
      <c r="A90" s="244" t="s">
        <v>47</v>
      </c>
      <c r="B90" s="21" t="s">
        <v>449</v>
      </c>
      <c r="C90" s="16" t="s">
        <v>450</v>
      </c>
      <c r="D90" s="16" t="s">
        <v>154</v>
      </c>
      <c r="E90" s="16" t="s">
        <v>155</v>
      </c>
      <c r="F90" s="16" t="s">
        <v>430</v>
      </c>
      <c r="G90" s="16" t="s">
        <v>270</v>
      </c>
      <c r="H90" s="20">
        <v>241</v>
      </c>
      <c r="I90" s="20"/>
      <c r="J90" s="20"/>
      <c r="K90" s="20"/>
      <c r="L90" s="20"/>
      <c r="M90" s="20">
        <v>241</v>
      </c>
      <c r="N90" s="20">
        <v>-241</v>
      </c>
      <c r="O90" s="21"/>
      <c r="P90" s="21"/>
      <c r="Q90" s="20"/>
      <c r="R90" s="20"/>
      <c r="S90" s="20"/>
      <c r="T90" s="20"/>
      <c r="U90" s="20">
        <v>241</v>
      </c>
      <c r="V90" s="20">
        <v>241</v>
      </c>
      <c r="W90" s="20"/>
      <c r="X90" s="20"/>
      <c r="Y90" s="20"/>
      <c r="Z90" s="20"/>
    </row>
    <row r="91" ht="23.25" customHeight="1" outlineLevel="1" spans="1:26">
      <c r="A91" s="244" t="s">
        <v>47</v>
      </c>
      <c r="B91" s="21" t="s">
        <v>449</v>
      </c>
      <c r="C91" s="16" t="s">
        <v>450</v>
      </c>
      <c r="D91" s="16" t="s">
        <v>172</v>
      </c>
      <c r="E91" s="16" t="s">
        <v>173</v>
      </c>
      <c r="F91" s="16" t="s">
        <v>395</v>
      </c>
      <c r="G91" s="16" t="s">
        <v>173</v>
      </c>
      <c r="H91" s="20">
        <v>1071</v>
      </c>
      <c r="I91" s="20"/>
      <c r="J91" s="20"/>
      <c r="K91" s="20"/>
      <c r="L91" s="20"/>
      <c r="M91" s="20">
        <v>1071</v>
      </c>
      <c r="N91" s="20">
        <v>-1071</v>
      </c>
      <c r="O91" s="21"/>
      <c r="P91" s="21"/>
      <c r="Q91" s="20"/>
      <c r="R91" s="20"/>
      <c r="S91" s="20"/>
      <c r="T91" s="20"/>
      <c r="U91" s="20">
        <v>1071</v>
      </c>
      <c r="V91" s="20">
        <v>1071</v>
      </c>
      <c r="W91" s="20"/>
      <c r="X91" s="20"/>
      <c r="Y91" s="20"/>
      <c r="Z91" s="20"/>
    </row>
    <row r="92" ht="23.25" customHeight="1" outlineLevel="1" spans="1:26">
      <c r="A92" s="96" t="s">
        <v>49</v>
      </c>
      <c r="B92" s="21"/>
      <c r="C92" s="16"/>
      <c r="D92" s="16"/>
      <c r="E92" s="16"/>
      <c r="F92" s="16"/>
      <c r="G92" s="16"/>
      <c r="H92" s="20">
        <v>2172.688599</v>
      </c>
      <c r="I92" s="20">
        <v>2172.688599</v>
      </c>
      <c r="J92" s="20"/>
      <c r="K92" s="20"/>
      <c r="L92" s="20"/>
      <c r="M92" s="20">
        <v>2172.688599</v>
      </c>
      <c r="N92" s="20"/>
      <c r="O92" s="21"/>
      <c r="P92" s="21"/>
      <c r="Q92" s="20"/>
      <c r="R92" s="20"/>
      <c r="S92" s="20"/>
      <c r="T92" s="20"/>
      <c r="U92" s="20"/>
      <c r="V92" s="20"/>
      <c r="W92" s="20"/>
      <c r="X92" s="20"/>
      <c r="Y92" s="20"/>
      <c r="Z92" s="20"/>
    </row>
    <row r="93" ht="23.25" customHeight="1" outlineLevel="1" spans="1:26">
      <c r="A93" s="244" t="s">
        <v>49</v>
      </c>
      <c r="B93" s="21" t="s">
        <v>452</v>
      </c>
      <c r="C93" s="16" t="s">
        <v>370</v>
      </c>
      <c r="D93" s="16" t="s">
        <v>128</v>
      </c>
      <c r="E93" s="16" t="s">
        <v>129</v>
      </c>
      <c r="F93" s="16" t="s">
        <v>368</v>
      </c>
      <c r="G93" s="16" t="s">
        <v>250</v>
      </c>
      <c r="H93" s="20">
        <v>578.3664</v>
      </c>
      <c r="I93" s="20">
        <v>578.3664</v>
      </c>
      <c r="J93" s="20"/>
      <c r="K93" s="20"/>
      <c r="L93" s="20"/>
      <c r="M93" s="20">
        <v>578.3664</v>
      </c>
      <c r="N93" s="20"/>
      <c r="O93" s="21"/>
      <c r="P93" s="21"/>
      <c r="Q93" s="20"/>
      <c r="R93" s="20"/>
      <c r="S93" s="20"/>
      <c r="T93" s="20"/>
      <c r="U93" s="20"/>
      <c r="V93" s="20"/>
      <c r="W93" s="20"/>
      <c r="X93" s="20"/>
      <c r="Y93" s="20"/>
      <c r="Z93" s="20"/>
    </row>
    <row r="94" ht="23.25" customHeight="1" outlineLevel="1" spans="1:26">
      <c r="A94" s="244" t="s">
        <v>49</v>
      </c>
      <c r="B94" s="21" t="s">
        <v>452</v>
      </c>
      <c r="C94" s="16" t="s">
        <v>370</v>
      </c>
      <c r="D94" s="16" t="s">
        <v>128</v>
      </c>
      <c r="E94" s="16" t="s">
        <v>129</v>
      </c>
      <c r="F94" s="16" t="s">
        <v>371</v>
      </c>
      <c r="G94" s="16" t="s">
        <v>253</v>
      </c>
      <c r="H94" s="20">
        <v>122.666952</v>
      </c>
      <c r="I94" s="20">
        <v>122.666952</v>
      </c>
      <c r="J94" s="20"/>
      <c r="K94" s="20"/>
      <c r="L94" s="20"/>
      <c r="M94" s="20">
        <v>122.666952</v>
      </c>
      <c r="N94" s="20"/>
      <c r="O94" s="21"/>
      <c r="P94" s="21"/>
      <c r="Q94" s="20"/>
      <c r="R94" s="20"/>
      <c r="S94" s="20"/>
      <c r="T94" s="20"/>
      <c r="U94" s="20"/>
      <c r="V94" s="20"/>
      <c r="W94" s="20"/>
      <c r="X94" s="20"/>
      <c r="Y94" s="20"/>
      <c r="Z94" s="20"/>
    </row>
    <row r="95" ht="23.25" customHeight="1" outlineLevel="1" spans="1:26">
      <c r="A95" s="244" t="s">
        <v>49</v>
      </c>
      <c r="B95" s="21" t="s">
        <v>452</v>
      </c>
      <c r="C95" s="16" t="s">
        <v>370</v>
      </c>
      <c r="D95" s="16" t="s">
        <v>128</v>
      </c>
      <c r="E95" s="16" t="s">
        <v>129</v>
      </c>
      <c r="F95" s="16" t="s">
        <v>377</v>
      </c>
      <c r="G95" s="16" t="s">
        <v>259</v>
      </c>
      <c r="H95" s="20">
        <v>48.1972</v>
      </c>
      <c r="I95" s="20">
        <v>48.1972</v>
      </c>
      <c r="J95" s="20"/>
      <c r="K95" s="20"/>
      <c r="L95" s="20"/>
      <c r="M95" s="20">
        <v>48.1972</v>
      </c>
      <c r="N95" s="20"/>
      <c r="O95" s="21"/>
      <c r="P95" s="21"/>
      <c r="Q95" s="20"/>
      <c r="R95" s="20"/>
      <c r="S95" s="20"/>
      <c r="T95" s="20"/>
      <c r="U95" s="20"/>
      <c r="V95" s="20"/>
      <c r="W95" s="20"/>
      <c r="X95" s="20"/>
      <c r="Y95" s="20"/>
      <c r="Z95" s="20"/>
    </row>
    <row r="96" ht="23.25" customHeight="1" outlineLevel="1" spans="1:26">
      <c r="A96" s="244" t="s">
        <v>49</v>
      </c>
      <c r="B96" s="21" t="s">
        <v>452</v>
      </c>
      <c r="C96" s="16" t="s">
        <v>370</v>
      </c>
      <c r="D96" s="16" t="s">
        <v>128</v>
      </c>
      <c r="E96" s="16" t="s">
        <v>129</v>
      </c>
      <c r="F96" s="16" t="s">
        <v>377</v>
      </c>
      <c r="G96" s="16" t="s">
        <v>259</v>
      </c>
      <c r="H96" s="20">
        <v>415.752</v>
      </c>
      <c r="I96" s="20">
        <v>415.752</v>
      </c>
      <c r="J96" s="20"/>
      <c r="K96" s="20"/>
      <c r="L96" s="20"/>
      <c r="M96" s="20">
        <v>415.752</v>
      </c>
      <c r="N96" s="20"/>
      <c r="O96" s="21"/>
      <c r="P96" s="21"/>
      <c r="Q96" s="20"/>
      <c r="R96" s="20"/>
      <c r="S96" s="20"/>
      <c r="T96" s="20"/>
      <c r="U96" s="20"/>
      <c r="V96" s="20"/>
      <c r="W96" s="20"/>
      <c r="X96" s="20"/>
      <c r="Y96" s="20"/>
      <c r="Z96" s="20"/>
    </row>
    <row r="97" ht="23.25" customHeight="1" outlineLevel="1" spans="1:26">
      <c r="A97" s="244" t="s">
        <v>49</v>
      </c>
      <c r="B97" s="21" t="s">
        <v>452</v>
      </c>
      <c r="C97" s="16" t="s">
        <v>370</v>
      </c>
      <c r="D97" s="16" t="s">
        <v>128</v>
      </c>
      <c r="E97" s="16" t="s">
        <v>129</v>
      </c>
      <c r="F97" s="16" t="s">
        <v>377</v>
      </c>
      <c r="G97" s="16" t="s">
        <v>259</v>
      </c>
      <c r="H97" s="20">
        <v>121.272</v>
      </c>
      <c r="I97" s="20">
        <v>121.272</v>
      </c>
      <c r="J97" s="20"/>
      <c r="K97" s="20"/>
      <c r="L97" s="20"/>
      <c r="M97" s="20">
        <v>121.272</v>
      </c>
      <c r="N97" s="20"/>
      <c r="O97" s="21"/>
      <c r="P97" s="21"/>
      <c r="Q97" s="20"/>
      <c r="R97" s="20"/>
      <c r="S97" s="20"/>
      <c r="T97" s="20"/>
      <c r="U97" s="20"/>
      <c r="V97" s="20"/>
      <c r="W97" s="20"/>
      <c r="X97" s="20"/>
      <c r="Y97" s="20"/>
      <c r="Z97" s="20"/>
    </row>
    <row r="98" ht="23.25" customHeight="1" outlineLevel="1" spans="1:26">
      <c r="A98" s="244" t="s">
        <v>49</v>
      </c>
      <c r="B98" s="21" t="s">
        <v>453</v>
      </c>
      <c r="C98" s="16" t="s">
        <v>376</v>
      </c>
      <c r="D98" s="16" t="s">
        <v>128</v>
      </c>
      <c r="E98" s="16" t="s">
        <v>129</v>
      </c>
      <c r="F98" s="16" t="s">
        <v>377</v>
      </c>
      <c r="G98" s="16" t="s">
        <v>259</v>
      </c>
      <c r="H98" s="20">
        <v>219.6</v>
      </c>
      <c r="I98" s="20">
        <v>219.6</v>
      </c>
      <c r="J98" s="20"/>
      <c r="K98" s="20"/>
      <c r="L98" s="20"/>
      <c r="M98" s="20">
        <v>219.6</v>
      </c>
      <c r="N98" s="20"/>
      <c r="O98" s="21"/>
      <c r="P98" s="21"/>
      <c r="Q98" s="20"/>
      <c r="R98" s="20"/>
      <c r="S98" s="20"/>
      <c r="T98" s="20"/>
      <c r="U98" s="20"/>
      <c r="V98" s="20"/>
      <c r="W98" s="20"/>
      <c r="X98" s="20"/>
      <c r="Y98" s="20"/>
      <c r="Z98" s="20"/>
    </row>
    <row r="99" ht="23.25" customHeight="1" outlineLevel="1" spans="1:26">
      <c r="A99" s="244" t="s">
        <v>49</v>
      </c>
      <c r="B99" s="21" t="s">
        <v>454</v>
      </c>
      <c r="C99" s="16" t="s">
        <v>379</v>
      </c>
      <c r="D99" s="16" t="s">
        <v>89</v>
      </c>
      <c r="E99" s="16" t="s">
        <v>90</v>
      </c>
      <c r="F99" s="16" t="s">
        <v>380</v>
      </c>
      <c r="G99" s="16" t="s">
        <v>262</v>
      </c>
      <c r="H99" s="20">
        <v>213.832575</v>
      </c>
      <c r="I99" s="20">
        <v>213.832575</v>
      </c>
      <c r="J99" s="20"/>
      <c r="K99" s="20"/>
      <c r="L99" s="20"/>
      <c r="M99" s="20">
        <v>213.832575</v>
      </c>
      <c r="N99" s="20"/>
      <c r="O99" s="21"/>
      <c r="P99" s="21"/>
      <c r="Q99" s="20"/>
      <c r="R99" s="20"/>
      <c r="S99" s="20"/>
      <c r="T99" s="20"/>
      <c r="U99" s="20"/>
      <c r="V99" s="20"/>
      <c r="W99" s="20"/>
      <c r="X99" s="20"/>
      <c r="Y99" s="20"/>
      <c r="Z99" s="20"/>
    </row>
    <row r="100" ht="23.25" customHeight="1" outlineLevel="1" spans="1:26">
      <c r="A100" s="244" t="s">
        <v>49</v>
      </c>
      <c r="B100" s="21" t="s">
        <v>455</v>
      </c>
      <c r="C100" s="16" t="s">
        <v>382</v>
      </c>
      <c r="D100" s="16" t="s">
        <v>152</v>
      </c>
      <c r="E100" s="16" t="s">
        <v>153</v>
      </c>
      <c r="F100" s="16" t="s">
        <v>383</v>
      </c>
      <c r="G100" s="16" t="s">
        <v>267</v>
      </c>
      <c r="H100" s="20">
        <v>78.641755</v>
      </c>
      <c r="I100" s="20">
        <v>78.641755</v>
      </c>
      <c r="J100" s="20"/>
      <c r="K100" s="20"/>
      <c r="L100" s="20"/>
      <c r="M100" s="20">
        <v>78.641755</v>
      </c>
      <c r="N100" s="20"/>
      <c r="O100" s="21"/>
      <c r="P100" s="21"/>
      <c r="Q100" s="20"/>
      <c r="R100" s="20"/>
      <c r="S100" s="20"/>
      <c r="T100" s="20"/>
      <c r="U100" s="20"/>
      <c r="V100" s="20"/>
      <c r="W100" s="20"/>
      <c r="X100" s="20"/>
      <c r="Y100" s="20"/>
      <c r="Z100" s="20"/>
    </row>
    <row r="101" ht="23.25" customHeight="1" outlineLevel="1" spans="1:26">
      <c r="A101" s="244" t="s">
        <v>49</v>
      </c>
      <c r="B101" s="21" t="s">
        <v>456</v>
      </c>
      <c r="C101" s="16" t="s">
        <v>385</v>
      </c>
      <c r="D101" s="16" t="s">
        <v>156</v>
      </c>
      <c r="E101" s="16" t="s">
        <v>157</v>
      </c>
      <c r="F101" s="16" t="s">
        <v>386</v>
      </c>
      <c r="G101" s="16" t="s">
        <v>273</v>
      </c>
      <c r="H101" s="20">
        <v>4.625986</v>
      </c>
      <c r="I101" s="20">
        <v>4.625986</v>
      </c>
      <c r="J101" s="20"/>
      <c r="K101" s="20"/>
      <c r="L101" s="20"/>
      <c r="M101" s="20">
        <v>4.625986</v>
      </c>
      <c r="N101" s="20"/>
      <c r="O101" s="21"/>
      <c r="P101" s="21"/>
      <c r="Q101" s="20"/>
      <c r="R101" s="20"/>
      <c r="S101" s="20"/>
      <c r="T101" s="20"/>
      <c r="U101" s="20"/>
      <c r="V101" s="20"/>
      <c r="W101" s="20"/>
      <c r="X101" s="20"/>
      <c r="Y101" s="20"/>
      <c r="Z101" s="20"/>
    </row>
    <row r="102" ht="23.25" customHeight="1" outlineLevel="1" spans="1:26">
      <c r="A102" s="244" t="s">
        <v>49</v>
      </c>
      <c r="B102" s="21" t="s">
        <v>457</v>
      </c>
      <c r="C102" s="16" t="s">
        <v>390</v>
      </c>
      <c r="D102" s="16" t="s">
        <v>101</v>
      </c>
      <c r="E102" s="16" t="s">
        <v>100</v>
      </c>
      <c r="F102" s="16" t="s">
        <v>386</v>
      </c>
      <c r="G102" s="16" t="s">
        <v>273</v>
      </c>
      <c r="H102" s="20">
        <v>8.095475</v>
      </c>
      <c r="I102" s="20">
        <v>8.095475</v>
      </c>
      <c r="J102" s="20"/>
      <c r="K102" s="20"/>
      <c r="L102" s="20"/>
      <c r="M102" s="20">
        <v>8.095475</v>
      </c>
      <c r="N102" s="20"/>
      <c r="O102" s="21"/>
      <c r="P102" s="21"/>
      <c r="Q102" s="20"/>
      <c r="R102" s="20"/>
      <c r="S102" s="20"/>
      <c r="T102" s="20"/>
      <c r="U102" s="20"/>
      <c r="V102" s="20"/>
      <c r="W102" s="20"/>
      <c r="X102" s="20"/>
      <c r="Y102" s="20"/>
      <c r="Z102" s="20"/>
    </row>
    <row r="103" ht="23.25" customHeight="1" outlineLevel="1" spans="1:26">
      <c r="A103" s="244" t="s">
        <v>49</v>
      </c>
      <c r="B103" s="21" t="s">
        <v>458</v>
      </c>
      <c r="C103" s="16" t="s">
        <v>392</v>
      </c>
      <c r="D103" s="16" t="s">
        <v>156</v>
      </c>
      <c r="E103" s="16" t="s">
        <v>157</v>
      </c>
      <c r="F103" s="16" t="s">
        <v>386</v>
      </c>
      <c r="G103" s="16" t="s">
        <v>273</v>
      </c>
      <c r="H103" s="20">
        <v>4.8146</v>
      </c>
      <c r="I103" s="20">
        <v>4.8146</v>
      </c>
      <c r="J103" s="20"/>
      <c r="K103" s="20"/>
      <c r="L103" s="20"/>
      <c r="M103" s="20">
        <v>4.8146</v>
      </c>
      <c r="N103" s="20"/>
      <c r="O103" s="21"/>
      <c r="P103" s="21"/>
      <c r="Q103" s="20"/>
      <c r="R103" s="20"/>
      <c r="S103" s="20"/>
      <c r="T103" s="20"/>
      <c r="U103" s="20"/>
      <c r="V103" s="20"/>
      <c r="W103" s="20"/>
      <c r="X103" s="20"/>
      <c r="Y103" s="20"/>
      <c r="Z103" s="20"/>
    </row>
    <row r="104" ht="23.25" customHeight="1" outlineLevel="1" spans="1:26">
      <c r="A104" s="244" t="s">
        <v>49</v>
      </c>
      <c r="B104" s="21" t="s">
        <v>459</v>
      </c>
      <c r="C104" s="16" t="s">
        <v>394</v>
      </c>
      <c r="D104" s="16" t="s">
        <v>172</v>
      </c>
      <c r="E104" s="16" t="s">
        <v>173</v>
      </c>
      <c r="F104" s="16" t="s">
        <v>395</v>
      </c>
      <c r="G104" s="16" t="s">
        <v>173</v>
      </c>
      <c r="H104" s="20">
        <v>170.915232</v>
      </c>
      <c r="I104" s="20">
        <v>170.915232</v>
      </c>
      <c r="J104" s="20"/>
      <c r="K104" s="20"/>
      <c r="L104" s="20"/>
      <c r="M104" s="20">
        <v>170.915232</v>
      </c>
      <c r="N104" s="20"/>
      <c r="O104" s="21"/>
      <c r="P104" s="21"/>
      <c r="Q104" s="20"/>
      <c r="R104" s="20"/>
      <c r="S104" s="20"/>
      <c r="T104" s="20"/>
      <c r="U104" s="20"/>
      <c r="V104" s="20"/>
      <c r="W104" s="20"/>
      <c r="X104" s="20"/>
      <c r="Y104" s="20"/>
      <c r="Z104" s="20"/>
    </row>
    <row r="105" ht="23.25" customHeight="1" outlineLevel="1" spans="1:26">
      <c r="A105" s="244" t="s">
        <v>49</v>
      </c>
      <c r="B105" s="21" t="s">
        <v>460</v>
      </c>
      <c r="C105" s="16" t="s">
        <v>274</v>
      </c>
      <c r="D105" s="16" t="s">
        <v>128</v>
      </c>
      <c r="E105" s="16" t="s">
        <v>129</v>
      </c>
      <c r="F105" s="16" t="s">
        <v>417</v>
      </c>
      <c r="G105" s="16" t="s">
        <v>274</v>
      </c>
      <c r="H105" s="20">
        <v>3.9411</v>
      </c>
      <c r="I105" s="20">
        <v>3.9411</v>
      </c>
      <c r="J105" s="20"/>
      <c r="K105" s="20"/>
      <c r="L105" s="20"/>
      <c r="M105" s="20">
        <v>3.9411</v>
      </c>
      <c r="N105" s="20"/>
      <c r="O105" s="21"/>
      <c r="P105" s="21"/>
      <c r="Q105" s="20"/>
      <c r="R105" s="20"/>
      <c r="S105" s="20"/>
      <c r="T105" s="20"/>
      <c r="U105" s="20"/>
      <c r="V105" s="20"/>
      <c r="W105" s="20"/>
      <c r="X105" s="20"/>
      <c r="Y105" s="20"/>
      <c r="Z105" s="20"/>
    </row>
    <row r="106" ht="23.25" customHeight="1" outlineLevel="1" spans="1:26">
      <c r="A106" s="244" t="s">
        <v>49</v>
      </c>
      <c r="B106" s="21" t="s">
        <v>461</v>
      </c>
      <c r="C106" s="16" t="s">
        <v>272</v>
      </c>
      <c r="D106" s="16" t="s">
        <v>128</v>
      </c>
      <c r="E106" s="16" t="s">
        <v>129</v>
      </c>
      <c r="F106" s="16" t="s">
        <v>403</v>
      </c>
      <c r="G106" s="16" t="s">
        <v>272</v>
      </c>
      <c r="H106" s="20">
        <v>1.0669</v>
      </c>
      <c r="I106" s="20">
        <v>1.0669</v>
      </c>
      <c r="J106" s="20"/>
      <c r="K106" s="20"/>
      <c r="L106" s="20"/>
      <c r="M106" s="20">
        <v>1.0669</v>
      </c>
      <c r="N106" s="20"/>
      <c r="O106" s="21"/>
      <c r="P106" s="21"/>
      <c r="Q106" s="20"/>
      <c r="R106" s="20"/>
      <c r="S106" s="20"/>
      <c r="T106" s="20"/>
      <c r="U106" s="20"/>
      <c r="V106" s="20"/>
      <c r="W106" s="20"/>
      <c r="X106" s="20"/>
      <c r="Y106" s="20"/>
      <c r="Z106" s="20"/>
    </row>
    <row r="107" ht="23.25" customHeight="1" outlineLevel="1" spans="1:26">
      <c r="A107" s="244" t="s">
        <v>49</v>
      </c>
      <c r="B107" s="21" t="s">
        <v>462</v>
      </c>
      <c r="C107" s="16" t="s">
        <v>397</v>
      </c>
      <c r="D107" s="16" t="s">
        <v>128</v>
      </c>
      <c r="E107" s="16" t="s">
        <v>129</v>
      </c>
      <c r="F107" s="16" t="s">
        <v>463</v>
      </c>
      <c r="G107" s="16" t="s">
        <v>300</v>
      </c>
      <c r="H107" s="20">
        <v>2.5</v>
      </c>
      <c r="I107" s="20">
        <v>2.5</v>
      </c>
      <c r="J107" s="20"/>
      <c r="K107" s="20"/>
      <c r="L107" s="20"/>
      <c r="M107" s="20">
        <v>2.5</v>
      </c>
      <c r="N107" s="20"/>
      <c r="O107" s="21"/>
      <c r="P107" s="21"/>
      <c r="Q107" s="20"/>
      <c r="R107" s="20"/>
      <c r="S107" s="20"/>
      <c r="T107" s="20"/>
      <c r="U107" s="20"/>
      <c r="V107" s="20"/>
      <c r="W107" s="20"/>
      <c r="X107" s="20"/>
      <c r="Y107" s="20"/>
      <c r="Z107" s="20"/>
    </row>
    <row r="108" ht="23.25" customHeight="1" outlineLevel="1" spans="1:26">
      <c r="A108" s="244" t="s">
        <v>49</v>
      </c>
      <c r="B108" s="21" t="s">
        <v>462</v>
      </c>
      <c r="C108" s="16" t="s">
        <v>397</v>
      </c>
      <c r="D108" s="16" t="s">
        <v>128</v>
      </c>
      <c r="E108" s="16" t="s">
        <v>129</v>
      </c>
      <c r="F108" s="16" t="s">
        <v>464</v>
      </c>
      <c r="G108" s="16" t="s">
        <v>278</v>
      </c>
      <c r="H108" s="20">
        <v>80</v>
      </c>
      <c r="I108" s="20">
        <v>80</v>
      </c>
      <c r="J108" s="20"/>
      <c r="K108" s="20"/>
      <c r="L108" s="20"/>
      <c r="M108" s="20">
        <v>80</v>
      </c>
      <c r="N108" s="20"/>
      <c r="O108" s="21"/>
      <c r="P108" s="21"/>
      <c r="Q108" s="20"/>
      <c r="R108" s="20"/>
      <c r="S108" s="20"/>
      <c r="T108" s="20"/>
      <c r="U108" s="20"/>
      <c r="V108" s="20"/>
      <c r="W108" s="20"/>
      <c r="X108" s="20"/>
      <c r="Y108" s="20"/>
      <c r="Z108" s="20"/>
    </row>
    <row r="109" ht="23.25" customHeight="1" outlineLevel="1" spans="1:26">
      <c r="A109" s="244" t="s">
        <v>49</v>
      </c>
      <c r="B109" s="21" t="s">
        <v>462</v>
      </c>
      <c r="C109" s="16" t="s">
        <v>397</v>
      </c>
      <c r="D109" s="16" t="s">
        <v>128</v>
      </c>
      <c r="E109" s="16" t="s">
        <v>129</v>
      </c>
      <c r="F109" s="16" t="s">
        <v>401</v>
      </c>
      <c r="G109" s="16" t="s">
        <v>283</v>
      </c>
      <c r="H109" s="20">
        <v>6.631775</v>
      </c>
      <c r="I109" s="20">
        <v>6.631775</v>
      </c>
      <c r="J109" s="20"/>
      <c r="K109" s="20"/>
      <c r="L109" s="20"/>
      <c r="M109" s="20">
        <v>6.631775</v>
      </c>
      <c r="N109" s="20"/>
      <c r="O109" s="21"/>
      <c r="P109" s="21"/>
      <c r="Q109" s="20"/>
      <c r="R109" s="20"/>
      <c r="S109" s="20"/>
      <c r="T109" s="20"/>
      <c r="U109" s="20"/>
      <c r="V109" s="20"/>
      <c r="W109" s="20"/>
      <c r="X109" s="20"/>
      <c r="Y109" s="20"/>
      <c r="Z109" s="20"/>
    </row>
    <row r="110" ht="23.25" customHeight="1" outlineLevel="1" spans="1:26">
      <c r="A110" s="244" t="s">
        <v>49</v>
      </c>
      <c r="B110" s="21" t="s">
        <v>465</v>
      </c>
      <c r="C110" s="16" t="s">
        <v>407</v>
      </c>
      <c r="D110" s="16" t="s">
        <v>87</v>
      </c>
      <c r="E110" s="16" t="s">
        <v>88</v>
      </c>
      <c r="F110" s="16" t="s">
        <v>401</v>
      </c>
      <c r="G110" s="16" t="s">
        <v>283</v>
      </c>
      <c r="H110" s="20">
        <v>2.731597</v>
      </c>
      <c r="I110" s="20">
        <v>2.731597</v>
      </c>
      <c r="J110" s="20"/>
      <c r="K110" s="20"/>
      <c r="L110" s="20"/>
      <c r="M110" s="20">
        <v>2.731597</v>
      </c>
      <c r="N110" s="20"/>
      <c r="O110" s="21"/>
      <c r="P110" s="21"/>
      <c r="Q110" s="20"/>
      <c r="R110" s="20"/>
      <c r="S110" s="20"/>
      <c r="T110" s="20"/>
      <c r="U110" s="20"/>
      <c r="V110" s="20"/>
      <c r="W110" s="20"/>
      <c r="X110" s="20"/>
      <c r="Y110" s="20"/>
      <c r="Z110" s="20"/>
    </row>
    <row r="111" ht="23.25" customHeight="1" outlineLevel="1" spans="1:26">
      <c r="A111" s="244" t="s">
        <v>49</v>
      </c>
      <c r="B111" s="21" t="s">
        <v>466</v>
      </c>
      <c r="C111" s="16" t="s">
        <v>266</v>
      </c>
      <c r="D111" s="16" t="s">
        <v>128</v>
      </c>
      <c r="E111" s="16" t="s">
        <v>129</v>
      </c>
      <c r="F111" s="16" t="s">
        <v>411</v>
      </c>
      <c r="G111" s="16" t="s">
        <v>266</v>
      </c>
      <c r="H111" s="20">
        <v>9.292086</v>
      </c>
      <c r="I111" s="20">
        <v>9.292086</v>
      </c>
      <c r="J111" s="20"/>
      <c r="K111" s="20"/>
      <c r="L111" s="20"/>
      <c r="M111" s="20">
        <v>9.292086</v>
      </c>
      <c r="N111" s="20"/>
      <c r="O111" s="21"/>
      <c r="P111" s="21"/>
      <c r="Q111" s="20"/>
      <c r="R111" s="20"/>
      <c r="S111" s="20"/>
      <c r="T111" s="20"/>
      <c r="U111" s="20"/>
      <c r="V111" s="20"/>
      <c r="W111" s="20"/>
      <c r="X111" s="20"/>
      <c r="Y111" s="20"/>
      <c r="Z111" s="20"/>
    </row>
    <row r="112" ht="23.25" customHeight="1" outlineLevel="1" spans="1:26">
      <c r="A112" s="244" t="s">
        <v>49</v>
      </c>
      <c r="B112" s="21" t="s">
        <v>467</v>
      </c>
      <c r="C112" s="16" t="s">
        <v>313</v>
      </c>
      <c r="D112" s="16" t="s">
        <v>128</v>
      </c>
      <c r="E112" s="16" t="s">
        <v>129</v>
      </c>
      <c r="F112" s="16" t="s">
        <v>413</v>
      </c>
      <c r="G112" s="16" t="s">
        <v>313</v>
      </c>
      <c r="H112" s="20">
        <v>24.761147</v>
      </c>
      <c r="I112" s="20">
        <v>24.761147</v>
      </c>
      <c r="J112" s="20"/>
      <c r="K112" s="20"/>
      <c r="L112" s="20"/>
      <c r="M112" s="20">
        <v>24.761147</v>
      </c>
      <c r="N112" s="20"/>
      <c r="O112" s="21"/>
      <c r="P112" s="21"/>
      <c r="Q112" s="20"/>
      <c r="R112" s="20"/>
      <c r="S112" s="20"/>
      <c r="T112" s="20"/>
      <c r="U112" s="20"/>
      <c r="V112" s="20"/>
      <c r="W112" s="20"/>
      <c r="X112" s="20"/>
      <c r="Y112" s="20"/>
      <c r="Z112" s="20"/>
    </row>
    <row r="113" ht="23.25" customHeight="1" outlineLevel="1" spans="1:26">
      <c r="A113" s="244" t="s">
        <v>49</v>
      </c>
      <c r="B113" s="21" t="s">
        <v>467</v>
      </c>
      <c r="C113" s="16" t="s">
        <v>313</v>
      </c>
      <c r="D113" s="16" t="s">
        <v>87</v>
      </c>
      <c r="E113" s="16" t="s">
        <v>88</v>
      </c>
      <c r="F113" s="16" t="s">
        <v>413</v>
      </c>
      <c r="G113" s="16" t="s">
        <v>313</v>
      </c>
      <c r="H113" s="20">
        <v>8.376438</v>
      </c>
      <c r="I113" s="20">
        <v>8.376438</v>
      </c>
      <c r="J113" s="20"/>
      <c r="K113" s="20"/>
      <c r="L113" s="20"/>
      <c r="M113" s="20">
        <v>8.376438</v>
      </c>
      <c r="N113" s="20"/>
      <c r="O113" s="21"/>
      <c r="P113" s="21"/>
      <c r="Q113" s="20"/>
      <c r="R113" s="20"/>
      <c r="S113" s="20"/>
      <c r="T113" s="20"/>
      <c r="U113" s="20"/>
      <c r="V113" s="20"/>
      <c r="W113" s="20"/>
      <c r="X113" s="20"/>
      <c r="Y113" s="20"/>
      <c r="Z113" s="20"/>
    </row>
    <row r="114" ht="23.25" customHeight="1" outlineLevel="1" spans="1:26">
      <c r="A114" s="244" t="s">
        <v>49</v>
      </c>
      <c r="B114" s="21" t="s">
        <v>468</v>
      </c>
      <c r="C114" s="16" t="s">
        <v>315</v>
      </c>
      <c r="D114" s="16" t="s">
        <v>128</v>
      </c>
      <c r="E114" s="16" t="s">
        <v>129</v>
      </c>
      <c r="F114" s="16" t="s">
        <v>415</v>
      </c>
      <c r="G114" s="16" t="s">
        <v>315</v>
      </c>
      <c r="H114" s="20">
        <v>27.706234</v>
      </c>
      <c r="I114" s="20">
        <v>27.706234</v>
      </c>
      <c r="J114" s="20"/>
      <c r="K114" s="20"/>
      <c r="L114" s="20"/>
      <c r="M114" s="20">
        <v>27.706234</v>
      </c>
      <c r="N114" s="20"/>
      <c r="O114" s="21"/>
      <c r="P114" s="21"/>
      <c r="Q114" s="20"/>
      <c r="R114" s="20"/>
      <c r="S114" s="20"/>
      <c r="T114" s="20"/>
      <c r="U114" s="20"/>
      <c r="V114" s="20"/>
      <c r="W114" s="20"/>
      <c r="X114" s="20"/>
      <c r="Y114" s="20"/>
      <c r="Z114" s="20"/>
    </row>
    <row r="115" ht="23.25" customHeight="1" outlineLevel="1" spans="1:26">
      <c r="A115" s="244" t="s">
        <v>49</v>
      </c>
      <c r="B115" s="21" t="s">
        <v>468</v>
      </c>
      <c r="C115" s="16" t="s">
        <v>315</v>
      </c>
      <c r="D115" s="16" t="s">
        <v>87</v>
      </c>
      <c r="E115" s="16" t="s">
        <v>88</v>
      </c>
      <c r="F115" s="16" t="s">
        <v>415</v>
      </c>
      <c r="G115" s="16" t="s">
        <v>315</v>
      </c>
      <c r="H115" s="20">
        <v>8.901147</v>
      </c>
      <c r="I115" s="20">
        <v>8.901147</v>
      </c>
      <c r="J115" s="20"/>
      <c r="K115" s="20"/>
      <c r="L115" s="20"/>
      <c r="M115" s="20">
        <v>8.901147</v>
      </c>
      <c r="N115" s="20"/>
      <c r="O115" s="21"/>
      <c r="P115" s="21"/>
      <c r="Q115" s="20"/>
      <c r="R115" s="20"/>
      <c r="S115" s="20"/>
      <c r="T115" s="20"/>
      <c r="U115" s="20"/>
      <c r="V115" s="20"/>
      <c r="W115" s="20"/>
      <c r="X115" s="20"/>
      <c r="Y115" s="20"/>
      <c r="Z115" s="20"/>
    </row>
    <row r="116" ht="23.25" customHeight="1" outlineLevel="1" spans="1:26">
      <c r="A116" s="244" t="s">
        <v>49</v>
      </c>
      <c r="B116" s="21" t="s">
        <v>469</v>
      </c>
      <c r="C116" s="16" t="s">
        <v>470</v>
      </c>
      <c r="D116" s="16" t="s">
        <v>128</v>
      </c>
      <c r="E116" s="16" t="s">
        <v>129</v>
      </c>
      <c r="F116" s="16" t="s">
        <v>471</v>
      </c>
      <c r="G116" s="16" t="s">
        <v>277</v>
      </c>
      <c r="H116" s="20">
        <v>10</v>
      </c>
      <c r="I116" s="20">
        <v>10</v>
      </c>
      <c r="J116" s="20"/>
      <c r="K116" s="20"/>
      <c r="L116" s="20"/>
      <c r="M116" s="20">
        <v>10</v>
      </c>
      <c r="N116" s="20"/>
      <c r="O116" s="21"/>
      <c r="P116" s="21"/>
      <c r="Q116" s="20"/>
      <c r="R116" s="20"/>
      <c r="S116" s="20"/>
      <c r="T116" s="20"/>
      <c r="U116" s="20"/>
      <c r="V116" s="20"/>
      <c r="W116" s="20"/>
      <c r="X116" s="20"/>
      <c r="Y116" s="20"/>
      <c r="Z116" s="20"/>
    </row>
    <row r="117" ht="23.25" customHeight="1" outlineLevel="1" spans="1:26">
      <c r="A117" s="96" t="s">
        <v>51</v>
      </c>
      <c r="B117" s="21"/>
      <c r="C117" s="16"/>
      <c r="D117" s="16"/>
      <c r="E117" s="16"/>
      <c r="F117" s="16"/>
      <c r="G117" s="16"/>
      <c r="H117" s="20">
        <v>935.068325</v>
      </c>
      <c r="I117" s="20">
        <v>935.068325</v>
      </c>
      <c r="J117" s="20"/>
      <c r="K117" s="20"/>
      <c r="L117" s="20"/>
      <c r="M117" s="20">
        <v>935.068325</v>
      </c>
      <c r="N117" s="20"/>
      <c r="O117" s="21"/>
      <c r="P117" s="21"/>
      <c r="Q117" s="20"/>
      <c r="R117" s="20"/>
      <c r="S117" s="20"/>
      <c r="T117" s="20"/>
      <c r="U117" s="20"/>
      <c r="V117" s="20"/>
      <c r="W117" s="20"/>
      <c r="X117" s="20"/>
      <c r="Y117" s="20"/>
      <c r="Z117" s="20"/>
    </row>
    <row r="118" ht="23.25" customHeight="1" outlineLevel="1" spans="1:26">
      <c r="A118" s="244" t="s">
        <v>51</v>
      </c>
      <c r="B118" s="21" t="s">
        <v>472</v>
      </c>
      <c r="C118" s="16" t="s">
        <v>367</v>
      </c>
      <c r="D118" s="16" t="s">
        <v>130</v>
      </c>
      <c r="E118" s="16" t="s">
        <v>131</v>
      </c>
      <c r="F118" s="16" t="s">
        <v>368</v>
      </c>
      <c r="G118" s="16" t="s">
        <v>250</v>
      </c>
      <c r="H118" s="20">
        <v>204.3072</v>
      </c>
      <c r="I118" s="20">
        <v>204.3072</v>
      </c>
      <c r="J118" s="20"/>
      <c r="K118" s="20"/>
      <c r="L118" s="20"/>
      <c r="M118" s="20">
        <v>204.3072</v>
      </c>
      <c r="N118" s="20"/>
      <c r="O118" s="21"/>
      <c r="P118" s="21"/>
      <c r="Q118" s="20"/>
      <c r="R118" s="20"/>
      <c r="S118" s="20"/>
      <c r="T118" s="20"/>
      <c r="U118" s="20"/>
      <c r="V118" s="20"/>
      <c r="W118" s="20"/>
      <c r="X118" s="20"/>
      <c r="Y118" s="20"/>
      <c r="Z118" s="20"/>
    </row>
    <row r="119" ht="23.25" customHeight="1" outlineLevel="1" spans="1:26">
      <c r="A119" s="244" t="s">
        <v>51</v>
      </c>
      <c r="B119" s="21" t="s">
        <v>472</v>
      </c>
      <c r="C119" s="16" t="s">
        <v>367</v>
      </c>
      <c r="D119" s="16" t="s">
        <v>130</v>
      </c>
      <c r="E119" s="16" t="s">
        <v>131</v>
      </c>
      <c r="F119" s="16" t="s">
        <v>371</v>
      </c>
      <c r="G119" s="16" t="s">
        <v>253</v>
      </c>
      <c r="H119" s="20">
        <v>285.814848</v>
      </c>
      <c r="I119" s="20">
        <v>285.814848</v>
      </c>
      <c r="J119" s="20"/>
      <c r="K119" s="20"/>
      <c r="L119" s="20"/>
      <c r="M119" s="20">
        <v>285.814848</v>
      </c>
      <c r="N119" s="20"/>
      <c r="O119" s="21"/>
      <c r="P119" s="21"/>
      <c r="Q119" s="20"/>
      <c r="R119" s="20"/>
      <c r="S119" s="20"/>
      <c r="T119" s="20"/>
      <c r="U119" s="20"/>
      <c r="V119" s="20"/>
      <c r="W119" s="20"/>
      <c r="X119" s="20"/>
      <c r="Y119" s="20"/>
      <c r="Z119" s="20"/>
    </row>
    <row r="120" ht="23.25" customHeight="1" outlineLevel="1" spans="1:26">
      <c r="A120" s="244" t="s">
        <v>51</v>
      </c>
      <c r="B120" s="21" t="s">
        <v>473</v>
      </c>
      <c r="C120" s="16" t="s">
        <v>373</v>
      </c>
      <c r="D120" s="16" t="s">
        <v>130</v>
      </c>
      <c r="E120" s="16" t="s">
        <v>131</v>
      </c>
      <c r="F120" s="16" t="s">
        <v>374</v>
      </c>
      <c r="G120" s="16" t="s">
        <v>255</v>
      </c>
      <c r="H120" s="20">
        <v>73.35</v>
      </c>
      <c r="I120" s="20">
        <v>73.35</v>
      </c>
      <c r="J120" s="20"/>
      <c r="K120" s="20"/>
      <c r="L120" s="20"/>
      <c r="M120" s="20">
        <v>73.35</v>
      </c>
      <c r="N120" s="20"/>
      <c r="O120" s="21"/>
      <c r="P120" s="21"/>
      <c r="Q120" s="20"/>
      <c r="R120" s="20"/>
      <c r="S120" s="20"/>
      <c r="T120" s="20"/>
      <c r="U120" s="20"/>
      <c r="V120" s="20"/>
      <c r="W120" s="20"/>
      <c r="X120" s="20"/>
      <c r="Y120" s="20"/>
      <c r="Z120" s="20"/>
    </row>
    <row r="121" ht="23.25" customHeight="1" outlineLevel="1" spans="1:26">
      <c r="A121" s="244" t="s">
        <v>51</v>
      </c>
      <c r="B121" s="21" t="s">
        <v>472</v>
      </c>
      <c r="C121" s="16" t="s">
        <v>367</v>
      </c>
      <c r="D121" s="16" t="s">
        <v>130</v>
      </c>
      <c r="E121" s="16" t="s">
        <v>131</v>
      </c>
      <c r="F121" s="16" t="s">
        <v>374</v>
      </c>
      <c r="G121" s="16" t="s">
        <v>255</v>
      </c>
      <c r="H121" s="20">
        <v>17.0256</v>
      </c>
      <c r="I121" s="20">
        <v>17.0256</v>
      </c>
      <c r="J121" s="20"/>
      <c r="K121" s="20"/>
      <c r="L121" s="20"/>
      <c r="M121" s="20">
        <v>17.0256</v>
      </c>
      <c r="N121" s="20"/>
      <c r="O121" s="21"/>
      <c r="P121" s="21"/>
      <c r="Q121" s="20"/>
      <c r="R121" s="20"/>
      <c r="S121" s="20"/>
      <c r="T121" s="20"/>
      <c r="U121" s="20"/>
      <c r="V121" s="20"/>
      <c r="W121" s="20"/>
      <c r="X121" s="20"/>
      <c r="Y121" s="20"/>
      <c r="Z121" s="20"/>
    </row>
    <row r="122" ht="23.25" customHeight="1" outlineLevel="1" spans="1:26">
      <c r="A122" s="244" t="s">
        <v>51</v>
      </c>
      <c r="B122" s="21" t="s">
        <v>474</v>
      </c>
      <c r="C122" s="16" t="s">
        <v>379</v>
      </c>
      <c r="D122" s="16" t="s">
        <v>89</v>
      </c>
      <c r="E122" s="16" t="s">
        <v>90</v>
      </c>
      <c r="F122" s="16" t="s">
        <v>380</v>
      </c>
      <c r="G122" s="16" t="s">
        <v>262</v>
      </c>
      <c r="H122" s="20">
        <v>83.996736</v>
      </c>
      <c r="I122" s="20">
        <v>83.996736</v>
      </c>
      <c r="J122" s="20"/>
      <c r="K122" s="20"/>
      <c r="L122" s="20"/>
      <c r="M122" s="20">
        <v>83.996736</v>
      </c>
      <c r="N122" s="20"/>
      <c r="O122" s="21"/>
      <c r="P122" s="21"/>
      <c r="Q122" s="20"/>
      <c r="R122" s="20"/>
      <c r="S122" s="20"/>
      <c r="T122" s="20"/>
      <c r="U122" s="20"/>
      <c r="V122" s="20"/>
      <c r="W122" s="20"/>
      <c r="X122" s="20"/>
      <c r="Y122" s="20"/>
      <c r="Z122" s="20"/>
    </row>
    <row r="123" ht="23.25" customHeight="1" outlineLevel="1" spans="1:26">
      <c r="A123" s="244" t="s">
        <v>51</v>
      </c>
      <c r="B123" s="21" t="s">
        <v>475</v>
      </c>
      <c r="C123" s="16" t="s">
        <v>382</v>
      </c>
      <c r="D123" s="16" t="s">
        <v>150</v>
      </c>
      <c r="E123" s="16" t="s">
        <v>151</v>
      </c>
      <c r="F123" s="16" t="s">
        <v>383</v>
      </c>
      <c r="G123" s="16" t="s">
        <v>267</v>
      </c>
      <c r="H123" s="20">
        <v>29.553072</v>
      </c>
      <c r="I123" s="20">
        <v>29.553072</v>
      </c>
      <c r="J123" s="20"/>
      <c r="K123" s="20"/>
      <c r="L123" s="20"/>
      <c r="M123" s="20">
        <v>29.553072</v>
      </c>
      <c r="N123" s="20"/>
      <c r="O123" s="21"/>
      <c r="P123" s="21"/>
      <c r="Q123" s="20"/>
      <c r="R123" s="20"/>
      <c r="S123" s="20"/>
      <c r="T123" s="20"/>
      <c r="U123" s="20"/>
      <c r="V123" s="20"/>
      <c r="W123" s="20"/>
      <c r="X123" s="20"/>
      <c r="Y123" s="20"/>
      <c r="Z123" s="20"/>
    </row>
    <row r="124" ht="23.25" customHeight="1" outlineLevel="1" spans="1:26">
      <c r="A124" s="244" t="s">
        <v>51</v>
      </c>
      <c r="B124" s="21" t="s">
        <v>476</v>
      </c>
      <c r="C124" s="16" t="s">
        <v>385</v>
      </c>
      <c r="D124" s="16" t="s">
        <v>156</v>
      </c>
      <c r="E124" s="16" t="s">
        <v>157</v>
      </c>
      <c r="F124" s="16" t="s">
        <v>386</v>
      </c>
      <c r="G124" s="16" t="s">
        <v>273</v>
      </c>
      <c r="H124" s="20">
        <v>1.738416</v>
      </c>
      <c r="I124" s="20">
        <v>1.738416</v>
      </c>
      <c r="J124" s="20"/>
      <c r="K124" s="20"/>
      <c r="L124" s="20"/>
      <c r="M124" s="20">
        <v>1.738416</v>
      </c>
      <c r="N124" s="20"/>
      <c r="O124" s="21"/>
      <c r="P124" s="21"/>
      <c r="Q124" s="20"/>
      <c r="R124" s="20"/>
      <c r="S124" s="20"/>
      <c r="T124" s="20"/>
      <c r="U124" s="20"/>
      <c r="V124" s="20"/>
      <c r="W124" s="20"/>
      <c r="X124" s="20"/>
      <c r="Y124" s="20"/>
      <c r="Z124" s="20"/>
    </row>
    <row r="125" ht="23.25" customHeight="1" outlineLevel="1" spans="1:26">
      <c r="A125" s="244" t="s">
        <v>51</v>
      </c>
      <c r="B125" s="21" t="s">
        <v>477</v>
      </c>
      <c r="C125" s="16" t="s">
        <v>388</v>
      </c>
      <c r="D125" s="16" t="s">
        <v>156</v>
      </c>
      <c r="E125" s="16" t="s">
        <v>157</v>
      </c>
      <c r="F125" s="16" t="s">
        <v>386</v>
      </c>
      <c r="G125" s="16" t="s">
        <v>273</v>
      </c>
      <c r="H125" s="20">
        <v>2.17302</v>
      </c>
      <c r="I125" s="20">
        <v>2.17302</v>
      </c>
      <c r="J125" s="20"/>
      <c r="K125" s="20"/>
      <c r="L125" s="20"/>
      <c r="M125" s="20">
        <v>2.17302</v>
      </c>
      <c r="N125" s="20"/>
      <c r="O125" s="21"/>
      <c r="P125" s="21"/>
      <c r="Q125" s="20"/>
      <c r="R125" s="20"/>
      <c r="S125" s="20"/>
      <c r="T125" s="20"/>
      <c r="U125" s="20"/>
      <c r="V125" s="20"/>
      <c r="W125" s="20"/>
      <c r="X125" s="20"/>
      <c r="Y125" s="20"/>
      <c r="Z125" s="20"/>
    </row>
    <row r="126" ht="23.25" customHeight="1" outlineLevel="1" spans="1:26">
      <c r="A126" s="244" t="s">
        <v>51</v>
      </c>
      <c r="B126" s="21" t="s">
        <v>478</v>
      </c>
      <c r="C126" s="16" t="s">
        <v>392</v>
      </c>
      <c r="D126" s="16" t="s">
        <v>156</v>
      </c>
      <c r="E126" s="16" t="s">
        <v>157</v>
      </c>
      <c r="F126" s="16" t="s">
        <v>386</v>
      </c>
      <c r="G126" s="16" t="s">
        <v>273</v>
      </c>
      <c r="H126" s="20">
        <v>2.4206</v>
      </c>
      <c r="I126" s="20">
        <v>2.4206</v>
      </c>
      <c r="J126" s="20"/>
      <c r="K126" s="20"/>
      <c r="L126" s="20"/>
      <c r="M126" s="20">
        <v>2.4206</v>
      </c>
      <c r="N126" s="20"/>
      <c r="O126" s="21"/>
      <c r="P126" s="21"/>
      <c r="Q126" s="20"/>
      <c r="R126" s="20"/>
      <c r="S126" s="20"/>
      <c r="T126" s="20"/>
      <c r="U126" s="20"/>
      <c r="V126" s="20"/>
      <c r="W126" s="20"/>
      <c r="X126" s="20"/>
      <c r="Y126" s="20"/>
      <c r="Z126" s="20"/>
    </row>
    <row r="127" ht="23.25" customHeight="1" outlineLevel="1" spans="1:26">
      <c r="A127" s="244" t="s">
        <v>51</v>
      </c>
      <c r="B127" s="21" t="s">
        <v>479</v>
      </c>
      <c r="C127" s="16" t="s">
        <v>394</v>
      </c>
      <c r="D127" s="16" t="s">
        <v>172</v>
      </c>
      <c r="E127" s="16" t="s">
        <v>173</v>
      </c>
      <c r="F127" s="16" t="s">
        <v>395</v>
      </c>
      <c r="G127" s="16" t="s">
        <v>173</v>
      </c>
      <c r="H127" s="20">
        <v>75.651574</v>
      </c>
      <c r="I127" s="20">
        <v>75.651574</v>
      </c>
      <c r="J127" s="20"/>
      <c r="K127" s="20"/>
      <c r="L127" s="20"/>
      <c r="M127" s="20">
        <v>75.651574</v>
      </c>
      <c r="N127" s="20"/>
      <c r="O127" s="21"/>
      <c r="P127" s="21"/>
      <c r="Q127" s="20"/>
      <c r="R127" s="20"/>
      <c r="S127" s="20"/>
      <c r="T127" s="20"/>
      <c r="U127" s="20"/>
      <c r="V127" s="20"/>
      <c r="W127" s="20"/>
      <c r="X127" s="20"/>
      <c r="Y127" s="20"/>
      <c r="Z127" s="20"/>
    </row>
    <row r="128" ht="23.25" customHeight="1" outlineLevel="1" spans="1:26">
      <c r="A128" s="244" t="s">
        <v>51</v>
      </c>
      <c r="B128" s="21" t="s">
        <v>480</v>
      </c>
      <c r="C128" s="16" t="s">
        <v>397</v>
      </c>
      <c r="D128" s="16" t="s">
        <v>130</v>
      </c>
      <c r="E128" s="16" t="s">
        <v>131</v>
      </c>
      <c r="F128" s="16" t="s">
        <v>401</v>
      </c>
      <c r="G128" s="16" t="s">
        <v>283</v>
      </c>
      <c r="H128" s="20">
        <v>1.5</v>
      </c>
      <c r="I128" s="20">
        <v>1.5</v>
      </c>
      <c r="J128" s="20"/>
      <c r="K128" s="20"/>
      <c r="L128" s="20"/>
      <c r="M128" s="20">
        <v>1.5</v>
      </c>
      <c r="N128" s="20"/>
      <c r="O128" s="21"/>
      <c r="P128" s="21"/>
      <c r="Q128" s="20"/>
      <c r="R128" s="20"/>
      <c r="S128" s="20"/>
      <c r="T128" s="20"/>
      <c r="U128" s="20"/>
      <c r="V128" s="20"/>
      <c r="W128" s="20"/>
      <c r="X128" s="20"/>
      <c r="Y128" s="20"/>
      <c r="Z128" s="20"/>
    </row>
    <row r="129" ht="23.25" customHeight="1" outlineLevel="1" spans="1:26">
      <c r="A129" s="244" t="s">
        <v>51</v>
      </c>
      <c r="B129" s="21" t="s">
        <v>480</v>
      </c>
      <c r="C129" s="16" t="s">
        <v>397</v>
      </c>
      <c r="D129" s="16" t="s">
        <v>130</v>
      </c>
      <c r="E129" s="16" t="s">
        <v>131</v>
      </c>
      <c r="F129" s="16" t="s">
        <v>481</v>
      </c>
      <c r="G129" s="16" t="s">
        <v>284</v>
      </c>
      <c r="H129" s="20">
        <v>0.5</v>
      </c>
      <c r="I129" s="20">
        <v>0.5</v>
      </c>
      <c r="J129" s="20"/>
      <c r="K129" s="20"/>
      <c r="L129" s="20"/>
      <c r="M129" s="20">
        <v>0.5</v>
      </c>
      <c r="N129" s="20"/>
      <c r="O129" s="21"/>
      <c r="P129" s="21"/>
      <c r="Q129" s="20"/>
      <c r="R129" s="20"/>
      <c r="S129" s="20"/>
      <c r="T129" s="20"/>
      <c r="U129" s="20"/>
      <c r="V129" s="20"/>
      <c r="W129" s="20"/>
      <c r="X129" s="20"/>
      <c r="Y129" s="20"/>
      <c r="Z129" s="20"/>
    </row>
    <row r="130" ht="23.25" customHeight="1" outlineLevel="1" spans="1:26">
      <c r="A130" s="244" t="s">
        <v>51</v>
      </c>
      <c r="B130" s="21" t="s">
        <v>480</v>
      </c>
      <c r="C130" s="16" t="s">
        <v>397</v>
      </c>
      <c r="D130" s="16" t="s">
        <v>130</v>
      </c>
      <c r="E130" s="16" t="s">
        <v>131</v>
      </c>
      <c r="F130" s="16" t="s">
        <v>400</v>
      </c>
      <c r="G130" s="16" t="s">
        <v>296</v>
      </c>
      <c r="H130" s="20">
        <v>3.62</v>
      </c>
      <c r="I130" s="20">
        <v>3.62</v>
      </c>
      <c r="J130" s="20"/>
      <c r="K130" s="20"/>
      <c r="L130" s="20"/>
      <c r="M130" s="20">
        <v>3.62</v>
      </c>
      <c r="N130" s="20"/>
      <c r="O130" s="21"/>
      <c r="P130" s="21"/>
      <c r="Q130" s="20"/>
      <c r="R130" s="20"/>
      <c r="S130" s="20"/>
      <c r="T130" s="20"/>
      <c r="U130" s="20"/>
      <c r="V130" s="20"/>
      <c r="W130" s="20"/>
      <c r="X130" s="20"/>
      <c r="Y130" s="20"/>
      <c r="Z130" s="20"/>
    </row>
    <row r="131" ht="23.25" customHeight="1" outlineLevel="1" spans="1:26">
      <c r="A131" s="244" t="s">
        <v>51</v>
      </c>
      <c r="B131" s="21" t="s">
        <v>480</v>
      </c>
      <c r="C131" s="16" t="s">
        <v>397</v>
      </c>
      <c r="D131" s="16" t="s">
        <v>130</v>
      </c>
      <c r="E131" s="16" t="s">
        <v>131</v>
      </c>
      <c r="F131" s="16" t="s">
        <v>482</v>
      </c>
      <c r="G131" s="16" t="s">
        <v>275</v>
      </c>
      <c r="H131" s="20">
        <v>1</v>
      </c>
      <c r="I131" s="20">
        <v>1</v>
      </c>
      <c r="J131" s="20"/>
      <c r="K131" s="20"/>
      <c r="L131" s="20"/>
      <c r="M131" s="20">
        <v>1</v>
      </c>
      <c r="N131" s="20"/>
      <c r="O131" s="21"/>
      <c r="P131" s="21"/>
      <c r="Q131" s="20"/>
      <c r="R131" s="20"/>
      <c r="S131" s="20"/>
      <c r="T131" s="20"/>
      <c r="U131" s="20"/>
      <c r="V131" s="20"/>
      <c r="W131" s="20"/>
      <c r="X131" s="20"/>
      <c r="Y131" s="20"/>
      <c r="Z131" s="20"/>
    </row>
    <row r="132" ht="23.25" customHeight="1" outlineLevel="1" spans="1:26">
      <c r="A132" s="244" t="s">
        <v>51</v>
      </c>
      <c r="B132" s="21" t="s">
        <v>483</v>
      </c>
      <c r="C132" s="16" t="s">
        <v>272</v>
      </c>
      <c r="D132" s="16" t="s">
        <v>130</v>
      </c>
      <c r="E132" s="16" t="s">
        <v>131</v>
      </c>
      <c r="F132" s="16" t="s">
        <v>403</v>
      </c>
      <c r="G132" s="16" t="s">
        <v>272</v>
      </c>
      <c r="H132" s="20">
        <v>1.33</v>
      </c>
      <c r="I132" s="20">
        <v>1.33</v>
      </c>
      <c r="J132" s="20"/>
      <c r="K132" s="20"/>
      <c r="L132" s="20"/>
      <c r="M132" s="20">
        <v>1.33</v>
      </c>
      <c r="N132" s="20"/>
      <c r="O132" s="21"/>
      <c r="P132" s="21"/>
      <c r="Q132" s="20"/>
      <c r="R132" s="20"/>
      <c r="S132" s="20"/>
      <c r="T132" s="20"/>
      <c r="U132" s="20"/>
      <c r="V132" s="20"/>
      <c r="W132" s="20"/>
      <c r="X132" s="20"/>
      <c r="Y132" s="20"/>
      <c r="Z132" s="20"/>
    </row>
    <row r="133" ht="23.25" customHeight="1" outlineLevel="1" spans="1:26">
      <c r="A133" s="244" t="s">
        <v>51</v>
      </c>
      <c r="B133" s="21" t="s">
        <v>480</v>
      </c>
      <c r="C133" s="16" t="s">
        <v>397</v>
      </c>
      <c r="D133" s="16" t="s">
        <v>130</v>
      </c>
      <c r="E133" s="16" t="s">
        <v>131</v>
      </c>
      <c r="F133" s="16" t="s">
        <v>463</v>
      </c>
      <c r="G133" s="16" t="s">
        <v>300</v>
      </c>
      <c r="H133" s="20">
        <v>6</v>
      </c>
      <c r="I133" s="20">
        <v>6</v>
      </c>
      <c r="J133" s="20"/>
      <c r="K133" s="20"/>
      <c r="L133" s="20"/>
      <c r="M133" s="20">
        <v>6</v>
      </c>
      <c r="N133" s="20"/>
      <c r="O133" s="21"/>
      <c r="P133" s="21"/>
      <c r="Q133" s="20"/>
      <c r="R133" s="20"/>
      <c r="S133" s="20"/>
      <c r="T133" s="20"/>
      <c r="U133" s="20"/>
      <c r="V133" s="20"/>
      <c r="W133" s="20"/>
      <c r="X133" s="20"/>
      <c r="Y133" s="20"/>
      <c r="Z133" s="20"/>
    </row>
    <row r="134" ht="23.25" customHeight="1" outlineLevel="1" spans="1:26">
      <c r="A134" s="244" t="s">
        <v>51</v>
      </c>
      <c r="B134" s="21" t="s">
        <v>480</v>
      </c>
      <c r="C134" s="16" t="s">
        <v>397</v>
      </c>
      <c r="D134" s="16" t="s">
        <v>130</v>
      </c>
      <c r="E134" s="16" t="s">
        <v>131</v>
      </c>
      <c r="F134" s="16" t="s">
        <v>484</v>
      </c>
      <c r="G134" s="16" t="s">
        <v>310</v>
      </c>
      <c r="H134" s="20">
        <v>12.24</v>
      </c>
      <c r="I134" s="20">
        <v>12.24</v>
      </c>
      <c r="J134" s="20"/>
      <c r="K134" s="20"/>
      <c r="L134" s="20"/>
      <c r="M134" s="20">
        <v>12.24</v>
      </c>
      <c r="N134" s="20"/>
      <c r="O134" s="21"/>
      <c r="P134" s="21"/>
      <c r="Q134" s="20"/>
      <c r="R134" s="20"/>
      <c r="S134" s="20"/>
      <c r="T134" s="20"/>
      <c r="U134" s="20"/>
      <c r="V134" s="20"/>
      <c r="W134" s="20"/>
      <c r="X134" s="20"/>
      <c r="Y134" s="20"/>
      <c r="Z134" s="20"/>
    </row>
    <row r="135" ht="23.25" customHeight="1" outlineLevel="1" spans="1:26">
      <c r="A135" s="244" t="s">
        <v>51</v>
      </c>
      <c r="B135" s="21" t="s">
        <v>480</v>
      </c>
      <c r="C135" s="16" t="s">
        <v>397</v>
      </c>
      <c r="D135" s="16" t="s">
        <v>130</v>
      </c>
      <c r="E135" s="16" t="s">
        <v>131</v>
      </c>
      <c r="F135" s="16" t="s">
        <v>398</v>
      </c>
      <c r="G135" s="16" t="s">
        <v>291</v>
      </c>
      <c r="H135" s="20">
        <v>1</v>
      </c>
      <c r="I135" s="20">
        <v>1</v>
      </c>
      <c r="J135" s="20"/>
      <c r="K135" s="20"/>
      <c r="L135" s="20"/>
      <c r="M135" s="20">
        <v>1</v>
      </c>
      <c r="N135" s="20"/>
      <c r="O135" s="21"/>
      <c r="P135" s="21"/>
      <c r="Q135" s="20"/>
      <c r="R135" s="20"/>
      <c r="S135" s="20"/>
      <c r="T135" s="20"/>
      <c r="U135" s="20"/>
      <c r="V135" s="20"/>
      <c r="W135" s="20"/>
      <c r="X135" s="20"/>
      <c r="Y135" s="20"/>
      <c r="Z135" s="20"/>
    </row>
    <row r="136" ht="23.25" customHeight="1" outlineLevel="1" spans="1:26">
      <c r="A136" s="244" t="s">
        <v>51</v>
      </c>
      <c r="B136" s="21" t="s">
        <v>480</v>
      </c>
      <c r="C136" s="16" t="s">
        <v>397</v>
      </c>
      <c r="D136" s="16" t="s">
        <v>130</v>
      </c>
      <c r="E136" s="16" t="s">
        <v>131</v>
      </c>
      <c r="F136" s="16" t="s">
        <v>399</v>
      </c>
      <c r="G136" s="16" t="s">
        <v>294</v>
      </c>
      <c r="H136" s="20">
        <v>1.55</v>
      </c>
      <c r="I136" s="20">
        <v>1.55</v>
      </c>
      <c r="J136" s="20"/>
      <c r="K136" s="20"/>
      <c r="L136" s="20"/>
      <c r="M136" s="20">
        <v>1.55</v>
      </c>
      <c r="N136" s="20"/>
      <c r="O136" s="21"/>
      <c r="P136" s="21"/>
      <c r="Q136" s="20"/>
      <c r="R136" s="20"/>
      <c r="S136" s="20"/>
      <c r="T136" s="20"/>
      <c r="U136" s="20"/>
      <c r="V136" s="20"/>
      <c r="W136" s="20"/>
      <c r="X136" s="20"/>
      <c r="Y136" s="20"/>
      <c r="Z136" s="20"/>
    </row>
    <row r="137" ht="23.25" customHeight="1" outlineLevel="1" spans="1:26">
      <c r="A137" s="244" t="s">
        <v>51</v>
      </c>
      <c r="B137" s="21" t="s">
        <v>480</v>
      </c>
      <c r="C137" s="16" t="s">
        <v>397</v>
      </c>
      <c r="D137" s="16" t="s">
        <v>130</v>
      </c>
      <c r="E137" s="16" t="s">
        <v>131</v>
      </c>
      <c r="F137" s="16" t="s">
        <v>464</v>
      </c>
      <c r="G137" s="16" t="s">
        <v>278</v>
      </c>
      <c r="H137" s="20">
        <v>5.983688</v>
      </c>
      <c r="I137" s="20">
        <v>5.983688</v>
      </c>
      <c r="J137" s="20"/>
      <c r="K137" s="20"/>
      <c r="L137" s="20"/>
      <c r="M137" s="20">
        <v>5.983688</v>
      </c>
      <c r="N137" s="20"/>
      <c r="O137" s="21"/>
      <c r="P137" s="21"/>
      <c r="Q137" s="20"/>
      <c r="R137" s="20"/>
      <c r="S137" s="20"/>
      <c r="T137" s="20"/>
      <c r="U137" s="20"/>
      <c r="V137" s="20"/>
      <c r="W137" s="20"/>
      <c r="X137" s="20"/>
      <c r="Y137" s="20"/>
      <c r="Z137" s="20"/>
    </row>
    <row r="138" ht="23.25" customHeight="1" outlineLevel="1" spans="1:26">
      <c r="A138" s="244" t="s">
        <v>51</v>
      </c>
      <c r="B138" s="21" t="s">
        <v>485</v>
      </c>
      <c r="C138" s="16" t="s">
        <v>407</v>
      </c>
      <c r="D138" s="16" t="s">
        <v>85</v>
      </c>
      <c r="E138" s="16" t="s">
        <v>86</v>
      </c>
      <c r="F138" s="16" t="s">
        <v>401</v>
      </c>
      <c r="G138" s="16" t="s">
        <v>283</v>
      </c>
      <c r="H138" s="20">
        <v>2.12972</v>
      </c>
      <c r="I138" s="20">
        <v>2.12972</v>
      </c>
      <c r="J138" s="20"/>
      <c r="K138" s="20"/>
      <c r="L138" s="20"/>
      <c r="M138" s="20">
        <v>2.12972</v>
      </c>
      <c r="N138" s="20"/>
      <c r="O138" s="21"/>
      <c r="P138" s="21"/>
      <c r="Q138" s="20"/>
      <c r="R138" s="20"/>
      <c r="S138" s="20"/>
      <c r="T138" s="20"/>
      <c r="U138" s="20"/>
      <c r="V138" s="20"/>
      <c r="W138" s="20"/>
      <c r="X138" s="20"/>
      <c r="Y138" s="20"/>
      <c r="Z138" s="20"/>
    </row>
    <row r="139" ht="23.25" customHeight="1" outlineLevel="1" spans="1:26">
      <c r="A139" s="244" t="s">
        <v>51</v>
      </c>
      <c r="B139" s="21" t="s">
        <v>486</v>
      </c>
      <c r="C139" s="16" t="s">
        <v>266</v>
      </c>
      <c r="D139" s="16" t="s">
        <v>130</v>
      </c>
      <c r="E139" s="16" t="s">
        <v>131</v>
      </c>
      <c r="F139" s="16" t="s">
        <v>411</v>
      </c>
      <c r="G139" s="16" t="s">
        <v>266</v>
      </c>
      <c r="H139" s="20">
        <v>3.293028</v>
      </c>
      <c r="I139" s="20">
        <v>3.293028</v>
      </c>
      <c r="J139" s="20"/>
      <c r="K139" s="20"/>
      <c r="L139" s="20"/>
      <c r="M139" s="20">
        <v>3.293028</v>
      </c>
      <c r="N139" s="20"/>
      <c r="O139" s="21"/>
      <c r="P139" s="21"/>
      <c r="Q139" s="20"/>
      <c r="R139" s="20"/>
      <c r="S139" s="20"/>
      <c r="T139" s="20"/>
      <c r="U139" s="20"/>
      <c r="V139" s="20"/>
      <c r="W139" s="20"/>
      <c r="X139" s="20"/>
      <c r="Y139" s="20"/>
      <c r="Z139" s="20"/>
    </row>
    <row r="140" ht="23.25" customHeight="1" outlineLevel="1" spans="1:26">
      <c r="A140" s="244" t="s">
        <v>51</v>
      </c>
      <c r="B140" s="21" t="s">
        <v>487</v>
      </c>
      <c r="C140" s="16" t="s">
        <v>313</v>
      </c>
      <c r="D140" s="16" t="s">
        <v>130</v>
      </c>
      <c r="E140" s="16" t="s">
        <v>131</v>
      </c>
      <c r="F140" s="16" t="s">
        <v>413</v>
      </c>
      <c r="G140" s="16" t="s">
        <v>313</v>
      </c>
      <c r="H140" s="20">
        <v>9.802441</v>
      </c>
      <c r="I140" s="20">
        <v>9.802441</v>
      </c>
      <c r="J140" s="20"/>
      <c r="K140" s="20"/>
      <c r="L140" s="20"/>
      <c r="M140" s="20">
        <v>9.802441</v>
      </c>
      <c r="N140" s="20"/>
      <c r="O140" s="21"/>
      <c r="P140" s="21"/>
      <c r="Q140" s="20"/>
      <c r="R140" s="20"/>
      <c r="S140" s="20"/>
      <c r="T140" s="20"/>
      <c r="U140" s="20"/>
      <c r="V140" s="20"/>
      <c r="W140" s="20"/>
      <c r="X140" s="20"/>
      <c r="Y140" s="20"/>
      <c r="Z140" s="20"/>
    </row>
    <row r="141" ht="23.25" customHeight="1" outlineLevel="1" spans="1:26">
      <c r="A141" s="244" t="s">
        <v>51</v>
      </c>
      <c r="B141" s="21" t="s">
        <v>487</v>
      </c>
      <c r="C141" s="16" t="s">
        <v>313</v>
      </c>
      <c r="D141" s="16" t="s">
        <v>85</v>
      </c>
      <c r="E141" s="16" t="s">
        <v>86</v>
      </c>
      <c r="F141" s="16" t="s">
        <v>413</v>
      </c>
      <c r="G141" s="16" t="s">
        <v>313</v>
      </c>
      <c r="H141" s="20">
        <v>6.186227</v>
      </c>
      <c r="I141" s="20">
        <v>6.186227</v>
      </c>
      <c r="J141" s="20"/>
      <c r="K141" s="20"/>
      <c r="L141" s="20"/>
      <c r="M141" s="20">
        <v>6.186227</v>
      </c>
      <c r="N141" s="20"/>
      <c r="O141" s="21"/>
      <c r="P141" s="21"/>
      <c r="Q141" s="20"/>
      <c r="R141" s="20"/>
      <c r="S141" s="20"/>
      <c r="T141" s="20"/>
      <c r="U141" s="20"/>
      <c r="V141" s="20"/>
      <c r="W141" s="20"/>
      <c r="X141" s="20"/>
      <c r="Y141" s="20"/>
      <c r="Z141" s="20"/>
    </row>
    <row r="142" ht="23.25" customHeight="1" outlineLevel="1" spans="1:26">
      <c r="A142" s="244" t="s">
        <v>51</v>
      </c>
      <c r="B142" s="21" t="s">
        <v>488</v>
      </c>
      <c r="C142" s="16" t="s">
        <v>315</v>
      </c>
      <c r="D142" s="16" t="s">
        <v>130</v>
      </c>
      <c r="E142" s="16" t="s">
        <v>131</v>
      </c>
      <c r="F142" s="16" t="s">
        <v>415</v>
      </c>
      <c r="G142" s="16" t="s">
        <v>315</v>
      </c>
      <c r="H142" s="20">
        <v>11.056051</v>
      </c>
      <c r="I142" s="20">
        <v>11.056051</v>
      </c>
      <c r="J142" s="20"/>
      <c r="K142" s="20"/>
      <c r="L142" s="20"/>
      <c r="M142" s="20">
        <v>11.056051</v>
      </c>
      <c r="N142" s="20"/>
      <c r="O142" s="21"/>
      <c r="P142" s="21"/>
      <c r="Q142" s="20"/>
      <c r="R142" s="20"/>
      <c r="S142" s="20"/>
      <c r="T142" s="20"/>
      <c r="U142" s="20"/>
      <c r="V142" s="20"/>
      <c r="W142" s="20"/>
      <c r="X142" s="20"/>
      <c r="Y142" s="20"/>
      <c r="Z142" s="20"/>
    </row>
    <row r="143" ht="23.25" customHeight="1" outlineLevel="1" spans="1:26">
      <c r="A143" s="244" t="s">
        <v>51</v>
      </c>
      <c r="B143" s="21" t="s">
        <v>488</v>
      </c>
      <c r="C143" s="16" t="s">
        <v>315</v>
      </c>
      <c r="D143" s="16" t="s">
        <v>85</v>
      </c>
      <c r="E143" s="16" t="s">
        <v>86</v>
      </c>
      <c r="F143" s="16" t="s">
        <v>415</v>
      </c>
      <c r="G143" s="16" t="s">
        <v>315</v>
      </c>
      <c r="H143" s="20">
        <v>6.509184</v>
      </c>
      <c r="I143" s="20">
        <v>6.509184</v>
      </c>
      <c r="J143" s="20"/>
      <c r="K143" s="20"/>
      <c r="L143" s="20"/>
      <c r="M143" s="20">
        <v>6.509184</v>
      </c>
      <c r="N143" s="20"/>
      <c r="O143" s="21"/>
      <c r="P143" s="21"/>
      <c r="Q143" s="20"/>
      <c r="R143" s="20"/>
      <c r="S143" s="20"/>
      <c r="T143" s="20"/>
      <c r="U143" s="20"/>
      <c r="V143" s="20"/>
      <c r="W143" s="20"/>
      <c r="X143" s="20"/>
      <c r="Y143" s="20"/>
      <c r="Z143" s="20"/>
    </row>
    <row r="144" ht="23.25" customHeight="1" outlineLevel="1" spans="1:26">
      <c r="A144" s="244" t="s">
        <v>51</v>
      </c>
      <c r="B144" s="21" t="s">
        <v>489</v>
      </c>
      <c r="C144" s="16" t="s">
        <v>274</v>
      </c>
      <c r="D144" s="16" t="s">
        <v>130</v>
      </c>
      <c r="E144" s="16" t="s">
        <v>131</v>
      </c>
      <c r="F144" s="16" t="s">
        <v>417</v>
      </c>
      <c r="G144" s="16" t="s">
        <v>274</v>
      </c>
      <c r="H144" s="20">
        <v>0.771638</v>
      </c>
      <c r="I144" s="20">
        <v>0.771638</v>
      </c>
      <c r="J144" s="20"/>
      <c r="K144" s="20"/>
      <c r="L144" s="20"/>
      <c r="M144" s="20">
        <v>0.771638</v>
      </c>
      <c r="N144" s="20"/>
      <c r="O144" s="21"/>
      <c r="P144" s="21"/>
      <c r="Q144" s="20"/>
      <c r="R144" s="20"/>
      <c r="S144" s="20"/>
      <c r="T144" s="20"/>
      <c r="U144" s="20"/>
      <c r="V144" s="20"/>
      <c r="W144" s="20"/>
      <c r="X144" s="20"/>
      <c r="Y144" s="20"/>
      <c r="Z144" s="20"/>
    </row>
    <row r="145" ht="23.25" customHeight="1" outlineLevel="1" spans="1:26">
      <c r="A145" s="244" t="s">
        <v>51</v>
      </c>
      <c r="B145" s="21" t="s">
        <v>489</v>
      </c>
      <c r="C145" s="16" t="s">
        <v>274</v>
      </c>
      <c r="D145" s="16" t="s">
        <v>130</v>
      </c>
      <c r="E145" s="16" t="s">
        <v>131</v>
      </c>
      <c r="F145" s="16" t="s">
        <v>417</v>
      </c>
      <c r="G145" s="16" t="s">
        <v>274</v>
      </c>
      <c r="H145" s="20">
        <v>4.629825</v>
      </c>
      <c r="I145" s="20">
        <v>4.629825</v>
      </c>
      <c r="J145" s="20"/>
      <c r="K145" s="20"/>
      <c r="L145" s="20"/>
      <c r="M145" s="20">
        <v>4.629825</v>
      </c>
      <c r="N145" s="20"/>
      <c r="O145" s="21"/>
      <c r="P145" s="21"/>
      <c r="Q145" s="20"/>
      <c r="R145" s="20"/>
      <c r="S145" s="20"/>
      <c r="T145" s="20"/>
      <c r="U145" s="20"/>
      <c r="V145" s="20"/>
      <c r="W145" s="20"/>
      <c r="X145" s="20"/>
      <c r="Y145" s="20"/>
      <c r="Z145" s="20"/>
    </row>
    <row r="146" ht="23.25" customHeight="1" outlineLevel="1" spans="1:26">
      <c r="A146" s="244" t="s">
        <v>51</v>
      </c>
      <c r="B146" s="21" t="s">
        <v>490</v>
      </c>
      <c r="C146" s="16" t="s">
        <v>419</v>
      </c>
      <c r="D146" s="16" t="s">
        <v>130</v>
      </c>
      <c r="E146" s="16" t="s">
        <v>131</v>
      </c>
      <c r="F146" s="16" t="s">
        <v>420</v>
      </c>
      <c r="G146" s="16" t="s">
        <v>318</v>
      </c>
      <c r="H146" s="20">
        <v>4.104</v>
      </c>
      <c r="I146" s="20">
        <v>4.104</v>
      </c>
      <c r="J146" s="20"/>
      <c r="K146" s="20"/>
      <c r="L146" s="20"/>
      <c r="M146" s="20">
        <v>4.104</v>
      </c>
      <c r="N146" s="20"/>
      <c r="O146" s="21"/>
      <c r="P146" s="21"/>
      <c r="Q146" s="20"/>
      <c r="R146" s="20"/>
      <c r="S146" s="20"/>
      <c r="T146" s="20"/>
      <c r="U146" s="20"/>
      <c r="V146" s="20"/>
      <c r="W146" s="20"/>
      <c r="X146" s="20"/>
      <c r="Y146" s="20"/>
      <c r="Z146" s="20"/>
    </row>
    <row r="147" ht="23.25" customHeight="1" outlineLevel="1" spans="1:26">
      <c r="A147" s="244" t="s">
        <v>51</v>
      </c>
      <c r="B147" s="21" t="s">
        <v>491</v>
      </c>
      <c r="C147" s="16" t="s">
        <v>422</v>
      </c>
      <c r="D147" s="16" t="s">
        <v>130</v>
      </c>
      <c r="E147" s="16" t="s">
        <v>131</v>
      </c>
      <c r="F147" s="16" t="s">
        <v>420</v>
      </c>
      <c r="G147" s="16" t="s">
        <v>318</v>
      </c>
      <c r="H147" s="20">
        <v>41.04</v>
      </c>
      <c r="I147" s="20">
        <v>41.04</v>
      </c>
      <c r="J147" s="20"/>
      <c r="K147" s="20"/>
      <c r="L147" s="20"/>
      <c r="M147" s="20">
        <v>41.04</v>
      </c>
      <c r="N147" s="20"/>
      <c r="O147" s="21"/>
      <c r="P147" s="21"/>
      <c r="Q147" s="20"/>
      <c r="R147" s="20"/>
      <c r="S147" s="20"/>
      <c r="T147" s="20"/>
      <c r="U147" s="20"/>
      <c r="V147" s="20"/>
      <c r="W147" s="20"/>
      <c r="X147" s="20"/>
      <c r="Y147" s="20"/>
      <c r="Z147" s="20"/>
    </row>
    <row r="148" ht="23.25" customHeight="1" outlineLevel="1" spans="1:26">
      <c r="A148" s="244" t="s">
        <v>51</v>
      </c>
      <c r="B148" s="21" t="s">
        <v>492</v>
      </c>
      <c r="C148" s="16" t="s">
        <v>429</v>
      </c>
      <c r="D148" s="16" t="s">
        <v>154</v>
      </c>
      <c r="E148" s="16" t="s">
        <v>155</v>
      </c>
      <c r="F148" s="16" t="s">
        <v>430</v>
      </c>
      <c r="G148" s="16" t="s">
        <v>270</v>
      </c>
      <c r="H148" s="20">
        <v>19.55718</v>
      </c>
      <c r="I148" s="20">
        <v>19.55718</v>
      </c>
      <c r="J148" s="20"/>
      <c r="K148" s="20"/>
      <c r="L148" s="20"/>
      <c r="M148" s="20">
        <v>19.55718</v>
      </c>
      <c r="N148" s="20"/>
      <c r="O148" s="21"/>
      <c r="P148" s="21"/>
      <c r="Q148" s="20"/>
      <c r="R148" s="20"/>
      <c r="S148" s="20"/>
      <c r="T148" s="20"/>
      <c r="U148" s="20"/>
      <c r="V148" s="20"/>
      <c r="W148" s="20"/>
      <c r="X148" s="20"/>
      <c r="Y148" s="20"/>
      <c r="Z148" s="20"/>
    </row>
    <row r="149" ht="23.25" customHeight="1" outlineLevel="1" spans="1:26">
      <c r="A149" s="244" t="s">
        <v>51</v>
      </c>
      <c r="B149" s="21" t="s">
        <v>493</v>
      </c>
      <c r="C149" s="16" t="s">
        <v>435</v>
      </c>
      <c r="D149" s="16" t="s">
        <v>154</v>
      </c>
      <c r="E149" s="16" t="s">
        <v>155</v>
      </c>
      <c r="F149" s="16" t="s">
        <v>430</v>
      </c>
      <c r="G149" s="16" t="s">
        <v>270</v>
      </c>
      <c r="H149" s="20">
        <v>15.234277</v>
      </c>
      <c r="I149" s="20">
        <v>15.234277</v>
      </c>
      <c r="J149" s="20"/>
      <c r="K149" s="20"/>
      <c r="L149" s="20"/>
      <c r="M149" s="20">
        <v>15.234277</v>
      </c>
      <c r="N149" s="20"/>
      <c r="O149" s="21"/>
      <c r="P149" s="21"/>
      <c r="Q149" s="20"/>
      <c r="R149" s="20"/>
      <c r="S149" s="20"/>
      <c r="T149" s="20"/>
      <c r="U149" s="20"/>
      <c r="V149" s="20"/>
      <c r="W149" s="20"/>
      <c r="X149" s="20"/>
      <c r="Y149" s="20"/>
      <c r="Z149" s="20"/>
    </row>
    <row r="150" ht="23.25" customHeight="1" outlineLevel="1" spans="1:26">
      <c r="A150" s="96" t="s">
        <v>53</v>
      </c>
      <c r="B150" s="21"/>
      <c r="C150" s="16"/>
      <c r="D150" s="16"/>
      <c r="E150" s="16"/>
      <c r="F150" s="16"/>
      <c r="G150" s="16"/>
      <c r="H150" s="20">
        <v>79480.383925</v>
      </c>
      <c r="I150" s="20">
        <v>1185.400825</v>
      </c>
      <c r="J150" s="20"/>
      <c r="K150" s="20"/>
      <c r="L150" s="20"/>
      <c r="M150" s="20">
        <v>79480.383925</v>
      </c>
      <c r="N150" s="20">
        <v>-78294.9831</v>
      </c>
      <c r="O150" s="21"/>
      <c r="P150" s="21"/>
      <c r="Q150" s="20"/>
      <c r="R150" s="20"/>
      <c r="S150" s="20"/>
      <c r="T150" s="20"/>
      <c r="U150" s="20">
        <v>78294.9831</v>
      </c>
      <c r="V150" s="20">
        <v>78294.9831</v>
      </c>
      <c r="W150" s="20"/>
      <c r="X150" s="20"/>
      <c r="Y150" s="20"/>
      <c r="Z150" s="20"/>
    </row>
    <row r="151" ht="23.25" customHeight="1" outlineLevel="1" spans="1:26">
      <c r="A151" s="244" t="s">
        <v>53</v>
      </c>
      <c r="B151" s="21" t="s">
        <v>494</v>
      </c>
      <c r="C151" s="16" t="s">
        <v>370</v>
      </c>
      <c r="D151" s="16" t="s">
        <v>114</v>
      </c>
      <c r="E151" s="16" t="s">
        <v>115</v>
      </c>
      <c r="F151" s="16" t="s">
        <v>368</v>
      </c>
      <c r="G151" s="16" t="s">
        <v>250</v>
      </c>
      <c r="H151" s="20">
        <v>888</v>
      </c>
      <c r="I151" s="20">
        <v>888</v>
      </c>
      <c r="J151" s="20"/>
      <c r="K151" s="20"/>
      <c r="L151" s="20"/>
      <c r="M151" s="20">
        <v>888</v>
      </c>
      <c r="N151" s="20"/>
      <c r="O151" s="21"/>
      <c r="P151" s="21"/>
      <c r="Q151" s="20"/>
      <c r="R151" s="20"/>
      <c r="S151" s="20"/>
      <c r="T151" s="20"/>
      <c r="U151" s="20"/>
      <c r="V151" s="20"/>
      <c r="W151" s="20"/>
      <c r="X151" s="20"/>
      <c r="Y151" s="20"/>
      <c r="Z151" s="20"/>
    </row>
    <row r="152" ht="23.25" customHeight="1" outlineLevel="1" spans="1:26">
      <c r="A152" s="244" t="s">
        <v>53</v>
      </c>
      <c r="B152" s="21" t="s">
        <v>495</v>
      </c>
      <c r="C152" s="16" t="s">
        <v>405</v>
      </c>
      <c r="D152" s="16" t="s">
        <v>87</v>
      </c>
      <c r="E152" s="16" t="s">
        <v>88</v>
      </c>
      <c r="F152" s="16" t="s">
        <v>401</v>
      </c>
      <c r="G152" s="16" t="s">
        <v>283</v>
      </c>
      <c r="H152" s="20">
        <v>0.924714</v>
      </c>
      <c r="I152" s="20">
        <v>0.924714</v>
      </c>
      <c r="J152" s="20"/>
      <c r="K152" s="20"/>
      <c r="L152" s="20"/>
      <c r="M152" s="20">
        <v>0.924714</v>
      </c>
      <c r="N152" s="20"/>
      <c r="O152" s="21"/>
      <c r="P152" s="21"/>
      <c r="Q152" s="20"/>
      <c r="R152" s="20"/>
      <c r="S152" s="20"/>
      <c r="T152" s="20"/>
      <c r="U152" s="20"/>
      <c r="V152" s="20"/>
      <c r="W152" s="20"/>
      <c r="X152" s="20"/>
      <c r="Y152" s="20"/>
      <c r="Z152" s="20"/>
    </row>
    <row r="153" ht="23.25" customHeight="1" outlineLevel="1" spans="1:26">
      <c r="A153" s="244" t="s">
        <v>53</v>
      </c>
      <c r="B153" s="21" t="s">
        <v>496</v>
      </c>
      <c r="C153" s="16" t="s">
        <v>407</v>
      </c>
      <c r="D153" s="16" t="s">
        <v>87</v>
      </c>
      <c r="E153" s="16" t="s">
        <v>88</v>
      </c>
      <c r="F153" s="16" t="s">
        <v>401</v>
      </c>
      <c r="G153" s="16" t="s">
        <v>283</v>
      </c>
      <c r="H153" s="20">
        <v>22.593546</v>
      </c>
      <c r="I153" s="20">
        <v>22.593546</v>
      </c>
      <c r="J153" s="20"/>
      <c r="K153" s="20"/>
      <c r="L153" s="20"/>
      <c r="M153" s="20">
        <v>22.593546</v>
      </c>
      <c r="N153" s="20"/>
      <c r="O153" s="21"/>
      <c r="P153" s="21"/>
      <c r="Q153" s="20"/>
      <c r="R153" s="20"/>
      <c r="S153" s="20"/>
      <c r="T153" s="20"/>
      <c r="U153" s="20"/>
      <c r="V153" s="20"/>
      <c r="W153" s="20"/>
      <c r="X153" s="20"/>
      <c r="Y153" s="20"/>
      <c r="Z153" s="20"/>
    </row>
    <row r="154" ht="23.25" customHeight="1" outlineLevel="1" spans="1:26">
      <c r="A154" s="244" t="s">
        <v>53</v>
      </c>
      <c r="B154" s="21" t="s">
        <v>496</v>
      </c>
      <c r="C154" s="16" t="s">
        <v>407</v>
      </c>
      <c r="D154" s="16" t="s">
        <v>93</v>
      </c>
      <c r="E154" s="16" t="s">
        <v>94</v>
      </c>
      <c r="F154" s="16" t="s">
        <v>401</v>
      </c>
      <c r="G154" s="16" t="s">
        <v>283</v>
      </c>
      <c r="H154" s="20">
        <v>2.546404</v>
      </c>
      <c r="I154" s="20">
        <v>2.546404</v>
      </c>
      <c r="J154" s="20"/>
      <c r="K154" s="20"/>
      <c r="L154" s="20"/>
      <c r="M154" s="20">
        <v>2.546404</v>
      </c>
      <c r="N154" s="20"/>
      <c r="O154" s="21"/>
      <c r="P154" s="21"/>
      <c r="Q154" s="20"/>
      <c r="R154" s="20"/>
      <c r="S154" s="20"/>
      <c r="T154" s="20"/>
      <c r="U154" s="20"/>
      <c r="V154" s="20"/>
      <c r="W154" s="20"/>
      <c r="X154" s="20"/>
      <c r="Y154" s="20"/>
      <c r="Z154" s="20"/>
    </row>
    <row r="155" ht="23.25" customHeight="1" outlineLevel="1" spans="1:26">
      <c r="A155" s="244" t="s">
        <v>53</v>
      </c>
      <c r="B155" s="21" t="s">
        <v>497</v>
      </c>
      <c r="C155" s="16" t="s">
        <v>313</v>
      </c>
      <c r="D155" s="16" t="s">
        <v>87</v>
      </c>
      <c r="E155" s="16" t="s">
        <v>88</v>
      </c>
      <c r="F155" s="16" t="s">
        <v>413</v>
      </c>
      <c r="G155" s="16" t="s">
        <v>313</v>
      </c>
      <c r="H155" s="20">
        <v>72.628691</v>
      </c>
      <c r="I155" s="20">
        <v>72.628691</v>
      </c>
      <c r="J155" s="20"/>
      <c r="K155" s="20"/>
      <c r="L155" s="20"/>
      <c r="M155" s="20">
        <v>72.628691</v>
      </c>
      <c r="N155" s="20"/>
      <c r="O155" s="21"/>
      <c r="P155" s="21"/>
      <c r="Q155" s="20"/>
      <c r="R155" s="20"/>
      <c r="S155" s="20"/>
      <c r="T155" s="20"/>
      <c r="U155" s="20"/>
      <c r="V155" s="20"/>
      <c r="W155" s="20"/>
      <c r="X155" s="20"/>
      <c r="Y155" s="20"/>
      <c r="Z155" s="20"/>
    </row>
    <row r="156" ht="23.25" customHeight="1" outlineLevel="1" spans="1:26">
      <c r="A156" s="244" t="s">
        <v>53</v>
      </c>
      <c r="B156" s="21" t="s">
        <v>497</v>
      </c>
      <c r="C156" s="16" t="s">
        <v>313</v>
      </c>
      <c r="D156" s="16" t="s">
        <v>93</v>
      </c>
      <c r="E156" s="16" t="s">
        <v>94</v>
      </c>
      <c r="F156" s="16" t="s">
        <v>413</v>
      </c>
      <c r="G156" s="16" t="s">
        <v>313</v>
      </c>
      <c r="H156" s="20">
        <v>8.720542</v>
      </c>
      <c r="I156" s="20">
        <v>8.720542</v>
      </c>
      <c r="J156" s="20"/>
      <c r="K156" s="20"/>
      <c r="L156" s="20"/>
      <c r="M156" s="20">
        <v>8.720542</v>
      </c>
      <c r="N156" s="20"/>
      <c r="O156" s="21"/>
      <c r="P156" s="21"/>
      <c r="Q156" s="20"/>
      <c r="R156" s="20"/>
      <c r="S156" s="20"/>
      <c r="T156" s="20"/>
      <c r="U156" s="20"/>
      <c r="V156" s="20"/>
      <c r="W156" s="20"/>
      <c r="X156" s="20"/>
      <c r="Y156" s="20"/>
      <c r="Z156" s="20"/>
    </row>
    <row r="157" ht="23.25" customHeight="1" outlineLevel="1" spans="1:26">
      <c r="A157" s="244" t="s">
        <v>53</v>
      </c>
      <c r="B157" s="21" t="s">
        <v>498</v>
      </c>
      <c r="C157" s="16" t="s">
        <v>315</v>
      </c>
      <c r="D157" s="16" t="s">
        <v>87</v>
      </c>
      <c r="E157" s="16" t="s">
        <v>88</v>
      </c>
      <c r="F157" s="16" t="s">
        <v>415</v>
      </c>
      <c r="G157" s="16" t="s">
        <v>315</v>
      </c>
      <c r="H157" s="20">
        <v>1.52838</v>
      </c>
      <c r="I157" s="20">
        <v>1.52838</v>
      </c>
      <c r="J157" s="20"/>
      <c r="K157" s="20"/>
      <c r="L157" s="20"/>
      <c r="M157" s="20">
        <v>1.52838</v>
      </c>
      <c r="N157" s="20"/>
      <c r="O157" s="21"/>
      <c r="P157" s="21"/>
      <c r="Q157" s="20"/>
      <c r="R157" s="20"/>
      <c r="S157" s="20"/>
      <c r="T157" s="20"/>
      <c r="U157" s="20"/>
      <c r="V157" s="20"/>
      <c r="W157" s="20"/>
      <c r="X157" s="20"/>
      <c r="Y157" s="20"/>
      <c r="Z157" s="20"/>
    </row>
    <row r="158" ht="23.25" customHeight="1" outlineLevel="1" spans="1:26">
      <c r="A158" s="244" t="s">
        <v>53</v>
      </c>
      <c r="B158" s="21" t="s">
        <v>498</v>
      </c>
      <c r="C158" s="16" t="s">
        <v>315</v>
      </c>
      <c r="D158" s="16" t="s">
        <v>87</v>
      </c>
      <c r="E158" s="16" t="s">
        <v>88</v>
      </c>
      <c r="F158" s="16" t="s">
        <v>415</v>
      </c>
      <c r="G158" s="16" t="s">
        <v>315</v>
      </c>
      <c r="H158" s="20">
        <v>76.516683</v>
      </c>
      <c r="I158" s="20">
        <v>76.516683</v>
      </c>
      <c r="J158" s="20"/>
      <c r="K158" s="20"/>
      <c r="L158" s="20"/>
      <c r="M158" s="20">
        <v>76.516683</v>
      </c>
      <c r="N158" s="20"/>
      <c r="O158" s="21"/>
      <c r="P158" s="21"/>
      <c r="Q158" s="20"/>
      <c r="R158" s="20"/>
      <c r="S158" s="20"/>
      <c r="T158" s="20"/>
      <c r="U158" s="20"/>
      <c r="V158" s="20"/>
      <c r="W158" s="20"/>
      <c r="X158" s="20"/>
      <c r="Y158" s="20"/>
      <c r="Z158" s="20"/>
    </row>
    <row r="159" ht="23.25" customHeight="1" outlineLevel="1" spans="1:26">
      <c r="A159" s="244" t="s">
        <v>53</v>
      </c>
      <c r="B159" s="21" t="s">
        <v>498</v>
      </c>
      <c r="C159" s="16" t="s">
        <v>315</v>
      </c>
      <c r="D159" s="16" t="s">
        <v>93</v>
      </c>
      <c r="E159" s="16" t="s">
        <v>94</v>
      </c>
      <c r="F159" s="16" t="s">
        <v>415</v>
      </c>
      <c r="G159" s="16" t="s">
        <v>315</v>
      </c>
      <c r="H159" s="20">
        <v>9.437677</v>
      </c>
      <c r="I159" s="20">
        <v>9.437677</v>
      </c>
      <c r="J159" s="20"/>
      <c r="K159" s="20"/>
      <c r="L159" s="20"/>
      <c r="M159" s="20">
        <v>9.437677</v>
      </c>
      <c r="N159" s="20"/>
      <c r="O159" s="21"/>
      <c r="P159" s="21"/>
      <c r="Q159" s="20"/>
      <c r="R159" s="20"/>
      <c r="S159" s="20"/>
      <c r="T159" s="20"/>
      <c r="U159" s="20"/>
      <c r="V159" s="20"/>
      <c r="W159" s="20"/>
      <c r="X159" s="20"/>
      <c r="Y159" s="20"/>
      <c r="Z159" s="20"/>
    </row>
    <row r="160" ht="23.25" customHeight="1" outlineLevel="1" spans="1:26">
      <c r="A160" s="244" t="s">
        <v>53</v>
      </c>
      <c r="B160" s="21" t="s">
        <v>499</v>
      </c>
      <c r="C160" s="16" t="s">
        <v>322</v>
      </c>
      <c r="D160" s="16" t="s">
        <v>87</v>
      </c>
      <c r="E160" s="16" t="s">
        <v>88</v>
      </c>
      <c r="F160" s="16" t="s">
        <v>424</v>
      </c>
      <c r="G160" s="16" t="s">
        <v>322</v>
      </c>
      <c r="H160" s="20">
        <v>3.7254</v>
      </c>
      <c r="I160" s="20">
        <v>3.7254</v>
      </c>
      <c r="J160" s="20"/>
      <c r="K160" s="20"/>
      <c r="L160" s="20"/>
      <c r="M160" s="20">
        <v>3.7254</v>
      </c>
      <c r="N160" s="20"/>
      <c r="O160" s="21"/>
      <c r="P160" s="21"/>
      <c r="Q160" s="20"/>
      <c r="R160" s="20"/>
      <c r="S160" s="20"/>
      <c r="T160" s="20"/>
      <c r="U160" s="20"/>
      <c r="V160" s="20"/>
      <c r="W160" s="20"/>
      <c r="X160" s="20"/>
      <c r="Y160" s="20"/>
      <c r="Z160" s="20"/>
    </row>
    <row r="161" ht="23.25" customHeight="1" outlineLevel="1" spans="1:26">
      <c r="A161" s="244" t="s">
        <v>53</v>
      </c>
      <c r="B161" s="21" t="s">
        <v>499</v>
      </c>
      <c r="C161" s="16" t="s">
        <v>322</v>
      </c>
      <c r="D161" s="16" t="s">
        <v>87</v>
      </c>
      <c r="E161" s="16" t="s">
        <v>88</v>
      </c>
      <c r="F161" s="16" t="s">
        <v>424</v>
      </c>
      <c r="G161" s="16" t="s">
        <v>322</v>
      </c>
      <c r="H161" s="20">
        <v>56.6952</v>
      </c>
      <c r="I161" s="20">
        <v>56.6952</v>
      </c>
      <c r="J161" s="20"/>
      <c r="K161" s="20"/>
      <c r="L161" s="20"/>
      <c r="M161" s="20">
        <v>56.6952</v>
      </c>
      <c r="N161" s="20"/>
      <c r="O161" s="21"/>
      <c r="P161" s="21"/>
      <c r="Q161" s="20"/>
      <c r="R161" s="20"/>
      <c r="S161" s="20"/>
      <c r="T161" s="20"/>
      <c r="U161" s="20"/>
      <c r="V161" s="20"/>
      <c r="W161" s="20"/>
      <c r="X161" s="20"/>
      <c r="Y161" s="20"/>
      <c r="Z161" s="20"/>
    </row>
    <row r="162" ht="23.25" customHeight="1" outlineLevel="1" spans="1:26">
      <c r="A162" s="244" t="s">
        <v>53</v>
      </c>
      <c r="B162" s="21" t="s">
        <v>499</v>
      </c>
      <c r="C162" s="16" t="s">
        <v>322</v>
      </c>
      <c r="D162" s="16" t="s">
        <v>87</v>
      </c>
      <c r="E162" s="16" t="s">
        <v>88</v>
      </c>
      <c r="F162" s="16" t="s">
        <v>427</v>
      </c>
      <c r="G162" s="16" t="s">
        <v>324</v>
      </c>
      <c r="H162" s="20">
        <v>9.6</v>
      </c>
      <c r="I162" s="20">
        <v>9.6</v>
      </c>
      <c r="J162" s="20"/>
      <c r="K162" s="20"/>
      <c r="L162" s="20"/>
      <c r="M162" s="20">
        <v>9.6</v>
      </c>
      <c r="N162" s="20"/>
      <c r="O162" s="21"/>
      <c r="P162" s="21"/>
      <c r="Q162" s="20"/>
      <c r="R162" s="20"/>
      <c r="S162" s="20"/>
      <c r="T162" s="20"/>
      <c r="U162" s="20"/>
      <c r="V162" s="20"/>
      <c r="W162" s="20"/>
      <c r="X162" s="20"/>
      <c r="Y162" s="20"/>
      <c r="Z162" s="20"/>
    </row>
    <row r="163" ht="23.25" customHeight="1" outlineLevel="1" spans="1:26">
      <c r="A163" s="244" t="s">
        <v>53</v>
      </c>
      <c r="B163" s="21" t="s">
        <v>500</v>
      </c>
      <c r="C163" s="16" t="s">
        <v>426</v>
      </c>
      <c r="D163" s="16" t="s">
        <v>97</v>
      </c>
      <c r="E163" s="16" t="s">
        <v>98</v>
      </c>
      <c r="F163" s="16" t="s">
        <v>427</v>
      </c>
      <c r="G163" s="16" t="s">
        <v>324</v>
      </c>
      <c r="H163" s="20">
        <v>12.483588</v>
      </c>
      <c r="I163" s="20">
        <v>12.483588</v>
      </c>
      <c r="J163" s="20"/>
      <c r="K163" s="20"/>
      <c r="L163" s="20"/>
      <c r="M163" s="20">
        <v>12.483588</v>
      </c>
      <c r="N163" s="20"/>
      <c r="O163" s="21"/>
      <c r="P163" s="21"/>
      <c r="Q163" s="20"/>
      <c r="R163" s="20"/>
      <c r="S163" s="20"/>
      <c r="T163" s="20"/>
      <c r="U163" s="20"/>
      <c r="V163" s="20"/>
      <c r="W163" s="20"/>
      <c r="X163" s="20"/>
      <c r="Y163" s="20"/>
      <c r="Z163" s="20"/>
    </row>
    <row r="164" ht="23.25" customHeight="1" outlineLevel="1" spans="1:26">
      <c r="A164" s="244" t="s">
        <v>53</v>
      </c>
      <c r="B164" s="21" t="s">
        <v>501</v>
      </c>
      <c r="C164" s="16" t="s">
        <v>502</v>
      </c>
      <c r="D164" s="16" t="s">
        <v>152</v>
      </c>
      <c r="E164" s="16" t="s">
        <v>153</v>
      </c>
      <c r="F164" s="16" t="s">
        <v>433</v>
      </c>
      <c r="G164" s="16" t="s">
        <v>325</v>
      </c>
      <c r="H164" s="20">
        <v>20</v>
      </c>
      <c r="I164" s="20">
        <v>20</v>
      </c>
      <c r="J164" s="20"/>
      <c r="K164" s="20"/>
      <c r="L164" s="20"/>
      <c r="M164" s="20">
        <v>20</v>
      </c>
      <c r="N164" s="20"/>
      <c r="O164" s="21"/>
      <c r="P164" s="21"/>
      <c r="Q164" s="20"/>
      <c r="R164" s="20"/>
      <c r="S164" s="20"/>
      <c r="T164" s="20"/>
      <c r="U164" s="20"/>
      <c r="V164" s="20"/>
      <c r="W164" s="20"/>
      <c r="X164" s="20"/>
      <c r="Y164" s="20"/>
      <c r="Z164" s="20"/>
    </row>
    <row r="165" ht="23.25" customHeight="1" outlineLevel="1" spans="1:26">
      <c r="A165" s="244" t="s">
        <v>53</v>
      </c>
      <c r="B165" s="21" t="s">
        <v>503</v>
      </c>
      <c r="C165" s="16" t="s">
        <v>504</v>
      </c>
      <c r="D165" s="16" t="s">
        <v>114</v>
      </c>
      <c r="E165" s="16" t="s">
        <v>115</v>
      </c>
      <c r="F165" s="16" t="s">
        <v>368</v>
      </c>
      <c r="G165" s="16" t="s">
        <v>250</v>
      </c>
      <c r="H165" s="20">
        <v>936.4126</v>
      </c>
      <c r="I165" s="20"/>
      <c r="J165" s="20"/>
      <c r="K165" s="20"/>
      <c r="L165" s="20"/>
      <c r="M165" s="20">
        <v>936.4126</v>
      </c>
      <c r="N165" s="20">
        <v>-936.4126</v>
      </c>
      <c r="O165" s="21"/>
      <c r="P165" s="21"/>
      <c r="Q165" s="20"/>
      <c r="R165" s="20"/>
      <c r="S165" s="20"/>
      <c r="T165" s="20"/>
      <c r="U165" s="20">
        <v>936.4126</v>
      </c>
      <c r="V165" s="20">
        <v>936.4126</v>
      </c>
      <c r="W165" s="20"/>
      <c r="X165" s="20"/>
      <c r="Y165" s="20"/>
      <c r="Z165" s="20"/>
    </row>
    <row r="166" ht="23.25" customHeight="1" outlineLevel="1" spans="1:26">
      <c r="A166" s="244" t="s">
        <v>53</v>
      </c>
      <c r="B166" s="21" t="s">
        <v>503</v>
      </c>
      <c r="C166" s="16" t="s">
        <v>504</v>
      </c>
      <c r="D166" s="16" t="s">
        <v>114</v>
      </c>
      <c r="E166" s="16" t="s">
        <v>115</v>
      </c>
      <c r="F166" s="16" t="s">
        <v>368</v>
      </c>
      <c r="G166" s="16" t="s">
        <v>250</v>
      </c>
      <c r="H166" s="20">
        <v>2913.505</v>
      </c>
      <c r="I166" s="20"/>
      <c r="J166" s="20"/>
      <c r="K166" s="20"/>
      <c r="L166" s="20"/>
      <c r="M166" s="20">
        <v>2913.505</v>
      </c>
      <c r="N166" s="20">
        <v>-2913.505</v>
      </c>
      <c r="O166" s="21"/>
      <c r="P166" s="21"/>
      <c r="Q166" s="20"/>
      <c r="R166" s="20"/>
      <c r="S166" s="20"/>
      <c r="T166" s="20"/>
      <c r="U166" s="20">
        <v>2913.505</v>
      </c>
      <c r="V166" s="20">
        <v>2913.505</v>
      </c>
      <c r="W166" s="20"/>
      <c r="X166" s="20"/>
      <c r="Y166" s="20"/>
      <c r="Z166" s="20"/>
    </row>
    <row r="167" ht="23.25" customHeight="1" outlineLevel="1" spans="1:26">
      <c r="A167" s="244" t="s">
        <v>53</v>
      </c>
      <c r="B167" s="21" t="s">
        <v>503</v>
      </c>
      <c r="C167" s="16" t="s">
        <v>504</v>
      </c>
      <c r="D167" s="16" t="s">
        <v>114</v>
      </c>
      <c r="E167" s="16" t="s">
        <v>115</v>
      </c>
      <c r="F167" s="16" t="s">
        <v>368</v>
      </c>
      <c r="G167" s="16" t="s">
        <v>250</v>
      </c>
      <c r="H167" s="20">
        <v>3867.3062</v>
      </c>
      <c r="I167" s="20"/>
      <c r="J167" s="20"/>
      <c r="K167" s="20"/>
      <c r="L167" s="20"/>
      <c r="M167" s="20">
        <v>3867.3062</v>
      </c>
      <c r="N167" s="20">
        <v>-3867.3062</v>
      </c>
      <c r="O167" s="21"/>
      <c r="P167" s="21"/>
      <c r="Q167" s="20"/>
      <c r="R167" s="20"/>
      <c r="S167" s="20"/>
      <c r="T167" s="20"/>
      <c r="U167" s="20">
        <v>3867.3062</v>
      </c>
      <c r="V167" s="20">
        <v>3867.3062</v>
      </c>
      <c r="W167" s="20"/>
      <c r="X167" s="20"/>
      <c r="Y167" s="20"/>
      <c r="Z167" s="20"/>
    </row>
    <row r="168" ht="23.25" customHeight="1" outlineLevel="1" spans="1:26">
      <c r="A168" s="244" t="s">
        <v>53</v>
      </c>
      <c r="B168" s="21" t="s">
        <v>503</v>
      </c>
      <c r="C168" s="16" t="s">
        <v>504</v>
      </c>
      <c r="D168" s="16" t="s">
        <v>114</v>
      </c>
      <c r="E168" s="16" t="s">
        <v>115</v>
      </c>
      <c r="F168" s="16" t="s">
        <v>368</v>
      </c>
      <c r="G168" s="16" t="s">
        <v>250</v>
      </c>
      <c r="H168" s="20">
        <v>5964.9593</v>
      </c>
      <c r="I168" s="20"/>
      <c r="J168" s="20"/>
      <c r="K168" s="20"/>
      <c r="L168" s="20"/>
      <c r="M168" s="20">
        <v>5964.9593</v>
      </c>
      <c r="N168" s="20">
        <v>-5964.9593</v>
      </c>
      <c r="O168" s="21"/>
      <c r="P168" s="21"/>
      <c r="Q168" s="20"/>
      <c r="R168" s="20"/>
      <c r="S168" s="20"/>
      <c r="T168" s="20"/>
      <c r="U168" s="20">
        <v>5964.9593</v>
      </c>
      <c r="V168" s="20">
        <v>5964.9593</v>
      </c>
      <c r="W168" s="20"/>
      <c r="X168" s="20"/>
      <c r="Y168" s="20"/>
      <c r="Z168" s="20"/>
    </row>
    <row r="169" ht="23.25" customHeight="1" outlineLevel="1" spans="1:26">
      <c r="A169" s="244" t="s">
        <v>53</v>
      </c>
      <c r="B169" s="21" t="s">
        <v>503</v>
      </c>
      <c r="C169" s="16" t="s">
        <v>504</v>
      </c>
      <c r="D169" s="16" t="s">
        <v>114</v>
      </c>
      <c r="E169" s="16" t="s">
        <v>115</v>
      </c>
      <c r="F169" s="16" t="s">
        <v>368</v>
      </c>
      <c r="G169" s="16" t="s">
        <v>250</v>
      </c>
      <c r="H169" s="20">
        <v>11755.7078</v>
      </c>
      <c r="I169" s="20"/>
      <c r="J169" s="20"/>
      <c r="K169" s="20"/>
      <c r="L169" s="20"/>
      <c r="M169" s="20">
        <v>11755.7078</v>
      </c>
      <c r="N169" s="20">
        <v>-11755.7078</v>
      </c>
      <c r="O169" s="21"/>
      <c r="P169" s="21"/>
      <c r="Q169" s="20"/>
      <c r="R169" s="20"/>
      <c r="S169" s="20"/>
      <c r="T169" s="20"/>
      <c r="U169" s="20">
        <v>11755.7078</v>
      </c>
      <c r="V169" s="20">
        <v>11755.7078</v>
      </c>
      <c r="W169" s="20"/>
      <c r="X169" s="20"/>
      <c r="Y169" s="20"/>
      <c r="Z169" s="20"/>
    </row>
    <row r="170" ht="23.25" customHeight="1" outlineLevel="1" spans="1:26">
      <c r="A170" s="244" t="s">
        <v>53</v>
      </c>
      <c r="B170" s="21" t="s">
        <v>503</v>
      </c>
      <c r="C170" s="16" t="s">
        <v>504</v>
      </c>
      <c r="D170" s="16" t="s">
        <v>114</v>
      </c>
      <c r="E170" s="16" t="s">
        <v>115</v>
      </c>
      <c r="F170" s="16" t="s">
        <v>371</v>
      </c>
      <c r="G170" s="16" t="s">
        <v>253</v>
      </c>
      <c r="H170" s="20">
        <v>2773.1654</v>
      </c>
      <c r="I170" s="20"/>
      <c r="J170" s="20"/>
      <c r="K170" s="20"/>
      <c r="L170" s="20"/>
      <c r="M170" s="20">
        <v>2773.1654</v>
      </c>
      <c r="N170" s="20">
        <v>-2773.1654</v>
      </c>
      <c r="O170" s="21"/>
      <c r="P170" s="21"/>
      <c r="Q170" s="20"/>
      <c r="R170" s="20"/>
      <c r="S170" s="20"/>
      <c r="T170" s="20"/>
      <c r="U170" s="20">
        <v>2773.1654</v>
      </c>
      <c r="V170" s="20">
        <v>2773.1654</v>
      </c>
      <c r="W170" s="20"/>
      <c r="X170" s="20"/>
      <c r="Y170" s="20"/>
      <c r="Z170" s="20"/>
    </row>
    <row r="171" ht="23.25" customHeight="1" outlineLevel="1" spans="1:26">
      <c r="A171" s="244" t="s">
        <v>53</v>
      </c>
      <c r="B171" s="21" t="s">
        <v>503</v>
      </c>
      <c r="C171" s="16" t="s">
        <v>504</v>
      </c>
      <c r="D171" s="16" t="s">
        <v>114</v>
      </c>
      <c r="E171" s="16" t="s">
        <v>115</v>
      </c>
      <c r="F171" s="16" t="s">
        <v>377</v>
      </c>
      <c r="G171" s="16" t="s">
        <v>259</v>
      </c>
      <c r="H171" s="20">
        <v>49131.2675</v>
      </c>
      <c r="I171" s="20"/>
      <c r="J171" s="20"/>
      <c r="K171" s="20"/>
      <c r="L171" s="20"/>
      <c r="M171" s="20">
        <v>49131.2675</v>
      </c>
      <c r="N171" s="20">
        <v>-49131.2675</v>
      </c>
      <c r="O171" s="21"/>
      <c r="P171" s="21"/>
      <c r="Q171" s="20"/>
      <c r="R171" s="20"/>
      <c r="S171" s="20"/>
      <c r="T171" s="20"/>
      <c r="U171" s="20">
        <v>49131.2675</v>
      </c>
      <c r="V171" s="20">
        <v>49131.2675</v>
      </c>
      <c r="W171" s="20"/>
      <c r="X171" s="20"/>
      <c r="Y171" s="20"/>
      <c r="Z171" s="20"/>
    </row>
    <row r="172" ht="23.25" customHeight="1" outlineLevel="1" spans="1:26">
      <c r="A172" s="244" t="s">
        <v>53</v>
      </c>
      <c r="B172" s="21" t="s">
        <v>503</v>
      </c>
      <c r="C172" s="16" t="s">
        <v>504</v>
      </c>
      <c r="D172" s="16" t="s">
        <v>114</v>
      </c>
      <c r="E172" s="16" t="s">
        <v>115</v>
      </c>
      <c r="F172" s="16" t="s">
        <v>386</v>
      </c>
      <c r="G172" s="16" t="s">
        <v>273</v>
      </c>
      <c r="H172" s="20">
        <v>260.2503</v>
      </c>
      <c r="I172" s="20"/>
      <c r="J172" s="20"/>
      <c r="K172" s="20"/>
      <c r="L172" s="20"/>
      <c r="M172" s="20">
        <v>260.2503</v>
      </c>
      <c r="N172" s="20">
        <v>-260.2503</v>
      </c>
      <c r="O172" s="21"/>
      <c r="P172" s="21"/>
      <c r="Q172" s="20"/>
      <c r="R172" s="20"/>
      <c r="S172" s="20"/>
      <c r="T172" s="20"/>
      <c r="U172" s="20">
        <v>260.2503</v>
      </c>
      <c r="V172" s="20">
        <v>260.2503</v>
      </c>
      <c r="W172" s="20"/>
      <c r="X172" s="20"/>
      <c r="Y172" s="20"/>
      <c r="Z172" s="20"/>
    </row>
    <row r="173" ht="23.25" customHeight="1" outlineLevel="1" spans="1:26">
      <c r="A173" s="244" t="s">
        <v>53</v>
      </c>
      <c r="B173" s="21" t="s">
        <v>503</v>
      </c>
      <c r="C173" s="16" t="s">
        <v>504</v>
      </c>
      <c r="D173" s="16" t="s">
        <v>114</v>
      </c>
      <c r="E173" s="16" t="s">
        <v>115</v>
      </c>
      <c r="F173" s="16" t="s">
        <v>471</v>
      </c>
      <c r="G173" s="16" t="s">
        <v>277</v>
      </c>
      <c r="H173" s="20">
        <v>692.409</v>
      </c>
      <c r="I173" s="20"/>
      <c r="J173" s="20"/>
      <c r="K173" s="20"/>
      <c r="L173" s="20"/>
      <c r="M173" s="20">
        <v>692.409</v>
      </c>
      <c r="N173" s="20">
        <v>-692.409</v>
      </c>
      <c r="O173" s="21"/>
      <c r="P173" s="21"/>
      <c r="Q173" s="20"/>
      <c r="R173" s="20"/>
      <c r="S173" s="20"/>
      <c r="T173" s="20"/>
      <c r="U173" s="20">
        <v>692.409</v>
      </c>
      <c r="V173" s="20">
        <v>692.409</v>
      </c>
      <c r="W173" s="20"/>
      <c r="X173" s="20"/>
      <c r="Y173" s="20"/>
      <c r="Z173" s="20"/>
    </row>
    <row r="174" ht="23.25" customHeight="1" outlineLevel="1" spans="1:26">
      <c r="A174" s="96" t="s">
        <v>55</v>
      </c>
      <c r="B174" s="21"/>
      <c r="C174" s="16"/>
      <c r="D174" s="16"/>
      <c r="E174" s="16"/>
      <c r="F174" s="16"/>
      <c r="G174" s="16"/>
      <c r="H174" s="20">
        <v>33886.069742</v>
      </c>
      <c r="I174" s="20">
        <v>586.069742</v>
      </c>
      <c r="J174" s="20"/>
      <c r="K174" s="20"/>
      <c r="L174" s="20"/>
      <c r="M174" s="20">
        <v>33886.069742</v>
      </c>
      <c r="N174" s="20">
        <v>-33300</v>
      </c>
      <c r="O174" s="21"/>
      <c r="P174" s="21"/>
      <c r="Q174" s="20"/>
      <c r="R174" s="20"/>
      <c r="S174" s="20"/>
      <c r="T174" s="20"/>
      <c r="U174" s="20">
        <v>33300</v>
      </c>
      <c r="V174" s="20">
        <v>33300</v>
      </c>
      <c r="W174" s="20"/>
      <c r="X174" s="20"/>
      <c r="Y174" s="20"/>
      <c r="Z174" s="20"/>
    </row>
    <row r="175" ht="23.25" customHeight="1" outlineLevel="1" spans="1:26">
      <c r="A175" s="244" t="s">
        <v>55</v>
      </c>
      <c r="B175" s="21" t="s">
        <v>505</v>
      </c>
      <c r="C175" s="16" t="s">
        <v>370</v>
      </c>
      <c r="D175" s="16" t="s">
        <v>114</v>
      </c>
      <c r="E175" s="16" t="s">
        <v>115</v>
      </c>
      <c r="F175" s="16" t="s">
        <v>368</v>
      </c>
      <c r="G175" s="16" t="s">
        <v>250</v>
      </c>
      <c r="H175" s="20">
        <v>466</v>
      </c>
      <c r="I175" s="20">
        <v>466</v>
      </c>
      <c r="J175" s="20"/>
      <c r="K175" s="20"/>
      <c r="L175" s="20"/>
      <c r="M175" s="20">
        <v>466</v>
      </c>
      <c r="N175" s="20"/>
      <c r="O175" s="21"/>
      <c r="P175" s="21"/>
      <c r="Q175" s="20"/>
      <c r="R175" s="20"/>
      <c r="S175" s="20"/>
      <c r="T175" s="20"/>
      <c r="U175" s="20"/>
      <c r="V175" s="20"/>
      <c r="W175" s="20"/>
      <c r="X175" s="20"/>
      <c r="Y175" s="20"/>
      <c r="Z175" s="20"/>
    </row>
    <row r="176" ht="23.25" customHeight="1" outlineLevel="1" spans="1:26">
      <c r="A176" s="244" t="s">
        <v>55</v>
      </c>
      <c r="B176" s="21" t="s">
        <v>506</v>
      </c>
      <c r="C176" s="16" t="s">
        <v>405</v>
      </c>
      <c r="D176" s="16" t="s">
        <v>87</v>
      </c>
      <c r="E176" s="16" t="s">
        <v>88</v>
      </c>
      <c r="F176" s="16" t="s">
        <v>401</v>
      </c>
      <c r="G176" s="16" t="s">
        <v>283</v>
      </c>
      <c r="H176" s="20">
        <v>0.462357</v>
      </c>
      <c r="I176" s="20">
        <v>0.462357</v>
      </c>
      <c r="J176" s="20"/>
      <c r="K176" s="20"/>
      <c r="L176" s="20"/>
      <c r="M176" s="20">
        <v>0.462357</v>
      </c>
      <c r="N176" s="20"/>
      <c r="O176" s="21"/>
      <c r="P176" s="21"/>
      <c r="Q176" s="20"/>
      <c r="R176" s="20"/>
      <c r="S176" s="20"/>
      <c r="T176" s="20"/>
      <c r="U176" s="20"/>
      <c r="V176" s="20"/>
      <c r="W176" s="20"/>
      <c r="X176" s="20"/>
      <c r="Y176" s="20"/>
      <c r="Z176" s="20"/>
    </row>
    <row r="177" ht="23.25" customHeight="1" outlineLevel="1" spans="1:26">
      <c r="A177" s="244" t="s">
        <v>55</v>
      </c>
      <c r="B177" s="21" t="s">
        <v>507</v>
      </c>
      <c r="C177" s="16" t="s">
        <v>407</v>
      </c>
      <c r="D177" s="16" t="s">
        <v>87</v>
      </c>
      <c r="E177" s="16" t="s">
        <v>88</v>
      </c>
      <c r="F177" s="16" t="s">
        <v>401</v>
      </c>
      <c r="G177" s="16" t="s">
        <v>283</v>
      </c>
      <c r="H177" s="20">
        <v>9.583738</v>
      </c>
      <c r="I177" s="20">
        <v>9.583738</v>
      </c>
      <c r="J177" s="20"/>
      <c r="K177" s="20"/>
      <c r="L177" s="20"/>
      <c r="M177" s="20">
        <v>9.583738</v>
      </c>
      <c r="N177" s="20"/>
      <c r="O177" s="21"/>
      <c r="P177" s="21"/>
      <c r="Q177" s="20"/>
      <c r="R177" s="20"/>
      <c r="S177" s="20"/>
      <c r="T177" s="20"/>
      <c r="U177" s="20"/>
      <c r="V177" s="20"/>
      <c r="W177" s="20"/>
      <c r="X177" s="20"/>
      <c r="Y177" s="20"/>
      <c r="Z177" s="20"/>
    </row>
    <row r="178" ht="23.25" customHeight="1" outlineLevel="1" spans="1:26">
      <c r="A178" s="244" t="s">
        <v>55</v>
      </c>
      <c r="B178" s="21" t="s">
        <v>508</v>
      </c>
      <c r="C178" s="16" t="s">
        <v>313</v>
      </c>
      <c r="D178" s="16" t="s">
        <v>87</v>
      </c>
      <c r="E178" s="16" t="s">
        <v>88</v>
      </c>
      <c r="F178" s="16" t="s">
        <v>413</v>
      </c>
      <c r="G178" s="16" t="s">
        <v>313</v>
      </c>
      <c r="H178" s="20">
        <v>30.878612</v>
      </c>
      <c r="I178" s="20">
        <v>30.878612</v>
      </c>
      <c r="J178" s="20"/>
      <c r="K178" s="20"/>
      <c r="L178" s="20"/>
      <c r="M178" s="20">
        <v>30.878612</v>
      </c>
      <c r="N178" s="20"/>
      <c r="O178" s="21"/>
      <c r="P178" s="21"/>
      <c r="Q178" s="20"/>
      <c r="R178" s="20"/>
      <c r="S178" s="20"/>
      <c r="T178" s="20"/>
      <c r="U178" s="20"/>
      <c r="V178" s="20"/>
      <c r="W178" s="20"/>
      <c r="X178" s="20"/>
      <c r="Y178" s="20"/>
      <c r="Z178" s="20"/>
    </row>
    <row r="179" ht="23.25" customHeight="1" outlineLevel="1" spans="1:26">
      <c r="A179" s="244" t="s">
        <v>55</v>
      </c>
      <c r="B179" s="21" t="s">
        <v>509</v>
      </c>
      <c r="C179" s="16" t="s">
        <v>315</v>
      </c>
      <c r="D179" s="16" t="s">
        <v>87</v>
      </c>
      <c r="E179" s="16" t="s">
        <v>88</v>
      </c>
      <c r="F179" s="16" t="s">
        <v>415</v>
      </c>
      <c r="G179" s="16" t="s">
        <v>315</v>
      </c>
      <c r="H179" s="20">
        <v>0.660585</v>
      </c>
      <c r="I179" s="20">
        <v>0.660585</v>
      </c>
      <c r="J179" s="20"/>
      <c r="K179" s="20"/>
      <c r="L179" s="20"/>
      <c r="M179" s="20">
        <v>0.660585</v>
      </c>
      <c r="N179" s="20"/>
      <c r="O179" s="21"/>
      <c r="P179" s="21"/>
      <c r="Q179" s="20"/>
      <c r="R179" s="20"/>
      <c r="S179" s="20"/>
      <c r="T179" s="20"/>
      <c r="U179" s="20"/>
      <c r="V179" s="20"/>
      <c r="W179" s="20"/>
      <c r="X179" s="20"/>
      <c r="Y179" s="20"/>
      <c r="Z179" s="20"/>
    </row>
    <row r="180" ht="23.25" customHeight="1" outlineLevel="1" spans="1:26">
      <c r="A180" s="244" t="s">
        <v>55</v>
      </c>
      <c r="B180" s="21" t="s">
        <v>509</v>
      </c>
      <c r="C180" s="16" t="s">
        <v>315</v>
      </c>
      <c r="D180" s="16" t="s">
        <v>87</v>
      </c>
      <c r="E180" s="16" t="s">
        <v>88</v>
      </c>
      <c r="F180" s="16" t="s">
        <v>415</v>
      </c>
      <c r="G180" s="16" t="s">
        <v>315</v>
      </c>
      <c r="H180" s="20">
        <v>32.61928</v>
      </c>
      <c r="I180" s="20">
        <v>32.61928</v>
      </c>
      <c r="J180" s="20"/>
      <c r="K180" s="20"/>
      <c r="L180" s="20"/>
      <c r="M180" s="20">
        <v>32.61928</v>
      </c>
      <c r="N180" s="20"/>
      <c r="O180" s="21"/>
      <c r="P180" s="21"/>
      <c r="Q180" s="20"/>
      <c r="R180" s="20"/>
      <c r="S180" s="20"/>
      <c r="T180" s="20"/>
      <c r="U180" s="20"/>
      <c r="V180" s="20"/>
      <c r="W180" s="20"/>
      <c r="X180" s="20"/>
      <c r="Y180" s="20"/>
      <c r="Z180" s="20"/>
    </row>
    <row r="181" ht="23.25" customHeight="1" outlineLevel="1" spans="1:26">
      <c r="A181" s="244" t="s">
        <v>55</v>
      </c>
      <c r="B181" s="21" t="s">
        <v>510</v>
      </c>
      <c r="C181" s="16" t="s">
        <v>322</v>
      </c>
      <c r="D181" s="16" t="s">
        <v>87</v>
      </c>
      <c r="E181" s="16" t="s">
        <v>88</v>
      </c>
      <c r="F181" s="16" t="s">
        <v>424</v>
      </c>
      <c r="G181" s="16" t="s">
        <v>322</v>
      </c>
      <c r="H181" s="20">
        <v>1.68818</v>
      </c>
      <c r="I181" s="20">
        <v>1.68818</v>
      </c>
      <c r="J181" s="20"/>
      <c r="K181" s="20"/>
      <c r="L181" s="20"/>
      <c r="M181" s="20">
        <v>1.68818</v>
      </c>
      <c r="N181" s="20"/>
      <c r="O181" s="21"/>
      <c r="P181" s="21"/>
      <c r="Q181" s="20"/>
      <c r="R181" s="20"/>
      <c r="S181" s="20"/>
      <c r="T181" s="20"/>
      <c r="U181" s="20"/>
      <c r="V181" s="20"/>
      <c r="W181" s="20"/>
      <c r="X181" s="20"/>
      <c r="Y181" s="20"/>
      <c r="Z181" s="20"/>
    </row>
    <row r="182" ht="23.25" customHeight="1" outlineLevel="1" spans="1:26">
      <c r="A182" s="244" t="s">
        <v>55</v>
      </c>
      <c r="B182" s="21" t="s">
        <v>510</v>
      </c>
      <c r="C182" s="16" t="s">
        <v>322</v>
      </c>
      <c r="D182" s="16" t="s">
        <v>87</v>
      </c>
      <c r="E182" s="16" t="s">
        <v>88</v>
      </c>
      <c r="F182" s="16" t="s">
        <v>424</v>
      </c>
      <c r="G182" s="16" t="s">
        <v>322</v>
      </c>
      <c r="H182" s="20">
        <v>23.7114</v>
      </c>
      <c r="I182" s="20">
        <v>23.7114</v>
      </c>
      <c r="J182" s="20"/>
      <c r="K182" s="20"/>
      <c r="L182" s="20"/>
      <c r="M182" s="20">
        <v>23.7114</v>
      </c>
      <c r="N182" s="20"/>
      <c r="O182" s="21"/>
      <c r="P182" s="21"/>
      <c r="Q182" s="20"/>
      <c r="R182" s="20"/>
      <c r="S182" s="20"/>
      <c r="T182" s="20"/>
      <c r="U182" s="20"/>
      <c r="V182" s="20"/>
      <c r="W182" s="20"/>
      <c r="X182" s="20"/>
      <c r="Y182" s="20"/>
      <c r="Z182" s="20"/>
    </row>
    <row r="183" ht="23.25" customHeight="1" outlineLevel="1" spans="1:26">
      <c r="A183" s="244" t="s">
        <v>55</v>
      </c>
      <c r="B183" s="21" t="s">
        <v>510</v>
      </c>
      <c r="C183" s="16" t="s">
        <v>322</v>
      </c>
      <c r="D183" s="16" t="s">
        <v>87</v>
      </c>
      <c r="E183" s="16" t="s">
        <v>88</v>
      </c>
      <c r="F183" s="16" t="s">
        <v>427</v>
      </c>
      <c r="G183" s="16" t="s">
        <v>324</v>
      </c>
      <c r="H183" s="20">
        <v>7.512</v>
      </c>
      <c r="I183" s="20">
        <v>7.512</v>
      </c>
      <c r="J183" s="20"/>
      <c r="K183" s="20"/>
      <c r="L183" s="20"/>
      <c r="M183" s="20">
        <v>7.512</v>
      </c>
      <c r="N183" s="20"/>
      <c r="O183" s="21"/>
      <c r="P183" s="21"/>
      <c r="Q183" s="20"/>
      <c r="R183" s="20"/>
      <c r="S183" s="20"/>
      <c r="T183" s="20"/>
      <c r="U183" s="20"/>
      <c r="V183" s="20"/>
      <c r="W183" s="20"/>
      <c r="X183" s="20"/>
      <c r="Y183" s="20"/>
      <c r="Z183" s="20"/>
    </row>
    <row r="184" ht="23.25" customHeight="1" outlineLevel="1" spans="1:26">
      <c r="A184" s="244" t="s">
        <v>55</v>
      </c>
      <c r="B184" s="21" t="s">
        <v>511</v>
      </c>
      <c r="C184" s="16" t="s">
        <v>426</v>
      </c>
      <c r="D184" s="16" t="s">
        <v>97</v>
      </c>
      <c r="E184" s="16" t="s">
        <v>98</v>
      </c>
      <c r="F184" s="16" t="s">
        <v>427</v>
      </c>
      <c r="G184" s="16" t="s">
        <v>324</v>
      </c>
      <c r="H184" s="20">
        <v>2.95359</v>
      </c>
      <c r="I184" s="20">
        <v>2.95359</v>
      </c>
      <c r="J184" s="20"/>
      <c r="K184" s="20"/>
      <c r="L184" s="20"/>
      <c r="M184" s="20">
        <v>2.95359</v>
      </c>
      <c r="N184" s="20"/>
      <c r="O184" s="21"/>
      <c r="P184" s="21"/>
      <c r="Q184" s="20"/>
      <c r="R184" s="20"/>
      <c r="S184" s="20"/>
      <c r="T184" s="20"/>
      <c r="U184" s="20"/>
      <c r="V184" s="20"/>
      <c r="W184" s="20"/>
      <c r="X184" s="20"/>
      <c r="Y184" s="20"/>
      <c r="Z184" s="20"/>
    </row>
    <row r="185" ht="23.25" customHeight="1" outlineLevel="1" spans="1:26">
      <c r="A185" s="244" t="s">
        <v>55</v>
      </c>
      <c r="B185" s="21" t="s">
        <v>512</v>
      </c>
      <c r="C185" s="16" t="s">
        <v>502</v>
      </c>
      <c r="D185" s="16" t="s">
        <v>152</v>
      </c>
      <c r="E185" s="16" t="s">
        <v>153</v>
      </c>
      <c r="F185" s="16" t="s">
        <v>433</v>
      </c>
      <c r="G185" s="16" t="s">
        <v>325</v>
      </c>
      <c r="H185" s="20">
        <v>10</v>
      </c>
      <c r="I185" s="20">
        <v>10</v>
      </c>
      <c r="J185" s="20"/>
      <c r="K185" s="20"/>
      <c r="L185" s="20"/>
      <c r="M185" s="20">
        <v>10</v>
      </c>
      <c r="N185" s="20"/>
      <c r="O185" s="21"/>
      <c r="P185" s="21"/>
      <c r="Q185" s="20"/>
      <c r="R185" s="20"/>
      <c r="S185" s="20"/>
      <c r="T185" s="20"/>
      <c r="U185" s="20"/>
      <c r="V185" s="20"/>
      <c r="W185" s="20"/>
      <c r="X185" s="20"/>
      <c r="Y185" s="20"/>
      <c r="Z185" s="20"/>
    </row>
    <row r="186" ht="23.25" customHeight="1" outlineLevel="1" spans="1:26">
      <c r="A186" s="244" t="s">
        <v>55</v>
      </c>
      <c r="B186" s="21" t="s">
        <v>513</v>
      </c>
      <c r="C186" s="16" t="s">
        <v>514</v>
      </c>
      <c r="D186" s="16" t="s">
        <v>89</v>
      </c>
      <c r="E186" s="16" t="s">
        <v>90</v>
      </c>
      <c r="F186" s="16" t="s">
        <v>380</v>
      </c>
      <c r="G186" s="16" t="s">
        <v>262</v>
      </c>
      <c r="H186" s="20">
        <v>1800</v>
      </c>
      <c r="I186" s="20"/>
      <c r="J186" s="20"/>
      <c r="K186" s="20"/>
      <c r="L186" s="20"/>
      <c r="M186" s="20">
        <v>1800</v>
      </c>
      <c r="N186" s="20">
        <v>-1800</v>
      </c>
      <c r="O186" s="21"/>
      <c r="P186" s="21"/>
      <c r="Q186" s="20"/>
      <c r="R186" s="20"/>
      <c r="S186" s="20"/>
      <c r="T186" s="20"/>
      <c r="U186" s="20">
        <v>1800</v>
      </c>
      <c r="V186" s="20">
        <v>1800</v>
      </c>
      <c r="W186" s="20"/>
      <c r="X186" s="20"/>
      <c r="Y186" s="20"/>
      <c r="Z186" s="20"/>
    </row>
    <row r="187" ht="23.25" customHeight="1" outlineLevel="1" spans="1:26">
      <c r="A187" s="244" t="s">
        <v>55</v>
      </c>
      <c r="B187" s="21" t="s">
        <v>513</v>
      </c>
      <c r="C187" s="16" t="s">
        <v>514</v>
      </c>
      <c r="D187" s="16" t="s">
        <v>91</v>
      </c>
      <c r="E187" s="16" t="s">
        <v>92</v>
      </c>
      <c r="F187" s="16" t="s">
        <v>451</v>
      </c>
      <c r="G187" s="16" t="s">
        <v>265</v>
      </c>
      <c r="H187" s="20">
        <v>500</v>
      </c>
      <c r="I187" s="20"/>
      <c r="J187" s="20"/>
      <c r="K187" s="20"/>
      <c r="L187" s="20"/>
      <c r="M187" s="20">
        <v>500</v>
      </c>
      <c r="N187" s="20">
        <v>-500</v>
      </c>
      <c r="O187" s="21"/>
      <c r="P187" s="21"/>
      <c r="Q187" s="20"/>
      <c r="R187" s="20"/>
      <c r="S187" s="20"/>
      <c r="T187" s="20"/>
      <c r="U187" s="20">
        <v>500</v>
      </c>
      <c r="V187" s="20">
        <v>500</v>
      </c>
      <c r="W187" s="20"/>
      <c r="X187" s="20"/>
      <c r="Y187" s="20"/>
      <c r="Z187" s="20"/>
    </row>
    <row r="188" ht="23.25" customHeight="1" outlineLevel="1" spans="1:26">
      <c r="A188" s="244" t="s">
        <v>55</v>
      </c>
      <c r="B188" s="21" t="s">
        <v>513</v>
      </c>
      <c r="C188" s="16" t="s">
        <v>514</v>
      </c>
      <c r="D188" s="16" t="s">
        <v>114</v>
      </c>
      <c r="E188" s="16" t="s">
        <v>115</v>
      </c>
      <c r="F188" s="16" t="s">
        <v>368</v>
      </c>
      <c r="G188" s="16" t="s">
        <v>250</v>
      </c>
      <c r="H188" s="20">
        <v>2600</v>
      </c>
      <c r="I188" s="20"/>
      <c r="J188" s="20"/>
      <c r="K188" s="20"/>
      <c r="L188" s="20"/>
      <c r="M188" s="20">
        <v>2600</v>
      </c>
      <c r="N188" s="20">
        <v>-2600</v>
      </c>
      <c r="O188" s="21"/>
      <c r="P188" s="21"/>
      <c r="Q188" s="20"/>
      <c r="R188" s="20"/>
      <c r="S188" s="20"/>
      <c r="T188" s="20"/>
      <c r="U188" s="20">
        <v>2600</v>
      </c>
      <c r="V188" s="20">
        <v>2600</v>
      </c>
      <c r="W188" s="20"/>
      <c r="X188" s="20"/>
      <c r="Y188" s="20"/>
      <c r="Z188" s="20"/>
    </row>
    <row r="189" ht="23.25" customHeight="1" outlineLevel="1" spans="1:26">
      <c r="A189" s="244" t="s">
        <v>55</v>
      </c>
      <c r="B189" s="21" t="s">
        <v>513</v>
      </c>
      <c r="C189" s="16" t="s">
        <v>514</v>
      </c>
      <c r="D189" s="16" t="s">
        <v>114</v>
      </c>
      <c r="E189" s="16" t="s">
        <v>115</v>
      </c>
      <c r="F189" s="16" t="s">
        <v>371</v>
      </c>
      <c r="G189" s="16" t="s">
        <v>253</v>
      </c>
      <c r="H189" s="20">
        <v>1340</v>
      </c>
      <c r="I189" s="20"/>
      <c r="J189" s="20"/>
      <c r="K189" s="20"/>
      <c r="L189" s="20"/>
      <c r="M189" s="20">
        <v>1340</v>
      </c>
      <c r="N189" s="20">
        <v>-1340</v>
      </c>
      <c r="O189" s="21"/>
      <c r="P189" s="21"/>
      <c r="Q189" s="20"/>
      <c r="R189" s="20"/>
      <c r="S189" s="20"/>
      <c r="T189" s="20"/>
      <c r="U189" s="20">
        <v>1340</v>
      </c>
      <c r="V189" s="20">
        <v>1340</v>
      </c>
      <c r="W189" s="20"/>
      <c r="X189" s="20"/>
      <c r="Y189" s="20"/>
      <c r="Z189" s="20"/>
    </row>
    <row r="190" ht="23.25" customHeight="1" outlineLevel="1" spans="1:26">
      <c r="A190" s="244" t="s">
        <v>55</v>
      </c>
      <c r="B190" s="21" t="s">
        <v>513</v>
      </c>
      <c r="C190" s="16" t="s">
        <v>514</v>
      </c>
      <c r="D190" s="16" t="s">
        <v>114</v>
      </c>
      <c r="E190" s="16" t="s">
        <v>115</v>
      </c>
      <c r="F190" s="16" t="s">
        <v>377</v>
      </c>
      <c r="G190" s="16" t="s">
        <v>259</v>
      </c>
      <c r="H190" s="20">
        <v>11772.38</v>
      </c>
      <c r="I190" s="20"/>
      <c r="J190" s="20"/>
      <c r="K190" s="20"/>
      <c r="L190" s="20"/>
      <c r="M190" s="20">
        <v>11772.38</v>
      </c>
      <c r="N190" s="20">
        <v>-11772.38</v>
      </c>
      <c r="O190" s="21"/>
      <c r="P190" s="21"/>
      <c r="Q190" s="20"/>
      <c r="R190" s="20"/>
      <c r="S190" s="20"/>
      <c r="T190" s="20"/>
      <c r="U190" s="20">
        <v>11772.38</v>
      </c>
      <c r="V190" s="20">
        <v>11772.38</v>
      </c>
      <c r="W190" s="20"/>
      <c r="X190" s="20"/>
      <c r="Y190" s="20"/>
      <c r="Z190" s="20"/>
    </row>
    <row r="191" ht="23.25" customHeight="1" outlineLevel="1" spans="1:26">
      <c r="A191" s="244" t="s">
        <v>55</v>
      </c>
      <c r="B191" s="21" t="s">
        <v>513</v>
      </c>
      <c r="C191" s="16" t="s">
        <v>514</v>
      </c>
      <c r="D191" s="16" t="s">
        <v>114</v>
      </c>
      <c r="E191" s="16" t="s">
        <v>115</v>
      </c>
      <c r="F191" s="16" t="s">
        <v>386</v>
      </c>
      <c r="G191" s="16" t="s">
        <v>273</v>
      </c>
      <c r="H191" s="20">
        <v>90</v>
      </c>
      <c r="I191" s="20"/>
      <c r="J191" s="20"/>
      <c r="K191" s="20"/>
      <c r="L191" s="20"/>
      <c r="M191" s="20">
        <v>90</v>
      </c>
      <c r="N191" s="20">
        <v>-90</v>
      </c>
      <c r="O191" s="21"/>
      <c r="P191" s="21"/>
      <c r="Q191" s="20"/>
      <c r="R191" s="20"/>
      <c r="S191" s="20"/>
      <c r="T191" s="20"/>
      <c r="U191" s="20">
        <v>90</v>
      </c>
      <c r="V191" s="20">
        <v>90</v>
      </c>
      <c r="W191" s="20"/>
      <c r="X191" s="20"/>
      <c r="Y191" s="20"/>
      <c r="Z191" s="20"/>
    </row>
    <row r="192" ht="23.25" customHeight="1" outlineLevel="1" spans="1:26">
      <c r="A192" s="244" t="s">
        <v>55</v>
      </c>
      <c r="B192" s="21" t="s">
        <v>513</v>
      </c>
      <c r="C192" s="16" t="s">
        <v>514</v>
      </c>
      <c r="D192" s="16" t="s">
        <v>114</v>
      </c>
      <c r="E192" s="16" t="s">
        <v>115</v>
      </c>
      <c r="F192" s="16" t="s">
        <v>471</v>
      </c>
      <c r="G192" s="16" t="s">
        <v>277</v>
      </c>
      <c r="H192" s="20">
        <v>11227.62</v>
      </c>
      <c r="I192" s="20"/>
      <c r="J192" s="20"/>
      <c r="K192" s="20"/>
      <c r="L192" s="20"/>
      <c r="M192" s="20">
        <v>11227.62</v>
      </c>
      <c r="N192" s="20">
        <v>-11227.62</v>
      </c>
      <c r="O192" s="21"/>
      <c r="P192" s="21"/>
      <c r="Q192" s="20"/>
      <c r="R192" s="20"/>
      <c r="S192" s="20"/>
      <c r="T192" s="20"/>
      <c r="U192" s="20">
        <v>11227.62</v>
      </c>
      <c r="V192" s="20">
        <v>11227.62</v>
      </c>
      <c r="W192" s="20"/>
      <c r="X192" s="20"/>
      <c r="Y192" s="20"/>
      <c r="Z192" s="20"/>
    </row>
    <row r="193" ht="23.25" customHeight="1" outlineLevel="1" spans="1:26">
      <c r="A193" s="244" t="s">
        <v>55</v>
      </c>
      <c r="B193" s="21" t="s">
        <v>513</v>
      </c>
      <c r="C193" s="16" t="s">
        <v>514</v>
      </c>
      <c r="D193" s="16" t="s">
        <v>152</v>
      </c>
      <c r="E193" s="16" t="s">
        <v>153</v>
      </c>
      <c r="F193" s="16" t="s">
        <v>383</v>
      </c>
      <c r="G193" s="16" t="s">
        <v>267</v>
      </c>
      <c r="H193" s="20">
        <v>1150</v>
      </c>
      <c r="I193" s="20"/>
      <c r="J193" s="20"/>
      <c r="K193" s="20"/>
      <c r="L193" s="20"/>
      <c r="M193" s="20">
        <v>1150</v>
      </c>
      <c r="N193" s="20">
        <v>-1150</v>
      </c>
      <c r="O193" s="21"/>
      <c r="P193" s="21"/>
      <c r="Q193" s="20"/>
      <c r="R193" s="20"/>
      <c r="S193" s="20"/>
      <c r="T193" s="20"/>
      <c r="U193" s="20">
        <v>1150</v>
      </c>
      <c r="V193" s="20">
        <v>1150</v>
      </c>
      <c r="W193" s="20"/>
      <c r="X193" s="20"/>
      <c r="Y193" s="20"/>
      <c r="Z193" s="20"/>
    </row>
    <row r="194" ht="23.25" customHeight="1" outlineLevel="1" spans="1:26">
      <c r="A194" s="244" t="s">
        <v>55</v>
      </c>
      <c r="B194" s="21" t="s">
        <v>513</v>
      </c>
      <c r="C194" s="16" t="s">
        <v>514</v>
      </c>
      <c r="D194" s="16" t="s">
        <v>154</v>
      </c>
      <c r="E194" s="16" t="s">
        <v>155</v>
      </c>
      <c r="F194" s="16" t="s">
        <v>430</v>
      </c>
      <c r="G194" s="16" t="s">
        <v>270</v>
      </c>
      <c r="H194" s="20">
        <v>360</v>
      </c>
      <c r="I194" s="20"/>
      <c r="J194" s="20"/>
      <c r="K194" s="20"/>
      <c r="L194" s="20"/>
      <c r="M194" s="20">
        <v>360</v>
      </c>
      <c r="N194" s="20">
        <v>-360</v>
      </c>
      <c r="O194" s="21"/>
      <c r="P194" s="21"/>
      <c r="Q194" s="20"/>
      <c r="R194" s="20"/>
      <c r="S194" s="20"/>
      <c r="T194" s="20"/>
      <c r="U194" s="20">
        <v>360</v>
      </c>
      <c r="V194" s="20">
        <v>360</v>
      </c>
      <c r="W194" s="20"/>
      <c r="X194" s="20"/>
      <c r="Y194" s="20"/>
      <c r="Z194" s="20"/>
    </row>
    <row r="195" ht="23.25" customHeight="1" outlineLevel="1" spans="1:26">
      <c r="A195" s="244" t="s">
        <v>55</v>
      </c>
      <c r="B195" s="21" t="s">
        <v>513</v>
      </c>
      <c r="C195" s="16" t="s">
        <v>514</v>
      </c>
      <c r="D195" s="16" t="s">
        <v>172</v>
      </c>
      <c r="E195" s="16" t="s">
        <v>173</v>
      </c>
      <c r="F195" s="16" t="s">
        <v>395</v>
      </c>
      <c r="G195" s="16" t="s">
        <v>173</v>
      </c>
      <c r="H195" s="20">
        <v>2460</v>
      </c>
      <c r="I195" s="20"/>
      <c r="J195" s="20"/>
      <c r="K195" s="20"/>
      <c r="L195" s="20"/>
      <c r="M195" s="20">
        <v>2460</v>
      </c>
      <c r="N195" s="20">
        <v>-2460</v>
      </c>
      <c r="O195" s="21"/>
      <c r="P195" s="21"/>
      <c r="Q195" s="20"/>
      <c r="R195" s="20"/>
      <c r="S195" s="20"/>
      <c r="T195" s="20"/>
      <c r="U195" s="20">
        <v>2460</v>
      </c>
      <c r="V195" s="20">
        <v>2460</v>
      </c>
      <c r="W195" s="20"/>
      <c r="X195" s="20"/>
      <c r="Y195" s="20"/>
      <c r="Z195" s="20"/>
    </row>
    <row r="196" ht="23.25" customHeight="1" outlineLevel="1" spans="1:26">
      <c r="A196" s="96" t="s">
        <v>57</v>
      </c>
      <c r="B196" s="21"/>
      <c r="C196" s="16"/>
      <c r="D196" s="16"/>
      <c r="E196" s="16"/>
      <c r="F196" s="16"/>
      <c r="G196" s="16"/>
      <c r="H196" s="20">
        <v>10645.017826</v>
      </c>
      <c r="I196" s="20">
        <v>1309.377826</v>
      </c>
      <c r="J196" s="20"/>
      <c r="K196" s="20"/>
      <c r="L196" s="20"/>
      <c r="M196" s="20">
        <v>10645.017826</v>
      </c>
      <c r="N196" s="20">
        <v>-9335.64</v>
      </c>
      <c r="O196" s="21"/>
      <c r="P196" s="21"/>
      <c r="Q196" s="20"/>
      <c r="R196" s="20"/>
      <c r="S196" s="20"/>
      <c r="T196" s="20"/>
      <c r="U196" s="20">
        <v>9335.64</v>
      </c>
      <c r="V196" s="20">
        <v>9335.64</v>
      </c>
      <c r="W196" s="20"/>
      <c r="X196" s="20"/>
      <c r="Y196" s="20"/>
      <c r="Z196" s="20"/>
    </row>
    <row r="197" ht="23.25" customHeight="1" outlineLevel="1" spans="1:26">
      <c r="A197" s="244" t="s">
        <v>57</v>
      </c>
      <c r="B197" s="21" t="s">
        <v>515</v>
      </c>
      <c r="C197" s="16" t="s">
        <v>370</v>
      </c>
      <c r="D197" s="16" t="s">
        <v>118</v>
      </c>
      <c r="E197" s="16" t="s">
        <v>119</v>
      </c>
      <c r="F197" s="16" t="s">
        <v>368</v>
      </c>
      <c r="G197" s="16" t="s">
        <v>250</v>
      </c>
      <c r="H197" s="20">
        <v>1301.96736</v>
      </c>
      <c r="I197" s="20">
        <v>1301.96736</v>
      </c>
      <c r="J197" s="20"/>
      <c r="K197" s="20"/>
      <c r="L197" s="20"/>
      <c r="M197" s="20">
        <v>1301.96736</v>
      </c>
      <c r="N197" s="20"/>
      <c r="O197" s="21"/>
      <c r="P197" s="21"/>
      <c r="Q197" s="20"/>
      <c r="R197" s="20"/>
      <c r="S197" s="20"/>
      <c r="T197" s="20"/>
      <c r="U197" s="20"/>
      <c r="V197" s="20"/>
      <c r="W197" s="20"/>
      <c r="X197" s="20"/>
      <c r="Y197" s="20"/>
      <c r="Z197" s="20"/>
    </row>
    <row r="198" ht="23.25" customHeight="1" outlineLevel="1" spans="1:26">
      <c r="A198" s="244" t="s">
        <v>57</v>
      </c>
      <c r="B198" s="21" t="s">
        <v>516</v>
      </c>
      <c r="C198" s="16" t="s">
        <v>407</v>
      </c>
      <c r="D198" s="16" t="s">
        <v>87</v>
      </c>
      <c r="E198" s="16" t="s">
        <v>88</v>
      </c>
      <c r="F198" s="16" t="s">
        <v>401</v>
      </c>
      <c r="G198" s="16" t="s">
        <v>283</v>
      </c>
      <c r="H198" s="20">
        <v>5.139106</v>
      </c>
      <c r="I198" s="20">
        <v>5.139106</v>
      </c>
      <c r="J198" s="20"/>
      <c r="K198" s="20"/>
      <c r="L198" s="20"/>
      <c r="M198" s="20">
        <v>5.139106</v>
      </c>
      <c r="N198" s="20"/>
      <c r="O198" s="21"/>
      <c r="P198" s="21"/>
      <c r="Q198" s="20"/>
      <c r="R198" s="20"/>
      <c r="S198" s="20"/>
      <c r="T198" s="20"/>
      <c r="U198" s="20"/>
      <c r="V198" s="20"/>
      <c r="W198" s="20"/>
      <c r="X198" s="20"/>
      <c r="Y198" s="20"/>
      <c r="Z198" s="20"/>
    </row>
    <row r="199" ht="23.25" customHeight="1" outlineLevel="1" spans="1:26">
      <c r="A199" s="244" t="s">
        <v>57</v>
      </c>
      <c r="B199" s="21" t="s">
        <v>517</v>
      </c>
      <c r="C199" s="16" t="s">
        <v>426</v>
      </c>
      <c r="D199" s="16" t="s">
        <v>97</v>
      </c>
      <c r="E199" s="16" t="s">
        <v>98</v>
      </c>
      <c r="F199" s="16" t="s">
        <v>427</v>
      </c>
      <c r="G199" s="16" t="s">
        <v>324</v>
      </c>
      <c r="H199" s="20">
        <v>2.27136</v>
      </c>
      <c r="I199" s="20">
        <v>2.27136</v>
      </c>
      <c r="J199" s="20"/>
      <c r="K199" s="20"/>
      <c r="L199" s="20"/>
      <c r="M199" s="20">
        <v>2.27136</v>
      </c>
      <c r="N199" s="20"/>
      <c r="O199" s="21"/>
      <c r="P199" s="21"/>
      <c r="Q199" s="20"/>
      <c r="R199" s="20"/>
      <c r="S199" s="20"/>
      <c r="T199" s="20"/>
      <c r="U199" s="20"/>
      <c r="V199" s="20"/>
      <c r="W199" s="20"/>
      <c r="X199" s="20"/>
      <c r="Y199" s="20"/>
      <c r="Z199" s="20"/>
    </row>
    <row r="200" ht="23.25" customHeight="1" outlineLevel="1" spans="1:26">
      <c r="A200" s="244" t="s">
        <v>57</v>
      </c>
      <c r="B200" s="21" t="s">
        <v>518</v>
      </c>
      <c r="C200" s="16" t="s">
        <v>519</v>
      </c>
      <c r="D200" s="16" t="s">
        <v>89</v>
      </c>
      <c r="E200" s="16" t="s">
        <v>90</v>
      </c>
      <c r="F200" s="16" t="s">
        <v>380</v>
      </c>
      <c r="G200" s="16" t="s">
        <v>262</v>
      </c>
      <c r="H200" s="20">
        <v>400</v>
      </c>
      <c r="I200" s="20"/>
      <c r="J200" s="20"/>
      <c r="K200" s="20"/>
      <c r="L200" s="20"/>
      <c r="M200" s="20">
        <v>400</v>
      </c>
      <c r="N200" s="20">
        <v>-400</v>
      </c>
      <c r="O200" s="21"/>
      <c r="P200" s="21"/>
      <c r="Q200" s="20"/>
      <c r="R200" s="20"/>
      <c r="S200" s="20"/>
      <c r="T200" s="20"/>
      <c r="U200" s="20">
        <v>400</v>
      </c>
      <c r="V200" s="20">
        <v>400</v>
      </c>
      <c r="W200" s="20"/>
      <c r="X200" s="20"/>
      <c r="Y200" s="20"/>
      <c r="Z200" s="20"/>
    </row>
    <row r="201" ht="23.25" customHeight="1" outlineLevel="1" spans="1:26">
      <c r="A201" s="244" t="s">
        <v>57</v>
      </c>
      <c r="B201" s="21" t="s">
        <v>518</v>
      </c>
      <c r="C201" s="16" t="s">
        <v>519</v>
      </c>
      <c r="D201" s="16" t="s">
        <v>91</v>
      </c>
      <c r="E201" s="16" t="s">
        <v>92</v>
      </c>
      <c r="F201" s="16" t="s">
        <v>451</v>
      </c>
      <c r="G201" s="16" t="s">
        <v>265</v>
      </c>
      <c r="H201" s="20">
        <v>200</v>
      </c>
      <c r="I201" s="20"/>
      <c r="J201" s="20"/>
      <c r="K201" s="20"/>
      <c r="L201" s="20"/>
      <c r="M201" s="20">
        <v>200</v>
      </c>
      <c r="N201" s="20">
        <v>-200</v>
      </c>
      <c r="O201" s="21"/>
      <c r="P201" s="21"/>
      <c r="Q201" s="20"/>
      <c r="R201" s="20"/>
      <c r="S201" s="20"/>
      <c r="T201" s="20"/>
      <c r="U201" s="20">
        <v>200</v>
      </c>
      <c r="V201" s="20">
        <v>200</v>
      </c>
      <c r="W201" s="20"/>
      <c r="X201" s="20"/>
      <c r="Y201" s="20"/>
      <c r="Z201" s="20"/>
    </row>
    <row r="202" ht="23.25" customHeight="1" outlineLevel="1" spans="1:26">
      <c r="A202" s="244" t="s">
        <v>57</v>
      </c>
      <c r="B202" s="21" t="s">
        <v>518</v>
      </c>
      <c r="C202" s="16" t="s">
        <v>519</v>
      </c>
      <c r="D202" s="16" t="s">
        <v>118</v>
      </c>
      <c r="E202" s="16" t="s">
        <v>119</v>
      </c>
      <c r="F202" s="16" t="s">
        <v>368</v>
      </c>
      <c r="G202" s="16" t="s">
        <v>250</v>
      </c>
      <c r="H202" s="20">
        <v>1908.495778</v>
      </c>
      <c r="I202" s="20"/>
      <c r="J202" s="20"/>
      <c r="K202" s="20"/>
      <c r="L202" s="20"/>
      <c r="M202" s="20">
        <v>1908.495778</v>
      </c>
      <c r="N202" s="20">
        <v>-1908.495778</v>
      </c>
      <c r="O202" s="21"/>
      <c r="P202" s="21"/>
      <c r="Q202" s="20"/>
      <c r="R202" s="20"/>
      <c r="S202" s="20"/>
      <c r="T202" s="20"/>
      <c r="U202" s="20">
        <v>1908.495778</v>
      </c>
      <c r="V202" s="20">
        <v>1908.495778</v>
      </c>
      <c r="W202" s="20"/>
      <c r="X202" s="20"/>
      <c r="Y202" s="20"/>
      <c r="Z202" s="20"/>
    </row>
    <row r="203" ht="23.25" customHeight="1" outlineLevel="1" spans="1:26">
      <c r="A203" s="244" t="s">
        <v>57</v>
      </c>
      <c r="B203" s="21" t="s">
        <v>518</v>
      </c>
      <c r="C203" s="16" t="s">
        <v>519</v>
      </c>
      <c r="D203" s="16" t="s">
        <v>118</v>
      </c>
      <c r="E203" s="16" t="s">
        <v>119</v>
      </c>
      <c r="F203" s="16" t="s">
        <v>371</v>
      </c>
      <c r="G203" s="16" t="s">
        <v>253</v>
      </c>
      <c r="H203" s="20">
        <v>325.816422</v>
      </c>
      <c r="I203" s="20"/>
      <c r="J203" s="20"/>
      <c r="K203" s="20"/>
      <c r="L203" s="20"/>
      <c r="M203" s="20">
        <v>325.816422</v>
      </c>
      <c r="N203" s="20">
        <v>-325.816422</v>
      </c>
      <c r="O203" s="21"/>
      <c r="P203" s="21"/>
      <c r="Q203" s="20"/>
      <c r="R203" s="20"/>
      <c r="S203" s="20"/>
      <c r="T203" s="20"/>
      <c r="U203" s="20">
        <v>325.816422</v>
      </c>
      <c r="V203" s="20">
        <v>325.816422</v>
      </c>
      <c r="W203" s="20"/>
      <c r="X203" s="20"/>
      <c r="Y203" s="20"/>
      <c r="Z203" s="20"/>
    </row>
    <row r="204" ht="23.25" customHeight="1" outlineLevel="1" spans="1:26">
      <c r="A204" s="244" t="s">
        <v>57</v>
      </c>
      <c r="B204" s="21" t="s">
        <v>518</v>
      </c>
      <c r="C204" s="16" t="s">
        <v>519</v>
      </c>
      <c r="D204" s="16" t="s">
        <v>118</v>
      </c>
      <c r="E204" s="16" t="s">
        <v>119</v>
      </c>
      <c r="F204" s="16" t="s">
        <v>377</v>
      </c>
      <c r="G204" s="16" t="s">
        <v>259</v>
      </c>
      <c r="H204" s="20">
        <v>2613.0101</v>
      </c>
      <c r="I204" s="20"/>
      <c r="J204" s="20"/>
      <c r="K204" s="20"/>
      <c r="L204" s="20"/>
      <c r="M204" s="20">
        <v>2613.0101</v>
      </c>
      <c r="N204" s="20">
        <v>-2613.0101</v>
      </c>
      <c r="O204" s="21"/>
      <c r="P204" s="21"/>
      <c r="Q204" s="20"/>
      <c r="R204" s="20"/>
      <c r="S204" s="20"/>
      <c r="T204" s="20"/>
      <c r="U204" s="20">
        <v>2613.0101</v>
      </c>
      <c r="V204" s="20">
        <v>2613.0101</v>
      </c>
      <c r="W204" s="20"/>
      <c r="X204" s="20"/>
      <c r="Y204" s="20"/>
      <c r="Z204" s="20"/>
    </row>
    <row r="205" ht="23.25" customHeight="1" outlineLevel="1" spans="1:26">
      <c r="A205" s="244" t="s">
        <v>57</v>
      </c>
      <c r="B205" s="21" t="s">
        <v>518</v>
      </c>
      <c r="C205" s="16" t="s">
        <v>519</v>
      </c>
      <c r="D205" s="16" t="s">
        <v>118</v>
      </c>
      <c r="E205" s="16" t="s">
        <v>119</v>
      </c>
      <c r="F205" s="16" t="s">
        <v>386</v>
      </c>
      <c r="G205" s="16" t="s">
        <v>273</v>
      </c>
      <c r="H205" s="20">
        <v>27</v>
      </c>
      <c r="I205" s="20"/>
      <c r="J205" s="20"/>
      <c r="K205" s="20"/>
      <c r="L205" s="20"/>
      <c r="M205" s="20">
        <v>27</v>
      </c>
      <c r="N205" s="20">
        <v>-27</v>
      </c>
      <c r="O205" s="21"/>
      <c r="P205" s="21"/>
      <c r="Q205" s="20"/>
      <c r="R205" s="20"/>
      <c r="S205" s="20"/>
      <c r="T205" s="20"/>
      <c r="U205" s="20">
        <v>27</v>
      </c>
      <c r="V205" s="20">
        <v>27</v>
      </c>
      <c r="W205" s="20"/>
      <c r="X205" s="20"/>
      <c r="Y205" s="20"/>
      <c r="Z205" s="20"/>
    </row>
    <row r="206" ht="23.25" customHeight="1" outlineLevel="1" spans="1:26">
      <c r="A206" s="244" t="s">
        <v>57</v>
      </c>
      <c r="B206" s="21" t="s">
        <v>518</v>
      </c>
      <c r="C206" s="16" t="s">
        <v>519</v>
      </c>
      <c r="D206" s="16" t="s">
        <v>118</v>
      </c>
      <c r="E206" s="16" t="s">
        <v>119</v>
      </c>
      <c r="F206" s="16" t="s">
        <v>471</v>
      </c>
      <c r="G206" s="16" t="s">
        <v>277</v>
      </c>
      <c r="H206" s="20">
        <v>2436.6377</v>
      </c>
      <c r="I206" s="20"/>
      <c r="J206" s="20"/>
      <c r="K206" s="20"/>
      <c r="L206" s="20"/>
      <c r="M206" s="20">
        <v>2436.6377</v>
      </c>
      <c r="N206" s="20">
        <v>-2436.6377</v>
      </c>
      <c r="O206" s="21"/>
      <c r="P206" s="21"/>
      <c r="Q206" s="20"/>
      <c r="R206" s="20"/>
      <c r="S206" s="20"/>
      <c r="T206" s="20"/>
      <c r="U206" s="20">
        <v>2436.6377</v>
      </c>
      <c r="V206" s="20">
        <v>2436.6377</v>
      </c>
      <c r="W206" s="20"/>
      <c r="X206" s="20"/>
      <c r="Y206" s="20"/>
      <c r="Z206" s="20"/>
    </row>
    <row r="207" ht="23.25" customHeight="1" outlineLevel="1" spans="1:26">
      <c r="A207" s="244" t="s">
        <v>57</v>
      </c>
      <c r="B207" s="21" t="s">
        <v>518</v>
      </c>
      <c r="C207" s="16" t="s">
        <v>519</v>
      </c>
      <c r="D207" s="16" t="s">
        <v>118</v>
      </c>
      <c r="E207" s="16" t="s">
        <v>119</v>
      </c>
      <c r="F207" s="16" t="s">
        <v>520</v>
      </c>
      <c r="G207" s="16" t="s">
        <v>326</v>
      </c>
      <c r="H207" s="20">
        <v>617</v>
      </c>
      <c r="I207" s="20"/>
      <c r="J207" s="20"/>
      <c r="K207" s="20"/>
      <c r="L207" s="20"/>
      <c r="M207" s="20">
        <v>617</v>
      </c>
      <c r="N207" s="20">
        <v>-617</v>
      </c>
      <c r="O207" s="21"/>
      <c r="P207" s="21"/>
      <c r="Q207" s="20"/>
      <c r="R207" s="20"/>
      <c r="S207" s="20"/>
      <c r="T207" s="20"/>
      <c r="U207" s="20">
        <v>617</v>
      </c>
      <c r="V207" s="20">
        <v>617</v>
      </c>
      <c r="W207" s="20"/>
      <c r="X207" s="20"/>
      <c r="Y207" s="20"/>
      <c r="Z207" s="20"/>
    </row>
    <row r="208" ht="23.25" customHeight="1" outlineLevel="1" spans="1:26">
      <c r="A208" s="244" t="s">
        <v>57</v>
      </c>
      <c r="B208" s="21" t="s">
        <v>518</v>
      </c>
      <c r="C208" s="16" t="s">
        <v>519</v>
      </c>
      <c r="D208" s="16" t="s">
        <v>118</v>
      </c>
      <c r="E208" s="16" t="s">
        <v>119</v>
      </c>
      <c r="F208" s="16" t="s">
        <v>521</v>
      </c>
      <c r="G208" s="16" t="s">
        <v>327</v>
      </c>
      <c r="H208" s="20">
        <v>31.08</v>
      </c>
      <c r="I208" s="20"/>
      <c r="J208" s="20"/>
      <c r="K208" s="20"/>
      <c r="L208" s="20"/>
      <c r="M208" s="20">
        <v>31.08</v>
      </c>
      <c r="N208" s="20">
        <v>-31.08</v>
      </c>
      <c r="O208" s="21"/>
      <c r="P208" s="21"/>
      <c r="Q208" s="20"/>
      <c r="R208" s="20"/>
      <c r="S208" s="20"/>
      <c r="T208" s="20"/>
      <c r="U208" s="20">
        <v>31.08</v>
      </c>
      <c r="V208" s="20">
        <v>31.08</v>
      </c>
      <c r="W208" s="20"/>
      <c r="X208" s="20"/>
      <c r="Y208" s="20"/>
      <c r="Z208" s="20"/>
    </row>
    <row r="209" ht="23.25" customHeight="1" outlineLevel="1" spans="1:26">
      <c r="A209" s="244" t="s">
        <v>57</v>
      </c>
      <c r="B209" s="21" t="s">
        <v>518</v>
      </c>
      <c r="C209" s="16" t="s">
        <v>519</v>
      </c>
      <c r="D209" s="16" t="s">
        <v>152</v>
      </c>
      <c r="E209" s="16" t="s">
        <v>153</v>
      </c>
      <c r="F209" s="16" t="s">
        <v>383</v>
      </c>
      <c r="G209" s="16" t="s">
        <v>267</v>
      </c>
      <c r="H209" s="20">
        <v>350</v>
      </c>
      <c r="I209" s="20"/>
      <c r="J209" s="20"/>
      <c r="K209" s="20"/>
      <c r="L209" s="20"/>
      <c r="M209" s="20">
        <v>350</v>
      </c>
      <c r="N209" s="20">
        <v>-350</v>
      </c>
      <c r="O209" s="21"/>
      <c r="P209" s="21"/>
      <c r="Q209" s="20"/>
      <c r="R209" s="20"/>
      <c r="S209" s="20"/>
      <c r="T209" s="20"/>
      <c r="U209" s="20">
        <v>350</v>
      </c>
      <c r="V209" s="20">
        <v>350</v>
      </c>
      <c r="W209" s="20"/>
      <c r="X209" s="20"/>
      <c r="Y209" s="20"/>
      <c r="Z209" s="20"/>
    </row>
    <row r="210" ht="23.25" customHeight="1" outlineLevel="1" spans="1:26">
      <c r="A210" s="244" t="s">
        <v>57</v>
      </c>
      <c r="B210" s="21" t="s">
        <v>518</v>
      </c>
      <c r="C210" s="16" t="s">
        <v>519</v>
      </c>
      <c r="D210" s="16" t="s">
        <v>152</v>
      </c>
      <c r="E210" s="16" t="s">
        <v>153</v>
      </c>
      <c r="F210" s="16" t="s">
        <v>433</v>
      </c>
      <c r="G210" s="16" t="s">
        <v>325</v>
      </c>
      <c r="H210" s="20">
        <v>0.2</v>
      </c>
      <c r="I210" s="20"/>
      <c r="J210" s="20"/>
      <c r="K210" s="20"/>
      <c r="L210" s="20"/>
      <c r="M210" s="20">
        <v>0.2</v>
      </c>
      <c r="N210" s="20">
        <v>-0.2</v>
      </c>
      <c r="O210" s="21"/>
      <c r="P210" s="21"/>
      <c r="Q210" s="20"/>
      <c r="R210" s="20"/>
      <c r="S210" s="20"/>
      <c r="T210" s="20"/>
      <c r="U210" s="20">
        <v>0.2</v>
      </c>
      <c r="V210" s="20">
        <v>0.2</v>
      </c>
      <c r="W210" s="20"/>
      <c r="X210" s="20"/>
      <c r="Y210" s="20"/>
      <c r="Z210" s="20"/>
    </row>
    <row r="211" ht="23.25" customHeight="1" outlineLevel="1" spans="1:26">
      <c r="A211" s="244" t="s">
        <v>57</v>
      </c>
      <c r="B211" s="21" t="s">
        <v>518</v>
      </c>
      <c r="C211" s="16" t="s">
        <v>519</v>
      </c>
      <c r="D211" s="16" t="s">
        <v>172</v>
      </c>
      <c r="E211" s="16" t="s">
        <v>173</v>
      </c>
      <c r="F211" s="16" t="s">
        <v>395</v>
      </c>
      <c r="G211" s="16" t="s">
        <v>173</v>
      </c>
      <c r="H211" s="20">
        <v>426.4</v>
      </c>
      <c r="I211" s="20"/>
      <c r="J211" s="20"/>
      <c r="K211" s="20"/>
      <c r="L211" s="20"/>
      <c r="M211" s="20">
        <v>426.4</v>
      </c>
      <c r="N211" s="20">
        <v>-426.4</v>
      </c>
      <c r="O211" s="21"/>
      <c r="P211" s="21"/>
      <c r="Q211" s="20"/>
      <c r="R211" s="20"/>
      <c r="S211" s="20"/>
      <c r="T211" s="20"/>
      <c r="U211" s="20">
        <v>426.4</v>
      </c>
      <c r="V211" s="20">
        <v>426.4</v>
      </c>
      <c r="W211" s="20"/>
      <c r="X211" s="20"/>
      <c r="Y211" s="20"/>
      <c r="Z211" s="20"/>
    </row>
    <row r="212" ht="23.25" customHeight="1" outlineLevel="1" spans="1:26">
      <c r="A212" s="96" t="s">
        <v>59</v>
      </c>
      <c r="B212" s="21"/>
      <c r="C212" s="16"/>
      <c r="D212" s="16"/>
      <c r="E212" s="16"/>
      <c r="F212" s="16"/>
      <c r="G212" s="16"/>
      <c r="H212" s="20">
        <v>590.933789</v>
      </c>
      <c r="I212" s="20">
        <v>590.933789</v>
      </c>
      <c r="J212" s="20"/>
      <c r="K212" s="20"/>
      <c r="L212" s="20"/>
      <c r="M212" s="20">
        <v>590.933789</v>
      </c>
      <c r="N212" s="20"/>
      <c r="O212" s="21"/>
      <c r="P212" s="21"/>
      <c r="Q212" s="20"/>
      <c r="R212" s="20"/>
      <c r="S212" s="20"/>
      <c r="T212" s="20"/>
      <c r="U212" s="20"/>
      <c r="V212" s="20"/>
      <c r="W212" s="20"/>
      <c r="X212" s="20"/>
      <c r="Y212" s="20"/>
      <c r="Z212" s="20"/>
    </row>
    <row r="213" ht="23.25" customHeight="1" outlineLevel="1" spans="1:26">
      <c r="A213" s="244" t="s">
        <v>59</v>
      </c>
      <c r="B213" s="21" t="s">
        <v>522</v>
      </c>
      <c r="C213" s="16" t="s">
        <v>370</v>
      </c>
      <c r="D213" s="16" t="s">
        <v>120</v>
      </c>
      <c r="E213" s="16" t="s">
        <v>121</v>
      </c>
      <c r="F213" s="16" t="s">
        <v>368</v>
      </c>
      <c r="G213" s="16" t="s">
        <v>250</v>
      </c>
      <c r="H213" s="20">
        <v>460</v>
      </c>
      <c r="I213" s="20">
        <v>460</v>
      </c>
      <c r="J213" s="20"/>
      <c r="K213" s="20"/>
      <c r="L213" s="20"/>
      <c r="M213" s="20">
        <v>460</v>
      </c>
      <c r="N213" s="20"/>
      <c r="O213" s="21"/>
      <c r="P213" s="21"/>
      <c r="Q213" s="20"/>
      <c r="R213" s="20"/>
      <c r="S213" s="20"/>
      <c r="T213" s="20"/>
      <c r="U213" s="20"/>
      <c r="V213" s="20"/>
      <c r="W213" s="20"/>
      <c r="X213" s="20"/>
      <c r="Y213" s="20"/>
      <c r="Z213" s="20"/>
    </row>
    <row r="214" ht="23.25" customHeight="1" outlineLevel="1" spans="1:26">
      <c r="A214" s="244" t="s">
        <v>59</v>
      </c>
      <c r="B214" s="21" t="s">
        <v>523</v>
      </c>
      <c r="C214" s="16" t="s">
        <v>405</v>
      </c>
      <c r="D214" s="16" t="s">
        <v>87</v>
      </c>
      <c r="E214" s="16" t="s">
        <v>88</v>
      </c>
      <c r="F214" s="16" t="s">
        <v>401</v>
      </c>
      <c r="G214" s="16" t="s">
        <v>283</v>
      </c>
      <c r="H214" s="20">
        <v>0.462357</v>
      </c>
      <c r="I214" s="20">
        <v>0.462357</v>
      </c>
      <c r="J214" s="20"/>
      <c r="K214" s="20"/>
      <c r="L214" s="20"/>
      <c r="M214" s="20">
        <v>0.462357</v>
      </c>
      <c r="N214" s="20"/>
      <c r="O214" s="21"/>
      <c r="P214" s="21"/>
      <c r="Q214" s="20"/>
      <c r="R214" s="20"/>
      <c r="S214" s="20"/>
      <c r="T214" s="20"/>
      <c r="U214" s="20"/>
      <c r="V214" s="20"/>
      <c r="W214" s="20"/>
      <c r="X214" s="20"/>
      <c r="Y214" s="20"/>
      <c r="Z214" s="20"/>
    </row>
    <row r="215" ht="23.25" customHeight="1" outlineLevel="1" spans="1:26">
      <c r="A215" s="244" t="s">
        <v>59</v>
      </c>
      <c r="B215" s="21" t="s">
        <v>524</v>
      </c>
      <c r="C215" s="16" t="s">
        <v>407</v>
      </c>
      <c r="D215" s="16" t="s">
        <v>87</v>
      </c>
      <c r="E215" s="16" t="s">
        <v>88</v>
      </c>
      <c r="F215" s="16" t="s">
        <v>401</v>
      </c>
      <c r="G215" s="16" t="s">
        <v>283</v>
      </c>
      <c r="H215" s="20">
        <v>11.806054</v>
      </c>
      <c r="I215" s="20">
        <v>11.806054</v>
      </c>
      <c r="J215" s="20"/>
      <c r="K215" s="20"/>
      <c r="L215" s="20"/>
      <c r="M215" s="20">
        <v>11.806054</v>
      </c>
      <c r="N215" s="20"/>
      <c r="O215" s="21"/>
      <c r="P215" s="21"/>
      <c r="Q215" s="20"/>
      <c r="R215" s="20"/>
      <c r="S215" s="20"/>
      <c r="T215" s="20"/>
      <c r="U215" s="20"/>
      <c r="V215" s="20"/>
      <c r="W215" s="20"/>
      <c r="X215" s="20"/>
      <c r="Y215" s="20"/>
      <c r="Z215" s="20"/>
    </row>
    <row r="216" ht="23.25" customHeight="1" outlineLevel="1" spans="1:26">
      <c r="A216" s="244" t="s">
        <v>59</v>
      </c>
      <c r="B216" s="21" t="s">
        <v>525</v>
      </c>
      <c r="C216" s="16" t="s">
        <v>313</v>
      </c>
      <c r="D216" s="16" t="s">
        <v>87</v>
      </c>
      <c r="E216" s="16" t="s">
        <v>88</v>
      </c>
      <c r="F216" s="16" t="s">
        <v>413</v>
      </c>
      <c r="G216" s="16" t="s">
        <v>313</v>
      </c>
      <c r="H216" s="20">
        <v>36.74703</v>
      </c>
      <c r="I216" s="20">
        <v>36.74703</v>
      </c>
      <c r="J216" s="20"/>
      <c r="K216" s="20"/>
      <c r="L216" s="20"/>
      <c r="M216" s="20">
        <v>36.74703</v>
      </c>
      <c r="N216" s="20"/>
      <c r="O216" s="21"/>
      <c r="P216" s="21"/>
      <c r="Q216" s="20"/>
      <c r="R216" s="20"/>
      <c r="S216" s="20"/>
      <c r="T216" s="20"/>
      <c r="U216" s="20"/>
      <c r="V216" s="20"/>
      <c r="W216" s="20"/>
      <c r="X216" s="20"/>
      <c r="Y216" s="20"/>
      <c r="Z216" s="20"/>
    </row>
    <row r="217" ht="23.25" customHeight="1" outlineLevel="1" spans="1:26">
      <c r="A217" s="244" t="s">
        <v>59</v>
      </c>
      <c r="B217" s="21" t="s">
        <v>526</v>
      </c>
      <c r="C217" s="16" t="s">
        <v>315</v>
      </c>
      <c r="D217" s="16" t="s">
        <v>87</v>
      </c>
      <c r="E217" s="16" t="s">
        <v>88</v>
      </c>
      <c r="F217" s="16" t="s">
        <v>415</v>
      </c>
      <c r="G217" s="16" t="s">
        <v>315</v>
      </c>
      <c r="H217" s="20">
        <v>0.715962</v>
      </c>
      <c r="I217" s="20">
        <v>0.715962</v>
      </c>
      <c r="J217" s="20"/>
      <c r="K217" s="20"/>
      <c r="L217" s="20"/>
      <c r="M217" s="20">
        <v>0.715962</v>
      </c>
      <c r="N217" s="20"/>
      <c r="O217" s="21"/>
      <c r="P217" s="21"/>
      <c r="Q217" s="20"/>
      <c r="R217" s="20"/>
      <c r="S217" s="20"/>
      <c r="T217" s="20"/>
      <c r="U217" s="20"/>
      <c r="V217" s="20"/>
      <c r="W217" s="20"/>
      <c r="X217" s="20"/>
      <c r="Y217" s="20"/>
      <c r="Z217" s="20"/>
    </row>
    <row r="218" ht="23.25" customHeight="1" outlineLevel="1" spans="1:26">
      <c r="A218" s="244" t="s">
        <v>59</v>
      </c>
      <c r="B218" s="21" t="s">
        <v>526</v>
      </c>
      <c r="C218" s="16" t="s">
        <v>315</v>
      </c>
      <c r="D218" s="16" t="s">
        <v>87</v>
      </c>
      <c r="E218" s="16" t="s">
        <v>88</v>
      </c>
      <c r="F218" s="16" t="s">
        <v>415</v>
      </c>
      <c r="G218" s="16" t="s">
        <v>315</v>
      </c>
      <c r="H218" s="20">
        <v>38.554826</v>
      </c>
      <c r="I218" s="20">
        <v>38.554826</v>
      </c>
      <c r="J218" s="20"/>
      <c r="K218" s="20"/>
      <c r="L218" s="20"/>
      <c r="M218" s="20">
        <v>38.554826</v>
      </c>
      <c r="N218" s="20"/>
      <c r="O218" s="21"/>
      <c r="P218" s="21"/>
      <c r="Q218" s="20"/>
      <c r="R218" s="20"/>
      <c r="S218" s="20"/>
      <c r="T218" s="20"/>
      <c r="U218" s="20"/>
      <c r="V218" s="20"/>
      <c r="W218" s="20"/>
      <c r="X218" s="20"/>
      <c r="Y218" s="20"/>
      <c r="Z218" s="20"/>
    </row>
    <row r="219" ht="23.25" customHeight="1" outlineLevel="1" spans="1:26">
      <c r="A219" s="244" t="s">
        <v>59</v>
      </c>
      <c r="B219" s="21" t="s">
        <v>527</v>
      </c>
      <c r="C219" s="16" t="s">
        <v>322</v>
      </c>
      <c r="D219" s="16" t="s">
        <v>87</v>
      </c>
      <c r="E219" s="16" t="s">
        <v>88</v>
      </c>
      <c r="F219" s="16" t="s">
        <v>424</v>
      </c>
      <c r="G219" s="16" t="s">
        <v>322</v>
      </c>
      <c r="H219" s="20">
        <v>1.42908</v>
      </c>
      <c r="I219" s="20">
        <v>1.42908</v>
      </c>
      <c r="J219" s="20"/>
      <c r="K219" s="20"/>
      <c r="L219" s="20"/>
      <c r="M219" s="20">
        <v>1.42908</v>
      </c>
      <c r="N219" s="20"/>
      <c r="O219" s="21"/>
      <c r="P219" s="21"/>
      <c r="Q219" s="20"/>
      <c r="R219" s="20"/>
      <c r="S219" s="20"/>
      <c r="T219" s="20"/>
      <c r="U219" s="20"/>
      <c r="V219" s="20"/>
      <c r="W219" s="20"/>
      <c r="X219" s="20"/>
      <c r="Y219" s="20"/>
      <c r="Z219" s="20"/>
    </row>
    <row r="220" ht="23.25" customHeight="1" outlineLevel="1" spans="1:26">
      <c r="A220" s="244" t="s">
        <v>59</v>
      </c>
      <c r="B220" s="21" t="s">
        <v>527</v>
      </c>
      <c r="C220" s="16" t="s">
        <v>322</v>
      </c>
      <c r="D220" s="16" t="s">
        <v>87</v>
      </c>
      <c r="E220" s="16" t="s">
        <v>88</v>
      </c>
      <c r="F220" s="16" t="s">
        <v>424</v>
      </c>
      <c r="G220" s="16" t="s">
        <v>322</v>
      </c>
      <c r="H220" s="20">
        <v>26.41848</v>
      </c>
      <c r="I220" s="20">
        <v>26.41848</v>
      </c>
      <c r="J220" s="20"/>
      <c r="K220" s="20"/>
      <c r="L220" s="20"/>
      <c r="M220" s="20">
        <v>26.41848</v>
      </c>
      <c r="N220" s="20"/>
      <c r="O220" s="21"/>
      <c r="P220" s="21"/>
      <c r="Q220" s="20"/>
      <c r="R220" s="20"/>
      <c r="S220" s="20"/>
      <c r="T220" s="20"/>
      <c r="U220" s="20"/>
      <c r="V220" s="20"/>
      <c r="W220" s="20"/>
      <c r="X220" s="20"/>
      <c r="Y220" s="20"/>
      <c r="Z220" s="20"/>
    </row>
    <row r="221" ht="23.25" customHeight="1" outlineLevel="1" spans="1:26">
      <c r="A221" s="244" t="s">
        <v>59</v>
      </c>
      <c r="B221" s="21" t="s">
        <v>527</v>
      </c>
      <c r="C221" s="16" t="s">
        <v>322</v>
      </c>
      <c r="D221" s="16" t="s">
        <v>87</v>
      </c>
      <c r="E221" s="16" t="s">
        <v>88</v>
      </c>
      <c r="F221" s="16" t="s">
        <v>427</v>
      </c>
      <c r="G221" s="16" t="s">
        <v>324</v>
      </c>
      <c r="H221" s="20">
        <v>4.8</v>
      </c>
      <c r="I221" s="20">
        <v>4.8</v>
      </c>
      <c r="J221" s="20"/>
      <c r="K221" s="20"/>
      <c r="L221" s="20"/>
      <c r="M221" s="20">
        <v>4.8</v>
      </c>
      <c r="N221" s="20"/>
      <c r="O221" s="21"/>
      <c r="P221" s="21"/>
      <c r="Q221" s="20"/>
      <c r="R221" s="20"/>
      <c r="S221" s="20"/>
      <c r="T221" s="20"/>
      <c r="U221" s="20"/>
      <c r="V221" s="20"/>
      <c r="W221" s="20"/>
      <c r="X221" s="20"/>
      <c r="Y221" s="20"/>
      <c r="Z221" s="20"/>
    </row>
    <row r="222" ht="23.25" customHeight="1" outlineLevel="1" spans="1:26">
      <c r="A222" s="244" t="s">
        <v>59</v>
      </c>
      <c r="B222" s="21" t="s">
        <v>528</v>
      </c>
      <c r="C222" s="16" t="s">
        <v>502</v>
      </c>
      <c r="D222" s="16" t="s">
        <v>152</v>
      </c>
      <c r="E222" s="16" t="s">
        <v>153</v>
      </c>
      <c r="F222" s="16" t="s">
        <v>433</v>
      </c>
      <c r="G222" s="16" t="s">
        <v>325</v>
      </c>
      <c r="H222" s="20">
        <v>10</v>
      </c>
      <c r="I222" s="20">
        <v>10</v>
      </c>
      <c r="J222" s="20"/>
      <c r="K222" s="20"/>
      <c r="L222" s="20"/>
      <c r="M222" s="20">
        <v>10</v>
      </c>
      <c r="N222" s="20"/>
      <c r="O222" s="21"/>
      <c r="P222" s="21"/>
      <c r="Q222" s="20"/>
      <c r="R222" s="20"/>
      <c r="S222" s="20"/>
      <c r="T222" s="20"/>
      <c r="U222" s="20"/>
      <c r="V222" s="20"/>
      <c r="W222" s="20"/>
      <c r="X222" s="20"/>
      <c r="Y222" s="20"/>
      <c r="Z222" s="20"/>
    </row>
    <row r="223" ht="23.25" customHeight="1" outlineLevel="1" spans="1:26">
      <c r="A223" s="96" t="s">
        <v>61</v>
      </c>
      <c r="B223" s="21"/>
      <c r="C223" s="16"/>
      <c r="D223" s="16"/>
      <c r="E223" s="16"/>
      <c r="F223" s="16"/>
      <c r="G223" s="16"/>
      <c r="H223" s="20">
        <v>12.826487</v>
      </c>
      <c r="I223" s="20">
        <v>12.826487</v>
      </c>
      <c r="J223" s="20"/>
      <c r="K223" s="20"/>
      <c r="L223" s="20"/>
      <c r="M223" s="20">
        <v>12.826487</v>
      </c>
      <c r="N223" s="20"/>
      <c r="O223" s="21"/>
      <c r="P223" s="21"/>
      <c r="Q223" s="20"/>
      <c r="R223" s="20"/>
      <c r="S223" s="20"/>
      <c r="T223" s="20"/>
      <c r="U223" s="20"/>
      <c r="V223" s="20"/>
      <c r="W223" s="20"/>
      <c r="X223" s="20"/>
      <c r="Y223" s="20"/>
      <c r="Z223" s="20"/>
    </row>
    <row r="224" ht="23.25" customHeight="1" outlineLevel="1" spans="1:26">
      <c r="A224" s="244" t="s">
        <v>61</v>
      </c>
      <c r="B224" s="21" t="s">
        <v>529</v>
      </c>
      <c r="C224" s="16" t="s">
        <v>407</v>
      </c>
      <c r="D224" s="16" t="s">
        <v>87</v>
      </c>
      <c r="E224" s="16" t="s">
        <v>88</v>
      </c>
      <c r="F224" s="16" t="s">
        <v>401</v>
      </c>
      <c r="G224" s="16" t="s">
        <v>283</v>
      </c>
      <c r="H224" s="20">
        <v>1.944527</v>
      </c>
      <c r="I224" s="20">
        <v>1.944527</v>
      </c>
      <c r="J224" s="20"/>
      <c r="K224" s="20"/>
      <c r="L224" s="20"/>
      <c r="M224" s="20">
        <v>1.944527</v>
      </c>
      <c r="N224" s="20"/>
      <c r="O224" s="21"/>
      <c r="P224" s="21"/>
      <c r="Q224" s="20"/>
      <c r="R224" s="20"/>
      <c r="S224" s="20"/>
      <c r="T224" s="20"/>
      <c r="U224" s="20"/>
      <c r="V224" s="20"/>
      <c r="W224" s="20"/>
      <c r="X224" s="20"/>
      <c r="Y224" s="20"/>
      <c r="Z224" s="20"/>
    </row>
    <row r="225" ht="23.25" customHeight="1" outlineLevel="1" spans="1:26">
      <c r="A225" s="244" t="s">
        <v>61</v>
      </c>
      <c r="B225" s="21" t="s">
        <v>530</v>
      </c>
      <c r="C225" s="16" t="s">
        <v>313</v>
      </c>
      <c r="D225" s="16" t="s">
        <v>87</v>
      </c>
      <c r="E225" s="16" t="s">
        <v>88</v>
      </c>
      <c r="F225" s="16" t="s">
        <v>413</v>
      </c>
      <c r="G225" s="16" t="s">
        <v>313</v>
      </c>
      <c r="H225" s="20">
        <v>5.33296</v>
      </c>
      <c r="I225" s="20">
        <v>5.33296</v>
      </c>
      <c r="J225" s="20"/>
      <c r="K225" s="20"/>
      <c r="L225" s="20"/>
      <c r="M225" s="20">
        <v>5.33296</v>
      </c>
      <c r="N225" s="20"/>
      <c r="O225" s="21"/>
      <c r="P225" s="21"/>
      <c r="Q225" s="20"/>
      <c r="R225" s="20"/>
      <c r="S225" s="20"/>
      <c r="T225" s="20"/>
      <c r="U225" s="20"/>
      <c r="V225" s="20"/>
      <c r="W225" s="20"/>
      <c r="X225" s="20"/>
      <c r="Y225" s="20"/>
      <c r="Z225" s="20"/>
    </row>
    <row r="226" ht="23.25" customHeight="1" outlineLevel="1" spans="1:26">
      <c r="A226" s="244" t="s">
        <v>61</v>
      </c>
      <c r="B226" s="21" t="s">
        <v>531</v>
      </c>
      <c r="C226" s="16" t="s">
        <v>315</v>
      </c>
      <c r="D226" s="16" t="s">
        <v>87</v>
      </c>
      <c r="E226" s="16" t="s">
        <v>88</v>
      </c>
      <c r="F226" s="16" t="s">
        <v>415</v>
      </c>
      <c r="G226" s="16" t="s">
        <v>315</v>
      </c>
      <c r="H226" s="20">
        <v>5.549</v>
      </c>
      <c r="I226" s="20">
        <v>5.549</v>
      </c>
      <c r="J226" s="20"/>
      <c r="K226" s="20"/>
      <c r="L226" s="20"/>
      <c r="M226" s="20">
        <v>5.549</v>
      </c>
      <c r="N226" s="20"/>
      <c r="O226" s="21"/>
      <c r="P226" s="21"/>
      <c r="Q226" s="20"/>
      <c r="R226" s="20"/>
      <c r="S226" s="20"/>
      <c r="T226" s="20"/>
      <c r="U226" s="20"/>
      <c r="V226" s="20"/>
      <c r="W226" s="20"/>
      <c r="X226" s="20"/>
      <c r="Y226" s="20"/>
      <c r="Z226" s="20"/>
    </row>
    <row r="227" ht="23.25" customHeight="1" outlineLevel="1" spans="1:26">
      <c r="A227" s="96" t="s">
        <v>63</v>
      </c>
      <c r="B227" s="21"/>
      <c r="C227" s="16"/>
      <c r="D227" s="16"/>
      <c r="E227" s="16"/>
      <c r="F227" s="16"/>
      <c r="G227" s="16"/>
      <c r="H227" s="20">
        <v>1113.484706</v>
      </c>
      <c r="I227" s="20">
        <v>1113.484706</v>
      </c>
      <c r="J227" s="20"/>
      <c r="K227" s="20"/>
      <c r="L227" s="20"/>
      <c r="M227" s="20">
        <v>1113.484706</v>
      </c>
      <c r="N227" s="20"/>
      <c r="O227" s="21"/>
      <c r="P227" s="21"/>
      <c r="Q227" s="20"/>
      <c r="R227" s="20"/>
      <c r="S227" s="20"/>
      <c r="T227" s="20"/>
      <c r="U227" s="20"/>
      <c r="V227" s="20"/>
      <c r="W227" s="20"/>
      <c r="X227" s="20"/>
      <c r="Y227" s="20"/>
      <c r="Z227" s="20"/>
    </row>
    <row r="228" ht="23.25" customHeight="1" outlineLevel="1" spans="1:26">
      <c r="A228" s="244" t="s">
        <v>63</v>
      </c>
      <c r="B228" s="21" t="s">
        <v>532</v>
      </c>
      <c r="C228" s="16" t="s">
        <v>370</v>
      </c>
      <c r="D228" s="16" t="s">
        <v>136</v>
      </c>
      <c r="E228" s="16" t="s">
        <v>137</v>
      </c>
      <c r="F228" s="16" t="s">
        <v>368</v>
      </c>
      <c r="G228" s="16" t="s">
        <v>250</v>
      </c>
      <c r="H228" s="20">
        <v>183.3696</v>
      </c>
      <c r="I228" s="20">
        <v>183.3696</v>
      </c>
      <c r="J228" s="20"/>
      <c r="K228" s="20"/>
      <c r="L228" s="20"/>
      <c r="M228" s="20">
        <v>183.3696</v>
      </c>
      <c r="N228" s="20"/>
      <c r="O228" s="21"/>
      <c r="P228" s="21"/>
      <c r="Q228" s="20"/>
      <c r="R228" s="20"/>
      <c r="S228" s="20"/>
      <c r="T228" s="20"/>
      <c r="U228" s="20"/>
      <c r="V228" s="20"/>
      <c r="W228" s="20"/>
      <c r="X228" s="20"/>
      <c r="Y228" s="20"/>
      <c r="Z228" s="20"/>
    </row>
    <row r="229" ht="23.25" customHeight="1" outlineLevel="1" spans="1:26">
      <c r="A229" s="244" t="s">
        <v>63</v>
      </c>
      <c r="B229" s="21" t="s">
        <v>532</v>
      </c>
      <c r="C229" s="16" t="s">
        <v>370</v>
      </c>
      <c r="D229" s="16" t="s">
        <v>136</v>
      </c>
      <c r="E229" s="16" t="s">
        <v>137</v>
      </c>
      <c r="F229" s="16" t="s">
        <v>371</v>
      </c>
      <c r="G229" s="16" t="s">
        <v>253</v>
      </c>
      <c r="H229" s="20">
        <v>39.364488</v>
      </c>
      <c r="I229" s="20">
        <v>39.364488</v>
      </c>
      <c r="J229" s="20"/>
      <c r="K229" s="20"/>
      <c r="L229" s="20"/>
      <c r="M229" s="20">
        <v>39.364488</v>
      </c>
      <c r="N229" s="20"/>
      <c r="O229" s="21"/>
      <c r="P229" s="21"/>
      <c r="Q229" s="20"/>
      <c r="R229" s="20"/>
      <c r="S229" s="20"/>
      <c r="T229" s="20"/>
      <c r="U229" s="20"/>
      <c r="V229" s="20"/>
      <c r="W229" s="20"/>
      <c r="X229" s="20"/>
      <c r="Y229" s="20"/>
      <c r="Z229" s="20"/>
    </row>
    <row r="230" ht="23.25" customHeight="1" outlineLevel="1" spans="1:26">
      <c r="A230" s="244" t="s">
        <v>63</v>
      </c>
      <c r="B230" s="21" t="s">
        <v>532</v>
      </c>
      <c r="C230" s="16" t="s">
        <v>370</v>
      </c>
      <c r="D230" s="16" t="s">
        <v>136</v>
      </c>
      <c r="E230" s="16" t="s">
        <v>137</v>
      </c>
      <c r="F230" s="16" t="s">
        <v>377</v>
      </c>
      <c r="G230" s="16" t="s">
        <v>259</v>
      </c>
      <c r="H230" s="20">
        <v>15.2808</v>
      </c>
      <c r="I230" s="20">
        <v>15.2808</v>
      </c>
      <c r="J230" s="20"/>
      <c r="K230" s="20"/>
      <c r="L230" s="20"/>
      <c r="M230" s="20">
        <v>15.2808</v>
      </c>
      <c r="N230" s="20"/>
      <c r="O230" s="21"/>
      <c r="P230" s="21"/>
      <c r="Q230" s="20"/>
      <c r="R230" s="20"/>
      <c r="S230" s="20"/>
      <c r="T230" s="20"/>
      <c r="U230" s="20"/>
      <c r="V230" s="20"/>
      <c r="W230" s="20"/>
      <c r="X230" s="20"/>
      <c r="Y230" s="20"/>
      <c r="Z230" s="20"/>
    </row>
    <row r="231" ht="23.25" customHeight="1" outlineLevel="1" spans="1:26">
      <c r="A231" s="244" t="s">
        <v>63</v>
      </c>
      <c r="B231" s="21" t="s">
        <v>532</v>
      </c>
      <c r="C231" s="16" t="s">
        <v>370</v>
      </c>
      <c r="D231" s="16" t="s">
        <v>136</v>
      </c>
      <c r="E231" s="16" t="s">
        <v>137</v>
      </c>
      <c r="F231" s="16" t="s">
        <v>377</v>
      </c>
      <c r="G231" s="16" t="s">
        <v>259</v>
      </c>
      <c r="H231" s="20">
        <v>131.952</v>
      </c>
      <c r="I231" s="20">
        <v>131.952</v>
      </c>
      <c r="J231" s="20"/>
      <c r="K231" s="20"/>
      <c r="L231" s="20"/>
      <c r="M231" s="20">
        <v>131.952</v>
      </c>
      <c r="N231" s="20"/>
      <c r="O231" s="21"/>
      <c r="P231" s="21"/>
      <c r="Q231" s="20"/>
      <c r="R231" s="20"/>
      <c r="S231" s="20"/>
      <c r="T231" s="20"/>
      <c r="U231" s="20"/>
      <c r="V231" s="20"/>
      <c r="W231" s="20"/>
      <c r="X231" s="20"/>
      <c r="Y231" s="20"/>
      <c r="Z231" s="20"/>
    </row>
    <row r="232" ht="23.25" customHeight="1" outlineLevel="1" spans="1:26">
      <c r="A232" s="244" t="s">
        <v>63</v>
      </c>
      <c r="B232" s="21" t="s">
        <v>532</v>
      </c>
      <c r="C232" s="16" t="s">
        <v>370</v>
      </c>
      <c r="D232" s="16" t="s">
        <v>136</v>
      </c>
      <c r="E232" s="16" t="s">
        <v>137</v>
      </c>
      <c r="F232" s="16" t="s">
        <v>377</v>
      </c>
      <c r="G232" s="16" t="s">
        <v>259</v>
      </c>
      <c r="H232" s="20">
        <v>140.682</v>
      </c>
      <c r="I232" s="20">
        <v>140.682</v>
      </c>
      <c r="J232" s="20"/>
      <c r="K232" s="20"/>
      <c r="L232" s="20"/>
      <c r="M232" s="20">
        <v>140.682</v>
      </c>
      <c r="N232" s="20"/>
      <c r="O232" s="21"/>
      <c r="P232" s="21"/>
      <c r="Q232" s="20"/>
      <c r="R232" s="20"/>
      <c r="S232" s="20"/>
      <c r="T232" s="20"/>
      <c r="U232" s="20"/>
      <c r="V232" s="20"/>
      <c r="W232" s="20"/>
      <c r="X232" s="20"/>
      <c r="Y232" s="20"/>
      <c r="Z232" s="20"/>
    </row>
    <row r="233" ht="23.25" customHeight="1" outlineLevel="1" spans="1:26">
      <c r="A233" s="244" t="s">
        <v>63</v>
      </c>
      <c r="B233" s="21" t="s">
        <v>533</v>
      </c>
      <c r="C233" s="16" t="s">
        <v>376</v>
      </c>
      <c r="D233" s="16" t="s">
        <v>136</v>
      </c>
      <c r="E233" s="16" t="s">
        <v>137</v>
      </c>
      <c r="F233" s="16" t="s">
        <v>377</v>
      </c>
      <c r="G233" s="16" t="s">
        <v>259</v>
      </c>
      <c r="H233" s="20">
        <v>70.2</v>
      </c>
      <c r="I233" s="20">
        <v>70.2</v>
      </c>
      <c r="J233" s="20"/>
      <c r="K233" s="20"/>
      <c r="L233" s="20"/>
      <c r="M233" s="20">
        <v>70.2</v>
      </c>
      <c r="N233" s="20"/>
      <c r="O233" s="21"/>
      <c r="P233" s="21"/>
      <c r="Q233" s="20"/>
      <c r="R233" s="20"/>
      <c r="S233" s="20"/>
      <c r="T233" s="20"/>
      <c r="U233" s="20"/>
      <c r="V233" s="20"/>
      <c r="W233" s="20"/>
      <c r="X233" s="20"/>
      <c r="Y233" s="20"/>
      <c r="Z233" s="20"/>
    </row>
    <row r="234" ht="23.25" customHeight="1" outlineLevel="1" spans="1:26">
      <c r="A234" s="244" t="s">
        <v>63</v>
      </c>
      <c r="B234" s="21" t="s">
        <v>534</v>
      </c>
      <c r="C234" s="16" t="s">
        <v>379</v>
      </c>
      <c r="D234" s="16" t="s">
        <v>89</v>
      </c>
      <c r="E234" s="16" t="s">
        <v>90</v>
      </c>
      <c r="F234" s="16" t="s">
        <v>380</v>
      </c>
      <c r="G234" s="16" t="s">
        <v>262</v>
      </c>
      <c r="H234" s="20">
        <v>67.862784</v>
      </c>
      <c r="I234" s="20">
        <v>67.862784</v>
      </c>
      <c r="J234" s="20"/>
      <c r="K234" s="20"/>
      <c r="L234" s="20"/>
      <c r="M234" s="20">
        <v>67.862784</v>
      </c>
      <c r="N234" s="20"/>
      <c r="O234" s="21"/>
      <c r="P234" s="21"/>
      <c r="Q234" s="20"/>
      <c r="R234" s="20"/>
      <c r="S234" s="20"/>
      <c r="T234" s="20"/>
      <c r="U234" s="20"/>
      <c r="V234" s="20"/>
      <c r="W234" s="20"/>
      <c r="X234" s="20"/>
      <c r="Y234" s="20"/>
      <c r="Z234" s="20"/>
    </row>
    <row r="235" ht="23.25" customHeight="1" outlineLevel="1" spans="1:26">
      <c r="A235" s="244" t="s">
        <v>63</v>
      </c>
      <c r="B235" s="21" t="s">
        <v>535</v>
      </c>
      <c r="C235" s="16" t="s">
        <v>382</v>
      </c>
      <c r="D235" s="16" t="s">
        <v>152</v>
      </c>
      <c r="E235" s="16" t="s">
        <v>153</v>
      </c>
      <c r="F235" s="16" t="s">
        <v>383</v>
      </c>
      <c r="G235" s="16" t="s">
        <v>267</v>
      </c>
      <c r="H235" s="20">
        <v>24.938429</v>
      </c>
      <c r="I235" s="20">
        <v>24.938429</v>
      </c>
      <c r="J235" s="20"/>
      <c r="K235" s="20"/>
      <c r="L235" s="20"/>
      <c r="M235" s="20">
        <v>24.938429</v>
      </c>
      <c r="N235" s="20"/>
      <c r="O235" s="21"/>
      <c r="P235" s="21"/>
      <c r="Q235" s="20"/>
      <c r="R235" s="20"/>
      <c r="S235" s="20"/>
      <c r="T235" s="20"/>
      <c r="U235" s="20"/>
      <c r="V235" s="20"/>
      <c r="W235" s="20"/>
      <c r="X235" s="20"/>
      <c r="Y235" s="20"/>
      <c r="Z235" s="20"/>
    </row>
    <row r="236" ht="23.25" customHeight="1" outlineLevel="1" spans="1:26">
      <c r="A236" s="244" t="s">
        <v>63</v>
      </c>
      <c r="B236" s="21" t="s">
        <v>536</v>
      </c>
      <c r="C236" s="16" t="s">
        <v>385</v>
      </c>
      <c r="D236" s="16" t="s">
        <v>156</v>
      </c>
      <c r="E236" s="16" t="s">
        <v>157</v>
      </c>
      <c r="F236" s="16" t="s">
        <v>386</v>
      </c>
      <c r="G236" s="16" t="s">
        <v>273</v>
      </c>
      <c r="H236" s="20">
        <v>1.466966</v>
      </c>
      <c r="I236" s="20">
        <v>1.466966</v>
      </c>
      <c r="J236" s="20"/>
      <c r="K236" s="20"/>
      <c r="L236" s="20"/>
      <c r="M236" s="20">
        <v>1.466966</v>
      </c>
      <c r="N236" s="20"/>
      <c r="O236" s="21"/>
      <c r="P236" s="21"/>
      <c r="Q236" s="20"/>
      <c r="R236" s="20"/>
      <c r="S236" s="20"/>
      <c r="T236" s="20"/>
      <c r="U236" s="20"/>
      <c r="V236" s="20"/>
      <c r="W236" s="20"/>
      <c r="X236" s="20"/>
      <c r="Y236" s="20"/>
      <c r="Z236" s="20"/>
    </row>
    <row r="237" ht="23.25" customHeight="1" outlineLevel="1" spans="1:26">
      <c r="A237" s="244" t="s">
        <v>63</v>
      </c>
      <c r="B237" s="21" t="s">
        <v>537</v>
      </c>
      <c r="C237" s="16" t="s">
        <v>390</v>
      </c>
      <c r="D237" s="16" t="s">
        <v>101</v>
      </c>
      <c r="E237" s="16" t="s">
        <v>100</v>
      </c>
      <c r="F237" s="16" t="s">
        <v>386</v>
      </c>
      <c r="G237" s="16" t="s">
        <v>273</v>
      </c>
      <c r="H237" s="20">
        <v>2.567191</v>
      </c>
      <c r="I237" s="20">
        <v>2.567191</v>
      </c>
      <c r="J237" s="20"/>
      <c r="K237" s="20"/>
      <c r="L237" s="20"/>
      <c r="M237" s="20">
        <v>2.567191</v>
      </c>
      <c r="N237" s="20"/>
      <c r="O237" s="21"/>
      <c r="P237" s="21"/>
      <c r="Q237" s="20"/>
      <c r="R237" s="20"/>
      <c r="S237" s="20"/>
      <c r="T237" s="20"/>
      <c r="U237" s="20"/>
      <c r="V237" s="20"/>
      <c r="W237" s="20"/>
      <c r="X237" s="20"/>
      <c r="Y237" s="20"/>
      <c r="Z237" s="20"/>
    </row>
    <row r="238" ht="23.25" customHeight="1" outlineLevel="1" spans="1:26">
      <c r="A238" s="244" t="s">
        <v>63</v>
      </c>
      <c r="B238" s="21" t="s">
        <v>538</v>
      </c>
      <c r="C238" s="16" t="s">
        <v>392</v>
      </c>
      <c r="D238" s="16" t="s">
        <v>156</v>
      </c>
      <c r="E238" s="16" t="s">
        <v>157</v>
      </c>
      <c r="F238" s="16" t="s">
        <v>386</v>
      </c>
      <c r="G238" s="16" t="s">
        <v>273</v>
      </c>
      <c r="H238" s="20">
        <v>1.33</v>
      </c>
      <c r="I238" s="20">
        <v>1.33</v>
      </c>
      <c r="J238" s="20"/>
      <c r="K238" s="20"/>
      <c r="L238" s="20"/>
      <c r="M238" s="20">
        <v>1.33</v>
      </c>
      <c r="N238" s="20"/>
      <c r="O238" s="21"/>
      <c r="P238" s="21"/>
      <c r="Q238" s="20"/>
      <c r="R238" s="20"/>
      <c r="S238" s="20"/>
      <c r="T238" s="20"/>
      <c r="U238" s="20"/>
      <c r="V238" s="20"/>
      <c r="W238" s="20"/>
      <c r="X238" s="20"/>
      <c r="Y238" s="20"/>
      <c r="Z238" s="20"/>
    </row>
    <row r="239" ht="23.25" customHeight="1" outlineLevel="1" spans="1:26">
      <c r="A239" s="244" t="s">
        <v>63</v>
      </c>
      <c r="B239" s="21" t="s">
        <v>539</v>
      </c>
      <c r="C239" s="16" t="s">
        <v>394</v>
      </c>
      <c r="D239" s="16" t="s">
        <v>172</v>
      </c>
      <c r="E239" s="16" t="s">
        <v>173</v>
      </c>
      <c r="F239" s="16" t="s">
        <v>395</v>
      </c>
      <c r="G239" s="16" t="s">
        <v>173</v>
      </c>
      <c r="H239" s="20">
        <v>54.266688</v>
      </c>
      <c r="I239" s="20">
        <v>54.266688</v>
      </c>
      <c r="J239" s="20"/>
      <c r="K239" s="20"/>
      <c r="L239" s="20"/>
      <c r="M239" s="20">
        <v>54.266688</v>
      </c>
      <c r="N239" s="20"/>
      <c r="O239" s="21"/>
      <c r="P239" s="21"/>
      <c r="Q239" s="20"/>
      <c r="R239" s="20"/>
      <c r="S239" s="20"/>
      <c r="T239" s="20"/>
      <c r="U239" s="20"/>
      <c r="V239" s="20"/>
      <c r="W239" s="20"/>
      <c r="X239" s="20"/>
      <c r="Y239" s="20"/>
      <c r="Z239" s="20"/>
    </row>
    <row r="240" ht="23.25" customHeight="1" outlineLevel="1" spans="1:26">
      <c r="A240" s="244" t="s">
        <v>63</v>
      </c>
      <c r="B240" s="21" t="s">
        <v>540</v>
      </c>
      <c r="C240" s="16" t="s">
        <v>272</v>
      </c>
      <c r="D240" s="16" t="s">
        <v>136</v>
      </c>
      <c r="E240" s="16" t="s">
        <v>137</v>
      </c>
      <c r="F240" s="16" t="s">
        <v>403</v>
      </c>
      <c r="G240" s="16" t="s">
        <v>272</v>
      </c>
      <c r="H240" s="20">
        <v>0.2164</v>
      </c>
      <c r="I240" s="20">
        <v>0.2164</v>
      </c>
      <c r="J240" s="20"/>
      <c r="K240" s="20"/>
      <c r="L240" s="20"/>
      <c r="M240" s="20">
        <v>0.2164</v>
      </c>
      <c r="N240" s="20"/>
      <c r="O240" s="21"/>
      <c r="P240" s="21"/>
      <c r="Q240" s="20"/>
      <c r="R240" s="20"/>
      <c r="S240" s="20"/>
      <c r="T240" s="20"/>
      <c r="U240" s="20"/>
      <c r="V240" s="20"/>
      <c r="W240" s="20"/>
      <c r="X240" s="20"/>
      <c r="Y240" s="20"/>
      <c r="Z240" s="20"/>
    </row>
    <row r="241" ht="23.25" customHeight="1" outlineLevel="1" spans="1:26">
      <c r="A241" s="244" t="s">
        <v>63</v>
      </c>
      <c r="B241" s="21" t="s">
        <v>541</v>
      </c>
      <c r="C241" s="16" t="s">
        <v>397</v>
      </c>
      <c r="D241" s="16" t="s">
        <v>136</v>
      </c>
      <c r="E241" s="16" t="s">
        <v>137</v>
      </c>
      <c r="F241" s="16" t="s">
        <v>415</v>
      </c>
      <c r="G241" s="16" t="s">
        <v>315</v>
      </c>
      <c r="H241" s="20">
        <v>2.957463</v>
      </c>
      <c r="I241" s="20">
        <v>2.957463</v>
      </c>
      <c r="J241" s="20"/>
      <c r="K241" s="20"/>
      <c r="L241" s="20"/>
      <c r="M241" s="20">
        <v>2.957463</v>
      </c>
      <c r="N241" s="20"/>
      <c r="O241" s="21"/>
      <c r="P241" s="21"/>
      <c r="Q241" s="20"/>
      <c r="R241" s="20"/>
      <c r="S241" s="20"/>
      <c r="T241" s="20"/>
      <c r="U241" s="20"/>
      <c r="V241" s="20"/>
      <c r="W241" s="20"/>
      <c r="X241" s="20"/>
      <c r="Y241" s="20"/>
      <c r="Z241" s="20"/>
    </row>
    <row r="242" ht="23.25" customHeight="1" outlineLevel="1" spans="1:26">
      <c r="A242" s="244" t="s">
        <v>63</v>
      </c>
      <c r="B242" s="21" t="s">
        <v>541</v>
      </c>
      <c r="C242" s="16" t="s">
        <v>397</v>
      </c>
      <c r="D242" s="16" t="s">
        <v>136</v>
      </c>
      <c r="E242" s="16" t="s">
        <v>137</v>
      </c>
      <c r="F242" s="16" t="s">
        <v>399</v>
      </c>
      <c r="G242" s="16" t="s">
        <v>294</v>
      </c>
      <c r="H242" s="20">
        <v>19</v>
      </c>
      <c r="I242" s="20">
        <v>19</v>
      </c>
      <c r="J242" s="20"/>
      <c r="K242" s="20"/>
      <c r="L242" s="20"/>
      <c r="M242" s="20">
        <v>19</v>
      </c>
      <c r="N242" s="20"/>
      <c r="O242" s="21"/>
      <c r="P242" s="21"/>
      <c r="Q242" s="20"/>
      <c r="R242" s="20"/>
      <c r="S242" s="20"/>
      <c r="T242" s="20"/>
      <c r="U242" s="20"/>
      <c r="V242" s="20"/>
      <c r="W242" s="20"/>
      <c r="X242" s="20"/>
      <c r="Y242" s="20"/>
      <c r="Z242" s="20"/>
    </row>
    <row r="243" ht="23.25" customHeight="1" outlineLevel="1" spans="1:26">
      <c r="A243" s="244" t="s">
        <v>63</v>
      </c>
      <c r="B243" s="21" t="s">
        <v>541</v>
      </c>
      <c r="C243" s="16" t="s">
        <v>397</v>
      </c>
      <c r="D243" s="16" t="s">
        <v>136</v>
      </c>
      <c r="E243" s="16" t="s">
        <v>137</v>
      </c>
      <c r="F243" s="16" t="s">
        <v>542</v>
      </c>
      <c r="G243" s="16" t="s">
        <v>298</v>
      </c>
      <c r="H243" s="20">
        <v>7.92</v>
      </c>
      <c r="I243" s="20">
        <v>7.92</v>
      </c>
      <c r="J243" s="20"/>
      <c r="K243" s="20"/>
      <c r="L243" s="20"/>
      <c r="M243" s="20">
        <v>7.92</v>
      </c>
      <c r="N243" s="20"/>
      <c r="O243" s="21"/>
      <c r="P243" s="21"/>
      <c r="Q243" s="20"/>
      <c r="R243" s="20"/>
      <c r="S243" s="20"/>
      <c r="T243" s="20"/>
      <c r="U243" s="20"/>
      <c r="V243" s="20"/>
      <c r="W243" s="20"/>
      <c r="X243" s="20"/>
      <c r="Y243" s="20"/>
      <c r="Z243" s="20"/>
    </row>
    <row r="244" ht="23.25" customHeight="1" outlineLevel="1" spans="1:26">
      <c r="A244" s="244" t="s">
        <v>63</v>
      </c>
      <c r="B244" s="21" t="s">
        <v>543</v>
      </c>
      <c r="C244" s="16" t="s">
        <v>407</v>
      </c>
      <c r="D244" s="16" t="s">
        <v>87</v>
      </c>
      <c r="E244" s="16" t="s">
        <v>88</v>
      </c>
      <c r="F244" s="16" t="s">
        <v>401</v>
      </c>
      <c r="G244" s="16" t="s">
        <v>283</v>
      </c>
      <c r="H244" s="20">
        <v>0.416684</v>
      </c>
      <c r="I244" s="20">
        <v>0.416684</v>
      </c>
      <c r="J244" s="20"/>
      <c r="K244" s="20"/>
      <c r="L244" s="20"/>
      <c r="M244" s="20">
        <v>0.416684</v>
      </c>
      <c r="N244" s="20"/>
      <c r="O244" s="21"/>
      <c r="P244" s="21"/>
      <c r="Q244" s="20"/>
      <c r="R244" s="20"/>
      <c r="S244" s="20"/>
      <c r="T244" s="20"/>
      <c r="U244" s="20"/>
      <c r="V244" s="20"/>
      <c r="W244" s="20"/>
      <c r="X244" s="20"/>
      <c r="Y244" s="20"/>
      <c r="Z244" s="20"/>
    </row>
    <row r="245" ht="23.25" customHeight="1" outlineLevel="1" spans="1:26">
      <c r="A245" s="244" t="s">
        <v>63</v>
      </c>
      <c r="B245" s="21" t="s">
        <v>543</v>
      </c>
      <c r="C245" s="16" t="s">
        <v>407</v>
      </c>
      <c r="D245" s="16" t="s">
        <v>93</v>
      </c>
      <c r="E245" s="16" t="s">
        <v>94</v>
      </c>
      <c r="F245" s="16" t="s">
        <v>401</v>
      </c>
      <c r="G245" s="16" t="s">
        <v>283</v>
      </c>
      <c r="H245" s="20">
        <v>0.092597</v>
      </c>
      <c r="I245" s="20">
        <v>0.092597</v>
      </c>
      <c r="J245" s="20"/>
      <c r="K245" s="20"/>
      <c r="L245" s="20"/>
      <c r="M245" s="20">
        <v>0.092597</v>
      </c>
      <c r="N245" s="20"/>
      <c r="O245" s="21"/>
      <c r="P245" s="21"/>
      <c r="Q245" s="20"/>
      <c r="R245" s="20"/>
      <c r="S245" s="20"/>
      <c r="T245" s="20"/>
      <c r="U245" s="20"/>
      <c r="V245" s="20"/>
      <c r="W245" s="20"/>
      <c r="X245" s="20"/>
      <c r="Y245" s="20"/>
      <c r="Z245" s="20"/>
    </row>
    <row r="246" ht="23.25" customHeight="1" outlineLevel="1" spans="1:26">
      <c r="A246" s="244" t="s">
        <v>63</v>
      </c>
      <c r="B246" s="21" t="s">
        <v>544</v>
      </c>
      <c r="C246" s="16" t="s">
        <v>266</v>
      </c>
      <c r="D246" s="16" t="s">
        <v>136</v>
      </c>
      <c r="E246" s="16" t="s">
        <v>137</v>
      </c>
      <c r="F246" s="16" t="s">
        <v>411</v>
      </c>
      <c r="G246" s="16" t="s">
        <v>266</v>
      </c>
      <c r="H246" s="20">
        <v>2.950614</v>
      </c>
      <c r="I246" s="20">
        <v>2.950614</v>
      </c>
      <c r="J246" s="20"/>
      <c r="K246" s="20"/>
      <c r="L246" s="20"/>
      <c r="M246" s="20">
        <v>2.950614</v>
      </c>
      <c r="N246" s="20"/>
      <c r="O246" s="21"/>
      <c r="P246" s="21"/>
      <c r="Q246" s="20"/>
      <c r="R246" s="20"/>
      <c r="S246" s="20"/>
      <c r="T246" s="20"/>
      <c r="U246" s="20"/>
      <c r="V246" s="20"/>
      <c r="W246" s="20"/>
      <c r="X246" s="20"/>
      <c r="Y246" s="20"/>
      <c r="Z246" s="20"/>
    </row>
    <row r="247" ht="23.25" customHeight="1" outlineLevel="1" spans="1:26">
      <c r="A247" s="244" t="s">
        <v>63</v>
      </c>
      <c r="B247" s="21" t="s">
        <v>545</v>
      </c>
      <c r="C247" s="16" t="s">
        <v>313</v>
      </c>
      <c r="D247" s="16" t="s">
        <v>136</v>
      </c>
      <c r="E247" s="16" t="s">
        <v>137</v>
      </c>
      <c r="F247" s="16" t="s">
        <v>413</v>
      </c>
      <c r="G247" s="16" t="s">
        <v>313</v>
      </c>
      <c r="H247" s="20">
        <v>9.907362</v>
      </c>
      <c r="I247" s="20">
        <v>9.907362</v>
      </c>
      <c r="J247" s="20"/>
      <c r="K247" s="20"/>
      <c r="L247" s="20"/>
      <c r="M247" s="20">
        <v>9.907362</v>
      </c>
      <c r="N247" s="20"/>
      <c r="O247" s="21"/>
      <c r="P247" s="21"/>
      <c r="Q247" s="20"/>
      <c r="R247" s="20"/>
      <c r="S247" s="20"/>
      <c r="T247" s="20"/>
      <c r="U247" s="20"/>
      <c r="V247" s="20"/>
      <c r="W247" s="20"/>
      <c r="X247" s="20"/>
      <c r="Y247" s="20"/>
      <c r="Z247" s="20"/>
    </row>
    <row r="248" ht="23.25" customHeight="1" outlineLevel="1" spans="1:26">
      <c r="A248" s="244" t="s">
        <v>63</v>
      </c>
      <c r="B248" s="21" t="s">
        <v>545</v>
      </c>
      <c r="C248" s="16" t="s">
        <v>313</v>
      </c>
      <c r="D248" s="16" t="s">
        <v>87</v>
      </c>
      <c r="E248" s="16" t="s">
        <v>88</v>
      </c>
      <c r="F248" s="16" t="s">
        <v>413</v>
      </c>
      <c r="G248" s="16" t="s">
        <v>313</v>
      </c>
      <c r="H248" s="20">
        <v>1.510056</v>
      </c>
      <c r="I248" s="20">
        <v>1.510056</v>
      </c>
      <c r="J248" s="20"/>
      <c r="K248" s="20"/>
      <c r="L248" s="20"/>
      <c r="M248" s="20">
        <v>1.510056</v>
      </c>
      <c r="N248" s="20"/>
      <c r="O248" s="21"/>
      <c r="P248" s="21"/>
      <c r="Q248" s="20"/>
      <c r="R248" s="20"/>
      <c r="S248" s="20"/>
      <c r="T248" s="20"/>
      <c r="U248" s="20"/>
      <c r="V248" s="20"/>
      <c r="W248" s="20"/>
      <c r="X248" s="20"/>
      <c r="Y248" s="20"/>
      <c r="Z248" s="20"/>
    </row>
    <row r="249" ht="23.25" customHeight="1" outlineLevel="1" spans="1:26">
      <c r="A249" s="244" t="s">
        <v>63</v>
      </c>
      <c r="B249" s="21" t="s">
        <v>545</v>
      </c>
      <c r="C249" s="16" t="s">
        <v>313</v>
      </c>
      <c r="D249" s="16" t="s">
        <v>93</v>
      </c>
      <c r="E249" s="16" t="s">
        <v>94</v>
      </c>
      <c r="F249" s="16" t="s">
        <v>413</v>
      </c>
      <c r="G249" s="16" t="s">
        <v>313</v>
      </c>
      <c r="H249" s="20">
        <v>0.367295</v>
      </c>
      <c r="I249" s="20">
        <v>0.367295</v>
      </c>
      <c r="J249" s="20"/>
      <c r="K249" s="20"/>
      <c r="L249" s="20"/>
      <c r="M249" s="20">
        <v>0.367295</v>
      </c>
      <c r="N249" s="20"/>
      <c r="O249" s="21"/>
      <c r="P249" s="21"/>
      <c r="Q249" s="20"/>
      <c r="R249" s="20"/>
      <c r="S249" s="20"/>
      <c r="T249" s="20"/>
      <c r="U249" s="20"/>
      <c r="V249" s="20"/>
      <c r="W249" s="20"/>
      <c r="X249" s="20"/>
      <c r="Y249" s="20"/>
      <c r="Z249" s="20"/>
    </row>
    <row r="250" ht="23.25" customHeight="1" outlineLevel="1" spans="1:26">
      <c r="A250" s="244" t="s">
        <v>63</v>
      </c>
      <c r="B250" s="21" t="s">
        <v>546</v>
      </c>
      <c r="C250" s="16" t="s">
        <v>315</v>
      </c>
      <c r="D250" s="16" t="s">
        <v>136</v>
      </c>
      <c r="E250" s="16" t="s">
        <v>137</v>
      </c>
      <c r="F250" s="16" t="s">
        <v>415</v>
      </c>
      <c r="G250" s="16" t="s">
        <v>315</v>
      </c>
      <c r="H250" s="20">
        <v>11.346802</v>
      </c>
      <c r="I250" s="20">
        <v>11.346802</v>
      </c>
      <c r="J250" s="20"/>
      <c r="K250" s="20"/>
      <c r="L250" s="20"/>
      <c r="M250" s="20">
        <v>11.346802</v>
      </c>
      <c r="N250" s="20"/>
      <c r="O250" s="21"/>
      <c r="P250" s="21"/>
      <c r="Q250" s="20"/>
      <c r="R250" s="20"/>
      <c r="S250" s="20"/>
      <c r="T250" s="20"/>
      <c r="U250" s="20"/>
      <c r="V250" s="20"/>
      <c r="W250" s="20"/>
      <c r="X250" s="20"/>
      <c r="Y250" s="20"/>
      <c r="Z250" s="20"/>
    </row>
    <row r="251" ht="23.25" customHeight="1" outlineLevel="1" spans="1:26">
      <c r="A251" s="244" t="s">
        <v>63</v>
      </c>
      <c r="B251" s="21" t="s">
        <v>546</v>
      </c>
      <c r="C251" s="16" t="s">
        <v>315</v>
      </c>
      <c r="D251" s="16" t="s">
        <v>87</v>
      </c>
      <c r="E251" s="16" t="s">
        <v>88</v>
      </c>
      <c r="F251" s="16" t="s">
        <v>415</v>
      </c>
      <c r="G251" s="16" t="s">
        <v>315</v>
      </c>
      <c r="H251" s="20">
        <v>1.648169</v>
      </c>
      <c r="I251" s="20">
        <v>1.648169</v>
      </c>
      <c r="J251" s="20"/>
      <c r="K251" s="20"/>
      <c r="L251" s="20"/>
      <c r="M251" s="20">
        <v>1.648169</v>
      </c>
      <c r="N251" s="20"/>
      <c r="O251" s="21"/>
      <c r="P251" s="21"/>
      <c r="Q251" s="20"/>
      <c r="R251" s="20"/>
      <c r="S251" s="20"/>
      <c r="T251" s="20"/>
      <c r="U251" s="20"/>
      <c r="V251" s="20"/>
      <c r="W251" s="20"/>
      <c r="X251" s="20"/>
      <c r="Y251" s="20"/>
      <c r="Z251" s="20"/>
    </row>
    <row r="252" ht="23.25" customHeight="1" outlineLevel="1" spans="1:26">
      <c r="A252" s="244" t="s">
        <v>63</v>
      </c>
      <c r="B252" s="21" t="s">
        <v>546</v>
      </c>
      <c r="C252" s="16" t="s">
        <v>315</v>
      </c>
      <c r="D252" s="16" t="s">
        <v>93</v>
      </c>
      <c r="E252" s="16" t="s">
        <v>94</v>
      </c>
      <c r="F252" s="16" t="s">
        <v>415</v>
      </c>
      <c r="G252" s="16" t="s">
        <v>315</v>
      </c>
      <c r="H252" s="20">
        <v>0.405918</v>
      </c>
      <c r="I252" s="20">
        <v>0.405918</v>
      </c>
      <c r="J252" s="20"/>
      <c r="K252" s="20"/>
      <c r="L252" s="20"/>
      <c r="M252" s="20">
        <v>0.405918</v>
      </c>
      <c r="N252" s="20"/>
      <c r="O252" s="21"/>
      <c r="P252" s="21"/>
      <c r="Q252" s="20"/>
      <c r="R252" s="20"/>
      <c r="S252" s="20"/>
      <c r="T252" s="20"/>
      <c r="U252" s="20"/>
      <c r="V252" s="20"/>
      <c r="W252" s="20"/>
      <c r="X252" s="20"/>
      <c r="Y252" s="20"/>
      <c r="Z252" s="20"/>
    </row>
    <row r="253" ht="23.25" customHeight="1" outlineLevel="1" spans="1:26">
      <c r="A253" s="244" t="s">
        <v>63</v>
      </c>
      <c r="B253" s="21" t="s">
        <v>547</v>
      </c>
      <c r="C253" s="16" t="s">
        <v>470</v>
      </c>
      <c r="D253" s="16" t="s">
        <v>136</v>
      </c>
      <c r="E253" s="16" t="s">
        <v>137</v>
      </c>
      <c r="F253" s="16" t="s">
        <v>471</v>
      </c>
      <c r="G253" s="16" t="s">
        <v>277</v>
      </c>
      <c r="H253" s="20">
        <v>321.4644</v>
      </c>
      <c r="I253" s="20">
        <v>321.4644</v>
      </c>
      <c r="J253" s="20"/>
      <c r="K253" s="20"/>
      <c r="L253" s="20"/>
      <c r="M253" s="20">
        <v>321.4644</v>
      </c>
      <c r="N253" s="20"/>
      <c r="O253" s="21"/>
      <c r="P253" s="21"/>
      <c r="Q253" s="20"/>
      <c r="R253" s="20"/>
      <c r="S253" s="20"/>
      <c r="T253" s="20"/>
      <c r="U253" s="20"/>
      <c r="V253" s="20"/>
      <c r="W253" s="20"/>
      <c r="X253" s="20"/>
      <c r="Y253" s="20"/>
      <c r="Z253" s="20"/>
    </row>
    <row r="254" ht="23.25" customHeight="1" outlineLevel="1" spans="1:26">
      <c r="A254" s="96" t="s">
        <v>65</v>
      </c>
      <c r="B254" s="21"/>
      <c r="C254" s="16"/>
      <c r="D254" s="16"/>
      <c r="E254" s="16"/>
      <c r="F254" s="16"/>
      <c r="G254" s="16"/>
      <c r="H254" s="20">
        <v>9226.6317</v>
      </c>
      <c r="I254" s="20">
        <v>213.97351</v>
      </c>
      <c r="J254" s="20"/>
      <c r="K254" s="20"/>
      <c r="L254" s="20"/>
      <c r="M254" s="20">
        <v>9226.6317</v>
      </c>
      <c r="N254" s="20">
        <v>-9012.65819</v>
      </c>
      <c r="O254" s="21"/>
      <c r="P254" s="21"/>
      <c r="Q254" s="20"/>
      <c r="R254" s="20"/>
      <c r="S254" s="20"/>
      <c r="T254" s="20"/>
      <c r="U254" s="20">
        <v>9012.65819</v>
      </c>
      <c r="V254" s="20">
        <v>9012.65819</v>
      </c>
      <c r="W254" s="20"/>
      <c r="X254" s="20"/>
      <c r="Y254" s="20"/>
      <c r="Z254" s="20"/>
    </row>
    <row r="255" ht="23.25" customHeight="1" outlineLevel="1" spans="1:26">
      <c r="A255" s="244" t="s">
        <v>65</v>
      </c>
      <c r="B255" s="21" t="s">
        <v>548</v>
      </c>
      <c r="C255" s="16" t="s">
        <v>370</v>
      </c>
      <c r="D255" s="16" t="s">
        <v>116</v>
      </c>
      <c r="E255" s="16" t="s">
        <v>117</v>
      </c>
      <c r="F255" s="16" t="s">
        <v>368</v>
      </c>
      <c r="G255" s="16" t="s">
        <v>250</v>
      </c>
      <c r="H255" s="20">
        <v>185</v>
      </c>
      <c r="I255" s="20">
        <v>185</v>
      </c>
      <c r="J255" s="20"/>
      <c r="K255" s="20"/>
      <c r="L255" s="20"/>
      <c r="M255" s="20">
        <v>185</v>
      </c>
      <c r="N255" s="20"/>
      <c r="O255" s="21"/>
      <c r="P255" s="21"/>
      <c r="Q255" s="20"/>
      <c r="R255" s="20"/>
      <c r="S255" s="20"/>
      <c r="T255" s="20"/>
      <c r="U255" s="20"/>
      <c r="V255" s="20"/>
      <c r="W255" s="20"/>
      <c r="X255" s="20"/>
      <c r="Y255" s="20"/>
      <c r="Z255" s="20"/>
    </row>
    <row r="256" ht="23.25" customHeight="1" outlineLevel="1" spans="1:26">
      <c r="A256" s="244" t="s">
        <v>65</v>
      </c>
      <c r="B256" s="21" t="s">
        <v>549</v>
      </c>
      <c r="C256" s="16" t="s">
        <v>407</v>
      </c>
      <c r="D256" s="16" t="s">
        <v>87</v>
      </c>
      <c r="E256" s="16" t="s">
        <v>88</v>
      </c>
      <c r="F256" s="16" t="s">
        <v>401</v>
      </c>
      <c r="G256" s="16" t="s">
        <v>283</v>
      </c>
      <c r="H256" s="20">
        <v>3.009386</v>
      </c>
      <c r="I256" s="20">
        <v>3.009386</v>
      </c>
      <c r="J256" s="20"/>
      <c r="K256" s="20"/>
      <c r="L256" s="20"/>
      <c r="M256" s="20">
        <v>3.009386</v>
      </c>
      <c r="N256" s="20"/>
      <c r="O256" s="21"/>
      <c r="P256" s="21"/>
      <c r="Q256" s="20"/>
      <c r="R256" s="20"/>
      <c r="S256" s="20"/>
      <c r="T256" s="20"/>
      <c r="U256" s="20"/>
      <c r="V256" s="20"/>
      <c r="W256" s="20"/>
      <c r="X256" s="20"/>
      <c r="Y256" s="20"/>
      <c r="Z256" s="20"/>
    </row>
    <row r="257" ht="23.25" customHeight="1" outlineLevel="1" spans="1:26">
      <c r="A257" s="244" t="s">
        <v>65</v>
      </c>
      <c r="B257" s="21" t="s">
        <v>550</v>
      </c>
      <c r="C257" s="16" t="s">
        <v>313</v>
      </c>
      <c r="D257" s="16" t="s">
        <v>87</v>
      </c>
      <c r="E257" s="16" t="s">
        <v>88</v>
      </c>
      <c r="F257" s="16" t="s">
        <v>413</v>
      </c>
      <c r="G257" s="16" t="s">
        <v>313</v>
      </c>
      <c r="H257" s="20">
        <v>12.308055</v>
      </c>
      <c r="I257" s="20">
        <v>12.308055</v>
      </c>
      <c r="J257" s="20"/>
      <c r="K257" s="20"/>
      <c r="L257" s="20"/>
      <c r="M257" s="20">
        <v>12.308055</v>
      </c>
      <c r="N257" s="20"/>
      <c r="O257" s="21"/>
      <c r="P257" s="21"/>
      <c r="Q257" s="20"/>
      <c r="R257" s="20"/>
      <c r="S257" s="20"/>
      <c r="T257" s="20"/>
      <c r="U257" s="20"/>
      <c r="V257" s="20"/>
      <c r="W257" s="20"/>
      <c r="X257" s="20"/>
      <c r="Y257" s="20"/>
      <c r="Z257" s="20"/>
    </row>
    <row r="258" ht="23.25" customHeight="1" outlineLevel="1" spans="1:26">
      <c r="A258" s="244" t="s">
        <v>65</v>
      </c>
      <c r="B258" s="21" t="s">
        <v>551</v>
      </c>
      <c r="C258" s="16" t="s">
        <v>315</v>
      </c>
      <c r="D258" s="16" t="s">
        <v>87</v>
      </c>
      <c r="E258" s="16" t="s">
        <v>88</v>
      </c>
      <c r="F258" s="16" t="s">
        <v>415</v>
      </c>
      <c r="G258" s="16" t="s">
        <v>315</v>
      </c>
      <c r="H258" s="20">
        <v>13.656069</v>
      </c>
      <c r="I258" s="20">
        <v>13.656069</v>
      </c>
      <c r="J258" s="20"/>
      <c r="K258" s="20"/>
      <c r="L258" s="20"/>
      <c r="M258" s="20">
        <v>13.656069</v>
      </c>
      <c r="N258" s="20"/>
      <c r="O258" s="21"/>
      <c r="P258" s="21"/>
      <c r="Q258" s="20"/>
      <c r="R258" s="20"/>
      <c r="S258" s="20"/>
      <c r="T258" s="20"/>
      <c r="U258" s="20"/>
      <c r="V258" s="20"/>
      <c r="W258" s="20"/>
      <c r="X258" s="20"/>
      <c r="Y258" s="20"/>
      <c r="Z258" s="20"/>
    </row>
    <row r="259" ht="23.25" customHeight="1" outlineLevel="1" spans="1:26">
      <c r="A259" s="244" t="s">
        <v>65</v>
      </c>
      <c r="B259" s="21" t="s">
        <v>552</v>
      </c>
      <c r="C259" s="16" t="s">
        <v>553</v>
      </c>
      <c r="D259" s="16" t="s">
        <v>116</v>
      </c>
      <c r="E259" s="16" t="s">
        <v>117</v>
      </c>
      <c r="F259" s="16" t="s">
        <v>368</v>
      </c>
      <c r="G259" s="16" t="s">
        <v>250</v>
      </c>
      <c r="H259" s="20">
        <v>9012.65819</v>
      </c>
      <c r="I259" s="20"/>
      <c r="J259" s="20"/>
      <c r="K259" s="20"/>
      <c r="L259" s="20"/>
      <c r="M259" s="20">
        <v>9012.65819</v>
      </c>
      <c r="N259" s="20">
        <v>-9012.65819</v>
      </c>
      <c r="O259" s="21"/>
      <c r="P259" s="21"/>
      <c r="Q259" s="20"/>
      <c r="R259" s="20"/>
      <c r="S259" s="20"/>
      <c r="T259" s="20"/>
      <c r="U259" s="20">
        <v>9012.65819</v>
      </c>
      <c r="V259" s="20">
        <v>9012.65819</v>
      </c>
      <c r="W259" s="20"/>
      <c r="X259" s="20"/>
      <c r="Y259" s="20"/>
      <c r="Z259" s="20"/>
    </row>
    <row r="260" ht="23.25" customHeight="1" outlineLevel="1" spans="1:26">
      <c r="A260" s="96" t="s">
        <v>67</v>
      </c>
      <c r="B260" s="21"/>
      <c r="C260" s="16"/>
      <c r="D260" s="16"/>
      <c r="E260" s="16"/>
      <c r="F260" s="16"/>
      <c r="G260" s="16"/>
      <c r="H260" s="20">
        <v>1470.250408</v>
      </c>
      <c r="I260" s="20">
        <v>1470.250408</v>
      </c>
      <c r="J260" s="20"/>
      <c r="K260" s="20"/>
      <c r="L260" s="20"/>
      <c r="M260" s="20">
        <v>1470.250408</v>
      </c>
      <c r="N260" s="20"/>
      <c r="O260" s="21"/>
      <c r="P260" s="21"/>
      <c r="Q260" s="20"/>
      <c r="R260" s="20"/>
      <c r="S260" s="20"/>
      <c r="T260" s="20"/>
      <c r="U260" s="20"/>
      <c r="V260" s="20"/>
      <c r="W260" s="20"/>
      <c r="X260" s="20"/>
      <c r="Y260" s="20"/>
      <c r="Z260" s="20"/>
    </row>
    <row r="261" ht="23.25" customHeight="1" outlineLevel="1" spans="1:26">
      <c r="A261" s="244" t="s">
        <v>67</v>
      </c>
      <c r="B261" s="21" t="s">
        <v>554</v>
      </c>
      <c r="C261" s="16" t="s">
        <v>370</v>
      </c>
      <c r="D261" s="16" t="s">
        <v>134</v>
      </c>
      <c r="E261" s="16" t="s">
        <v>135</v>
      </c>
      <c r="F261" s="16" t="s">
        <v>368</v>
      </c>
      <c r="G261" s="16" t="s">
        <v>250</v>
      </c>
      <c r="H261" s="20">
        <v>416.6916</v>
      </c>
      <c r="I261" s="20">
        <v>416.6916</v>
      </c>
      <c r="J261" s="20"/>
      <c r="K261" s="20"/>
      <c r="L261" s="20"/>
      <c r="M261" s="20">
        <v>416.6916</v>
      </c>
      <c r="N261" s="20"/>
      <c r="O261" s="21"/>
      <c r="P261" s="21"/>
      <c r="Q261" s="20"/>
      <c r="R261" s="20"/>
      <c r="S261" s="20"/>
      <c r="T261" s="20"/>
      <c r="U261" s="20"/>
      <c r="V261" s="20"/>
      <c r="W261" s="20"/>
      <c r="X261" s="20"/>
      <c r="Y261" s="20"/>
      <c r="Z261" s="20"/>
    </row>
    <row r="262" ht="23.25" customHeight="1" outlineLevel="1" spans="1:26">
      <c r="A262" s="244" t="s">
        <v>67</v>
      </c>
      <c r="B262" s="21" t="s">
        <v>554</v>
      </c>
      <c r="C262" s="16" t="s">
        <v>370</v>
      </c>
      <c r="D262" s="16" t="s">
        <v>134</v>
      </c>
      <c r="E262" s="16" t="s">
        <v>135</v>
      </c>
      <c r="F262" s="16" t="s">
        <v>371</v>
      </c>
      <c r="G262" s="16" t="s">
        <v>253</v>
      </c>
      <c r="H262" s="20">
        <v>46.5372</v>
      </c>
      <c r="I262" s="20">
        <v>46.5372</v>
      </c>
      <c r="J262" s="20"/>
      <c r="K262" s="20"/>
      <c r="L262" s="20"/>
      <c r="M262" s="20">
        <v>46.5372</v>
      </c>
      <c r="N262" s="20"/>
      <c r="O262" s="21"/>
      <c r="P262" s="21"/>
      <c r="Q262" s="20"/>
      <c r="R262" s="20"/>
      <c r="S262" s="20"/>
      <c r="T262" s="20"/>
      <c r="U262" s="20"/>
      <c r="V262" s="20"/>
      <c r="W262" s="20"/>
      <c r="X262" s="20"/>
      <c r="Y262" s="20"/>
      <c r="Z262" s="20"/>
    </row>
    <row r="263" ht="23.25" customHeight="1" outlineLevel="1" spans="1:26">
      <c r="A263" s="244" t="s">
        <v>67</v>
      </c>
      <c r="B263" s="21" t="s">
        <v>554</v>
      </c>
      <c r="C263" s="16" t="s">
        <v>370</v>
      </c>
      <c r="D263" s="16" t="s">
        <v>134</v>
      </c>
      <c r="E263" s="16" t="s">
        <v>135</v>
      </c>
      <c r="F263" s="16" t="s">
        <v>377</v>
      </c>
      <c r="G263" s="16" t="s">
        <v>259</v>
      </c>
      <c r="H263" s="20">
        <v>34.7243</v>
      </c>
      <c r="I263" s="20">
        <v>34.7243</v>
      </c>
      <c r="J263" s="20"/>
      <c r="K263" s="20"/>
      <c r="L263" s="20"/>
      <c r="M263" s="20">
        <v>34.7243</v>
      </c>
      <c r="N263" s="20"/>
      <c r="O263" s="21"/>
      <c r="P263" s="21"/>
      <c r="Q263" s="20"/>
      <c r="R263" s="20"/>
      <c r="S263" s="20"/>
      <c r="T263" s="20"/>
      <c r="U263" s="20"/>
      <c r="V263" s="20"/>
      <c r="W263" s="20"/>
      <c r="X263" s="20"/>
      <c r="Y263" s="20"/>
      <c r="Z263" s="20"/>
    </row>
    <row r="264" ht="23.25" customHeight="1" outlineLevel="1" spans="1:26">
      <c r="A264" s="244" t="s">
        <v>67</v>
      </c>
      <c r="B264" s="21" t="s">
        <v>554</v>
      </c>
      <c r="C264" s="16" t="s">
        <v>370</v>
      </c>
      <c r="D264" s="16" t="s">
        <v>134</v>
      </c>
      <c r="E264" s="16" t="s">
        <v>135</v>
      </c>
      <c r="F264" s="16" t="s">
        <v>377</v>
      </c>
      <c r="G264" s="16" t="s">
        <v>259</v>
      </c>
      <c r="H264" s="20">
        <v>286.8996</v>
      </c>
      <c r="I264" s="20">
        <v>286.8996</v>
      </c>
      <c r="J264" s="20"/>
      <c r="K264" s="20"/>
      <c r="L264" s="20"/>
      <c r="M264" s="20">
        <v>286.8996</v>
      </c>
      <c r="N264" s="20"/>
      <c r="O264" s="21"/>
      <c r="P264" s="21"/>
      <c r="Q264" s="20"/>
      <c r="R264" s="20"/>
      <c r="S264" s="20"/>
      <c r="T264" s="20"/>
      <c r="U264" s="20"/>
      <c r="V264" s="20"/>
      <c r="W264" s="20"/>
      <c r="X264" s="20"/>
      <c r="Y264" s="20"/>
      <c r="Z264" s="20"/>
    </row>
    <row r="265" ht="23.25" customHeight="1" outlineLevel="1" spans="1:26">
      <c r="A265" s="244" t="s">
        <v>67</v>
      </c>
      <c r="B265" s="21" t="s">
        <v>554</v>
      </c>
      <c r="C265" s="16" t="s">
        <v>370</v>
      </c>
      <c r="D265" s="16" t="s">
        <v>134</v>
      </c>
      <c r="E265" s="16" t="s">
        <v>135</v>
      </c>
      <c r="F265" s="16" t="s">
        <v>377</v>
      </c>
      <c r="G265" s="16" t="s">
        <v>259</v>
      </c>
      <c r="H265" s="20">
        <v>83.142</v>
      </c>
      <c r="I265" s="20">
        <v>83.142</v>
      </c>
      <c r="J265" s="20"/>
      <c r="K265" s="20"/>
      <c r="L265" s="20"/>
      <c r="M265" s="20">
        <v>83.142</v>
      </c>
      <c r="N265" s="20"/>
      <c r="O265" s="21"/>
      <c r="P265" s="21"/>
      <c r="Q265" s="20"/>
      <c r="R265" s="20"/>
      <c r="S265" s="20"/>
      <c r="T265" s="20"/>
      <c r="U265" s="20"/>
      <c r="V265" s="20"/>
      <c r="W265" s="20"/>
      <c r="X265" s="20"/>
      <c r="Y265" s="20"/>
      <c r="Z265" s="20"/>
    </row>
    <row r="266" ht="23.25" customHeight="1" outlineLevel="1" spans="1:26">
      <c r="A266" s="244" t="s">
        <v>67</v>
      </c>
      <c r="B266" s="21" t="s">
        <v>555</v>
      </c>
      <c r="C266" s="16" t="s">
        <v>376</v>
      </c>
      <c r="D266" s="16" t="s">
        <v>134</v>
      </c>
      <c r="E266" s="16" t="s">
        <v>135</v>
      </c>
      <c r="F266" s="16" t="s">
        <v>377</v>
      </c>
      <c r="G266" s="16" t="s">
        <v>259</v>
      </c>
      <c r="H266" s="20">
        <v>151.2</v>
      </c>
      <c r="I266" s="20">
        <v>151.2</v>
      </c>
      <c r="J266" s="20"/>
      <c r="K266" s="20"/>
      <c r="L266" s="20"/>
      <c r="M266" s="20">
        <v>151.2</v>
      </c>
      <c r="N266" s="20"/>
      <c r="O266" s="21"/>
      <c r="P266" s="21"/>
      <c r="Q266" s="20"/>
      <c r="R266" s="20"/>
      <c r="S266" s="20"/>
      <c r="T266" s="20"/>
      <c r="U266" s="20"/>
      <c r="V266" s="20"/>
      <c r="W266" s="20"/>
      <c r="X266" s="20"/>
      <c r="Y266" s="20"/>
      <c r="Z266" s="20"/>
    </row>
    <row r="267" ht="23.25" customHeight="1" outlineLevel="1" spans="1:26">
      <c r="A267" s="244" t="s">
        <v>67</v>
      </c>
      <c r="B267" s="21" t="s">
        <v>556</v>
      </c>
      <c r="C267" s="16" t="s">
        <v>379</v>
      </c>
      <c r="D267" s="16" t="s">
        <v>89</v>
      </c>
      <c r="E267" s="16" t="s">
        <v>90</v>
      </c>
      <c r="F267" s="16" t="s">
        <v>380</v>
      </c>
      <c r="G267" s="16" t="s">
        <v>262</v>
      </c>
      <c r="H267" s="20">
        <v>150.534321</v>
      </c>
      <c r="I267" s="20">
        <v>150.534321</v>
      </c>
      <c r="J267" s="20"/>
      <c r="K267" s="20"/>
      <c r="L267" s="20"/>
      <c r="M267" s="20">
        <v>150.534321</v>
      </c>
      <c r="N267" s="20"/>
      <c r="O267" s="21"/>
      <c r="P267" s="21"/>
      <c r="Q267" s="20"/>
      <c r="R267" s="20"/>
      <c r="S267" s="20"/>
      <c r="T267" s="20"/>
      <c r="U267" s="20"/>
      <c r="V267" s="20"/>
      <c r="W267" s="20"/>
      <c r="X267" s="20"/>
      <c r="Y267" s="20"/>
      <c r="Z267" s="20"/>
    </row>
    <row r="268" ht="23.25" customHeight="1" outlineLevel="1" spans="1:26">
      <c r="A268" s="244" t="s">
        <v>67</v>
      </c>
      <c r="B268" s="21" t="s">
        <v>557</v>
      </c>
      <c r="C268" s="16" t="s">
        <v>382</v>
      </c>
      <c r="D268" s="16" t="s">
        <v>152</v>
      </c>
      <c r="E268" s="16" t="s">
        <v>153</v>
      </c>
      <c r="F268" s="16" t="s">
        <v>383</v>
      </c>
      <c r="G268" s="16" t="s">
        <v>267</v>
      </c>
      <c r="H268" s="20">
        <v>55.446874</v>
      </c>
      <c r="I268" s="20">
        <v>55.446874</v>
      </c>
      <c r="J268" s="20"/>
      <c r="K268" s="20"/>
      <c r="L268" s="20"/>
      <c r="M268" s="20">
        <v>55.446874</v>
      </c>
      <c r="N268" s="20"/>
      <c r="O268" s="21"/>
      <c r="P268" s="21"/>
      <c r="Q268" s="20"/>
      <c r="R268" s="20"/>
      <c r="S268" s="20"/>
      <c r="T268" s="20"/>
      <c r="U268" s="20"/>
      <c r="V268" s="20"/>
      <c r="W268" s="20"/>
      <c r="X268" s="20"/>
      <c r="Y268" s="20"/>
      <c r="Z268" s="20"/>
    </row>
    <row r="269" ht="23.25" customHeight="1" outlineLevel="1" spans="1:26">
      <c r="A269" s="244" t="s">
        <v>67</v>
      </c>
      <c r="B269" s="21" t="s">
        <v>558</v>
      </c>
      <c r="C269" s="16" t="s">
        <v>385</v>
      </c>
      <c r="D269" s="16" t="s">
        <v>156</v>
      </c>
      <c r="E269" s="16" t="s">
        <v>157</v>
      </c>
      <c r="F269" s="16" t="s">
        <v>386</v>
      </c>
      <c r="G269" s="16" t="s">
        <v>273</v>
      </c>
      <c r="H269" s="20">
        <v>3.261581</v>
      </c>
      <c r="I269" s="20">
        <v>3.261581</v>
      </c>
      <c r="J269" s="20"/>
      <c r="K269" s="20"/>
      <c r="L269" s="20"/>
      <c r="M269" s="20">
        <v>3.261581</v>
      </c>
      <c r="N269" s="20"/>
      <c r="O269" s="21"/>
      <c r="P269" s="21"/>
      <c r="Q269" s="20"/>
      <c r="R269" s="20"/>
      <c r="S269" s="20"/>
      <c r="T269" s="20"/>
      <c r="U269" s="20"/>
      <c r="V269" s="20"/>
      <c r="W269" s="20"/>
      <c r="X269" s="20"/>
      <c r="Y269" s="20"/>
      <c r="Z269" s="20"/>
    </row>
    <row r="270" ht="23.25" customHeight="1" outlineLevel="1" spans="1:26">
      <c r="A270" s="244" t="s">
        <v>67</v>
      </c>
      <c r="B270" s="21" t="s">
        <v>559</v>
      </c>
      <c r="C270" s="16" t="s">
        <v>390</v>
      </c>
      <c r="D270" s="16" t="s">
        <v>101</v>
      </c>
      <c r="E270" s="16" t="s">
        <v>100</v>
      </c>
      <c r="F270" s="16" t="s">
        <v>386</v>
      </c>
      <c r="G270" s="16" t="s">
        <v>273</v>
      </c>
      <c r="H270" s="20">
        <v>5.707766</v>
      </c>
      <c r="I270" s="20">
        <v>5.707766</v>
      </c>
      <c r="J270" s="20"/>
      <c r="K270" s="20"/>
      <c r="L270" s="20"/>
      <c r="M270" s="20">
        <v>5.707766</v>
      </c>
      <c r="N270" s="20"/>
      <c r="O270" s="21"/>
      <c r="P270" s="21"/>
      <c r="Q270" s="20"/>
      <c r="R270" s="20"/>
      <c r="S270" s="20"/>
      <c r="T270" s="20"/>
      <c r="U270" s="20"/>
      <c r="V270" s="20"/>
      <c r="W270" s="20"/>
      <c r="X270" s="20"/>
      <c r="Y270" s="20"/>
      <c r="Z270" s="20"/>
    </row>
    <row r="271" ht="23.25" customHeight="1" outlineLevel="1" spans="1:26">
      <c r="A271" s="244" t="s">
        <v>67</v>
      </c>
      <c r="B271" s="21" t="s">
        <v>560</v>
      </c>
      <c r="C271" s="16" t="s">
        <v>392</v>
      </c>
      <c r="D271" s="16" t="s">
        <v>156</v>
      </c>
      <c r="E271" s="16" t="s">
        <v>157</v>
      </c>
      <c r="F271" s="16" t="s">
        <v>386</v>
      </c>
      <c r="G271" s="16" t="s">
        <v>273</v>
      </c>
      <c r="H271" s="20">
        <v>2.6866</v>
      </c>
      <c r="I271" s="20">
        <v>2.6866</v>
      </c>
      <c r="J271" s="20"/>
      <c r="K271" s="20"/>
      <c r="L271" s="20"/>
      <c r="M271" s="20">
        <v>2.6866</v>
      </c>
      <c r="N271" s="20"/>
      <c r="O271" s="21"/>
      <c r="P271" s="21"/>
      <c r="Q271" s="20"/>
      <c r="R271" s="20"/>
      <c r="S271" s="20"/>
      <c r="T271" s="20"/>
      <c r="U271" s="20"/>
      <c r="V271" s="20"/>
      <c r="W271" s="20"/>
      <c r="X271" s="20"/>
      <c r="Y271" s="20"/>
      <c r="Z271" s="20"/>
    </row>
    <row r="272" ht="23.25" customHeight="1" outlineLevel="1" spans="1:26">
      <c r="A272" s="244" t="s">
        <v>67</v>
      </c>
      <c r="B272" s="21" t="s">
        <v>561</v>
      </c>
      <c r="C272" s="16" t="s">
        <v>394</v>
      </c>
      <c r="D272" s="16" t="s">
        <v>172</v>
      </c>
      <c r="E272" s="16" t="s">
        <v>173</v>
      </c>
      <c r="F272" s="16" t="s">
        <v>395</v>
      </c>
      <c r="G272" s="16" t="s">
        <v>173</v>
      </c>
      <c r="H272" s="20">
        <v>120.15834</v>
      </c>
      <c r="I272" s="20">
        <v>120.15834</v>
      </c>
      <c r="J272" s="20"/>
      <c r="K272" s="20"/>
      <c r="L272" s="20"/>
      <c r="M272" s="20">
        <v>120.15834</v>
      </c>
      <c r="N272" s="20"/>
      <c r="O272" s="21"/>
      <c r="P272" s="21"/>
      <c r="Q272" s="20"/>
      <c r="R272" s="20"/>
      <c r="S272" s="20"/>
      <c r="T272" s="20"/>
      <c r="U272" s="20"/>
      <c r="V272" s="20"/>
      <c r="W272" s="20"/>
      <c r="X272" s="20"/>
      <c r="Y272" s="20"/>
      <c r="Z272" s="20"/>
    </row>
    <row r="273" ht="23.25" customHeight="1" outlineLevel="1" spans="1:26">
      <c r="A273" s="244" t="s">
        <v>67</v>
      </c>
      <c r="B273" s="21" t="s">
        <v>562</v>
      </c>
      <c r="C273" s="16" t="s">
        <v>397</v>
      </c>
      <c r="D273" s="16" t="s">
        <v>134</v>
      </c>
      <c r="E273" s="16" t="s">
        <v>135</v>
      </c>
      <c r="F273" s="16" t="s">
        <v>401</v>
      </c>
      <c r="G273" s="16" t="s">
        <v>283</v>
      </c>
      <c r="H273" s="20">
        <v>64.81755</v>
      </c>
      <c r="I273" s="20">
        <v>64.81755</v>
      </c>
      <c r="J273" s="20"/>
      <c r="K273" s="20"/>
      <c r="L273" s="20"/>
      <c r="M273" s="20">
        <v>64.81755</v>
      </c>
      <c r="N273" s="20"/>
      <c r="O273" s="21"/>
      <c r="P273" s="21"/>
      <c r="Q273" s="20"/>
      <c r="R273" s="20"/>
      <c r="S273" s="20"/>
      <c r="T273" s="20"/>
      <c r="U273" s="20"/>
      <c r="V273" s="20"/>
      <c r="W273" s="20"/>
      <c r="X273" s="20"/>
      <c r="Y273" s="20"/>
      <c r="Z273" s="20"/>
    </row>
    <row r="274" ht="23.25" customHeight="1" outlineLevel="1" spans="1:26">
      <c r="A274" s="244" t="s">
        <v>67</v>
      </c>
      <c r="B274" s="21" t="s">
        <v>563</v>
      </c>
      <c r="C274" s="16" t="s">
        <v>407</v>
      </c>
      <c r="D274" s="16" t="s">
        <v>87</v>
      </c>
      <c r="E274" s="16" t="s">
        <v>88</v>
      </c>
      <c r="F274" s="16" t="s">
        <v>401</v>
      </c>
      <c r="G274" s="16" t="s">
        <v>283</v>
      </c>
      <c r="H274" s="20">
        <v>0.78707</v>
      </c>
      <c r="I274" s="20">
        <v>0.78707</v>
      </c>
      <c r="J274" s="20"/>
      <c r="K274" s="20"/>
      <c r="L274" s="20"/>
      <c r="M274" s="20">
        <v>0.78707</v>
      </c>
      <c r="N274" s="20"/>
      <c r="O274" s="21"/>
      <c r="P274" s="21"/>
      <c r="Q274" s="20"/>
      <c r="R274" s="20"/>
      <c r="S274" s="20"/>
      <c r="T274" s="20"/>
      <c r="U274" s="20"/>
      <c r="V274" s="20"/>
      <c r="W274" s="20"/>
      <c r="X274" s="20"/>
      <c r="Y274" s="20"/>
      <c r="Z274" s="20"/>
    </row>
    <row r="275" ht="23.25" customHeight="1" outlineLevel="1" spans="1:26">
      <c r="A275" s="244" t="s">
        <v>67</v>
      </c>
      <c r="B275" s="21" t="s">
        <v>564</v>
      </c>
      <c r="C275" s="16" t="s">
        <v>266</v>
      </c>
      <c r="D275" s="16" t="s">
        <v>134</v>
      </c>
      <c r="E275" s="16" t="s">
        <v>135</v>
      </c>
      <c r="F275" s="16" t="s">
        <v>411</v>
      </c>
      <c r="G275" s="16" t="s">
        <v>266</v>
      </c>
      <c r="H275" s="20">
        <v>6.680304</v>
      </c>
      <c r="I275" s="20">
        <v>6.680304</v>
      </c>
      <c r="J275" s="20"/>
      <c r="K275" s="20"/>
      <c r="L275" s="20"/>
      <c r="M275" s="20">
        <v>6.680304</v>
      </c>
      <c r="N275" s="20"/>
      <c r="O275" s="21"/>
      <c r="P275" s="21"/>
      <c r="Q275" s="20"/>
      <c r="R275" s="20"/>
      <c r="S275" s="20"/>
      <c r="T275" s="20"/>
      <c r="U275" s="20"/>
      <c r="V275" s="20"/>
      <c r="W275" s="20"/>
      <c r="X275" s="20"/>
      <c r="Y275" s="20"/>
      <c r="Z275" s="20"/>
    </row>
    <row r="276" ht="23.25" customHeight="1" outlineLevel="1" spans="1:26">
      <c r="A276" s="244" t="s">
        <v>67</v>
      </c>
      <c r="B276" s="21" t="s">
        <v>565</v>
      </c>
      <c r="C276" s="16" t="s">
        <v>313</v>
      </c>
      <c r="D276" s="16" t="s">
        <v>134</v>
      </c>
      <c r="E276" s="16" t="s">
        <v>135</v>
      </c>
      <c r="F276" s="16" t="s">
        <v>413</v>
      </c>
      <c r="G276" s="16" t="s">
        <v>313</v>
      </c>
      <c r="H276" s="20">
        <v>16.665408</v>
      </c>
      <c r="I276" s="20">
        <v>16.665408</v>
      </c>
      <c r="J276" s="20"/>
      <c r="K276" s="20"/>
      <c r="L276" s="20"/>
      <c r="M276" s="20">
        <v>16.665408</v>
      </c>
      <c r="N276" s="20"/>
      <c r="O276" s="21"/>
      <c r="P276" s="21"/>
      <c r="Q276" s="20"/>
      <c r="R276" s="20"/>
      <c r="S276" s="20"/>
      <c r="T276" s="20"/>
      <c r="U276" s="20"/>
      <c r="V276" s="20"/>
      <c r="W276" s="20"/>
      <c r="X276" s="20"/>
      <c r="Y276" s="20"/>
      <c r="Z276" s="20"/>
    </row>
    <row r="277" ht="23.25" customHeight="1" outlineLevel="1" spans="1:26">
      <c r="A277" s="244" t="s">
        <v>67</v>
      </c>
      <c r="B277" s="21" t="s">
        <v>565</v>
      </c>
      <c r="C277" s="16" t="s">
        <v>313</v>
      </c>
      <c r="D277" s="16" t="s">
        <v>87</v>
      </c>
      <c r="E277" s="16" t="s">
        <v>88</v>
      </c>
      <c r="F277" s="16" t="s">
        <v>413</v>
      </c>
      <c r="G277" s="16" t="s">
        <v>313</v>
      </c>
      <c r="H277" s="20">
        <v>2.739882</v>
      </c>
      <c r="I277" s="20">
        <v>2.739882</v>
      </c>
      <c r="J277" s="20"/>
      <c r="K277" s="20"/>
      <c r="L277" s="20"/>
      <c r="M277" s="20">
        <v>2.739882</v>
      </c>
      <c r="N277" s="20"/>
      <c r="O277" s="21"/>
      <c r="P277" s="21"/>
      <c r="Q277" s="20"/>
      <c r="R277" s="20"/>
      <c r="S277" s="20"/>
      <c r="T277" s="20"/>
      <c r="U277" s="20"/>
      <c r="V277" s="20"/>
      <c r="W277" s="20"/>
      <c r="X277" s="20"/>
      <c r="Y277" s="20"/>
      <c r="Z277" s="20"/>
    </row>
    <row r="278" ht="23.25" customHeight="1" outlineLevel="1" spans="1:26">
      <c r="A278" s="244" t="s">
        <v>67</v>
      </c>
      <c r="B278" s="21" t="s">
        <v>566</v>
      </c>
      <c r="C278" s="16" t="s">
        <v>315</v>
      </c>
      <c r="D278" s="16" t="s">
        <v>134</v>
      </c>
      <c r="E278" s="16" t="s">
        <v>135</v>
      </c>
      <c r="F278" s="16" t="s">
        <v>415</v>
      </c>
      <c r="G278" s="16" t="s">
        <v>315</v>
      </c>
      <c r="H278" s="20">
        <v>18.59736</v>
      </c>
      <c r="I278" s="20">
        <v>18.59736</v>
      </c>
      <c r="J278" s="20"/>
      <c r="K278" s="20"/>
      <c r="L278" s="20"/>
      <c r="M278" s="20">
        <v>18.59736</v>
      </c>
      <c r="N278" s="20"/>
      <c r="O278" s="21"/>
      <c r="P278" s="21"/>
      <c r="Q278" s="20"/>
      <c r="R278" s="20"/>
      <c r="S278" s="20"/>
      <c r="T278" s="20"/>
      <c r="U278" s="20"/>
      <c r="V278" s="20"/>
      <c r="W278" s="20"/>
      <c r="X278" s="20"/>
      <c r="Y278" s="20"/>
      <c r="Z278" s="20"/>
    </row>
    <row r="279" ht="23.25" customHeight="1" spans="1:26">
      <c r="A279" s="244" t="s">
        <v>67</v>
      </c>
      <c r="B279" s="21" t="s">
        <v>566</v>
      </c>
      <c r="C279" s="16" t="s">
        <v>315</v>
      </c>
      <c r="D279" s="16" t="s">
        <v>87</v>
      </c>
      <c r="E279" s="16" t="s">
        <v>88</v>
      </c>
      <c r="F279" s="16" t="s">
        <v>415</v>
      </c>
      <c r="G279" s="16" t="s">
        <v>315</v>
      </c>
      <c r="H279" s="20">
        <v>2.972652</v>
      </c>
      <c r="I279" s="20">
        <v>2.972652</v>
      </c>
      <c r="J279" s="20"/>
      <c r="K279" s="20"/>
      <c r="L279" s="20"/>
      <c r="M279" s="20">
        <v>2.972652</v>
      </c>
      <c r="N279" s="20"/>
      <c r="O279" s="21"/>
      <c r="P279" s="21"/>
      <c r="Q279" s="20"/>
      <c r="R279" s="20"/>
      <c r="S279" s="20"/>
      <c r="T279" s="20"/>
      <c r="U279" s="20"/>
      <c r="V279" s="20"/>
      <c r="W279" s="20"/>
      <c r="X279" s="20"/>
      <c r="Y279" s="20"/>
      <c r="Z279" s="20"/>
    </row>
    <row r="280" ht="17.25" customHeight="1" spans="1:26">
      <c r="A280" s="251" t="s">
        <v>174</v>
      </c>
      <c r="B280" s="252"/>
      <c r="C280" s="253"/>
      <c r="D280" s="253"/>
      <c r="E280" s="253"/>
      <c r="F280" s="253"/>
      <c r="G280" s="254"/>
      <c r="H280" s="20">
        <v>168628.842239</v>
      </c>
      <c r="I280" s="20">
        <v>11885.560949</v>
      </c>
      <c r="J280" s="20"/>
      <c r="K280" s="20"/>
      <c r="L280" s="20"/>
      <c r="M280" s="20">
        <v>168628.842239</v>
      </c>
      <c r="N280" s="20">
        <v>-156743.28129</v>
      </c>
      <c r="O280" s="20"/>
      <c r="P280" s="20"/>
      <c r="Q280" s="20"/>
      <c r="R280" s="20"/>
      <c r="S280" s="20"/>
      <c r="T280" s="20"/>
      <c r="U280" s="20">
        <v>156743.28129</v>
      </c>
      <c r="V280" s="20">
        <v>156743.28129</v>
      </c>
      <c r="W280" s="20"/>
      <c r="X280" s="20"/>
      <c r="Y280" s="20"/>
      <c r="Z280" s="20"/>
    </row>
  </sheetData>
  <mergeCells count="32">
    <mergeCell ref="A2:Z2"/>
    <mergeCell ref="A3:G3"/>
    <mergeCell ref="H4:Z4"/>
    <mergeCell ref="I5:P5"/>
    <mergeCell ref="Q5:S5"/>
    <mergeCell ref="U5:Z5"/>
    <mergeCell ref="I6:J6"/>
    <mergeCell ref="A280:G28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11"/>
  <sheetViews>
    <sheetView workbookViewId="0">
      <selection activeCell="A8" sqref="$A8:$XFD8"/>
    </sheetView>
  </sheetViews>
  <sheetFormatPr defaultColWidth="9.14166666666667" defaultRowHeight="14.25" customHeight="1"/>
  <cols>
    <col min="1" max="1" width="11.5583333333333" customWidth="1"/>
    <col min="2" max="2" width="21" style="1" customWidth="1"/>
    <col min="3" max="3" width="47.5583333333333" customWidth="1"/>
    <col min="4" max="4" width="22" customWidth="1"/>
    <col min="5" max="5" width="11.1416666666667" customWidth="1"/>
    <col min="6" max="6" width="17.7166666666667" customWidth="1"/>
    <col min="7" max="7" width="9.85" customWidth="1"/>
    <col min="8" max="8" width="17.7166666666667" customWidth="1"/>
    <col min="9" max="10" width="10.7166666666667" customWidth="1"/>
    <col min="11" max="11" width="11" customWidth="1"/>
    <col min="12" max="14" width="12.275" customWidth="1"/>
    <col min="15" max="15" width="12.7166666666667" customWidth="1"/>
    <col min="16" max="17" width="11.1416666666667" customWidth="1"/>
    <col min="18" max="18" width="10.4416666666667"/>
    <col min="19" max="19" width="10.275" customWidth="1"/>
    <col min="20" max="21" width="11.85" customWidth="1"/>
    <col min="22" max="22" width="11.7166666666667" customWidth="1"/>
    <col min="23" max="23" width="10.275" customWidth="1"/>
  </cols>
  <sheetData>
    <row r="1" ht="13.5" customHeight="1" spans="2:23">
      <c r="B1" s="217"/>
      <c r="E1" s="2"/>
      <c r="F1" s="2"/>
      <c r="G1" s="2"/>
      <c r="H1" s="2"/>
      <c r="U1" s="221"/>
      <c r="W1" s="222" t="s">
        <v>567</v>
      </c>
    </row>
    <row r="2" ht="27.75" customHeight="1" spans="1:23">
      <c r="A2" s="4" t="s">
        <v>568</v>
      </c>
      <c r="B2" s="4"/>
      <c r="C2" s="4"/>
      <c r="D2" s="4"/>
      <c r="E2" s="4"/>
      <c r="F2" s="4"/>
      <c r="G2" s="4"/>
      <c r="H2" s="4"/>
      <c r="I2" s="4"/>
      <c r="J2" s="4"/>
      <c r="K2" s="4"/>
      <c r="L2" s="4"/>
      <c r="M2" s="4"/>
      <c r="N2" s="4"/>
      <c r="O2" s="4"/>
      <c r="P2" s="4"/>
      <c r="Q2" s="4"/>
      <c r="R2" s="4"/>
      <c r="S2" s="4"/>
      <c r="T2" s="4"/>
      <c r="U2" s="4"/>
      <c r="V2" s="4"/>
      <c r="W2" s="4"/>
    </row>
    <row r="3" ht="13.5" customHeight="1" spans="1:23">
      <c r="A3" s="5" t="s">
        <v>2</v>
      </c>
      <c r="B3" s="6"/>
      <c r="C3" s="7"/>
      <c r="D3" s="7"/>
      <c r="E3" s="7"/>
      <c r="F3" s="7"/>
      <c r="G3" s="7"/>
      <c r="H3" s="7"/>
      <c r="I3" s="8"/>
      <c r="J3" s="8"/>
      <c r="K3" s="8"/>
      <c r="L3" s="8"/>
      <c r="M3" s="8"/>
      <c r="N3" s="8"/>
      <c r="O3" s="8"/>
      <c r="P3" s="8"/>
      <c r="Q3" s="8"/>
      <c r="U3" s="221"/>
      <c r="W3" s="387" t="s">
        <v>3</v>
      </c>
    </row>
    <row r="4" ht="21.75" customHeight="1" spans="1:23">
      <c r="A4" s="10" t="s">
        <v>569</v>
      </c>
      <c r="B4" s="11" t="s">
        <v>349</v>
      </c>
      <c r="C4" s="10" t="s">
        <v>350</v>
      </c>
      <c r="D4" s="10" t="s">
        <v>348</v>
      </c>
      <c r="E4" s="11" t="s">
        <v>351</v>
      </c>
      <c r="F4" s="11" t="s">
        <v>352</v>
      </c>
      <c r="G4" s="11" t="s">
        <v>570</v>
      </c>
      <c r="H4" s="11" t="s">
        <v>571</v>
      </c>
      <c r="I4" s="12" t="s">
        <v>30</v>
      </c>
      <c r="J4" s="12" t="s">
        <v>572</v>
      </c>
      <c r="K4" s="12"/>
      <c r="L4" s="12"/>
      <c r="M4" s="12"/>
      <c r="N4" s="12" t="s">
        <v>357</v>
      </c>
      <c r="O4" s="12"/>
      <c r="P4" s="12"/>
      <c r="Q4" s="11" t="s">
        <v>36</v>
      </c>
      <c r="R4" s="12" t="s">
        <v>37</v>
      </c>
      <c r="S4" s="12"/>
      <c r="T4" s="12"/>
      <c r="U4" s="12"/>
      <c r="V4" s="12"/>
      <c r="W4" s="12"/>
    </row>
    <row r="5" ht="21.75" customHeight="1" spans="1:23">
      <c r="A5" s="10"/>
      <c r="B5" s="12"/>
      <c r="C5" s="10"/>
      <c r="D5" s="10"/>
      <c r="E5" s="218"/>
      <c r="F5" s="218"/>
      <c r="G5" s="218"/>
      <c r="H5" s="218"/>
      <c r="I5" s="12"/>
      <c r="J5" s="219" t="s">
        <v>33</v>
      </c>
      <c r="K5" s="12"/>
      <c r="L5" s="11" t="s">
        <v>34</v>
      </c>
      <c r="M5" s="11" t="s">
        <v>35</v>
      </c>
      <c r="N5" s="11" t="s">
        <v>33</v>
      </c>
      <c r="O5" s="11" t="s">
        <v>34</v>
      </c>
      <c r="P5" s="11" t="s">
        <v>35</v>
      </c>
      <c r="Q5" s="218"/>
      <c r="R5" s="11" t="s">
        <v>32</v>
      </c>
      <c r="S5" s="11" t="s">
        <v>38</v>
      </c>
      <c r="T5" s="11" t="s">
        <v>364</v>
      </c>
      <c r="U5" s="11" t="s">
        <v>40</v>
      </c>
      <c r="V5" s="11" t="s">
        <v>41</v>
      </c>
      <c r="W5" s="11" t="s">
        <v>42</v>
      </c>
    </row>
    <row r="6" ht="21" customHeight="1" spans="1:23">
      <c r="A6" s="12"/>
      <c r="B6" s="12"/>
      <c r="C6" s="12"/>
      <c r="D6" s="12"/>
      <c r="E6" s="12"/>
      <c r="F6" s="12"/>
      <c r="G6" s="12"/>
      <c r="H6" s="12"/>
      <c r="I6" s="12"/>
      <c r="J6" s="220" t="s">
        <v>32</v>
      </c>
      <c r="K6" s="12"/>
      <c r="L6" s="12"/>
      <c r="M6" s="12"/>
      <c r="N6" s="12"/>
      <c r="O6" s="12"/>
      <c r="P6" s="12"/>
      <c r="Q6" s="12"/>
      <c r="R6" s="12"/>
      <c r="S6" s="12"/>
      <c r="T6" s="12"/>
      <c r="U6" s="12"/>
      <c r="V6" s="12"/>
      <c r="W6" s="12"/>
    </row>
    <row r="7" ht="39.75" customHeight="1" spans="1:23">
      <c r="A7" s="10"/>
      <c r="B7" s="12"/>
      <c r="C7" s="10"/>
      <c r="D7" s="10"/>
      <c r="E7" s="11"/>
      <c r="F7" s="11"/>
      <c r="G7" s="11"/>
      <c r="H7" s="11"/>
      <c r="I7" s="12"/>
      <c r="J7" s="91" t="s">
        <v>32</v>
      </c>
      <c r="K7" s="91" t="s">
        <v>573</v>
      </c>
      <c r="L7" s="11"/>
      <c r="M7" s="11"/>
      <c r="N7" s="11"/>
      <c r="O7" s="11"/>
      <c r="P7" s="11"/>
      <c r="Q7" s="11"/>
      <c r="R7" s="11"/>
      <c r="S7" s="11"/>
      <c r="T7" s="11"/>
      <c r="U7" s="12"/>
      <c r="V7" s="11"/>
      <c r="W7" s="11"/>
    </row>
    <row r="8" ht="15" customHeight="1" spans="1:23">
      <c r="A8" s="13">
        <v>1</v>
      </c>
      <c r="B8" s="14">
        <v>2</v>
      </c>
      <c r="C8" s="13">
        <v>3</v>
      </c>
      <c r="D8" s="14">
        <v>4</v>
      </c>
      <c r="E8" s="13">
        <v>5</v>
      </c>
      <c r="F8" s="13">
        <v>6</v>
      </c>
      <c r="G8" s="13">
        <v>7</v>
      </c>
      <c r="H8" s="13">
        <v>8</v>
      </c>
      <c r="I8" s="13">
        <v>9</v>
      </c>
      <c r="J8" s="13">
        <v>10</v>
      </c>
      <c r="K8" s="13">
        <v>11</v>
      </c>
      <c r="L8" s="15">
        <v>12</v>
      </c>
      <c r="M8" s="15">
        <v>13</v>
      </c>
      <c r="N8" s="15">
        <v>14</v>
      </c>
      <c r="O8" s="15">
        <v>15</v>
      </c>
      <c r="P8" s="15">
        <v>16</v>
      </c>
      <c r="Q8" s="15">
        <v>17</v>
      </c>
      <c r="R8" s="15">
        <v>18</v>
      </c>
      <c r="S8" s="15">
        <v>19</v>
      </c>
      <c r="T8" s="15">
        <v>20</v>
      </c>
      <c r="U8" s="13">
        <v>21</v>
      </c>
      <c r="V8" s="13">
        <v>22</v>
      </c>
      <c r="W8" s="13">
        <v>23</v>
      </c>
    </row>
    <row r="9" ht="21" customHeight="1" spans="1:23">
      <c r="A9" s="18"/>
      <c r="B9" s="17"/>
      <c r="C9" s="16" t="s">
        <v>574</v>
      </c>
      <c r="D9" s="19"/>
      <c r="E9" s="18"/>
      <c r="F9" s="18"/>
      <c r="G9" s="18"/>
      <c r="H9" s="18"/>
      <c r="I9" s="20">
        <v>27</v>
      </c>
      <c r="J9" s="20">
        <v>27</v>
      </c>
      <c r="K9" s="20">
        <v>27</v>
      </c>
      <c r="L9" s="20"/>
      <c r="M9" s="20"/>
      <c r="N9" s="20"/>
      <c r="O9" s="20"/>
      <c r="P9" s="20"/>
      <c r="Q9" s="20"/>
      <c r="R9" s="20"/>
      <c r="S9" s="20"/>
      <c r="T9" s="20"/>
      <c r="U9" s="20"/>
      <c r="V9" s="20"/>
      <c r="W9" s="20"/>
    </row>
    <row r="10" ht="23.25" customHeight="1" spans="1:23">
      <c r="A10" s="16" t="s">
        <v>575</v>
      </c>
      <c r="B10" s="21" t="s">
        <v>576</v>
      </c>
      <c r="C10" s="16" t="s">
        <v>574</v>
      </c>
      <c r="D10" s="21" t="s">
        <v>44</v>
      </c>
      <c r="E10" s="16" t="s">
        <v>167</v>
      </c>
      <c r="F10" s="16" t="s">
        <v>166</v>
      </c>
      <c r="G10" s="16" t="s">
        <v>401</v>
      </c>
      <c r="H10" s="16" t="s">
        <v>283</v>
      </c>
      <c r="I10" s="20">
        <v>1</v>
      </c>
      <c r="J10" s="20">
        <v>1</v>
      </c>
      <c r="K10" s="20">
        <v>1</v>
      </c>
      <c r="L10" s="20"/>
      <c r="M10" s="20"/>
      <c r="N10" s="20"/>
      <c r="O10" s="20"/>
      <c r="P10" s="20"/>
      <c r="Q10" s="20"/>
      <c r="R10" s="20"/>
      <c r="S10" s="20"/>
      <c r="T10" s="20"/>
      <c r="U10" s="20"/>
      <c r="V10" s="20"/>
      <c r="W10" s="20"/>
    </row>
    <row r="11" ht="23.25" customHeight="1" spans="1:23">
      <c r="A11" s="16" t="s">
        <v>575</v>
      </c>
      <c r="B11" s="21" t="s">
        <v>576</v>
      </c>
      <c r="C11" s="16" t="s">
        <v>574</v>
      </c>
      <c r="D11" s="21" t="s">
        <v>44</v>
      </c>
      <c r="E11" s="16" t="s">
        <v>167</v>
      </c>
      <c r="F11" s="16" t="s">
        <v>166</v>
      </c>
      <c r="G11" s="16" t="s">
        <v>481</v>
      </c>
      <c r="H11" s="16" t="s">
        <v>284</v>
      </c>
      <c r="I11" s="20">
        <v>2</v>
      </c>
      <c r="J11" s="20">
        <v>2</v>
      </c>
      <c r="K11" s="20">
        <v>2</v>
      </c>
      <c r="L11" s="20"/>
      <c r="M11" s="20"/>
      <c r="N11" s="20"/>
      <c r="O11" s="20"/>
      <c r="P11" s="21"/>
      <c r="Q11" s="20"/>
      <c r="R11" s="20"/>
      <c r="S11" s="20"/>
      <c r="T11" s="20"/>
      <c r="U11" s="20"/>
      <c r="V11" s="20"/>
      <c r="W11" s="20"/>
    </row>
    <row r="12" ht="23.25" customHeight="1" spans="1:23">
      <c r="A12" s="16" t="s">
        <v>575</v>
      </c>
      <c r="B12" s="21" t="s">
        <v>576</v>
      </c>
      <c r="C12" s="16" t="s">
        <v>574</v>
      </c>
      <c r="D12" s="21" t="s">
        <v>44</v>
      </c>
      <c r="E12" s="16" t="s">
        <v>167</v>
      </c>
      <c r="F12" s="16" t="s">
        <v>166</v>
      </c>
      <c r="G12" s="16" t="s">
        <v>463</v>
      </c>
      <c r="H12" s="16" t="s">
        <v>300</v>
      </c>
      <c r="I12" s="20">
        <v>15</v>
      </c>
      <c r="J12" s="20">
        <v>15</v>
      </c>
      <c r="K12" s="20">
        <v>15</v>
      </c>
      <c r="L12" s="20"/>
      <c r="M12" s="20"/>
      <c r="N12" s="20"/>
      <c r="O12" s="20"/>
      <c r="P12" s="21"/>
      <c r="Q12" s="20"/>
      <c r="R12" s="20"/>
      <c r="S12" s="20"/>
      <c r="T12" s="20"/>
      <c r="U12" s="20"/>
      <c r="V12" s="20"/>
      <c r="W12" s="20"/>
    </row>
    <row r="13" ht="23.25" customHeight="1" spans="1:23">
      <c r="A13" s="16" t="s">
        <v>575</v>
      </c>
      <c r="B13" s="21" t="s">
        <v>576</v>
      </c>
      <c r="C13" s="16" t="s">
        <v>574</v>
      </c>
      <c r="D13" s="21" t="s">
        <v>44</v>
      </c>
      <c r="E13" s="16" t="s">
        <v>167</v>
      </c>
      <c r="F13" s="16" t="s">
        <v>166</v>
      </c>
      <c r="G13" s="16" t="s">
        <v>409</v>
      </c>
      <c r="H13" s="16" t="s">
        <v>263</v>
      </c>
      <c r="I13" s="20">
        <v>5</v>
      </c>
      <c r="J13" s="20">
        <v>5</v>
      </c>
      <c r="K13" s="20">
        <v>5</v>
      </c>
      <c r="L13" s="20"/>
      <c r="M13" s="20"/>
      <c r="N13" s="20"/>
      <c r="O13" s="20"/>
      <c r="P13" s="21"/>
      <c r="Q13" s="20"/>
      <c r="R13" s="20"/>
      <c r="S13" s="20"/>
      <c r="T13" s="20"/>
      <c r="U13" s="20"/>
      <c r="V13" s="20"/>
      <c r="W13" s="20"/>
    </row>
    <row r="14" ht="23.25" customHeight="1" spans="1:23">
      <c r="A14" s="16" t="s">
        <v>575</v>
      </c>
      <c r="B14" s="21" t="s">
        <v>576</v>
      </c>
      <c r="C14" s="16" t="s">
        <v>574</v>
      </c>
      <c r="D14" s="21" t="s">
        <v>44</v>
      </c>
      <c r="E14" s="16" t="s">
        <v>167</v>
      </c>
      <c r="F14" s="16" t="s">
        <v>166</v>
      </c>
      <c r="G14" s="16" t="s">
        <v>411</v>
      </c>
      <c r="H14" s="16" t="s">
        <v>266</v>
      </c>
      <c r="I14" s="20">
        <v>2</v>
      </c>
      <c r="J14" s="20">
        <v>2</v>
      </c>
      <c r="K14" s="20">
        <v>2</v>
      </c>
      <c r="L14" s="20"/>
      <c r="M14" s="20"/>
      <c r="N14" s="20"/>
      <c r="O14" s="20"/>
      <c r="P14" s="21"/>
      <c r="Q14" s="20"/>
      <c r="R14" s="20"/>
      <c r="S14" s="20"/>
      <c r="T14" s="20"/>
      <c r="U14" s="20"/>
      <c r="V14" s="20"/>
      <c r="W14" s="20"/>
    </row>
    <row r="15" ht="23.25" customHeight="1" spans="1:23">
      <c r="A15" s="16" t="s">
        <v>575</v>
      </c>
      <c r="B15" s="21" t="s">
        <v>576</v>
      </c>
      <c r="C15" s="16" t="s">
        <v>574</v>
      </c>
      <c r="D15" s="21" t="s">
        <v>44</v>
      </c>
      <c r="E15" s="16" t="s">
        <v>167</v>
      </c>
      <c r="F15" s="16" t="s">
        <v>166</v>
      </c>
      <c r="G15" s="16" t="s">
        <v>420</v>
      </c>
      <c r="H15" s="16" t="s">
        <v>318</v>
      </c>
      <c r="I15" s="20">
        <v>2</v>
      </c>
      <c r="J15" s="20">
        <v>2</v>
      </c>
      <c r="K15" s="20">
        <v>2</v>
      </c>
      <c r="L15" s="20"/>
      <c r="M15" s="20"/>
      <c r="N15" s="20"/>
      <c r="O15" s="20"/>
      <c r="P15" s="21"/>
      <c r="Q15" s="20"/>
      <c r="R15" s="20"/>
      <c r="S15" s="20"/>
      <c r="T15" s="20"/>
      <c r="U15" s="20"/>
      <c r="V15" s="20"/>
      <c r="W15" s="20"/>
    </row>
    <row r="16" ht="23.25" customHeight="1" spans="1:23">
      <c r="A16" s="16"/>
      <c r="B16" s="21"/>
      <c r="C16" s="16" t="s">
        <v>577</v>
      </c>
      <c r="D16" s="21"/>
      <c r="E16" s="16"/>
      <c r="F16" s="16"/>
      <c r="G16" s="16"/>
      <c r="H16" s="16"/>
      <c r="I16" s="20">
        <v>350</v>
      </c>
      <c r="J16" s="20"/>
      <c r="K16" s="20"/>
      <c r="L16" s="20"/>
      <c r="M16" s="20"/>
      <c r="N16" s="20"/>
      <c r="O16" s="20"/>
      <c r="P16" s="21"/>
      <c r="Q16" s="20"/>
      <c r="R16" s="20">
        <v>350</v>
      </c>
      <c r="S16" s="20"/>
      <c r="T16" s="20"/>
      <c r="U16" s="20"/>
      <c r="V16" s="20"/>
      <c r="W16" s="20">
        <v>350</v>
      </c>
    </row>
    <row r="17" ht="23.25" customHeight="1" spans="1:23">
      <c r="A17" s="16" t="s">
        <v>578</v>
      </c>
      <c r="B17" s="21" t="s">
        <v>579</v>
      </c>
      <c r="C17" s="16" t="s">
        <v>577</v>
      </c>
      <c r="D17" s="21" t="s">
        <v>44</v>
      </c>
      <c r="E17" s="16" t="s">
        <v>108</v>
      </c>
      <c r="F17" s="16" t="s">
        <v>109</v>
      </c>
      <c r="G17" s="16" t="s">
        <v>401</v>
      </c>
      <c r="H17" s="16" t="s">
        <v>283</v>
      </c>
      <c r="I17" s="20">
        <v>350</v>
      </c>
      <c r="J17" s="20"/>
      <c r="K17" s="20"/>
      <c r="L17" s="20"/>
      <c r="M17" s="20"/>
      <c r="N17" s="20"/>
      <c r="O17" s="20"/>
      <c r="P17" s="21"/>
      <c r="Q17" s="20"/>
      <c r="R17" s="20">
        <v>350</v>
      </c>
      <c r="S17" s="20"/>
      <c r="T17" s="20"/>
      <c r="U17" s="20"/>
      <c r="V17" s="20"/>
      <c r="W17" s="20">
        <v>350</v>
      </c>
    </row>
    <row r="18" ht="23.25" customHeight="1" spans="1:23">
      <c r="A18" s="16"/>
      <c r="B18" s="21"/>
      <c r="C18" s="16" t="s">
        <v>580</v>
      </c>
      <c r="D18" s="21"/>
      <c r="E18" s="16"/>
      <c r="F18" s="16"/>
      <c r="G18" s="16"/>
      <c r="H18" s="16"/>
      <c r="I18" s="20">
        <v>65</v>
      </c>
      <c r="J18" s="20">
        <v>65</v>
      </c>
      <c r="K18" s="20">
        <v>65</v>
      </c>
      <c r="L18" s="20"/>
      <c r="M18" s="20"/>
      <c r="N18" s="20"/>
      <c r="O18" s="20"/>
      <c r="P18" s="21"/>
      <c r="Q18" s="20"/>
      <c r="R18" s="20"/>
      <c r="S18" s="20"/>
      <c r="T18" s="20"/>
      <c r="U18" s="20"/>
      <c r="V18" s="20"/>
      <c r="W18" s="20"/>
    </row>
    <row r="19" ht="23.25" customHeight="1" spans="1:23">
      <c r="A19" s="16" t="s">
        <v>575</v>
      </c>
      <c r="B19" s="21" t="s">
        <v>581</v>
      </c>
      <c r="C19" s="16" t="s">
        <v>580</v>
      </c>
      <c r="D19" s="21" t="s">
        <v>44</v>
      </c>
      <c r="E19" s="16" t="s">
        <v>140</v>
      </c>
      <c r="F19" s="16" t="s">
        <v>141</v>
      </c>
      <c r="G19" s="16" t="s">
        <v>401</v>
      </c>
      <c r="H19" s="16" t="s">
        <v>283</v>
      </c>
      <c r="I19" s="20">
        <v>6.92</v>
      </c>
      <c r="J19" s="20">
        <v>6.92</v>
      </c>
      <c r="K19" s="20">
        <v>6.92</v>
      </c>
      <c r="L19" s="20"/>
      <c r="M19" s="20"/>
      <c r="N19" s="20"/>
      <c r="O19" s="20"/>
      <c r="P19" s="21"/>
      <c r="Q19" s="20"/>
      <c r="R19" s="20"/>
      <c r="S19" s="20"/>
      <c r="T19" s="20"/>
      <c r="U19" s="20"/>
      <c r="V19" s="20"/>
      <c r="W19" s="20"/>
    </row>
    <row r="20" ht="23.25" customHeight="1" spans="1:23">
      <c r="A20" s="16" t="s">
        <v>575</v>
      </c>
      <c r="B20" s="21" t="s">
        <v>581</v>
      </c>
      <c r="C20" s="16" t="s">
        <v>580</v>
      </c>
      <c r="D20" s="21" t="s">
        <v>44</v>
      </c>
      <c r="E20" s="16" t="s">
        <v>140</v>
      </c>
      <c r="F20" s="16" t="s">
        <v>141</v>
      </c>
      <c r="G20" s="16" t="s">
        <v>542</v>
      </c>
      <c r="H20" s="16" t="s">
        <v>298</v>
      </c>
      <c r="I20" s="20">
        <v>6.08</v>
      </c>
      <c r="J20" s="20">
        <v>6.08</v>
      </c>
      <c r="K20" s="20">
        <v>6.08</v>
      </c>
      <c r="L20" s="20"/>
      <c r="M20" s="20"/>
      <c r="N20" s="20"/>
      <c r="O20" s="20"/>
      <c r="P20" s="21"/>
      <c r="Q20" s="20"/>
      <c r="R20" s="20"/>
      <c r="S20" s="20"/>
      <c r="T20" s="20"/>
      <c r="U20" s="20"/>
      <c r="V20" s="20"/>
      <c r="W20" s="20"/>
    </row>
    <row r="21" ht="23.25" customHeight="1" spans="1:23">
      <c r="A21" s="16" t="s">
        <v>575</v>
      </c>
      <c r="B21" s="21" t="s">
        <v>581</v>
      </c>
      <c r="C21" s="16" t="s">
        <v>580</v>
      </c>
      <c r="D21" s="21" t="s">
        <v>44</v>
      </c>
      <c r="E21" s="16" t="s">
        <v>140</v>
      </c>
      <c r="F21" s="16" t="s">
        <v>141</v>
      </c>
      <c r="G21" s="16" t="s">
        <v>463</v>
      </c>
      <c r="H21" s="16" t="s">
        <v>300</v>
      </c>
      <c r="I21" s="20">
        <v>7</v>
      </c>
      <c r="J21" s="20">
        <v>7</v>
      </c>
      <c r="K21" s="20">
        <v>7</v>
      </c>
      <c r="L21" s="20"/>
      <c r="M21" s="20"/>
      <c r="N21" s="20"/>
      <c r="O21" s="20"/>
      <c r="P21" s="21"/>
      <c r="Q21" s="20"/>
      <c r="R21" s="20"/>
      <c r="S21" s="20"/>
      <c r="T21" s="20"/>
      <c r="U21" s="20"/>
      <c r="V21" s="20"/>
      <c r="W21" s="20"/>
    </row>
    <row r="22" ht="23.25" customHeight="1" spans="1:23">
      <c r="A22" s="16" t="s">
        <v>575</v>
      </c>
      <c r="B22" s="21" t="s">
        <v>581</v>
      </c>
      <c r="C22" s="16" t="s">
        <v>580</v>
      </c>
      <c r="D22" s="21" t="s">
        <v>44</v>
      </c>
      <c r="E22" s="16" t="s">
        <v>140</v>
      </c>
      <c r="F22" s="16" t="s">
        <v>141</v>
      </c>
      <c r="G22" s="16" t="s">
        <v>484</v>
      </c>
      <c r="H22" s="16" t="s">
        <v>310</v>
      </c>
      <c r="I22" s="20">
        <v>35</v>
      </c>
      <c r="J22" s="20">
        <v>35</v>
      </c>
      <c r="K22" s="20">
        <v>35</v>
      </c>
      <c r="L22" s="20"/>
      <c r="M22" s="20"/>
      <c r="N22" s="20"/>
      <c r="O22" s="20"/>
      <c r="P22" s="21"/>
      <c r="Q22" s="20"/>
      <c r="R22" s="20"/>
      <c r="S22" s="20"/>
      <c r="T22" s="20"/>
      <c r="U22" s="20"/>
      <c r="V22" s="20"/>
      <c r="W22" s="20"/>
    </row>
    <row r="23" ht="23.25" customHeight="1" spans="1:23">
      <c r="A23" s="16" t="s">
        <v>575</v>
      </c>
      <c r="B23" s="21" t="s">
        <v>581</v>
      </c>
      <c r="C23" s="16" t="s">
        <v>580</v>
      </c>
      <c r="D23" s="21" t="s">
        <v>44</v>
      </c>
      <c r="E23" s="16" t="s">
        <v>140</v>
      </c>
      <c r="F23" s="16" t="s">
        <v>141</v>
      </c>
      <c r="G23" s="16" t="s">
        <v>582</v>
      </c>
      <c r="H23" s="16" t="s">
        <v>269</v>
      </c>
      <c r="I23" s="20">
        <v>5</v>
      </c>
      <c r="J23" s="20">
        <v>5</v>
      </c>
      <c r="K23" s="20">
        <v>5</v>
      </c>
      <c r="L23" s="20"/>
      <c r="M23" s="20"/>
      <c r="N23" s="20"/>
      <c r="O23" s="20"/>
      <c r="P23" s="21"/>
      <c r="Q23" s="20"/>
      <c r="R23" s="20"/>
      <c r="S23" s="20"/>
      <c r="T23" s="20"/>
      <c r="U23" s="20"/>
      <c r="V23" s="20"/>
      <c r="W23" s="20"/>
    </row>
    <row r="24" ht="23.25" customHeight="1" spans="1:23">
      <c r="A24" s="16" t="s">
        <v>575</v>
      </c>
      <c r="B24" s="21" t="s">
        <v>581</v>
      </c>
      <c r="C24" s="16" t="s">
        <v>580</v>
      </c>
      <c r="D24" s="21" t="s">
        <v>44</v>
      </c>
      <c r="E24" s="16" t="s">
        <v>140</v>
      </c>
      <c r="F24" s="16" t="s">
        <v>141</v>
      </c>
      <c r="G24" s="16" t="s">
        <v>420</v>
      </c>
      <c r="H24" s="16" t="s">
        <v>318</v>
      </c>
      <c r="I24" s="20">
        <v>5</v>
      </c>
      <c r="J24" s="20">
        <v>5</v>
      </c>
      <c r="K24" s="20">
        <v>5</v>
      </c>
      <c r="L24" s="20"/>
      <c r="M24" s="20"/>
      <c r="N24" s="20"/>
      <c r="O24" s="20"/>
      <c r="P24" s="21"/>
      <c r="Q24" s="20"/>
      <c r="R24" s="20"/>
      <c r="S24" s="20"/>
      <c r="T24" s="20"/>
      <c r="U24" s="20"/>
      <c r="V24" s="20"/>
      <c r="W24" s="20"/>
    </row>
    <row r="25" ht="23.25" customHeight="1" spans="1:23">
      <c r="A25" s="16"/>
      <c r="B25" s="21"/>
      <c r="C25" s="16" t="s">
        <v>583</v>
      </c>
      <c r="D25" s="21"/>
      <c r="E25" s="16"/>
      <c r="F25" s="16"/>
      <c r="G25" s="16"/>
      <c r="H25" s="16"/>
      <c r="I25" s="20">
        <v>50</v>
      </c>
      <c r="J25" s="20">
        <v>50</v>
      </c>
      <c r="K25" s="20">
        <v>50</v>
      </c>
      <c r="L25" s="20"/>
      <c r="M25" s="20"/>
      <c r="N25" s="20"/>
      <c r="O25" s="20"/>
      <c r="P25" s="21"/>
      <c r="Q25" s="20"/>
      <c r="R25" s="20"/>
      <c r="S25" s="20"/>
      <c r="T25" s="20"/>
      <c r="U25" s="20"/>
      <c r="V25" s="20"/>
      <c r="W25" s="20"/>
    </row>
    <row r="26" ht="23.25" customHeight="1" spans="1:23">
      <c r="A26" s="16" t="s">
        <v>584</v>
      </c>
      <c r="B26" s="21" t="s">
        <v>585</v>
      </c>
      <c r="C26" s="16" t="s">
        <v>583</v>
      </c>
      <c r="D26" s="21" t="s">
        <v>44</v>
      </c>
      <c r="E26" s="16" t="s">
        <v>167</v>
      </c>
      <c r="F26" s="16" t="s">
        <v>166</v>
      </c>
      <c r="G26" s="16" t="s">
        <v>433</v>
      </c>
      <c r="H26" s="16" t="s">
        <v>325</v>
      </c>
      <c r="I26" s="20">
        <v>50</v>
      </c>
      <c r="J26" s="20">
        <v>50</v>
      </c>
      <c r="K26" s="20">
        <v>50</v>
      </c>
      <c r="L26" s="20"/>
      <c r="M26" s="20"/>
      <c r="N26" s="20"/>
      <c r="O26" s="20"/>
      <c r="P26" s="21"/>
      <c r="Q26" s="20"/>
      <c r="R26" s="20"/>
      <c r="S26" s="20"/>
      <c r="T26" s="20"/>
      <c r="U26" s="20"/>
      <c r="V26" s="20"/>
      <c r="W26" s="20"/>
    </row>
    <row r="27" ht="23.25" customHeight="1" spans="1:23">
      <c r="A27" s="16"/>
      <c r="B27" s="21"/>
      <c r="C27" s="16" t="s">
        <v>586</v>
      </c>
      <c r="D27" s="21"/>
      <c r="E27" s="16"/>
      <c r="F27" s="16"/>
      <c r="G27" s="16"/>
      <c r="H27" s="16"/>
      <c r="I27" s="20">
        <v>774</v>
      </c>
      <c r="J27" s="20">
        <v>774</v>
      </c>
      <c r="K27" s="20">
        <v>774</v>
      </c>
      <c r="L27" s="20"/>
      <c r="M27" s="20"/>
      <c r="N27" s="20"/>
      <c r="O27" s="20"/>
      <c r="P27" s="21"/>
      <c r="Q27" s="20"/>
      <c r="R27" s="20"/>
      <c r="S27" s="20"/>
      <c r="T27" s="20"/>
      <c r="U27" s="20"/>
      <c r="V27" s="20"/>
      <c r="W27" s="20"/>
    </row>
    <row r="28" ht="23.25" customHeight="1" spans="1:23">
      <c r="A28" s="16" t="s">
        <v>575</v>
      </c>
      <c r="B28" s="21" t="s">
        <v>587</v>
      </c>
      <c r="C28" s="16" t="s">
        <v>586</v>
      </c>
      <c r="D28" s="21" t="s">
        <v>44</v>
      </c>
      <c r="E28" s="16" t="s">
        <v>138</v>
      </c>
      <c r="F28" s="16" t="s">
        <v>139</v>
      </c>
      <c r="G28" s="16" t="s">
        <v>588</v>
      </c>
      <c r="H28" s="16" t="s">
        <v>80</v>
      </c>
      <c r="I28" s="20">
        <v>134</v>
      </c>
      <c r="J28" s="20">
        <v>134</v>
      </c>
      <c r="K28" s="20">
        <v>134</v>
      </c>
      <c r="L28" s="20"/>
      <c r="M28" s="20"/>
      <c r="N28" s="20"/>
      <c r="O28" s="20"/>
      <c r="P28" s="21"/>
      <c r="Q28" s="20"/>
      <c r="R28" s="20"/>
      <c r="S28" s="20"/>
      <c r="T28" s="20"/>
      <c r="U28" s="20"/>
      <c r="V28" s="20"/>
      <c r="W28" s="20"/>
    </row>
    <row r="29" ht="23.25" customHeight="1" spans="1:23">
      <c r="A29" s="16" t="s">
        <v>575</v>
      </c>
      <c r="B29" s="21" t="s">
        <v>587</v>
      </c>
      <c r="C29" s="16" t="s">
        <v>586</v>
      </c>
      <c r="D29" s="21" t="s">
        <v>44</v>
      </c>
      <c r="E29" s="16" t="s">
        <v>138</v>
      </c>
      <c r="F29" s="16" t="s">
        <v>139</v>
      </c>
      <c r="G29" s="16" t="s">
        <v>588</v>
      </c>
      <c r="H29" s="16" t="s">
        <v>80</v>
      </c>
      <c r="I29" s="20">
        <v>90</v>
      </c>
      <c r="J29" s="20">
        <v>90</v>
      </c>
      <c r="K29" s="20">
        <v>90</v>
      </c>
      <c r="L29" s="20"/>
      <c r="M29" s="20"/>
      <c r="N29" s="20"/>
      <c r="O29" s="20"/>
      <c r="P29" s="21"/>
      <c r="Q29" s="20"/>
      <c r="R29" s="20"/>
      <c r="S29" s="20"/>
      <c r="T29" s="20"/>
      <c r="U29" s="20"/>
      <c r="V29" s="20"/>
      <c r="W29" s="20"/>
    </row>
    <row r="30" ht="23.25" customHeight="1" spans="1:23">
      <c r="A30" s="16" t="s">
        <v>575</v>
      </c>
      <c r="B30" s="21" t="s">
        <v>587</v>
      </c>
      <c r="C30" s="16" t="s">
        <v>586</v>
      </c>
      <c r="D30" s="21" t="s">
        <v>44</v>
      </c>
      <c r="E30" s="16" t="s">
        <v>138</v>
      </c>
      <c r="F30" s="16" t="s">
        <v>139</v>
      </c>
      <c r="G30" s="16" t="s">
        <v>588</v>
      </c>
      <c r="H30" s="16" t="s">
        <v>80</v>
      </c>
      <c r="I30" s="20">
        <v>64</v>
      </c>
      <c r="J30" s="20">
        <v>64</v>
      </c>
      <c r="K30" s="20">
        <v>64</v>
      </c>
      <c r="L30" s="20"/>
      <c r="M30" s="20"/>
      <c r="N30" s="20"/>
      <c r="O30" s="20"/>
      <c r="P30" s="21"/>
      <c r="Q30" s="20"/>
      <c r="R30" s="20"/>
      <c r="S30" s="20"/>
      <c r="T30" s="20"/>
      <c r="U30" s="20"/>
      <c r="V30" s="20"/>
      <c r="W30" s="20"/>
    </row>
    <row r="31" ht="23.25" customHeight="1" spans="1:23">
      <c r="A31" s="16" t="s">
        <v>575</v>
      </c>
      <c r="B31" s="21" t="s">
        <v>587</v>
      </c>
      <c r="C31" s="16" t="s">
        <v>586</v>
      </c>
      <c r="D31" s="21" t="s">
        <v>44</v>
      </c>
      <c r="E31" s="16" t="s">
        <v>138</v>
      </c>
      <c r="F31" s="16" t="s">
        <v>139</v>
      </c>
      <c r="G31" s="16" t="s">
        <v>588</v>
      </c>
      <c r="H31" s="16" t="s">
        <v>80</v>
      </c>
      <c r="I31" s="20">
        <v>32</v>
      </c>
      <c r="J31" s="20">
        <v>32</v>
      </c>
      <c r="K31" s="20">
        <v>32</v>
      </c>
      <c r="L31" s="20"/>
      <c r="M31" s="20"/>
      <c r="N31" s="20"/>
      <c r="O31" s="20"/>
      <c r="P31" s="21"/>
      <c r="Q31" s="20"/>
      <c r="R31" s="20"/>
      <c r="S31" s="20"/>
      <c r="T31" s="20"/>
      <c r="U31" s="20"/>
      <c r="V31" s="20"/>
      <c r="W31" s="20"/>
    </row>
    <row r="32" ht="23.25" customHeight="1" spans="1:23">
      <c r="A32" s="16" t="s">
        <v>575</v>
      </c>
      <c r="B32" s="21" t="s">
        <v>587</v>
      </c>
      <c r="C32" s="16" t="s">
        <v>586</v>
      </c>
      <c r="D32" s="21" t="s">
        <v>44</v>
      </c>
      <c r="E32" s="16" t="s">
        <v>138</v>
      </c>
      <c r="F32" s="16" t="s">
        <v>139</v>
      </c>
      <c r="G32" s="16" t="s">
        <v>588</v>
      </c>
      <c r="H32" s="16" t="s">
        <v>80</v>
      </c>
      <c r="I32" s="20">
        <v>69</v>
      </c>
      <c r="J32" s="20">
        <v>69</v>
      </c>
      <c r="K32" s="20">
        <v>69</v>
      </c>
      <c r="L32" s="20"/>
      <c r="M32" s="20"/>
      <c r="N32" s="20"/>
      <c r="O32" s="20"/>
      <c r="P32" s="21"/>
      <c r="Q32" s="20"/>
      <c r="R32" s="20"/>
      <c r="S32" s="20"/>
      <c r="T32" s="20"/>
      <c r="U32" s="20"/>
      <c r="V32" s="20"/>
      <c r="W32" s="20"/>
    </row>
    <row r="33" ht="23.25" customHeight="1" spans="1:23">
      <c r="A33" s="16" t="s">
        <v>575</v>
      </c>
      <c r="B33" s="21" t="s">
        <v>587</v>
      </c>
      <c r="C33" s="16" t="s">
        <v>586</v>
      </c>
      <c r="D33" s="21" t="s">
        <v>44</v>
      </c>
      <c r="E33" s="16" t="s">
        <v>138</v>
      </c>
      <c r="F33" s="16" t="s">
        <v>139</v>
      </c>
      <c r="G33" s="16" t="s">
        <v>588</v>
      </c>
      <c r="H33" s="16" t="s">
        <v>80</v>
      </c>
      <c r="I33" s="20">
        <v>101</v>
      </c>
      <c r="J33" s="20">
        <v>101</v>
      </c>
      <c r="K33" s="20">
        <v>101</v>
      </c>
      <c r="L33" s="20"/>
      <c r="M33" s="20"/>
      <c r="N33" s="20"/>
      <c r="O33" s="20"/>
      <c r="P33" s="21"/>
      <c r="Q33" s="20"/>
      <c r="R33" s="20"/>
      <c r="S33" s="20"/>
      <c r="T33" s="20"/>
      <c r="U33" s="20"/>
      <c r="V33" s="20"/>
      <c r="W33" s="20"/>
    </row>
    <row r="34" ht="23.25" customHeight="1" spans="1:23">
      <c r="A34" s="16" t="s">
        <v>575</v>
      </c>
      <c r="B34" s="21" t="s">
        <v>587</v>
      </c>
      <c r="C34" s="16" t="s">
        <v>586</v>
      </c>
      <c r="D34" s="21" t="s">
        <v>44</v>
      </c>
      <c r="E34" s="16" t="s">
        <v>138</v>
      </c>
      <c r="F34" s="16" t="s">
        <v>139</v>
      </c>
      <c r="G34" s="16" t="s">
        <v>588</v>
      </c>
      <c r="H34" s="16" t="s">
        <v>80</v>
      </c>
      <c r="I34" s="20">
        <v>170</v>
      </c>
      <c r="J34" s="20">
        <v>170</v>
      </c>
      <c r="K34" s="20">
        <v>170</v>
      </c>
      <c r="L34" s="20"/>
      <c r="M34" s="20"/>
      <c r="N34" s="20"/>
      <c r="O34" s="20"/>
      <c r="P34" s="21"/>
      <c r="Q34" s="20"/>
      <c r="R34" s="20"/>
      <c r="S34" s="20"/>
      <c r="T34" s="20"/>
      <c r="U34" s="20"/>
      <c r="V34" s="20"/>
      <c r="W34" s="20"/>
    </row>
    <row r="35" ht="23.25" customHeight="1" spans="1:23">
      <c r="A35" s="16" t="s">
        <v>575</v>
      </c>
      <c r="B35" s="21" t="s">
        <v>587</v>
      </c>
      <c r="C35" s="16" t="s">
        <v>586</v>
      </c>
      <c r="D35" s="21" t="s">
        <v>44</v>
      </c>
      <c r="E35" s="16" t="s">
        <v>138</v>
      </c>
      <c r="F35" s="16" t="s">
        <v>139</v>
      </c>
      <c r="G35" s="16" t="s">
        <v>588</v>
      </c>
      <c r="H35" s="16" t="s">
        <v>80</v>
      </c>
      <c r="I35" s="20">
        <v>114</v>
      </c>
      <c r="J35" s="20">
        <v>114</v>
      </c>
      <c r="K35" s="20">
        <v>114</v>
      </c>
      <c r="L35" s="20"/>
      <c r="M35" s="20"/>
      <c r="N35" s="20"/>
      <c r="O35" s="20"/>
      <c r="P35" s="21"/>
      <c r="Q35" s="20"/>
      <c r="R35" s="20"/>
      <c r="S35" s="20"/>
      <c r="T35" s="20"/>
      <c r="U35" s="20"/>
      <c r="V35" s="20"/>
      <c r="W35" s="20"/>
    </row>
    <row r="36" ht="23.25" customHeight="1" spans="1:23">
      <c r="A36" s="16"/>
      <c r="B36" s="21"/>
      <c r="C36" s="16" t="s">
        <v>589</v>
      </c>
      <c r="D36" s="21"/>
      <c r="E36" s="16"/>
      <c r="F36" s="16"/>
      <c r="G36" s="16"/>
      <c r="H36" s="16"/>
      <c r="I36" s="20">
        <v>5</v>
      </c>
      <c r="J36" s="20">
        <v>5</v>
      </c>
      <c r="K36" s="20">
        <v>5</v>
      </c>
      <c r="L36" s="20"/>
      <c r="M36" s="20"/>
      <c r="N36" s="20"/>
      <c r="O36" s="20"/>
      <c r="P36" s="21"/>
      <c r="Q36" s="20"/>
      <c r="R36" s="20"/>
      <c r="S36" s="20"/>
      <c r="T36" s="20"/>
      <c r="U36" s="20"/>
      <c r="V36" s="20"/>
      <c r="W36" s="20"/>
    </row>
    <row r="37" ht="23.25" customHeight="1" spans="1:23">
      <c r="A37" s="16" t="s">
        <v>575</v>
      </c>
      <c r="B37" s="21" t="s">
        <v>590</v>
      </c>
      <c r="C37" s="16" t="s">
        <v>589</v>
      </c>
      <c r="D37" s="21" t="s">
        <v>44</v>
      </c>
      <c r="E37" s="16" t="s">
        <v>146</v>
      </c>
      <c r="F37" s="16" t="s">
        <v>147</v>
      </c>
      <c r="G37" s="16" t="s">
        <v>427</v>
      </c>
      <c r="H37" s="16" t="s">
        <v>324</v>
      </c>
      <c r="I37" s="20">
        <v>5</v>
      </c>
      <c r="J37" s="20">
        <v>5</v>
      </c>
      <c r="K37" s="20">
        <v>5</v>
      </c>
      <c r="L37" s="20"/>
      <c r="M37" s="20"/>
      <c r="N37" s="20"/>
      <c r="O37" s="20"/>
      <c r="P37" s="21"/>
      <c r="Q37" s="20"/>
      <c r="R37" s="20"/>
      <c r="S37" s="20"/>
      <c r="T37" s="20"/>
      <c r="U37" s="20"/>
      <c r="V37" s="20"/>
      <c r="W37" s="20"/>
    </row>
    <row r="38" ht="23.25" customHeight="1" spans="1:23">
      <c r="A38" s="16"/>
      <c r="B38" s="21"/>
      <c r="C38" s="16" t="s">
        <v>591</v>
      </c>
      <c r="D38" s="21"/>
      <c r="E38" s="16"/>
      <c r="F38" s="16"/>
      <c r="G38" s="16"/>
      <c r="H38" s="16"/>
      <c r="I38" s="20">
        <v>12</v>
      </c>
      <c r="J38" s="20">
        <v>12</v>
      </c>
      <c r="K38" s="20">
        <v>12</v>
      </c>
      <c r="L38" s="20"/>
      <c r="M38" s="20"/>
      <c r="N38" s="20"/>
      <c r="O38" s="20"/>
      <c r="P38" s="21"/>
      <c r="Q38" s="20"/>
      <c r="R38" s="20"/>
      <c r="S38" s="20"/>
      <c r="T38" s="20"/>
      <c r="U38" s="20"/>
      <c r="V38" s="20"/>
      <c r="W38" s="20"/>
    </row>
    <row r="39" ht="23.25" customHeight="1" spans="1:23">
      <c r="A39" s="16" t="s">
        <v>575</v>
      </c>
      <c r="B39" s="21" t="s">
        <v>592</v>
      </c>
      <c r="C39" s="16" t="s">
        <v>591</v>
      </c>
      <c r="D39" s="16" t="s">
        <v>44</v>
      </c>
      <c r="E39" s="16" t="s">
        <v>160</v>
      </c>
      <c r="F39" s="16" t="s">
        <v>159</v>
      </c>
      <c r="G39" s="16" t="s">
        <v>582</v>
      </c>
      <c r="H39" s="16" t="s">
        <v>269</v>
      </c>
      <c r="I39" s="20">
        <v>2</v>
      </c>
      <c r="J39" s="20">
        <v>2</v>
      </c>
      <c r="K39" s="20">
        <v>2</v>
      </c>
      <c r="L39" s="20"/>
      <c r="M39" s="20"/>
      <c r="N39" s="20"/>
      <c r="O39" s="20"/>
      <c r="P39" s="21"/>
      <c r="Q39" s="20"/>
      <c r="R39" s="20"/>
      <c r="S39" s="20"/>
      <c r="T39" s="20"/>
      <c r="U39" s="20"/>
      <c r="V39" s="20"/>
      <c r="W39" s="20"/>
    </row>
    <row r="40" ht="23.25" customHeight="1" spans="1:23">
      <c r="A40" s="16" t="s">
        <v>575</v>
      </c>
      <c r="B40" s="21" t="s">
        <v>592</v>
      </c>
      <c r="C40" s="16" t="s">
        <v>591</v>
      </c>
      <c r="D40" s="16" t="s">
        <v>44</v>
      </c>
      <c r="E40" s="16" t="s">
        <v>160</v>
      </c>
      <c r="F40" s="16" t="s">
        <v>159</v>
      </c>
      <c r="G40" s="16" t="s">
        <v>427</v>
      </c>
      <c r="H40" s="16" t="s">
        <v>324</v>
      </c>
      <c r="I40" s="20">
        <v>10</v>
      </c>
      <c r="J40" s="20">
        <v>10</v>
      </c>
      <c r="K40" s="20">
        <v>10</v>
      </c>
      <c r="L40" s="20"/>
      <c r="M40" s="20"/>
      <c r="N40" s="20"/>
      <c r="O40" s="20"/>
      <c r="P40" s="21"/>
      <c r="Q40" s="20"/>
      <c r="R40" s="20"/>
      <c r="S40" s="20"/>
      <c r="T40" s="20"/>
      <c r="U40" s="20"/>
      <c r="V40" s="20"/>
      <c r="W40" s="20"/>
    </row>
    <row r="41" ht="23.25" customHeight="1" spans="1:23">
      <c r="A41" s="16"/>
      <c r="B41" s="21"/>
      <c r="C41" s="16" t="s">
        <v>593</v>
      </c>
      <c r="D41" s="16"/>
      <c r="E41" s="16"/>
      <c r="F41" s="16"/>
      <c r="G41" s="16"/>
      <c r="H41" s="16"/>
      <c r="I41" s="20">
        <v>220</v>
      </c>
      <c r="J41" s="20">
        <v>220</v>
      </c>
      <c r="K41" s="20">
        <v>220</v>
      </c>
      <c r="L41" s="20"/>
      <c r="M41" s="20"/>
      <c r="N41" s="20"/>
      <c r="O41" s="20"/>
      <c r="P41" s="21"/>
      <c r="Q41" s="20"/>
      <c r="R41" s="20"/>
      <c r="S41" s="20"/>
      <c r="T41" s="20"/>
      <c r="U41" s="20"/>
      <c r="V41" s="20"/>
      <c r="W41" s="20"/>
    </row>
    <row r="42" ht="23.25" customHeight="1" spans="1:23">
      <c r="A42" s="16" t="s">
        <v>575</v>
      </c>
      <c r="B42" s="21" t="s">
        <v>594</v>
      </c>
      <c r="C42" s="16" t="s">
        <v>593</v>
      </c>
      <c r="D42" s="16" t="s">
        <v>44</v>
      </c>
      <c r="E42" s="16" t="s">
        <v>146</v>
      </c>
      <c r="F42" s="16" t="s">
        <v>147</v>
      </c>
      <c r="G42" s="16" t="s">
        <v>588</v>
      </c>
      <c r="H42" s="16" t="s">
        <v>80</v>
      </c>
      <c r="I42" s="20">
        <v>4.85</v>
      </c>
      <c r="J42" s="20">
        <v>4.85</v>
      </c>
      <c r="K42" s="20">
        <v>4.85</v>
      </c>
      <c r="L42" s="20"/>
      <c r="M42" s="20"/>
      <c r="N42" s="20"/>
      <c r="O42" s="20"/>
      <c r="P42" s="21"/>
      <c r="Q42" s="20"/>
      <c r="R42" s="20"/>
      <c r="S42" s="20"/>
      <c r="T42" s="20"/>
      <c r="U42" s="20"/>
      <c r="V42" s="20"/>
      <c r="W42" s="20"/>
    </row>
    <row r="43" ht="23.25" customHeight="1" spans="1:23">
      <c r="A43" s="16" t="s">
        <v>575</v>
      </c>
      <c r="B43" s="21" t="s">
        <v>594</v>
      </c>
      <c r="C43" s="16" t="s">
        <v>593</v>
      </c>
      <c r="D43" s="16" t="s">
        <v>44</v>
      </c>
      <c r="E43" s="16" t="s">
        <v>146</v>
      </c>
      <c r="F43" s="16" t="s">
        <v>147</v>
      </c>
      <c r="G43" s="16" t="s">
        <v>588</v>
      </c>
      <c r="H43" s="16" t="s">
        <v>80</v>
      </c>
      <c r="I43" s="20">
        <v>9.17</v>
      </c>
      <c r="J43" s="20">
        <v>9.17</v>
      </c>
      <c r="K43" s="20">
        <v>9.17</v>
      </c>
      <c r="L43" s="20"/>
      <c r="M43" s="20"/>
      <c r="N43" s="20"/>
      <c r="O43" s="20"/>
      <c r="P43" s="21"/>
      <c r="Q43" s="20"/>
      <c r="R43" s="20"/>
      <c r="S43" s="20"/>
      <c r="T43" s="20"/>
      <c r="U43" s="20"/>
      <c r="V43" s="20"/>
      <c r="W43" s="20"/>
    </row>
    <row r="44" ht="23.25" customHeight="1" spans="1:23">
      <c r="A44" s="16" t="s">
        <v>575</v>
      </c>
      <c r="B44" s="21" t="s">
        <v>594</v>
      </c>
      <c r="C44" s="16" t="s">
        <v>593</v>
      </c>
      <c r="D44" s="16" t="s">
        <v>44</v>
      </c>
      <c r="E44" s="16" t="s">
        <v>146</v>
      </c>
      <c r="F44" s="16" t="s">
        <v>147</v>
      </c>
      <c r="G44" s="16" t="s">
        <v>588</v>
      </c>
      <c r="H44" s="16" t="s">
        <v>80</v>
      </c>
      <c r="I44" s="20">
        <v>49.94</v>
      </c>
      <c r="J44" s="20">
        <v>49.94</v>
      </c>
      <c r="K44" s="20">
        <v>49.94</v>
      </c>
      <c r="L44" s="20"/>
      <c r="M44" s="20"/>
      <c r="N44" s="20"/>
      <c r="O44" s="20"/>
      <c r="P44" s="21"/>
      <c r="Q44" s="20"/>
      <c r="R44" s="20"/>
      <c r="S44" s="20"/>
      <c r="T44" s="20"/>
      <c r="U44" s="20"/>
      <c r="V44" s="20"/>
      <c r="W44" s="20"/>
    </row>
    <row r="45" ht="23.25" customHeight="1" spans="1:23">
      <c r="A45" s="16" t="s">
        <v>575</v>
      </c>
      <c r="B45" s="21" t="s">
        <v>594</v>
      </c>
      <c r="C45" s="16" t="s">
        <v>593</v>
      </c>
      <c r="D45" s="16" t="s">
        <v>44</v>
      </c>
      <c r="E45" s="16" t="s">
        <v>146</v>
      </c>
      <c r="F45" s="16" t="s">
        <v>147</v>
      </c>
      <c r="G45" s="16" t="s">
        <v>588</v>
      </c>
      <c r="H45" s="16" t="s">
        <v>80</v>
      </c>
      <c r="I45" s="20">
        <v>14.35</v>
      </c>
      <c r="J45" s="20">
        <v>14.35</v>
      </c>
      <c r="K45" s="20">
        <v>14.35</v>
      </c>
      <c r="L45" s="20"/>
      <c r="M45" s="20"/>
      <c r="N45" s="20"/>
      <c r="O45" s="20"/>
      <c r="P45" s="21"/>
      <c r="Q45" s="20"/>
      <c r="R45" s="20"/>
      <c r="S45" s="20"/>
      <c r="T45" s="20"/>
      <c r="U45" s="20"/>
      <c r="V45" s="20"/>
      <c r="W45" s="20"/>
    </row>
    <row r="46" ht="23.25" customHeight="1" spans="1:23">
      <c r="A46" s="16" t="s">
        <v>575</v>
      </c>
      <c r="B46" s="21" t="s">
        <v>594</v>
      </c>
      <c r="C46" s="16" t="s">
        <v>593</v>
      </c>
      <c r="D46" s="16" t="s">
        <v>44</v>
      </c>
      <c r="E46" s="16" t="s">
        <v>146</v>
      </c>
      <c r="F46" s="16" t="s">
        <v>147</v>
      </c>
      <c r="G46" s="16" t="s">
        <v>588</v>
      </c>
      <c r="H46" s="16" t="s">
        <v>80</v>
      </c>
      <c r="I46" s="20">
        <v>60.11</v>
      </c>
      <c r="J46" s="20">
        <v>60.11</v>
      </c>
      <c r="K46" s="20">
        <v>60.11</v>
      </c>
      <c r="L46" s="20"/>
      <c r="M46" s="20"/>
      <c r="N46" s="20"/>
      <c r="O46" s="20"/>
      <c r="P46" s="21"/>
      <c r="Q46" s="20"/>
      <c r="R46" s="20"/>
      <c r="S46" s="20"/>
      <c r="T46" s="20"/>
      <c r="U46" s="20"/>
      <c r="V46" s="20"/>
      <c r="W46" s="20"/>
    </row>
    <row r="47" ht="23.25" customHeight="1" spans="1:23">
      <c r="A47" s="16" t="s">
        <v>575</v>
      </c>
      <c r="B47" s="21" t="s">
        <v>594</v>
      </c>
      <c r="C47" s="16" t="s">
        <v>593</v>
      </c>
      <c r="D47" s="16" t="s">
        <v>44</v>
      </c>
      <c r="E47" s="16" t="s">
        <v>146</v>
      </c>
      <c r="F47" s="16" t="s">
        <v>147</v>
      </c>
      <c r="G47" s="16" t="s">
        <v>588</v>
      </c>
      <c r="H47" s="16" t="s">
        <v>80</v>
      </c>
      <c r="I47" s="20">
        <v>26.46</v>
      </c>
      <c r="J47" s="20">
        <v>26.46</v>
      </c>
      <c r="K47" s="20">
        <v>26.46</v>
      </c>
      <c r="L47" s="20"/>
      <c r="M47" s="20"/>
      <c r="N47" s="20"/>
      <c r="O47" s="20"/>
      <c r="P47" s="21"/>
      <c r="Q47" s="20"/>
      <c r="R47" s="20"/>
      <c r="S47" s="20"/>
      <c r="T47" s="20"/>
      <c r="U47" s="20"/>
      <c r="V47" s="20"/>
      <c r="W47" s="20"/>
    </row>
    <row r="48" ht="23.25" customHeight="1" spans="1:23">
      <c r="A48" s="16" t="s">
        <v>575</v>
      </c>
      <c r="B48" s="21" t="s">
        <v>594</v>
      </c>
      <c r="C48" s="16" t="s">
        <v>593</v>
      </c>
      <c r="D48" s="16" t="s">
        <v>44</v>
      </c>
      <c r="E48" s="16" t="s">
        <v>146</v>
      </c>
      <c r="F48" s="16" t="s">
        <v>147</v>
      </c>
      <c r="G48" s="16" t="s">
        <v>588</v>
      </c>
      <c r="H48" s="16" t="s">
        <v>80</v>
      </c>
      <c r="I48" s="20">
        <v>41.26</v>
      </c>
      <c r="J48" s="20">
        <v>41.26</v>
      </c>
      <c r="K48" s="20">
        <v>41.26</v>
      </c>
      <c r="L48" s="20"/>
      <c r="M48" s="20"/>
      <c r="N48" s="20"/>
      <c r="O48" s="20"/>
      <c r="P48" s="21"/>
      <c r="Q48" s="20"/>
      <c r="R48" s="20"/>
      <c r="S48" s="20"/>
      <c r="T48" s="20"/>
      <c r="U48" s="20"/>
      <c r="V48" s="20"/>
      <c r="W48" s="20"/>
    </row>
    <row r="49" ht="23.25" customHeight="1" spans="1:23">
      <c r="A49" s="16" t="s">
        <v>575</v>
      </c>
      <c r="B49" s="21" t="s">
        <v>594</v>
      </c>
      <c r="C49" s="16" t="s">
        <v>593</v>
      </c>
      <c r="D49" s="16" t="s">
        <v>44</v>
      </c>
      <c r="E49" s="16" t="s">
        <v>146</v>
      </c>
      <c r="F49" s="16" t="s">
        <v>147</v>
      </c>
      <c r="G49" s="16" t="s">
        <v>588</v>
      </c>
      <c r="H49" s="16" t="s">
        <v>80</v>
      </c>
      <c r="I49" s="20">
        <v>13.86</v>
      </c>
      <c r="J49" s="20">
        <v>13.86</v>
      </c>
      <c r="K49" s="20">
        <v>13.86</v>
      </c>
      <c r="L49" s="20"/>
      <c r="M49" s="20"/>
      <c r="N49" s="20"/>
      <c r="O49" s="20"/>
      <c r="P49" s="21"/>
      <c r="Q49" s="20"/>
      <c r="R49" s="20"/>
      <c r="S49" s="20"/>
      <c r="T49" s="20"/>
      <c r="U49" s="20"/>
      <c r="V49" s="20"/>
      <c r="W49" s="20"/>
    </row>
    <row r="50" ht="23.25" customHeight="1" spans="1:23">
      <c r="A50" s="16"/>
      <c r="B50" s="21"/>
      <c r="C50" s="16" t="s">
        <v>595</v>
      </c>
      <c r="D50" s="16"/>
      <c r="E50" s="16"/>
      <c r="F50" s="16"/>
      <c r="G50" s="16"/>
      <c r="H50" s="16"/>
      <c r="I50" s="20">
        <v>10</v>
      </c>
      <c r="J50" s="20">
        <v>10</v>
      </c>
      <c r="K50" s="20">
        <v>10</v>
      </c>
      <c r="L50" s="20"/>
      <c r="M50" s="20"/>
      <c r="N50" s="20"/>
      <c r="O50" s="20"/>
      <c r="P50" s="21"/>
      <c r="Q50" s="20"/>
      <c r="R50" s="20"/>
      <c r="S50" s="20"/>
      <c r="T50" s="20"/>
      <c r="U50" s="20"/>
      <c r="V50" s="20"/>
      <c r="W50" s="20"/>
    </row>
    <row r="51" ht="23.25" customHeight="1" spans="1:23">
      <c r="A51" s="16" t="s">
        <v>584</v>
      </c>
      <c r="B51" s="21" t="s">
        <v>596</v>
      </c>
      <c r="C51" s="16" t="s">
        <v>595</v>
      </c>
      <c r="D51" s="16" t="s">
        <v>44</v>
      </c>
      <c r="E51" s="16" t="s">
        <v>167</v>
      </c>
      <c r="F51" s="16" t="s">
        <v>166</v>
      </c>
      <c r="G51" s="16" t="s">
        <v>463</v>
      </c>
      <c r="H51" s="16" t="s">
        <v>300</v>
      </c>
      <c r="I51" s="20">
        <v>3</v>
      </c>
      <c r="J51" s="20">
        <v>3</v>
      </c>
      <c r="K51" s="20">
        <v>3</v>
      </c>
      <c r="L51" s="20"/>
      <c r="M51" s="20"/>
      <c r="N51" s="20"/>
      <c r="O51" s="20"/>
      <c r="P51" s="21"/>
      <c r="Q51" s="20"/>
      <c r="R51" s="20"/>
      <c r="S51" s="20"/>
      <c r="T51" s="20"/>
      <c r="U51" s="20"/>
      <c r="V51" s="20"/>
      <c r="W51" s="20"/>
    </row>
    <row r="52" ht="23.25" customHeight="1" spans="1:23">
      <c r="A52" s="16" t="s">
        <v>584</v>
      </c>
      <c r="B52" s="21" t="s">
        <v>596</v>
      </c>
      <c r="C52" s="16" t="s">
        <v>595</v>
      </c>
      <c r="D52" s="16" t="s">
        <v>44</v>
      </c>
      <c r="E52" s="16" t="s">
        <v>167</v>
      </c>
      <c r="F52" s="16" t="s">
        <v>166</v>
      </c>
      <c r="G52" s="16" t="s">
        <v>411</v>
      </c>
      <c r="H52" s="16" t="s">
        <v>266</v>
      </c>
      <c r="I52" s="20">
        <v>2</v>
      </c>
      <c r="J52" s="20">
        <v>2</v>
      </c>
      <c r="K52" s="20">
        <v>2</v>
      </c>
      <c r="L52" s="20"/>
      <c r="M52" s="20"/>
      <c r="N52" s="20"/>
      <c r="O52" s="20"/>
      <c r="P52" s="21"/>
      <c r="Q52" s="20"/>
      <c r="R52" s="20"/>
      <c r="S52" s="20"/>
      <c r="T52" s="20"/>
      <c r="U52" s="20"/>
      <c r="V52" s="20"/>
      <c r="W52" s="20"/>
    </row>
    <row r="53" ht="23.25" customHeight="1" spans="1:23">
      <c r="A53" s="16" t="s">
        <v>584</v>
      </c>
      <c r="B53" s="21" t="s">
        <v>596</v>
      </c>
      <c r="C53" s="16" t="s">
        <v>595</v>
      </c>
      <c r="D53" s="16" t="s">
        <v>44</v>
      </c>
      <c r="E53" s="16" t="s">
        <v>167</v>
      </c>
      <c r="F53" s="16" t="s">
        <v>166</v>
      </c>
      <c r="G53" s="16" t="s">
        <v>484</v>
      </c>
      <c r="H53" s="16" t="s">
        <v>310</v>
      </c>
      <c r="I53" s="20">
        <v>5</v>
      </c>
      <c r="J53" s="20">
        <v>5</v>
      </c>
      <c r="K53" s="20">
        <v>5</v>
      </c>
      <c r="L53" s="20"/>
      <c r="M53" s="20"/>
      <c r="N53" s="20"/>
      <c r="O53" s="20"/>
      <c r="P53" s="21"/>
      <c r="Q53" s="20"/>
      <c r="R53" s="20"/>
      <c r="S53" s="20"/>
      <c r="T53" s="20"/>
      <c r="U53" s="20"/>
      <c r="V53" s="20"/>
      <c r="W53" s="20"/>
    </row>
    <row r="54" ht="23.25" customHeight="1" spans="1:23">
      <c r="A54" s="16"/>
      <c r="B54" s="21"/>
      <c r="C54" s="16" t="s">
        <v>597</v>
      </c>
      <c r="D54" s="16"/>
      <c r="E54" s="16"/>
      <c r="F54" s="16"/>
      <c r="G54" s="16"/>
      <c r="H54" s="16"/>
      <c r="I54" s="20">
        <v>100</v>
      </c>
      <c r="J54" s="20"/>
      <c r="K54" s="20"/>
      <c r="L54" s="20"/>
      <c r="M54" s="20"/>
      <c r="N54" s="20"/>
      <c r="O54" s="20"/>
      <c r="P54" s="21"/>
      <c r="Q54" s="20"/>
      <c r="R54" s="20">
        <v>100</v>
      </c>
      <c r="S54" s="20"/>
      <c r="T54" s="20"/>
      <c r="U54" s="20"/>
      <c r="V54" s="20"/>
      <c r="W54" s="20">
        <v>100</v>
      </c>
    </row>
    <row r="55" ht="23.25" customHeight="1" spans="1:23">
      <c r="A55" s="16" t="s">
        <v>578</v>
      </c>
      <c r="B55" s="21" t="s">
        <v>598</v>
      </c>
      <c r="C55" s="16" t="s">
        <v>597</v>
      </c>
      <c r="D55" s="16" t="s">
        <v>44</v>
      </c>
      <c r="E55" s="16" t="s">
        <v>108</v>
      </c>
      <c r="F55" s="16" t="s">
        <v>109</v>
      </c>
      <c r="G55" s="16" t="s">
        <v>401</v>
      </c>
      <c r="H55" s="16" t="s">
        <v>283</v>
      </c>
      <c r="I55" s="20">
        <v>50</v>
      </c>
      <c r="J55" s="20"/>
      <c r="K55" s="20"/>
      <c r="L55" s="20"/>
      <c r="M55" s="20"/>
      <c r="N55" s="20"/>
      <c r="O55" s="20"/>
      <c r="P55" s="21"/>
      <c r="Q55" s="20"/>
      <c r="R55" s="20">
        <v>50</v>
      </c>
      <c r="S55" s="20"/>
      <c r="T55" s="20"/>
      <c r="U55" s="20"/>
      <c r="V55" s="20"/>
      <c r="W55" s="20">
        <v>50</v>
      </c>
    </row>
    <row r="56" ht="23.25" customHeight="1" spans="1:23">
      <c r="A56" s="16" t="s">
        <v>578</v>
      </c>
      <c r="B56" s="21" t="s">
        <v>598</v>
      </c>
      <c r="C56" s="16" t="s">
        <v>597</v>
      </c>
      <c r="D56" s="16" t="s">
        <v>44</v>
      </c>
      <c r="E56" s="16" t="s">
        <v>108</v>
      </c>
      <c r="F56" s="16" t="s">
        <v>109</v>
      </c>
      <c r="G56" s="16" t="s">
        <v>582</v>
      </c>
      <c r="H56" s="16" t="s">
        <v>269</v>
      </c>
      <c r="I56" s="20">
        <v>40</v>
      </c>
      <c r="J56" s="20"/>
      <c r="K56" s="20"/>
      <c r="L56" s="20"/>
      <c r="M56" s="20"/>
      <c r="N56" s="20"/>
      <c r="O56" s="20"/>
      <c r="P56" s="21"/>
      <c r="Q56" s="20"/>
      <c r="R56" s="20">
        <v>40</v>
      </c>
      <c r="S56" s="20"/>
      <c r="T56" s="20"/>
      <c r="U56" s="20"/>
      <c r="V56" s="20"/>
      <c r="W56" s="20">
        <v>40</v>
      </c>
    </row>
    <row r="57" ht="23.25" customHeight="1" spans="1:23">
      <c r="A57" s="16" t="s">
        <v>578</v>
      </c>
      <c r="B57" s="21" t="s">
        <v>598</v>
      </c>
      <c r="C57" s="16" t="s">
        <v>597</v>
      </c>
      <c r="D57" s="16" t="s">
        <v>44</v>
      </c>
      <c r="E57" s="16" t="s">
        <v>108</v>
      </c>
      <c r="F57" s="16" t="s">
        <v>109</v>
      </c>
      <c r="G57" s="16" t="s">
        <v>420</v>
      </c>
      <c r="H57" s="16" t="s">
        <v>318</v>
      </c>
      <c r="I57" s="20">
        <v>10</v>
      </c>
      <c r="J57" s="20"/>
      <c r="K57" s="20"/>
      <c r="L57" s="20"/>
      <c r="M57" s="20"/>
      <c r="N57" s="20"/>
      <c r="O57" s="20"/>
      <c r="P57" s="21"/>
      <c r="Q57" s="20"/>
      <c r="R57" s="20">
        <v>10</v>
      </c>
      <c r="S57" s="20"/>
      <c r="T57" s="20"/>
      <c r="U57" s="20"/>
      <c r="V57" s="20"/>
      <c r="W57" s="20">
        <v>10</v>
      </c>
    </row>
    <row r="58" ht="23.25" customHeight="1" spans="1:23">
      <c r="A58" s="16"/>
      <c r="B58" s="21"/>
      <c r="C58" s="16" t="s">
        <v>599</v>
      </c>
      <c r="D58" s="16"/>
      <c r="E58" s="16"/>
      <c r="F58" s="16"/>
      <c r="G58" s="16"/>
      <c r="H58" s="16"/>
      <c r="I58" s="20">
        <v>330</v>
      </c>
      <c r="J58" s="20">
        <v>330</v>
      </c>
      <c r="K58" s="20">
        <v>330</v>
      </c>
      <c r="L58" s="20"/>
      <c r="M58" s="20"/>
      <c r="N58" s="20"/>
      <c r="O58" s="20"/>
      <c r="P58" s="21"/>
      <c r="Q58" s="20"/>
      <c r="R58" s="20"/>
      <c r="S58" s="20"/>
      <c r="T58" s="20"/>
      <c r="U58" s="20"/>
      <c r="V58" s="20"/>
      <c r="W58" s="20"/>
    </row>
    <row r="59" ht="23.25" customHeight="1" spans="1:23">
      <c r="A59" s="16" t="s">
        <v>584</v>
      </c>
      <c r="B59" s="21" t="s">
        <v>600</v>
      </c>
      <c r="C59" s="16" t="s">
        <v>599</v>
      </c>
      <c r="D59" s="16" t="s">
        <v>44</v>
      </c>
      <c r="E59" s="16" t="s">
        <v>110</v>
      </c>
      <c r="F59" s="16" t="s">
        <v>111</v>
      </c>
      <c r="G59" s="16" t="s">
        <v>401</v>
      </c>
      <c r="H59" s="16" t="s">
        <v>283</v>
      </c>
      <c r="I59" s="20">
        <v>5</v>
      </c>
      <c r="J59" s="20">
        <v>5</v>
      </c>
      <c r="K59" s="20">
        <v>5</v>
      </c>
      <c r="L59" s="20"/>
      <c r="M59" s="20"/>
      <c r="N59" s="20"/>
      <c r="O59" s="20"/>
      <c r="P59" s="21"/>
      <c r="Q59" s="20"/>
      <c r="R59" s="20"/>
      <c r="S59" s="20"/>
      <c r="T59" s="20"/>
      <c r="U59" s="20"/>
      <c r="V59" s="20"/>
      <c r="W59" s="20"/>
    </row>
    <row r="60" ht="23.25" customHeight="1" spans="1:23">
      <c r="A60" s="16" t="s">
        <v>584</v>
      </c>
      <c r="B60" s="21" t="s">
        <v>600</v>
      </c>
      <c r="C60" s="16" t="s">
        <v>599</v>
      </c>
      <c r="D60" s="16" t="s">
        <v>44</v>
      </c>
      <c r="E60" s="16" t="s">
        <v>110</v>
      </c>
      <c r="F60" s="16" t="s">
        <v>111</v>
      </c>
      <c r="G60" s="16" t="s">
        <v>401</v>
      </c>
      <c r="H60" s="16" t="s">
        <v>283</v>
      </c>
      <c r="I60" s="20">
        <v>5</v>
      </c>
      <c r="J60" s="20">
        <v>5</v>
      </c>
      <c r="K60" s="20">
        <v>5</v>
      </c>
      <c r="L60" s="20"/>
      <c r="M60" s="20"/>
      <c r="N60" s="20"/>
      <c r="O60" s="20"/>
      <c r="P60" s="21"/>
      <c r="Q60" s="20"/>
      <c r="R60" s="20"/>
      <c r="S60" s="20"/>
      <c r="T60" s="20"/>
      <c r="U60" s="20"/>
      <c r="V60" s="20"/>
      <c r="W60" s="20"/>
    </row>
    <row r="61" ht="23.25" customHeight="1" spans="1:23">
      <c r="A61" s="16" t="s">
        <v>584</v>
      </c>
      <c r="B61" s="21" t="s">
        <v>600</v>
      </c>
      <c r="C61" s="16" t="s">
        <v>599</v>
      </c>
      <c r="D61" s="16" t="s">
        <v>44</v>
      </c>
      <c r="E61" s="16" t="s">
        <v>110</v>
      </c>
      <c r="F61" s="16" t="s">
        <v>111</v>
      </c>
      <c r="G61" s="16" t="s">
        <v>463</v>
      </c>
      <c r="H61" s="16" t="s">
        <v>300</v>
      </c>
      <c r="I61" s="20">
        <v>5</v>
      </c>
      <c r="J61" s="20">
        <v>5</v>
      </c>
      <c r="K61" s="20">
        <v>5</v>
      </c>
      <c r="L61" s="20"/>
      <c r="M61" s="20"/>
      <c r="N61" s="20"/>
      <c r="O61" s="20"/>
      <c r="P61" s="21"/>
      <c r="Q61" s="20"/>
      <c r="R61" s="20"/>
      <c r="S61" s="20"/>
      <c r="T61" s="20"/>
      <c r="U61" s="20"/>
      <c r="V61" s="20"/>
      <c r="W61" s="20"/>
    </row>
    <row r="62" ht="23.25" customHeight="1" spans="1:23">
      <c r="A62" s="16" t="s">
        <v>584</v>
      </c>
      <c r="B62" s="21" t="s">
        <v>600</v>
      </c>
      <c r="C62" s="16" t="s">
        <v>599</v>
      </c>
      <c r="D62" s="16" t="s">
        <v>44</v>
      </c>
      <c r="E62" s="16" t="s">
        <v>110</v>
      </c>
      <c r="F62" s="16" t="s">
        <v>111</v>
      </c>
      <c r="G62" s="16" t="s">
        <v>463</v>
      </c>
      <c r="H62" s="16" t="s">
        <v>300</v>
      </c>
      <c r="I62" s="20">
        <v>5</v>
      </c>
      <c r="J62" s="20">
        <v>5</v>
      </c>
      <c r="K62" s="20">
        <v>5</v>
      </c>
      <c r="L62" s="20"/>
      <c r="M62" s="20"/>
      <c r="N62" s="20"/>
      <c r="O62" s="20"/>
      <c r="P62" s="21"/>
      <c r="Q62" s="20"/>
      <c r="R62" s="20"/>
      <c r="S62" s="20"/>
      <c r="T62" s="20"/>
      <c r="U62" s="20"/>
      <c r="V62" s="20"/>
      <c r="W62" s="20"/>
    </row>
    <row r="63" ht="23.25" customHeight="1" spans="1:23">
      <c r="A63" s="16" t="s">
        <v>584</v>
      </c>
      <c r="B63" s="21" t="s">
        <v>600</v>
      </c>
      <c r="C63" s="16" t="s">
        <v>599</v>
      </c>
      <c r="D63" s="16" t="s">
        <v>44</v>
      </c>
      <c r="E63" s="16" t="s">
        <v>110</v>
      </c>
      <c r="F63" s="16" t="s">
        <v>111</v>
      </c>
      <c r="G63" s="16" t="s">
        <v>409</v>
      </c>
      <c r="H63" s="16" t="s">
        <v>263</v>
      </c>
      <c r="I63" s="20">
        <v>5</v>
      </c>
      <c r="J63" s="20">
        <v>5</v>
      </c>
      <c r="K63" s="20">
        <v>5</v>
      </c>
      <c r="L63" s="20"/>
      <c r="M63" s="20"/>
      <c r="N63" s="20"/>
      <c r="O63" s="20"/>
      <c r="P63" s="21"/>
      <c r="Q63" s="20"/>
      <c r="R63" s="20"/>
      <c r="S63" s="20"/>
      <c r="T63" s="20"/>
      <c r="U63" s="20"/>
      <c r="V63" s="20"/>
      <c r="W63" s="20"/>
    </row>
    <row r="64" ht="23.25" customHeight="1" spans="1:23">
      <c r="A64" s="16" t="s">
        <v>584</v>
      </c>
      <c r="B64" s="21" t="s">
        <v>600</v>
      </c>
      <c r="C64" s="16" t="s">
        <v>599</v>
      </c>
      <c r="D64" s="16" t="s">
        <v>44</v>
      </c>
      <c r="E64" s="16" t="s">
        <v>110</v>
      </c>
      <c r="F64" s="16" t="s">
        <v>111</v>
      </c>
      <c r="G64" s="16" t="s">
        <v>409</v>
      </c>
      <c r="H64" s="16" t="s">
        <v>263</v>
      </c>
      <c r="I64" s="20">
        <v>10</v>
      </c>
      <c r="J64" s="20">
        <v>10</v>
      </c>
      <c r="K64" s="20">
        <v>10</v>
      </c>
      <c r="L64" s="20"/>
      <c r="M64" s="20"/>
      <c r="N64" s="20"/>
      <c r="O64" s="20"/>
      <c r="P64" s="21"/>
      <c r="Q64" s="20"/>
      <c r="R64" s="20"/>
      <c r="S64" s="20"/>
      <c r="T64" s="20"/>
      <c r="U64" s="20"/>
      <c r="V64" s="20"/>
      <c r="W64" s="20"/>
    </row>
    <row r="65" ht="23.25" customHeight="1" spans="1:23">
      <c r="A65" s="16" t="s">
        <v>584</v>
      </c>
      <c r="B65" s="21" t="s">
        <v>600</v>
      </c>
      <c r="C65" s="16" t="s">
        <v>599</v>
      </c>
      <c r="D65" s="16" t="s">
        <v>44</v>
      </c>
      <c r="E65" s="16" t="s">
        <v>110</v>
      </c>
      <c r="F65" s="16" t="s">
        <v>111</v>
      </c>
      <c r="G65" s="16" t="s">
        <v>411</v>
      </c>
      <c r="H65" s="16" t="s">
        <v>266</v>
      </c>
      <c r="I65" s="20">
        <v>5</v>
      </c>
      <c r="J65" s="20">
        <v>5</v>
      </c>
      <c r="K65" s="20">
        <v>5</v>
      </c>
      <c r="L65" s="20"/>
      <c r="M65" s="20"/>
      <c r="N65" s="20"/>
      <c r="O65" s="20"/>
      <c r="P65" s="21"/>
      <c r="Q65" s="20"/>
      <c r="R65" s="20"/>
      <c r="S65" s="20"/>
      <c r="T65" s="20"/>
      <c r="U65" s="20"/>
      <c r="V65" s="20"/>
      <c r="W65" s="20"/>
    </row>
    <row r="66" ht="23.25" customHeight="1" spans="1:23">
      <c r="A66" s="16" t="s">
        <v>584</v>
      </c>
      <c r="B66" s="21" t="s">
        <v>600</v>
      </c>
      <c r="C66" s="16" t="s">
        <v>599</v>
      </c>
      <c r="D66" s="16" t="s">
        <v>44</v>
      </c>
      <c r="E66" s="16" t="s">
        <v>110</v>
      </c>
      <c r="F66" s="16" t="s">
        <v>111</v>
      </c>
      <c r="G66" s="16" t="s">
        <v>411</v>
      </c>
      <c r="H66" s="16" t="s">
        <v>266</v>
      </c>
      <c r="I66" s="20">
        <v>10</v>
      </c>
      <c r="J66" s="20">
        <v>10</v>
      </c>
      <c r="K66" s="20">
        <v>10</v>
      </c>
      <c r="L66" s="20"/>
      <c r="M66" s="20"/>
      <c r="N66" s="20"/>
      <c r="O66" s="20"/>
      <c r="P66" s="21"/>
      <c r="Q66" s="20"/>
      <c r="R66" s="20"/>
      <c r="S66" s="20"/>
      <c r="T66" s="20"/>
      <c r="U66" s="20"/>
      <c r="V66" s="20"/>
      <c r="W66" s="20"/>
    </row>
    <row r="67" ht="23.25" customHeight="1" spans="1:23">
      <c r="A67" s="16" t="s">
        <v>584</v>
      </c>
      <c r="B67" s="21" t="s">
        <v>600</v>
      </c>
      <c r="C67" s="16" t="s">
        <v>599</v>
      </c>
      <c r="D67" s="16" t="s">
        <v>44</v>
      </c>
      <c r="E67" s="16" t="s">
        <v>110</v>
      </c>
      <c r="F67" s="16" t="s">
        <v>111</v>
      </c>
      <c r="G67" s="16" t="s">
        <v>484</v>
      </c>
      <c r="H67" s="16" t="s">
        <v>310</v>
      </c>
      <c r="I67" s="20">
        <v>50</v>
      </c>
      <c r="J67" s="20">
        <v>50</v>
      </c>
      <c r="K67" s="20">
        <v>50</v>
      </c>
      <c r="L67" s="20"/>
      <c r="M67" s="20"/>
      <c r="N67" s="20"/>
      <c r="O67" s="20"/>
      <c r="P67" s="21"/>
      <c r="Q67" s="20"/>
      <c r="R67" s="20"/>
      <c r="S67" s="20"/>
      <c r="T67" s="20"/>
      <c r="U67" s="20"/>
      <c r="V67" s="20"/>
      <c r="W67" s="20"/>
    </row>
    <row r="68" ht="23.25" customHeight="1" spans="1:23">
      <c r="A68" s="16" t="s">
        <v>584</v>
      </c>
      <c r="B68" s="21" t="s">
        <v>600</v>
      </c>
      <c r="C68" s="16" t="s">
        <v>599</v>
      </c>
      <c r="D68" s="16" t="s">
        <v>44</v>
      </c>
      <c r="E68" s="16" t="s">
        <v>110</v>
      </c>
      <c r="F68" s="16" t="s">
        <v>111</v>
      </c>
      <c r="G68" s="16" t="s">
        <v>484</v>
      </c>
      <c r="H68" s="16" t="s">
        <v>310</v>
      </c>
      <c r="I68" s="20">
        <v>60</v>
      </c>
      <c r="J68" s="20">
        <v>60</v>
      </c>
      <c r="K68" s="20">
        <v>60</v>
      </c>
      <c r="L68" s="20"/>
      <c r="M68" s="20"/>
      <c r="N68" s="20"/>
      <c r="O68" s="20"/>
      <c r="P68" s="21"/>
      <c r="Q68" s="20"/>
      <c r="R68" s="20"/>
      <c r="S68" s="20"/>
      <c r="T68" s="20"/>
      <c r="U68" s="20"/>
      <c r="V68" s="20"/>
      <c r="W68" s="20"/>
    </row>
    <row r="69" ht="23.25" customHeight="1" spans="1:23">
      <c r="A69" s="16" t="s">
        <v>584</v>
      </c>
      <c r="B69" s="21" t="s">
        <v>600</v>
      </c>
      <c r="C69" s="16" t="s">
        <v>599</v>
      </c>
      <c r="D69" s="16" t="s">
        <v>44</v>
      </c>
      <c r="E69" s="16" t="s">
        <v>110</v>
      </c>
      <c r="F69" s="16" t="s">
        <v>111</v>
      </c>
      <c r="G69" s="16" t="s">
        <v>582</v>
      </c>
      <c r="H69" s="16" t="s">
        <v>269</v>
      </c>
      <c r="I69" s="20">
        <v>60</v>
      </c>
      <c r="J69" s="20">
        <v>60</v>
      </c>
      <c r="K69" s="20">
        <v>60</v>
      </c>
      <c r="L69" s="20"/>
      <c r="M69" s="20"/>
      <c r="N69" s="20"/>
      <c r="O69" s="20"/>
      <c r="P69" s="21"/>
      <c r="Q69" s="20"/>
      <c r="R69" s="20"/>
      <c r="S69" s="20"/>
      <c r="T69" s="20"/>
      <c r="U69" s="20"/>
      <c r="V69" s="20"/>
      <c r="W69" s="20"/>
    </row>
    <row r="70" ht="23.25" customHeight="1" spans="1:23">
      <c r="A70" s="16" t="s">
        <v>584</v>
      </c>
      <c r="B70" s="21" t="s">
        <v>600</v>
      </c>
      <c r="C70" s="16" t="s">
        <v>599</v>
      </c>
      <c r="D70" s="16" t="s">
        <v>44</v>
      </c>
      <c r="E70" s="16" t="s">
        <v>110</v>
      </c>
      <c r="F70" s="16" t="s">
        <v>111</v>
      </c>
      <c r="G70" s="16" t="s">
        <v>582</v>
      </c>
      <c r="H70" s="16" t="s">
        <v>269</v>
      </c>
      <c r="I70" s="20">
        <v>110</v>
      </c>
      <c r="J70" s="20">
        <v>110</v>
      </c>
      <c r="K70" s="20">
        <v>110</v>
      </c>
      <c r="L70" s="20"/>
      <c r="M70" s="20"/>
      <c r="N70" s="20"/>
      <c r="O70" s="20"/>
      <c r="P70" s="21"/>
      <c r="Q70" s="20"/>
      <c r="R70" s="20"/>
      <c r="S70" s="20"/>
      <c r="T70" s="20"/>
      <c r="U70" s="20"/>
      <c r="V70" s="20"/>
      <c r="W70" s="20"/>
    </row>
    <row r="71" ht="23.25" customHeight="1" spans="1:23">
      <c r="A71" s="16"/>
      <c r="B71" s="21"/>
      <c r="C71" s="16" t="s">
        <v>601</v>
      </c>
      <c r="D71" s="16"/>
      <c r="E71" s="16"/>
      <c r="F71" s="16"/>
      <c r="G71" s="16"/>
      <c r="H71" s="16"/>
      <c r="I71" s="20">
        <v>18.7</v>
      </c>
      <c r="J71" s="20">
        <v>18.7</v>
      </c>
      <c r="K71" s="20">
        <v>18.7</v>
      </c>
      <c r="L71" s="20"/>
      <c r="M71" s="20"/>
      <c r="N71" s="20"/>
      <c r="O71" s="20"/>
      <c r="P71" s="21"/>
      <c r="Q71" s="20"/>
      <c r="R71" s="20"/>
      <c r="S71" s="20"/>
      <c r="T71" s="20"/>
      <c r="U71" s="20"/>
      <c r="V71" s="20"/>
      <c r="W71" s="20"/>
    </row>
    <row r="72" ht="23.25" customHeight="1" spans="1:23">
      <c r="A72" s="16" t="s">
        <v>575</v>
      </c>
      <c r="B72" s="21" t="s">
        <v>602</v>
      </c>
      <c r="C72" s="16" t="s">
        <v>601</v>
      </c>
      <c r="D72" s="16" t="s">
        <v>44</v>
      </c>
      <c r="E72" s="16" t="s">
        <v>146</v>
      </c>
      <c r="F72" s="16" t="s">
        <v>147</v>
      </c>
      <c r="G72" s="16" t="s">
        <v>588</v>
      </c>
      <c r="H72" s="16" t="s">
        <v>80</v>
      </c>
      <c r="I72" s="20">
        <v>3.11</v>
      </c>
      <c r="J72" s="20">
        <v>3.11</v>
      </c>
      <c r="K72" s="20">
        <v>3.11</v>
      </c>
      <c r="L72" s="20"/>
      <c r="M72" s="20"/>
      <c r="N72" s="20"/>
      <c r="O72" s="20"/>
      <c r="P72" s="21"/>
      <c r="Q72" s="20"/>
      <c r="R72" s="20"/>
      <c r="S72" s="20"/>
      <c r="T72" s="20"/>
      <c r="U72" s="20"/>
      <c r="V72" s="20"/>
      <c r="W72" s="20"/>
    </row>
    <row r="73" ht="23.25" customHeight="1" spans="1:23">
      <c r="A73" s="16" t="s">
        <v>575</v>
      </c>
      <c r="B73" s="21" t="s">
        <v>602</v>
      </c>
      <c r="C73" s="16" t="s">
        <v>601</v>
      </c>
      <c r="D73" s="16" t="s">
        <v>44</v>
      </c>
      <c r="E73" s="16" t="s">
        <v>146</v>
      </c>
      <c r="F73" s="16" t="s">
        <v>147</v>
      </c>
      <c r="G73" s="16" t="s">
        <v>588</v>
      </c>
      <c r="H73" s="16" t="s">
        <v>80</v>
      </c>
      <c r="I73" s="20">
        <v>1.42</v>
      </c>
      <c r="J73" s="20">
        <v>1.42</v>
      </c>
      <c r="K73" s="20">
        <v>1.42</v>
      </c>
      <c r="L73" s="20"/>
      <c r="M73" s="20"/>
      <c r="N73" s="20"/>
      <c r="O73" s="20"/>
      <c r="P73" s="21"/>
      <c r="Q73" s="20"/>
      <c r="R73" s="20"/>
      <c r="S73" s="20"/>
      <c r="T73" s="20"/>
      <c r="U73" s="20"/>
      <c r="V73" s="20"/>
      <c r="W73" s="20"/>
    </row>
    <row r="74" ht="23.25" customHeight="1" spans="1:23">
      <c r="A74" s="16" t="s">
        <v>575</v>
      </c>
      <c r="B74" s="21" t="s">
        <v>602</v>
      </c>
      <c r="C74" s="16" t="s">
        <v>601</v>
      </c>
      <c r="D74" s="16" t="s">
        <v>44</v>
      </c>
      <c r="E74" s="16" t="s">
        <v>146</v>
      </c>
      <c r="F74" s="16" t="s">
        <v>147</v>
      </c>
      <c r="G74" s="16" t="s">
        <v>588</v>
      </c>
      <c r="H74" s="16" t="s">
        <v>80</v>
      </c>
      <c r="I74" s="20">
        <v>0.762</v>
      </c>
      <c r="J74" s="20">
        <v>0.762</v>
      </c>
      <c r="K74" s="20">
        <v>0.762</v>
      </c>
      <c r="L74" s="20"/>
      <c r="M74" s="20"/>
      <c r="N74" s="20"/>
      <c r="O74" s="20"/>
      <c r="P74" s="21"/>
      <c r="Q74" s="20"/>
      <c r="R74" s="20"/>
      <c r="S74" s="20"/>
      <c r="T74" s="20"/>
      <c r="U74" s="20"/>
      <c r="V74" s="20"/>
      <c r="W74" s="20"/>
    </row>
    <row r="75" ht="23.25" customHeight="1" spans="1:23">
      <c r="A75" s="16" t="s">
        <v>575</v>
      </c>
      <c r="B75" s="21" t="s">
        <v>602</v>
      </c>
      <c r="C75" s="16" t="s">
        <v>601</v>
      </c>
      <c r="D75" s="16" t="s">
        <v>44</v>
      </c>
      <c r="E75" s="16" t="s">
        <v>146</v>
      </c>
      <c r="F75" s="16" t="s">
        <v>147</v>
      </c>
      <c r="G75" s="16" t="s">
        <v>588</v>
      </c>
      <c r="H75" s="16" t="s">
        <v>80</v>
      </c>
      <c r="I75" s="20">
        <v>0.85</v>
      </c>
      <c r="J75" s="20">
        <v>0.85</v>
      </c>
      <c r="K75" s="20">
        <v>0.85</v>
      </c>
      <c r="L75" s="20"/>
      <c r="M75" s="20"/>
      <c r="N75" s="20"/>
      <c r="O75" s="20"/>
      <c r="P75" s="21"/>
      <c r="Q75" s="20"/>
      <c r="R75" s="20"/>
      <c r="S75" s="20"/>
      <c r="T75" s="20"/>
      <c r="U75" s="20"/>
      <c r="V75" s="20"/>
      <c r="W75" s="20"/>
    </row>
    <row r="76" ht="23.25" customHeight="1" spans="1:23">
      <c r="A76" s="16" t="s">
        <v>575</v>
      </c>
      <c r="B76" s="21" t="s">
        <v>602</v>
      </c>
      <c r="C76" s="16" t="s">
        <v>601</v>
      </c>
      <c r="D76" s="16" t="s">
        <v>44</v>
      </c>
      <c r="E76" s="16" t="s">
        <v>146</v>
      </c>
      <c r="F76" s="16" t="s">
        <v>147</v>
      </c>
      <c r="G76" s="16" t="s">
        <v>588</v>
      </c>
      <c r="H76" s="16" t="s">
        <v>80</v>
      </c>
      <c r="I76" s="20">
        <v>1.07</v>
      </c>
      <c r="J76" s="20">
        <v>1.07</v>
      </c>
      <c r="K76" s="20">
        <v>1.07</v>
      </c>
      <c r="L76" s="20"/>
      <c r="M76" s="20"/>
      <c r="N76" s="20"/>
      <c r="O76" s="20"/>
      <c r="P76" s="21"/>
      <c r="Q76" s="20"/>
      <c r="R76" s="20"/>
      <c r="S76" s="20"/>
      <c r="T76" s="20"/>
      <c r="U76" s="20"/>
      <c r="V76" s="20"/>
      <c r="W76" s="20"/>
    </row>
    <row r="77" ht="23.25" customHeight="1" spans="1:23">
      <c r="A77" s="16" t="s">
        <v>575</v>
      </c>
      <c r="B77" s="21" t="s">
        <v>602</v>
      </c>
      <c r="C77" s="16" t="s">
        <v>601</v>
      </c>
      <c r="D77" s="16" t="s">
        <v>44</v>
      </c>
      <c r="E77" s="16" t="s">
        <v>146</v>
      </c>
      <c r="F77" s="16" t="s">
        <v>147</v>
      </c>
      <c r="G77" s="16" t="s">
        <v>588</v>
      </c>
      <c r="H77" s="16" t="s">
        <v>80</v>
      </c>
      <c r="I77" s="20">
        <v>1.97</v>
      </c>
      <c r="J77" s="20">
        <v>1.97</v>
      </c>
      <c r="K77" s="20">
        <v>1.97</v>
      </c>
      <c r="L77" s="20"/>
      <c r="M77" s="20"/>
      <c r="N77" s="20"/>
      <c r="O77" s="20"/>
      <c r="P77" s="21"/>
      <c r="Q77" s="20"/>
      <c r="R77" s="20"/>
      <c r="S77" s="20"/>
      <c r="T77" s="20"/>
      <c r="U77" s="20"/>
      <c r="V77" s="20"/>
      <c r="W77" s="20"/>
    </row>
    <row r="78" ht="23.25" customHeight="1" spans="1:23">
      <c r="A78" s="16" t="s">
        <v>575</v>
      </c>
      <c r="B78" s="21" t="s">
        <v>602</v>
      </c>
      <c r="C78" s="16" t="s">
        <v>601</v>
      </c>
      <c r="D78" s="16" t="s">
        <v>44</v>
      </c>
      <c r="E78" s="16" t="s">
        <v>146</v>
      </c>
      <c r="F78" s="16" t="s">
        <v>147</v>
      </c>
      <c r="G78" s="16" t="s">
        <v>588</v>
      </c>
      <c r="H78" s="16" t="s">
        <v>80</v>
      </c>
      <c r="I78" s="20">
        <v>1.047</v>
      </c>
      <c r="J78" s="20">
        <v>1.047</v>
      </c>
      <c r="K78" s="20">
        <v>1.047</v>
      </c>
      <c r="L78" s="20"/>
      <c r="M78" s="20"/>
      <c r="N78" s="20"/>
      <c r="O78" s="20"/>
      <c r="P78" s="21"/>
      <c r="Q78" s="20"/>
      <c r="R78" s="20"/>
      <c r="S78" s="20"/>
      <c r="T78" s="20"/>
      <c r="U78" s="20"/>
      <c r="V78" s="20"/>
      <c r="W78" s="20"/>
    </row>
    <row r="79" ht="23.25" customHeight="1" spans="1:23">
      <c r="A79" s="16" t="s">
        <v>575</v>
      </c>
      <c r="B79" s="21" t="s">
        <v>602</v>
      </c>
      <c r="C79" s="16" t="s">
        <v>601</v>
      </c>
      <c r="D79" s="16" t="s">
        <v>44</v>
      </c>
      <c r="E79" s="16" t="s">
        <v>146</v>
      </c>
      <c r="F79" s="16" t="s">
        <v>147</v>
      </c>
      <c r="G79" s="16" t="s">
        <v>588</v>
      </c>
      <c r="H79" s="16" t="s">
        <v>80</v>
      </c>
      <c r="I79" s="20">
        <v>8.471</v>
      </c>
      <c r="J79" s="20">
        <v>8.471</v>
      </c>
      <c r="K79" s="20">
        <v>8.471</v>
      </c>
      <c r="L79" s="20"/>
      <c r="M79" s="20"/>
      <c r="N79" s="20"/>
      <c r="O79" s="20"/>
      <c r="P79" s="21"/>
      <c r="Q79" s="20"/>
      <c r="R79" s="20"/>
      <c r="S79" s="20"/>
      <c r="T79" s="20"/>
      <c r="U79" s="20"/>
      <c r="V79" s="20"/>
      <c r="W79" s="20"/>
    </row>
    <row r="80" ht="23.25" customHeight="1" spans="1:23">
      <c r="A80" s="16"/>
      <c r="B80" s="21"/>
      <c r="C80" s="16" t="s">
        <v>603</v>
      </c>
      <c r="D80" s="16"/>
      <c r="E80" s="16"/>
      <c r="F80" s="16"/>
      <c r="G80" s="16"/>
      <c r="H80" s="16"/>
      <c r="I80" s="20">
        <v>15</v>
      </c>
      <c r="J80" s="20">
        <v>15</v>
      </c>
      <c r="K80" s="20">
        <v>15</v>
      </c>
      <c r="L80" s="20"/>
      <c r="M80" s="20"/>
      <c r="N80" s="20"/>
      <c r="O80" s="20"/>
      <c r="P80" s="21"/>
      <c r="Q80" s="20"/>
      <c r="R80" s="20"/>
      <c r="S80" s="20"/>
      <c r="T80" s="20"/>
      <c r="U80" s="20"/>
      <c r="V80" s="20"/>
      <c r="W80" s="20"/>
    </row>
    <row r="81" ht="23.25" customHeight="1" spans="1:23">
      <c r="A81" s="16" t="s">
        <v>584</v>
      </c>
      <c r="B81" s="21" t="s">
        <v>604</v>
      </c>
      <c r="C81" s="16" t="s">
        <v>603</v>
      </c>
      <c r="D81" s="16" t="s">
        <v>44</v>
      </c>
      <c r="E81" s="16" t="s">
        <v>110</v>
      </c>
      <c r="F81" s="16" t="s">
        <v>111</v>
      </c>
      <c r="G81" s="16" t="s">
        <v>401</v>
      </c>
      <c r="H81" s="16" t="s">
        <v>283</v>
      </c>
      <c r="I81" s="20">
        <v>5</v>
      </c>
      <c r="J81" s="20">
        <v>5</v>
      </c>
      <c r="K81" s="20">
        <v>5</v>
      </c>
      <c r="L81" s="20"/>
      <c r="M81" s="20"/>
      <c r="N81" s="20"/>
      <c r="O81" s="20"/>
      <c r="P81" s="21"/>
      <c r="Q81" s="20"/>
      <c r="R81" s="20"/>
      <c r="S81" s="20"/>
      <c r="T81" s="20"/>
      <c r="U81" s="20"/>
      <c r="V81" s="20"/>
      <c r="W81" s="20"/>
    </row>
    <row r="82" ht="23.25" customHeight="1" spans="1:23">
      <c r="A82" s="16" t="s">
        <v>584</v>
      </c>
      <c r="B82" s="21" t="s">
        <v>604</v>
      </c>
      <c r="C82" s="16" t="s">
        <v>603</v>
      </c>
      <c r="D82" s="16" t="s">
        <v>44</v>
      </c>
      <c r="E82" s="16" t="s">
        <v>110</v>
      </c>
      <c r="F82" s="16" t="s">
        <v>111</v>
      </c>
      <c r="G82" s="16" t="s">
        <v>542</v>
      </c>
      <c r="H82" s="16" t="s">
        <v>298</v>
      </c>
      <c r="I82" s="20">
        <v>10</v>
      </c>
      <c r="J82" s="20">
        <v>10</v>
      </c>
      <c r="K82" s="20">
        <v>10</v>
      </c>
      <c r="L82" s="20"/>
      <c r="M82" s="20"/>
      <c r="N82" s="20"/>
      <c r="O82" s="20"/>
      <c r="P82" s="21"/>
      <c r="Q82" s="20"/>
      <c r="R82" s="20"/>
      <c r="S82" s="20"/>
      <c r="T82" s="20"/>
      <c r="U82" s="20"/>
      <c r="V82" s="20"/>
      <c r="W82" s="20"/>
    </row>
    <row r="83" ht="23.25" customHeight="1" spans="1:23">
      <c r="A83" s="16"/>
      <c r="B83" s="21"/>
      <c r="C83" s="16" t="s">
        <v>605</v>
      </c>
      <c r="D83" s="16"/>
      <c r="E83" s="16"/>
      <c r="F83" s="16"/>
      <c r="G83" s="16"/>
      <c r="H83" s="16"/>
      <c r="I83" s="20">
        <v>72</v>
      </c>
      <c r="J83" s="20">
        <v>72</v>
      </c>
      <c r="K83" s="20">
        <v>72</v>
      </c>
      <c r="L83" s="20"/>
      <c r="M83" s="20"/>
      <c r="N83" s="20"/>
      <c r="O83" s="20"/>
      <c r="P83" s="21"/>
      <c r="Q83" s="20"/>
      <c r="R83" s="20"/>
      <c r="S83" s="20"/>
      <c r="T83" s="20"/>
      <c r="U83" s="20"/>
      <c r="V83" s="20"/>
      <c r="W83" s="20"/>
    </row>
    <row r="84" ht="23.25" customHeight="1" spans="1:23">
      <c r="A84" s="16" t="s">
        <v>575</v>
      </c>
      <c r="B84" s="21" t="s">
        <v>606</v>
      </c>
      <c r="C84" s="16" t="s">
        <v>605</v>
      </c>
      <c r="D84" s="16" t="s">
        <v>44</v>
      </c>
      <c r="E84" s="16" t="s">
        <v>124</v>
      </c>
      <c r="F84" s="16" t="s">
        <v>125</v>
      </c>
      <c r="G84" s="16" t="s">
        <v>588</v>
      </c>
      <c r="H84" s="16" t="s">
        <v>80</v>
      </c>
      <c r="I84" s="20">
        <v>5.69</v>
      </c>
      <c r="J84" s="20">
        <v>5.69</v>
      </c>
      <c r="K84" s="20">
        <v>5.69</v>
      </c>
      <c r="L84" s="20"/>
      <c r="M84" s="20"/>
      <c r="N84" s="20"/>
      <c r="O84" s="20"/>
      <c r="P84" s="21"/>
      <c r="Q84" s="20"/>
      <c r="R84" s="20"/>
      <c r="S84" s="20"/>
      <c r="T84" s="20"/>
      <c r="U84" s="20"/>
      <c r="V84" s="20"/>
      <c r="W84" s="20"/>
    </row>
    <row r="85" ht="23.25" customHeight="1" spans="1:23">
      <c r="A85" s="16" t="s">
        <v>575</v>
      </c>
      <c r="B85" s="21" t="s">
        <v>606</v>
      </c>
      <c r="C85" s="16" t="s">
        <v>605</v>
      </c>
      <c r="D85" s="16" t="s">
        <v>44</v>
      </c>
      <c r="E85" s="16" t="s">
        <v>124</v>
      </c>
      <c r="F85" s="16" t="s">
        <v>125</v>
      </c>
      <c r="G85" s="16" t="s">
        <v>588</v>
      </c>
      <c r="H85" s="16" t="s">
        <v>80</v>
      </c>
      <c r="I85" s="20">
        <v>4.58</v>
      </c>
      <c r="J85" s="20">
        <v>4.58</v>
      </c>
      <c r="K85" s="20">
        <v>4.58</v>
      </c>
      <c r="L85" s="20"/>
      <c r="M85" s="20"/>
      <c r="N85" s="20"/>
      <c r="O85" s="20"/>
      <c r="P85" s="21"/>
      <c r="Q85" s="20"/>
      <c r="R85" s="20"/>
      <c r="S85" s="20"/>
      <c r="T85" s="20"/>
      <c r="U85" s="20"/>
      <c r="V85" s="20"/>
      <c r="W85" s="20"/>
    </row>
    <row r="86" ht="23.25" customHeight="1" spans="1:23">
      <c r="A86" s="16" t="s">
        <v>575</v>
      </c>
      <c r="B86" s="21" t="s">
        <v>606</v>
      </c>
      <c r="C86" s="16" t="s">
        <v>605</v>
      </c>
      <c r="D86" s="16" t="s">
        <v>44</v>
      </c>
      <c r="E86" s="16" t="s">
        <v>124</v>
      </c>
      <c r="F86" s="16" t="s">
        <v>125</v>
      </c>
      <c r="G86" s="16" t="s">
        <v>588</v>
      </c>
      <c r="H86" s="16" t="s">
        <v>80</v>
      </c>
      <c r="I86" s="20">
        <v>1.53</v>
      </c>
      <c r="J86" s="20">
        <v>1.53</v>
      </c>
      <c r="K86" s="20">
        <v>1.53</v>
      </c>
      <c r="L86" s="20"/>
      <c r="M86" s="20"/>
      <c r="N86" s="20"/>
      <c r="O86" s="20"/>
      <c r="P86" s="21"/>
      <c r="Q86" s="20"/>
      <c r="R86" s="20"/>
      <c r="S86" s="20"/>
      <c r="T86" s="20"/>
      <c r="U86" s="20"/>
      <c r="V86" s="20"/>
      <c r="W86" s="20"/>
    </row>
    <row r="87" ht="23.25" customHeight="1" spans="1:23">
      <c r="A87" s="16" t="s">
        <v>575</v>
      </c>
      <c r="B87" s="21" t="s">
        <v>606</v>
      </c>
      <c r="C87" s="16" t="s">
        <v>605</v>
      </c>
      <c r="D87" s="16" t="s">
        <v>44</v>
      </c>
      <c r="E87" s="16" t="s">
        <v>124</v>
      </c>
      <c r="F87" s="16" t="s">
        <v>125</v>
      </c>
      <c r="G87" s="16" t="s">
        <v>588</v>
      </c>
      <c r="H87" s="16" t="s">
        <v>80</v>
      </c>
      <c r="I87" s="20">
        <v>27.15</v>
      </c>
      <c r="J87" s="20">
        <v>27.15</v>
      </c>
      <c r="K87" s="20">
        <v>27.15</v>
      </c>
      <c r="L87" s="20"/>
      <c r="M87" s="20"/>
      <c r="N87" s="20"/>
      <c r="O87" s="20"/>
      <c r="P87" s="21"/>
      <c r="Q87" s="20"/>
      <c r="R87" s="20"/>
      <c r="S87" s="20"/>
      <c r="T87" s="20"/>
      <c r="U87" s="20"/>
      <c r="V87" s="20"/>
      <c r="W87" s="20"/>
    </row>
    <row r="88" ht="23.25" customHeight="1" spans="1:23">
      <c r="A88" s="16" t="s">
        <v>575</v>
      </c>
      <c r="B88" s="21" t="s">
        <v>606</v>
      </c>
      <c r="C88" s="16" t="s">
        <v>605</v>
      </c>
      <c r="D88" s="16" t="s">
        <v>44</v>
      </c>
      <c r="E88" s="16" t="s">
        <v>124</v>
      </c>
      <c r="F88" s="16" t="s">
        <v>125</v>
      </c>
      <c r="G88" s="16" t="s">
        <v>588</v>
      </c>
      <c r="H88" s="16" t="s">
        <v>80</v>
      </c>
      <c r="I88" s="20">
        <v>2.17</v>
      </c>
      <c r="J88" s="20">
        <v>2.17</v>
      </c>
      <c r="K88" s="20">
        <v>2.17</v>
      </c>
      <c r="L88" s="20"/>
      <c r="M88" s="20"/>
      <c r="N88" s="20"/>
      <c r="O88" s="20"/>
      <c r="P88" s="21"/>
      <c r="Q88" s="20"/>
      <c r="R88" s="20"/>
      <c r="S88" s="20"/>
      <c r="T88" s="20"/>
      <c r="U88" s="20"/>
      <c r="V88" s="20"/>
      <c r="W88" s="20"/>
    </row>
    <row r="89" ht="23.25" customHeight="1" spans="1:23">
      <c r="A89" s="16" t="s">
        <v>575</v>
      </c>
      <c r="B89" s="21" t="s">
        <v>606</v>
      </c>
      <c r="C89" s="16" t="s">
        <v>605</v>
      </c>
      <c r="D89" s="16" t="s">
        <v>44</v>
      </c>
      <c r="E89" s="16" t="s">
        <v>124</v>
      </c>
      <c r="F89" s="16" t="s">
        <v>125</v>
      </c>
      <c r="G89" s="16" t="s">
        <v>588</v>
      </c>
      <c r="H89" s="16" t="s">
        <v>80</v>
      </c>
      <c r="I89" s="20">
        <v>9.02</v>
      </c>
      <c r="J89" s="20">
        <v>9.02</v>
      </c>
      <c r="K89" s="20">
        <v>9.02</v>
      </c>
      <c r="L89" s="20"/>
      <c r="M89" s="20"/>
      <c r="N89" s="20"/>
      <c r="O89" s="20"/>
      <c r="P89" s="21"/>
      <c r="Q89" s="20"/>
      <c r="R89" s="20"/>
      <c r="S89" s="20"/>
      <c r="T89" s="20"/>
      <c r="U89" s="20"/>
      <c r="V89" s="20"/>
      <c r="W89" s="20"/>
    </row>
    <row r="90" ht="23.25" customHeight="1" spans="1:23">
      <c r="A90" s="16" t="s">
        <v>575</v>
      </c>
      <c r="B90" s="21" t="s">
        <v>606</v>
      </c>
      <c r="C90" s="16" t="s">
        <v>605</v>
      </c>
      <c r="D90" s="16" t="s">
        <v>44</v>
      </c>
      <c r="E90" s="16" t="s">
        <v>124</v>
      </c>
      <c r="F90" s="16" t="s">
        <v>125</v>
      </c>
      <c r="G90" s="16" t="s">
        <v>588</v>
      </c>
      <c r="H90" s="16" t="s">
        <v>80</v>
      </c>
      <c r="I90" s="20">
        <v>0.02</v>
      </c>
      <c r="J90" s="20">
        <v>0.02</v>
      </c>
      <c r="K90" s="20">
        <v>0.02</v>
      </c>
      <c r="L90" s="20"/>
      <c r="M90" s="20"/>
      <c r="N90" s="20"/>
      <c r="O90" s="20"/>
      <c r="P90" s="21"/>
      <c r="Q90" s="20"/>
      <c r="R90" s="20"/>
      <c r="S90" s="20"/>
      <c r="T90" s="20"/>
      <c r="U90" s="20"/>
      <c r="V90" s="20"/>
      <c r="W90" s="20"/>
    </row>
    <row r="91" ht="23.25" customHeight="1" spans="1:23">
      <c r="A91" s="16" t="s">
        <v>575</v>
      </c>
      <c r="B91" s="21" t="s">
        <v>606</v>
      </c>
      <c r="C91" s="16" t="s">
        <v>605</v>
      </c>
      <c r="D91" s="16" t="s">
        <v>44</v>
      </c>
      <c r="E91" s="16" t="s">
        <v>124</v>
      </c>
      <c r="F91" s="16" t="s">
        <v>125</v>
      </c>
      <c r="G91" s="16" t="s">
        <v>588</v>
      </c>
      <c r="H91" s="16" t="s">
        <v>80</v>
      </c>
      <c r="I91" s="20">
        <v>3.92</v>
      </c>
      <c r="J91" s="20">
        <v>3.92</v>
      </c>
      <c r="K91" s="20">
        <v>3.92</v>
      </c>
      <c r="L91" s="20"/>
      <c r="M91" s="20"/>
      <c r="N91" s="20"/>
      <c r="O91" s="20"/>
      <c r="P91" s="21"/>
      <c r="Q91" s="20"/>
      <c r="R91" s="20"/>
      <c r="S91" s="20"/>
      <c r="T91" s="20"/>
      <c r="U91" s="20"/>
      <c r="V91" s="20"/>
      <c r="W91" s="20"/>
    </row>
    <row r="92" ht="23.25" customHeight="1" spans="1:23">
      <c r="A92" s="16" t="s">
        <v>575</v>
      </c>
      <c r="B92" s="21" t="s">
        <v>606</v>
      </c>
      <c r="C92" s="16" t="s">
        <v>605</v>
      </c>
      <c r="D92" s="16" t="s">
        <v>44</v>
      </c>
      <c r="E92" s="16" t="s">
        <v>124</v>
      </c>
      <c r="F92" s="16" t="s">
        <v>125</v>
      </c>
      <c r="G92" s="16" t="s">
        <v>588</v>
      </c>
      <c r="H92" s="16" t="s">
        <v>80</v>
      </c>
      <c r="I92" s="20">
        <v>16.53</v>
      </c>
      <c r="J92" s="20">
        <v>16.53</v>
      </c>
      <c r="K92" s="20">
        <v>16.53</v>
      </c>
      <c r="L92" s="20"/>
      <c r="M92" s="20"/>
      <c r="N92" s="20"/>
      <c r="O92" s="20"/>
      <c r="P92" s="21"/>
      <c r="Q92" s="20"/>
      <c r="R92" s="20"/>
      <c r="S92" s="20"/>
      <c r="T92" s="20"/>
      <c r="U92" s="20"/>
      <c r="V92" s="20"/>
      <c r="W92" s="20"/>
    </row>
    <row r="93" ht="23.25" customHeight="1" spans="1:23">
      <c r="A93" s="16" t="s">
        <v>575</v>
      </c>
      <c r="B93" s="21" t="s">
        <v>606</v>
      </c>
      <c r="C93" s="16" t="s">
        <v>605</v>
      </c>
      <c r="D93" s="16" t="s">
        <v>44</v>
      </c>
      <c r="E93" s="16" t="s">
        <v>124</v>
      </c>
      <c r="F93" s="16" t="s">
        <v>125</v>
      </c>
      <c r="G93" s="16" t="s">
        <v>588</v>
      </c>
      <c r="H93" s="16" t="s">
        <v>80</v>
      </c>
      <c r="I93" s="20">
        <v>1.39</v>
      </c>
      <c r="J93" s="20">
        <v>1.39</v>
      </c>
      <c r="K93" s="20">
        <v>1.39</v>
      </c>
      <c r="L93" s="20"/>
      <c r="M93" s="20"/>
      <c r="N93" s="20"/>
      <c r="O93" s="20"/>
      <c r="P93" s="21"/>
      <c r="Q93" s="20"/>
      <c r="R93" s="20"/>
      <c r="S93" s="20"/>
      <c r="T93" s="20"/>
      <c r="U93" s="20"/>
      <c r="V93" s="20"/>
      <c r="W93" s="20"/>
    </row>
    <row r="94" ht="23.25" customHeight="1" spans="1:23">
      <c r="A94" s="16"/>
      <c r="B94" s="21"/>
      <c r="C94" s="16" t="s">
        <v>607</v>
      </c>
      <c r="D94" s="16"/>
      <c r="E94" s="16"/>
      <c r="F94" s="16"/>
      <c r="G94" s="16"/>
      <c r="H94" s="16"/>
      <c r="I94" s="20">
        <v>50</v>
      </c>
      <c r="J94" s="20">
        <v>50</v>
      </c>
      <c r="K94" s="20">
        <v>50</v>
      </c>
      <c r="L94" s="20"/>
      <c r="M94" s="20"/>
      <c r="N94" s="20"/>
      <c r="O94" s="20"/>
      <c r="P94" s="21"/>
      <c r="Q94" s="20"/>
      <c r="R94" s="20"/>
      <c r="S94" s="20"/>
      <c r="T94" s="20"/>
      <c r="U94" s="20"/>
      <c r="V94" s="20"/>
      <c r="W94" s="20"/>
    </row>
    <row r="95" ht="23.25" customHeight="1" spans="1:23">
      <c r="A95" s="16" t="s">
        <v>578</v>
      </c>
      <c r="B95" s="21" t="s">
        <v>608</v>
      </c>
      <c r="C95" s="16" t="s">
        <v>607</v>
      </c>
      <c r="D95" s="16" t="s">
        <v>44</v>
      </c>
      <c r="E95" s="16" t="s">
        <v>110</v>
      </c>
      <c r="F95" s="16" t="s">
        <v>111</v>
      </c>
      <c r="G95" s="16" t="s">
        <v>463</v>
      </c>
      <c r="H95" s="16" t="s">
        <v>300</v>
      </c>
      <c r="I95" s="20">
        <v>2.5</v>
      </c>
      <c r="J95" s="20">
        <v>2.5</v>
      </c>
      <c r="K95" s="20">
        <v>2.5</v>
      </c>
      <c r="L95" s="20"/>
      <c r="M95" s="20"/>
      <c r="N95" s="20"/>
      <c r="O95" s="20"/>
      <c r="P95" s="21"/>
      <c r="Q95" s="20"/>
      <c r="R95" s="20"/>
      <c r="S95" s="20"/>
      <c r="T95" s="20"/>
      <c r="U95" s="20"/>
      <c r="V95" s="20"/>
      <c r="W95" s="20"/>
    </row>
    <row r="96" ht="23.25" customHeight="1" spans="1:23">
      <c r="A96" s="16" t="s">
        <v>578</v>
      </c>
      <c r="B96" s="21" t="s">
        <v>608</v>
      </c>
      <c r="C96" s="16" t="s">
        <v>607</v>
      </c>
      <c r="D96" s="16" t="s">
        <v>44</v>
      </c>
      <c r="E96" s="16" t="s">
        <v>110</v>
      </c>
      <c r="F96" s="16" t="s">
        <v>111</v>
      </c>
      <c r="G96" s="16" t="s">
        <v>409</v>
      </c>
      <c r="H96" s="16" t="s">
        <v>263</v>
      </c>
      <c r="I96" s="20">
        <v>2.5</v>
      </c>
      <c r="J96" s="20">
        <v>2.5</v>
      </c>
      <c r="K96" s="20">
        <v>2.5</v>
      </c>
      <c r="L96" s="20"/>
      <c r="M96" s="20"/>
      <c r="N96" s="20"/>
      <c r="O96" s="20"/>
      <c r="P96" s="21"/>
      <c r="Q96" s="20"/>
      <c r="R96" s="20"/>
      <c r="S96" s="20"/>
      <c r="T96" s="20"/>
      <c r="U96" s="20"/>
      <c r="V96" s="20"/>
      <c r="W96" s="20"/>
    </row>
    <row r="97" ht="23.25" customHeight="1" spans="1:23">
      <c r="A97" s="16" t="s">
        <v>578</v>
      </c>
      <c r="B97" s="21" t="s">
        <v>608</v>
      </c>
      <c r="C97" s="16" t="s">
        <v>607</v>
      </c>
      <c r="D97" s="16" t="s">
        <v>44</v>
      </c>
      <c r="E97" s="16" t="s">
        <v>110</v>
      </c>
      <c r="F97" s="16" t="s">
        <v>111</v>
      </c>
      <c r="G97" s="16" t="s">
        <v>411</v>
      </c>
      <c r="H97" s="16" t="s">
        <v>266</v>
      </c>
      <c r="I97" s="20">
        <v>2</v>
      </c>
      <c r="J97" s="20">
        <v>2</v>
      </c>
      <c r="K97" s="20">
        <v>2</v>
      </c>
      <c r="L97" s="20"/>
      <c r="M97" s="20"/>
      <c r="N97" s="20"/>
      <c r="O97" s="20"/>
      <c r="P97" s="21"/>
      <c r="Q97" s="20"/>
      <c r="R97" s="20"/>
      <c r="S97" s="20"/>
      <c r="T97" s="20"/>
      <c r="U97" s="20"/>
      <c r="V97" s="20"/>
      <c r="W97" s="20"/>
    </row>
    <row r="98" ht="23.25" customHeight="1" spans="1:23">
      <c r="A98" s="16" t="s">
        <v>578</v>
      </c>
      <c r="B98" s="21" t="s">
        <v>608</v>
      </c>
      <c r="C98" s="16" t="s">
        <v>607</v>
      </c>
      <c r="D98" s="16" t="s">
        <v>44</v>
      </c>
      <c r="E98" s="16" t="s">
        <v>110</v>
      </c>
      <c r="F98" s="16" t="s">
        <v>111</v>
      </c>
      <c r="G98" s="16" t="s">
        <v>484</v>
      </c>
      <c r="H98" s="16" t="s">
        <v>310</v>
      </c>
      <c r="I98" s="20">
        <v>9</v>
      </c>
      <c r="J98" s="20">
        <v>9</v>
      </c>
      <c r="K98" s="20">
        <v>9</v>
      </c>
      <c r="L98" s="20"/>
      <c r="M98" s="20"/>
      <c r="N98" s="20"/>
      <c r="O98" s="20"/>
      <c r="P98" s="21"/>
      <c r="Q98" s="20"/>
      <c r="R98" s="20"/>
      <c r="S98" s="20"/>
      <c r="T98" s="20"/>
      <c r="U98" s="20"/>
      <c r="V98" s="20"/>
      <c r="W98" s="20"/>
    </row>
    <row r="99" ht="23.25" customHeight="1" spans="1:23">
      <c r="A99" s="16" t="s">
        <v>578</v>
      </c>
      <c r="B99" s="21" t="s">
        <v>608</v>
      </c>
      <c r="C99" s="16" t="s">
        <v>607</v>
      </c>
      <c r="D99" s="16" t="s">
        <v>44</v>
      </c>
      <c r="E99" s="16" t="s">
        <v>110</v>
      </c>
      <c r="F99" s="16" t="s">
        <v>111</v>
      </c>
      <c r="G99" s="16" t="s">
        <v>484</v>
      </c>
      <c r="H99" s="16" t="s">
        <v>310</v>
      </c>
      <c r="I99" s="20">
        <v>1</v>
      </c>
      <c r="J99" s="20">
        <v>1</v>
      </c>
      <c r="K99" s="20">
        <v>1</v>
      </c>
      <c r="L99" s="20"/>
      <c r="M99" s="20"/>
      <c r="N99" s="20"/>
      <c r="O99" s="20"/>
      <c r="P99" s="21"/>
      <c r="Q99" s="20"/>
      <c r="R99" s="20"/>
      <c r="S99" s="20"/>
      <c r="T99" s="20"/>
      <c r="U99" s="20"/>
      <c r="V99" s="20"/>
      <c r="W99" s="20"/>
    </row>
    <row r="100" ht="23.25" customHeight="1" spans="1:23">
      <c r="A100" s="16" t="s">
        <v>578</v>
      </c>
      <c r="B100" s="21" t="s">
        <v>608</v>
      </c>
      <c r="C100" s="16" t="s">
        <v>607</v>
      </c>
      <c r="D100" s="16" t="s">
        <v>44</v>
      </c>
      <c r="E100" s="16" t="s">
        <v>110</v>
      </c>
      <c r="F100" s="16" t="s">
        <v>111</v>
      </c>
      <c r="G100" s="16" t="s">
        <v>484</v>
      </c>
      <c r="H100" s="16" t="s">
        <v>310</v>
      </c>
      <c r="I100" s="20">
        <v>2</v>
      </c>
      <c r="J100" s="20">
        <v>2</v>
      </c>
      <c r="K100" s="20">
        <v>2</v>
      </c>
      <c r="L100" s="20"/>
      <c r="M100" s="20"/>
      <c r="N100" s="20"/>
      <c r="O100" s="20"/>
      <c r="P100" s="21"/>
      <c r="Q100" s="20"/>
      <c r="R100" s="20"/>
      <c r="S100" s="20"/>
      <c r="T100" s="20"/>
      <c r="U100" s="20"/>
      <c r="V100" s="20"/>
      <c r="W100" s="20"/>
    </row>
    <row r="101" ht="23.25" customHeight="1" spans="1:23">
      <c r="A101" s="16" t="s">
        <v>578</v>
      </c>
      <c r="B101" s="21" t="s">
        <v>608</v>
      </c>
      <c r="C101" s="16" t="s">
        <v>607</v>
      </c>
      <c r="D101" s="16" t="s">
        <v>44</v>
      </c>
      <c r="E101" s="16" t="s">
        <v>110</v>
      </c>
      <c r="F101" s="16" t="s">
        <v>111</v>
      </c>
      <c r="G101" s="16" t="s">
        <v>582</v>
      </c>
      <c r="H101" s="16" t="s">
        <v>269</v>
      </c>
      <c r="I101" s="20">
        <v>5</v>
      </c>
      <c r="J101" s="20">
        <v>5</v>
      </c>
      <c r="K101" s="20">
        <v>5</v>
      </c>
      <c r="L101" s="20"/>
      <c r="M101" s="20"/>
      <c r="N101" s="20"/>
      <c r="O101" s="20"/>
      <c r="P101" s="21"/>
      <c r="Q101" s="20"/>
      <c r="R101" s="20"/>
      <c r="S101" s="20"/>
      <c r="T101" s="20"/>
      <c r="U101" s="20"/>
      <c r="V101" s="20"/>
      <c r="W101" s="20"/>
    </row>
    <row r="102" ht="23.25" customHeight="1" spans="1:23">
      <c r="A102" s="16" t="s">
        <v>578</v>
      </c>
      <c r="B102" s="21" t="s">
        <v>608</v>
      </c>
      <c r="C102" s="16" t="s">
        <v>607</v>
      </c>
      <c r="D102" s="16" t="s">
        <v>44</v>
      </c>
      <c r="E102" s="16" t="s">
        <v>110</v>
      </c>
      <c r="F102" s="16" t="s">
        <v>111</v>
      </c>
      <c r="G102" s="16" t="s">
        <v>582</v>
      </c>
      <c r="H102" s="16" t="s">
        <v>269</v>
      </c>
      <c r="I102" s="20">
        <v>4</v>
      </c>
      <c r="J102" s="20">
        <v>4</v>
      </c>
      <c r="K102" s="20">
        <v>4</v>
      </c>
      <c r="L102" s="20"/>
      <c r="M102" s="20"/>
      <c r="N102" s="20"/>
      <c r="O102" s="20"/>
      <c r="P102" s="21"/>
      <c r="Q102" s="20"/>
      <c r="R102" s="20"/>
      <c r="S102" s="20"/>
      <c r="T102" s="20"/>
      <c r="U102" s="20"/>
      <c r="V102" s="20"/>
      <c r="W102" s="20"/>
    </row>
    <row r="103" ht="23.25" customHeight="1" spans="1:23">
      <c r="A103" s="16" t="s">
        <v>578</v>
      </c>
      <c r="B103" s="21" t="s">
        <v>608</v>
      </c>
      <c r="C103" s="16" t="s">
        <v>607</v>
      </c>
      <c r="D103" s="16" t="s">
        <v>44</v>
      </c>
      <c r="E103" s="16" t="s">
        <v>110</v>
      </c>
      <c r="F103" s="16" t="s">
        <v>111</v>
      </c>
      <c r="G103" s="16" t="s">
        <v>582</v>
      </c>
      <c r="H103" s="16" t="s">
        <v>269</v>
      </c>
      <c r="I103" s="20">
        <v>7</v>
      </c>
      <c r="J103" s="20">
        <v>7</v>
      </c>
      <c r="K103" s="20">
        <v>7</v>
      </c>
      <c r="L103" s="20"/>
      <c r="M103" s="20"/>
      <c r="N103" s="20"/>
      <c r="O103" s="20"/>
      <c r="P103" s="21"/>
      <c r="Q103" s="20"/>
      <c r="R103" s="20"/>
      <c r="S103" s="20"/>
      <c r="T103" s="20"/>
      <c r="U103" s="20"/>
      <c r="V103" s="20"/>
      <c r="W103" s="20"/>
    </row>
    <row r="104" ht="23.25" customHeight="1" spans="1:23">
      <c r="A104" s="16" t="s">
        <v>578</v>
      </c>
      <c r="B104" s="21" t="s">
        <v>608</v>
      </c>
      <c r="C104" s="16" t="s">
        <v>607</v>
      </c>
      <c r="D104" s="16" t="s">
        <v>44</v>
      </c>
      <c r="E104" s="16" t="s">
        <v>110</v>
      </c>
      <c r="F104" s="16" t="s">
        <v>111</v>
      </c>
      <c r="G104" s="16" t="s">
        <v>582</v>
      </c>
      <c r="H104" s="16" t="s">
        <v>269</v>
      </c>
      <c r="I104" s="20">
        <v>10</v>
      </c>
      <c r="J104" s="20">
        <v>10</v>
      </c>
      <c r="K104" s="20">
        <v>10</v>
      </c>
      <c r="L104" s="20"/>
      <c r="M104" s="20"/>
      <c r="N104" s="20"/>
      <c r="O104" s="20"/>
      <c r="P104" s="21"/>
      <c r="Q104" s="20"/>
      <c r="R104" s="20"/>
      <c r="S104" s="20"/>
      <c r="T104" s="20"/>
      <c r="U104" s="20"/>
      <c r="V104" s="20"/>
      <c r="W104" s="20"/>
    </row>
    <row r="105" ht="23.25" customHeight="1" spans="1:23">
      <c r="A105" s="16" t="s">
        <v>578</v>
      </c>
      <c r="B105" s="21" t="s">
        <v>608</v>
      </c>
      <c r="C105" s="16" t="s">
        <v>607</v>
      </c>
      <c r="D105" s="16" t="s">
        <v>44</v>
      </c>
      <c r="E105" s="16" t="s">
        <v>163</v>
      </c>
      <c r="F105" s="16" t="s">
        <v>164</v>
      </c>
      <c r="G105" s="16" t="s">
        <v>463</v>
      </c>
      <c r="H105" s="16" t="s">
        <v>300</v>
      </c>
      <c r="I105" s="20">
        <v>2</v>
      </c>
      <c r="J105" s="20">
        <v>2</v>
      </c>
      <c r="K105" s="20">
        <v>2</v>
      </c>
      <c r="L105" s="20"/>
      <c r="M105" s="20"/>
      <c r="N105" s="20"/>
      <c r="O105" s="20"/>
      <c r="P105" s="21"/>
      <c r="Q105" s="20"/>
      <c r="R105" s="20"/>
      <c r="S105" s="20"/>
      <c r="T105" s="20"/>
      <c r="U105" s="20"/>
      <c r="V105" s="20"/>
      <c r="W105" s="20"/>
    </row>
    <row r="106" ht="23.25" customHeight="1" spans="1:23">
      <c r="A106" s="16" t="s">
        <v>578</v>
      </c>
      <c r="B106" s="21" t="s">
        <v>608</v>
      </c>
      <c r="C106" s="16" t="s">
        <v>607</v>
      </c>
      <c r="D106" s="16" t="s">
        <v>44</v>
      </c>
      <c r="E106" s="16" t="s">
        <v>163</v>
      </c>
      <c r="F106" s="16" t="s">
        <v>164</v>
      </c>
      <c r="G106" s="16" t="s">
        <v>484</v>
      </c>
      <c r="H106" s="16" t="s">
        <v>310</v>
      </c>
      <c r="I106" s="20">
        <v>3</v>
      </c>
      <c r="J106" s="20">
        <v>3</v>
      </c>
      <c r="K106" s="20">
        <v>3</v>
      </c>
      <c r="L106" s="20"/>
      <c r="M106" s="20"/>
      <c r="N106" s="20"/>
      <c r="O106" s="20"/>
      <c r="P106" s="21"/>
      <c r="Q106" s="20"/>
      <c r="R106" s="20"/>
      <c r="S106" s="20"/>
      <c r="T106" s="20"/>
      <c r="U106" s="20"/>
      <c r="V106" s="20"/>
      <c r="W106" s="20"/>
    </row>
    <row r="107" ht="23.25" customHeight="1" spans="1:23">
      <c r="A107" s="16"/>
      <c r="B107" s="21"/>
      <c r="C107" s="16" t="s">
        <v>609</v>
      </c>
      <c r="D107" s="16"/>
      <c r="E107" s="16"/>
      <c r="F107" s="16"/>
      <c r="G107" s="16"/>
      <c r="H107" s="16"/>
      <c r="I107" s="20">
        <v>40</v>
      </c>
      <c r="J107" s="20">
        <v>40</v>
      </c>
      <c r="K107" s="20">
        <v>40</v>
      </c>
      <c r="L107" s="20"/>
      <c r="M107" s="20"/>
      <c r="N107" s="20"/>
      <c r="O107" s="20"/>
      <c r="P107" s="21"/>
      <c r="Q107" s="20"/>
      <c r="R107" s="20"/>
      <c r="S107" s="20"/>
      <c r="T107" s="20"/>
      <c r="U107" s="20"/>
      <c r="V107" s="20"/>
      <c r="W107" s="20"/>
    </row>
    <row r="108" ht="23.25" customHeight="1" spans="1:23">
      <c r="A108" s="16" t="s">
        <v>584</v>
      </c>
      <c r="B108" s="21" t="s">
        <v>610</v>
      </c>
      <c r="C108" s="16" t="s">
        <v>609</v>
      </c>
      <c r="D108" s="16" t="s">
        <v>44</v>
      </c>
      <c r="E108" s="16" t="s">
        <v>142</v>
      </c>
      <c r="F108" s="16" t="s">
        <v>143</v>
      </c>
      <c r="G108" s="16" t="s">
        <v>401</v>
      </c>
      <c r="H108" s="16" t="s">
        <v>283</v>
      </c>
      <c r="I108" s="20">
        <v>10</v>
      </c>
      <c r="J108" s="20">
        <v>10</v>
      </c>
      <c r="K108" s="20">
        <v>10</v>
      </c>
      <c r="L108" s="20"/>
      <c r="M108" s="20"/>
      <c r="N108" s="20"/>
      <c r="O108" s="20"/>
      <c r="P108" s="21"/>
      <c r="Q108" s="20"/>
      <c r="R108" s="20"/>
      <c r="S108" s="20"/>
      <c r="T108" s="20"/>
      <c r="U108" s="20"/>
      <c r="V108" s="20"/>
      <c r="W108" s="20"/>
    </row>
    <row r="109" ht="23.25" customHeight="1" spans="1:23">
      <c r="A109" s="16" t="s">
        <v>584</v>
      </c>
      <c r="B109" s="21" t="s">
        <v>610</v>
      </c>
      <c r="C109" s="16" t="s">
        <v>609</v>
      </c>
      <c r="D109" s="16" t="s">
        <v>44</v>
      </c>
      <c r="E109" s="16" t="s">
        <v>142</v>
      </c>
      <c r="F109" s="16" t="s">
        <v>143</v>
      </c>
      <c r="G109" s="16" t="s">
        <v>409</v>
      </c>
      <c r="H109" s="16" t="s">
        <v>263</v>
      </c>
      <c r="I109" s="20">
        <v>10</v>
      </c>
      <c r="J109" s="20">
        <v>10</v>
      </c>
      <c r="K109" s="20">
        <v>10</v>
      </c>
      <c r="L109" s="20"/>
      <c r="M109" s="20"/>
      <c r="N109" s="20"/>
      <c r="O109" s="20"/>
      <c r="P109" s="21"/>
      <c r="Q109" s="20"/>
      <c r="R109" s="20"/>
      <c r="S109" s="20"/>
      <c r="T109" s="20"/>
      <c r="U109" s="20"/>
      <c r="V109" s="20"/>
      <c r="W109" s="20"/>
    </row>
    <row r="110" ht="23.25" customHeight="1" spans="1:23">
      <c r="A110" s="16" t="s">
        <v>584</v>
      </c>
      <c r="B110" s="21" t="s">
        <v>610</v>
      </c>
      <c r="C110" s="16" t="s">
        <v>609</v>
      </c>
      <c r="D110" s="16" t="s">
        <v>44</v>
      </c>
      <c r="E110" s="16" t="s">
        <v>142</v>
      </c>
      <c r="F110" s="16" t="s">
        <v>143</v>
      </c>
      <c r="G110" s="16" t="s">
        <v>582</v>
      </c>
      <c r="H110" s="16" t="s">
        <v>269</v>
      </c>
      <c r="I110" s="20">
        <v>20</v>
      </c>
      <c r="J110" s="20">
        <v>20</v>
      </c>
      <c r="K110" s="20">
        <v>20</v>
      </c>
      <c r="L110" s="20"/>
      <c r="M110" s="20"/>
      <c r="N110" s="20"/>
      <c r="O110" s="20"/>
      <c r="P110" s="21"/>
      <c r="Q110" s="20"/>
      <c r="R110" s="20"/>
      <c r="S110" s="20"/>
      <c r="T110" s="20"/>
      <c r="U110" s="20"/>
      <c r="V110" s="20"/>
      <c r="W110" s="20"/>
    </row>
    <row r="111" ht="23.25" customHeight="1" spans="1:23">
      <c r="A111" s="16"/>
      <c r="B111" s="21"/>
      <c r="C111" s="16" t="s">
        <v>611</v>
      </c>
      <c r="D111" s="16"/>
      <c r="E111" s="16"/>
      <c r="F111" s="16"/>
      <c r="G111" s="16"/>
      <c r="H111" s="16"/>
      <c r="I111" s="20">
        <v>544</v>
      </c>
      <c r="J111" s="20">
        <v>544</v>
      </c>
      <c r="K111" s="20">
        <v>544</v>
      </c>
      <c r="L111" s="20"/>
      <c r="M111" s="20"/>
      <c r="N111" s="20"/>
      <c r="O111" s="20"/>
      <c r="P111" s="21"/>
      <c r="Q111" s="20"/>
      <c r="R111" s="20"/>
      <c r="S111" s="20"/>
      <c r="T111" s="20"/>
      <c r="U111" s="20"/>
      <c r="V111" s="20"/>
      <c r="W111" s="20"/>
    </row>
    <row r="112" ht="23.25" customHeight="1" spans="1:23">
      <c r="A112" s="16" t="s">
        <v>575</v>
      </c>
      <c r="B112" s="21" t="s">
        <v>612</v>
      </c>
      <c r="C112" s="16" t="s">
        <v>611</v>
      </c>
      <c r="D112" s="16" t="s">
        <v>44</v>
      </c>
      <c r="E112" s="16" t="s">
        <v>146</v>
      </c>
      <c r="F112" s="16" t="s">
        <v>147</v>
      </c>
      <c r="G112" s="16" t="s">
        <v>588</v>
      </c>
      <c r="H112" s="16" t="s">
        <v>80</v>
      </c>
      <c r="I112" s="20">
        <v>79.56</v>
      </c>
      <c r="J112" s="20">
        <v>79.56</v>
      </c>
      <c r="K112" s="20">
        <v>79.56</v>
      </c>
      <c r="L112" s="20"/>
      <c r="M112" s="20"/>
      <c r="N112" s="20"/>
      <c r="O112" s="20"/>
      <c r="P112" s="21"/>
      <c r="Q112" s="20"/>
      <c r="R112" s="20"/>
      <c r="S112" s="20"/>
      <c r="T112" s="20"/>
      <c r="U112" s="20"/>
      <c r="V112" s="20"/>
      <c r="W112" s="20"/>
    </row>
    <row r="113" ht="23.25" customHeight="1" spans="1:23">
      <c r="A113" s="16" t="s">
        <v>575</v>
      </c>
      <c r="B113" s="21" t="s">
        <v>612</v>
      </c>
      <c r="C113" s="16" t="s">
        <v>611</v>
      </c>
      <c r="D113" s="16" t="s">
        <v>44</v>
      </c>
      <c r="E113" s="16" t="s">
        <v>146</v>
      </c>
      <c r="F113" s="16" t="s">
        <v>147</v>
      </c>
      <c r="G113" s="16" t="s">
        <v>588</v>
      </c>
      <c r="H113" s="16" t="s">
        <v>80</v>
      </c>
      <c r="I113" s="20">
        <v>78.27</v>
      </c>
      <c r="J113" s="20">
        <v>78.27</v>
      </c>
      <c r="K113" s="20">
        <v>78.27</v>
      </c>
      <c r="L113" s="20"/>
      <c r="M113" s="20"/>
      <c r="N113" s="20"/>
      <c r="O113" s="20"/>
      <c r="P113" s="21"/>
      <c r="Q113" s="20"/>
      <c r="R113" s="20"/>
      <c r="S113" s="20"/>
      <c r="T113" s="20"/>
      <c r="U113" s="20"/>
      <c r="V113" s="20"/>
      <c r="W113" s="20"/>
    </row>
    <row r="114" ht="23.25" customHeight="1" spans="1:23">
      <c r="A114" s="16" t="s">
        <v>575</v>
      </c>
      <c r="B114" s="21" t="s">
        <v>612</v>
      </c>
      <c r="C114" s="16" t="s">
        <v>611</v>
      </c>
      <c r="D114" s="16" t="s">
        <v>44</v>
      </c>
      <c r="E114" s="16" t="s">
        <v>146</v>
      </c>
      <c r="F114" s="16" t="s">
        <v>147</v>
      </c>
      <c r="G114" s="16" t="s">
        <v>588</v>
      </c>
      <c r="H114" s="16" t="s">
        <v>80</v>
      </c>
      <c r="I114" s="20">
        <v>100.17</v>
      </c>
      <c r="J114" s="20">
        <v>100.17</v>
      </c>
      <c r="K114" s="20">
        <v>100.17</v>
      </c>
      <c r="L114" s="20"/>
      <c r="M114" s="20"/>
      <c r="N114" s="20"/>
      <c r="O114" s="20"/>
      <c r="P114" s="21"/>
      <c r="Q114" s="20"/>
      <c r="R114" s="20"/>
      <c r="S114" s="20"/>
      <c r="T114" s="20"/>
      <c r="U114" s="20"/>
      <c r="V114" s="20"/>
      <c r="W114" s="20"/>
    </row>
    <row r="115" ht="23.25" customHeight="1" spans="1:23">
      <c r="A115" s="16" t="s">
        <v>575</v>
      </c>
      <c r="B115" s="21" t="s">
        <v>612</v>
      </c>
      <c r="C115" s="16" t="s">
        <v>611</v>
      </c>
      <c r="D115" s="16" t="s">
        <v>44</v>
      </c>
      <c r="E115" s="16" t="s">
        <v>146</v>
      </c>
      <c r="F115" s="16" t="s">
        <v>147</v>
      </c>
      <c r="G115" s="16" t="s">
        <v>588</v>
      </c>
      <c r="H115" s="16" t="s">
        <v>80</v>
      </c>
      <c r="I115" s="20">
        <v>71</v>
      </c>
      <c r="J115" s="20">
        <v>71</v>
      </c>
      <c r="K115" s="20">
        <v>71</v>
      </c>
      <c r="L115" s="20"/>
      <c r="M115" s="20"/>
      <c r="N115" s="20"/>
      <c r="O115" s="20"/>
      <c r="P115" s="21"/>
      <c r="Q115" s="20"/>
      <c r="R115" s="20"/>
      <c r="S115" s="20"/>
      <c r="T115" s="20"/>
      <c r="U115" s="20"/>
      <c r="V115" s="20"/>
      <c r="W115" s="20"/>
    </row>
    <row r="116" ht="23.25" customHeight="1" spans="1:23">
      <c r="A116" s="16" t="s">
        <v>575</v>
      </c>
      <c r="B116" s="21" t="s">
        <v>612</v>
      </c>
      <c r="C116" s="16" t="s">
        <v>611</v>
      </c>
      <c r="D116" s="16" t="s">
        <v>44</v>
      </c>
      <c r="E116" s="16" t="s">
        <v>146</v>
      </c>
      <c r="F116" s="16" t="s">
        <v>147</v>
      </c>
      <c r="G116" s="16" t="s">
        <v>588</v>
      </c>
      <c r="H116" s="16" t="s">
        <v>80</v>
      </c>
      <c r="I116" s="20">
        <v>20</v>
      </c>
      <c r="J116" s="20">
        <v>20</v>
      </c>
      <c r="K116" s="20">
        <v>20</v>
      </c>
      <c r="L116" s="20"/>
      <c r="M116" s="20"/>
      <c r="N116" s="20"/>
      <c r="O116" s="20"/>
      <c r="P116" s="21"/>
      <c r="Q116" s="20"/>
      <c r="R116" s="20"/>
      <c r="S116" s="20"/>
      <c r="T116" s="20"/>
      <c r="U116" s="20"/>
      <c r="V116" s="20"/>
      <c r="W116" s="20"/>
    </row>
    <row r="117" ht="23.25" customHeight="1" spans="1:23">
      <c r="A117" s="16" t="s">
        <v>575</v>
      </c>
      <c r="B117" s="21" t="s">
        <v>612</v>
      </c>
      <c r="C117" s="16" t="s">
        <v>611</v>
      </c>
      <c r="D117" s="16" t="s">
        <v>44</v>
      </c>
      <c r="E117" s="16" t="s">
        <v>146</v>
      </c>
      <c r="F117" s="16" t="s">
        <v>147</v>
      </c>
      <c r="G117" s="16" t="s">
        <v>588</v>
      </c>
      <c r="H117" s="16" t="s">
        <v>80</v>
      </c>
      <c r="I117" s="20">
        <v>46</v>
      </c>
      <c r="J117" s="20">
        <v>46</v>
      </c>
      <c r="K117" s="20">
        <v>46</v>
      </c>
      <c r="L117" s="20"/>
      <c r="M117" s="20"/>
      <c r="N117" s="20"/>
      <c r="O117" s="20"/>
      <c r="P117" s="21"/>
      <c r="Q117" s="20"/>
      <c r="R117" s="20"/>
      <c r="S117" s="20"/>
      <c r="T117" s="20"/>
      <c r="U117" s="20"/>
      <c r="V117" s="20"/>
      <c r="W117" s="20"/>
    </row>
    <row r="118" ht="23.25" customHeight="1" spans="1:23">
      <c r="A118" s="16" t="s">
        <v>575</v>
      </c>
      <c r="B118" s="21" t="s">
        <v>612</v>
      </c>
      <c r="C118" s="16" t="s">
        <v>611</v>
      </c>
      <c r="D118" s="16" t="s">
        <v>44</v>
      </c>
      <c r="E118" s="16" t="s">
        <v>146</v>
      </c>
      <c r="F118" s="16" t="s">
        <v>147</v>
      </c>
      <c r="G118" s="16" t="s">
        <v>588</v>
      </c>
      <c r="H118" s="16" t="s">
        <v>80</v>
      </c>
      <c r="I118" s="20">
        <v>41.66</v>
      </c>
      <c r="J118" s="20">
        <v>41.66</v>
      </c>
      <c r="K118" s="20">
        <v>41.66</v>
      </c>
      <c r="L118" s="20"/>
      <c r="M118" s="20"/>
      <c r="N118" s="20"/>
      <c r="O118" s="20"/>
      <c r="P118" s="21"/>
      <c r="Q118" s="20"/>
      <c r="R118" s="20"/>
      <c r="S118" s="20"/>
      <c r="T118" s="20"/>
      <c r="U118" s="20"/>
      <c r="V118" s="20"/>
      <c r="W118" s="20"/>
    </row>
    <row r="119" ht="23.25" customHeight="1" spans="1:23">
      <c r="A119" s="16" t="s">
        <v>575</v>
      </c>
      <c r="B119" s="21" t="s">
        <v>612</v>
      </c>
      <c r="C119" s="16" t="s">
        <v>611</v>
      </c>
      <c r="D119" s="16" t="s">
        <v>44</v>
      </c>
      <c r="E119" s="16" t="s">
        <v>146</v>
      </c>
      <c r="F119" s="16" t="s">
        <v>147</v>
      </c>
      <c r="G119" s="16" t="s">
        <v>588</v>
      </c>
      <c r="H119" s="16" t="s">
        <v>80</v>
      </c>
      <c r="I119" s="20">
        <v>107.34</v>
      </c>
      <c r="J119" s="20">
        <v>107.34</v>
      </c>
      <c r="K119" s="20">
        <v>107.34</v>
      </c>
      <c r="L119" s="20"/>
      <c r="M119" s="20"/>
      <c r="N119" s="20"/>
      <c r="O119" s="20"/>
      <c r="P119" s="21"/>
      <c r="Q119" s="20"/>
      <c r="R119" s="20"/>
      <c r="S119" s="20"/>
      <c r="T119" s="20"/>
      <c r="U119" s="20"/>
      <c r="V119" s="20"/>
      <c r="W119" s="20"/>
    </row>
    <row r="120" ht="23.25" customHeight="1" spans="1:23">
      <c r="A120" s="16"/>
      <c r="B120" s="21"/>
      <c r="C120" s="16" t="s">
        <v>613</v>
      </c>
      <c r="D120" s="16"/>
      <c r="E120" s="16"/>
      <c r="F120" s="16"/>
      <c r="G120" s="16"/>
      <c r="H120" s="16"/>
      <c r="I120" s="20">
        <v>47500</v>
      </c>
      <c r="J120" s="20"/>
      <c r="K120" s="20"/>
      <c r="L120" s="20"/>
      <c r="M120" s="20"/>
      <c r="N120" s="20"/>
      <c r="O120" s="20"/>
      <c r="P120" s="21"/>
      <c r="Q120" s="20"/>
      <c r="R120" s="20">
        <v>47500</v>
      </c>
      <c r="S120" s="20">
        <v>47500</v>
      </c>
      <c r="T120" s="20"/>
      <c r="U120" s="20"/>
      <c r="V120" s="20"/>
      <c r="W120" s="20"/>
    </row>
    <row r="121" ht="23.25" customHeight="1" spans="1:23">
      <c r="A121" s="16" t="s">
        <v>578</v>
      </c>
      <c r="B121" s="21" t="s">
        <v>614</v>
      </c>
      <c r="C121" s="16" t="s">
        <v>613</v>
      </c>
      <c r="D121" s="16" t="s">
        <v>47</v>
      </c>
      <c r="E121" s="16" t="s">
        <v>120</v>
      </c>
      <c r="F121" s="16" t="s">
        <v>121</v>
      </c>
      <c r="G121" s="16" t="s">
        <v>401</v>
      </c>
      <c r="H121" s="16" t="s">
        <v>283</v>
      </c>
      <c r="I121" s="20">
        <v>110</v>
      </c>
      <c r="J121" s="20"/>
      <c r="K121" s="20"/>
      <c r="L121" s="20"/>
      <c r="M121" s="20"/>
      <c r="N121" s="20"/>
      <c r="O121" s="20"/>
      <c r="P121" s="21"/>
      <c r="Q121" s="20"/>
      <c r="R121" s="20">
        <v>110</v>
      </c>
      <c r="S121" s="20">
        <v>110</v>
      </c>
      <c r="T121" s="20"/>
      <c r="U121" s="20"/>
      <c r="V121" s="20"/>
      <c r="W121" s="20"/>
    </row>
    <row r="122" ht="23.25" customHeight="1" spans="1:23">
      <c r="A122" s="16" t="s">
        <v>578</v>
      </c>
      <c r="B122" s="21" t="s">
        <v>614</v>
      </c>
      <c r="C122" s="16" t="s">
        <v>613</v>
      </c>
      <c r="D122" s="16" t="s">
        <v>47</v>
      </c>
      <c r="E122" s="16" t="s">
        <v>120</v>
      </c>
      <c r="F122" s="16" t="s">
        <v>121</v>
      </c>
      <c r="G122" s="16" t="s">
        <v>481</v>
      </c>
      <c r="H122" s="16" t="s">
        <v>284</v>
      </c>
      <c r="I122" s="20">
        <v>34</v>
      </c>
      <c r="J122" s="20"/>
      <c r="K122" s="20"/>
      <c r="L122" s="20"/>
      <c r="M122" s="20"/>
      <c r="N122" s="20"/>
      <c r="O122" s="20"/>
      <c r="P122" s="21"/>
      <c r="Q122" s="20"/>
      <c r="R122" s="20">
        <v>34</v>
      </c>
      <c r="S122" s="20">
        <v>34</v>
      </c>
      <c r="T122" s="20"/>
      <c r="U122" s="20"/>
      <c r="V122" s="20"/>
      <c r="W122" s="20"/>
    </row>
    <row r="123" ht="23.25" customHeight="1" spans="1:23">
      <c r="A123" s="16" t="s">
        <v>578</v>
      </c>
      <c r="B123" s="21" t="s">
        <v>614</v>
      </c>
      <c r="C123" s="16" t="s">
        <v>613</v>
      </c>
      <c r="D123" s="16" t="s">
        <v>47</v>
      </c>
      <c r="E123" s="16" t="s">
        <v>120</v>
      </c>
      <c r="F123" s="16" t="s">
        <v>121</v>
      </c>
      <c r="G123" s="16" t="s">
        <v>615</v>
      </c>
      <c r="H123" s="16" t="s">
        <v>285</v>
      </c>
      <c r="I123" s="20">
        <v>42.3</v>
      </c>
      <c r="J123" s="20"/>
      <c r="K123" s="20"/>
      <c r="L123" s="20"/>
      <c r="M123" s="20"/>
      <c r="N123" s="20"/>
      <c r="O123" s="20"/>
      <c r="P123" s="21"/>
      <c r="Q123" s="20"/>
      <c r="R123" s="20">
        <v>42.3</v>
      </c>
      <c r="S123" s="20">
        <v>42.3</v>
      </c>
      <c r="T123" s="20"/>
      <c r="U123" s="20"/>
      <c r="V123" s="20"/>
      <c r="W123" s="20"/>
    </row>
    <row r="124" ht="23.25" customHeight="1" spans="1:23">
      <c r="A124" s="16" t="s">
        <v>578</v>
      </c>
      <c r="B124" s="21" t="s">
        <v>614</v>
      </c>
      <c r="C124" s="16" t="s">
        <v>613</v>
      </c>
      <c r="D124" s="16" t="s">
        <v>47</v>
      </c>
      <c r="E124" s="16" t="s">
        <v>120</v>
      </c>
      <c r="F124" s="16" t="s">
        <v>121</v>
      </c>
      <c r="G124" s="16" t="s">
        <v>398</v>
      </c>
      <c r="H124" s="16" t="s">
        <v>291</v>
      </c>
      <c r="I124" s="20">
        <v>160</v>
      </c>
      <c r="J124" s="20"/>
      <c r="K124" s="20"/>
      <c r="L124" s="20"/>
      <c r="M124" s="20"/>
      <c r="N124" s="20"/>
      <c r="O124" s="20"/>
      <c r="P124" s="21"/>
      <c r="Q124" s="20"/>
      <c r="R124" s="20">
        <v>160</v>
      </c>
      <c r="S124" s="20">
        <v>160</v>
      </c>
      <c r="T124" s="20"/>
      <c r="U124" s="20"/>
      <c r="V124" s="20"/>
      <c r="W124" s="20"/>
    </row>
    <row r="125" ht="23.25" customHeight="1" spans="1:23">
      <c r="A125" s="16" t="s">
        <v>578</v>
      </c>
      <c r="B125" s="21" t="s">
        <v>614</v>
      </c>
      <c r="C125" s="16" t="s">
        <v>613</v>
      </c>
      <c r="D125" s="16" t="s">
        <v>47</v>
      </c>
      <c r="E125" s="16" t="s">
        <v>120</v>
      </c>
      <c r="F125" s="16" t="s">
        <v>121</v>
      </c>
      <c r="G125" s="16" t="s">
        <v>399</v>
      </c>
      <c r="H125" s="16" t="s">
        <v>294</v>
      </c>
      <c r="I125" s="20">
        <v>660</v>
      </c>
      <c r="J125" s="20"/>
      <c r="K125" s="20"/>
      <c r="L125" s="20"/>
      <c r="M125" s="20"/>
      <c r="N125" s="20"/>
      <c r="O125" s="20"/>
      <c r="P125" s="21"/>
      <c r="Q125" s="20"/>
      <c r="R125" s="20">
        <v>660</v>
      </c>
      <c r="S125" s="20">
        <v>660</v>
      </c>
      <c r="T125" s="20"/>
      <c r="U125" s="20"/>
      <c r="V125" s="20"/>
      <c r="W125" s="20"/>
    </row>
    <row r="126" ht="23.25" customHeight="1" spans="1:23">
      <c r="A126" s="16" t="s">
        <v>578</v>
      </c>
      <c r="B126" s="21" t="s">
        <v>614</v>
      </c>
      <c r="C126" s="16" t="s">
        <v>613</v>
      </c>
      <c r="D126" s="16" t="s">
        <v>47</v>
      </c>
      <c r="E126" s="16" t="s">
        <v>120</v>
      </c>
      <c r="F126" s="16" t="s">
        <v>121</v>
      </c>
      <c r="G126" s="16" t="s">
        <v>400</v>
      </c>
      <c r="H126" s="16" t="s">
        <v>296</v>
      </c>
      <c r="I126" s="20">
        <v>70</v>
      </c>
      <c r="J126" s="20"/>
      <c r="K126" s="20"/>
      <c r="L126" s="20"/>
      <c r="M126" s="20"/>
      <c r="N126" s="20"/>
      <c r="O126" s="20"/>
      <c r="P126" s="21"/>
      <c r="Q126" s="20"/>
      <c r="R126" s="20">
        <v>70</v>
      </c>
      <c r="S126" s="20">
        <v>70</v>
      </c>
      <c r="T126" s="20"/>
      <c r="U126" s="20"/>
      <c r="V126" s="20"/>
      <c r="W126" s="20"/>
    </row>
    <row r="127" ht="23.25" customHeight="1" spans="1:23">
      <c r="A127" s="16" t="s">
        <v>578</v>
      </c>
      <c r="B127" s="21" t="s">
        <v>614</v>
      </c>
      <c r="C127" s="16" t="s">
        <v>613</v>
      </c>
      <c r="D127" s="16" t="s">
        <v>47</v>
      </c>
      <c r="E127" s="16" t="s">
        <v>120</v>
      </c>
      <c r="F127" s="16" t="s">
        <v>121</v>
      </c>
      <c r="G127" s="16" t="s">
        <v>400</v>
      </c>
      <c r="H127" s="16" t="s">
        <v>296</v>
      </c>
      <c r="I127" s="20">
        <v>5</v>
      </c>
      <c r="J127" s="20"/>
      <c r="K127" s="20"/>
      <c r="L127" s="20"/>
      <c r="M127" s="20"/>
      <c r="N127" s="20"/>
      <c r="O127" s="20"/>
      <c r="P127" s="21"/>
      <c r="Q127" s="20"/>
      <c r="R127" s="20">
        <v>5</v>
      </c>
      <c r="S127" s="20">
        <v>5</v>
      </c>
      <c r="T127" s="20"/>
      <c r="U127" s="20"/>
      <c r="V127" s="20"/>
      <c r="W127" s="20"/>
    </row>
    <row r="128" ht="23.25" customHeight="1" spans="1:23">
      <c r="A128" s="16" t="s">
        <v>578</v>
      </c>
      <c r="B128" s="21" t="s">
        <v>614</v>
      </c>
      <c r="C128" s="16" t="s">
        <v>613</v>
      </c>
      <c r="D128" s="16" t="s">
        <v>47</v>
      </c>
      <c r="E128" s="16" t="s">
        <v>120</v>
      </c>
      <c r="F128" s="16" t="s">
        <v>121</v>
      </c>
      <c r="G128" s="16" t="s">
        <v>542</v>
      </c>
      <c r="H128" s="16" t="s">
        <v>298</v>
      </c>
      <c r="I128" s="20">
        <v>792.09</v>
      </c>
      <c r="J128" s="20"/>
      <c r="K128" s="20"/>
      <c r="L128" s="20"/>
      <c r="M128" s="20"/>
      <c r="N128" s="20"/>
      <c r="O128" s="20"/>
      <c r="P128" s="21"/>
      <c r="Q128" s="20"/>
      <c r="R128" s="20">
        <v>792.09</v>
      </c>
      <c r="S128" s="20">
        <v>792.09</v>
      </c>
      <c r="T128" s="20"/>
      <c r="U128" s="20"/>
      <c r="V128" s="20"/>
      <c r="W128" s="20"/>
    </row>
    <row r="129" ht="23.25" customHeight="1" spans="1:23">
      <c r="A129" s="16" t="s">
        <v>578</v>
      </c>
      <c r="B129" s="21" t="s">
        <v>614</v>
      </c>
      <c r="C129" s="16" t="s">
        <v>613</v>
      </c>
      <c r="D129" s="16" t="s">
        <v>47</v>
      </c>
      <c r="E129" s="16" t="s">
        <v>120</v>
      </c>
      <c r="F129" s="16" t="s">
        <v>121</v>
      </c>
      <c r="G129" s="16" t="s">
        <v>463</v>
      </c>
      <c r="H129" s="16" t="s">
        <v>300</v>
      </c>
      <c r="I129" s="20">
        <v>50</v>
      </c>
      <c r="J129" s="20"/>
      <c r="K129" s="20"/>
      <c r="L129" s="20"/>
      <c r="M129" s="20"/>
      <c r="N129" s="20"/>
      <c r="O129" s="20"/>
      <c r="P129" s="21"/>
      <c r="Q129" s="20"/>
      <c r="R129" s="20">
        <v>50</v>
      </c>
      <c r="S129" s="20">
        <v>50</v>
      </c>
      <c r="T129" s="20"/>
      <c r="U129" s="20"/>
      <c r="V129" s="20"/>
      <c r="W129" s="20"/>
    </row>
    <row r="130" ht="23.25" customHeight="1" spans="1:23">
      <c r="A130" s="16" t="s">
        <v>578</v>
      </c>
      <c r="B130" s="21" t="s">
        <v>614</v>
      </c>
      <c r="C130" s="16" t="s">
        <v>613</v>
      </c>
      <c r="D130" s="16" t="s">
        <v>47</v>
      </c>
      <c r="E130" s="16" t="s">
        <v>120</v>
      </c>
      <c r="F130" s="16" t="s">
        <v>121</v>
      </c>
      <c r="G130" s="16" t="s">
        <v>482</v>
      </c>
      <c r="H130" s="16" t="s">
        <v>275</v>
      </c>
      <c r="I130" s="20">
        <v>760</v>
      </c>
      <c r="J130" s="20"/>
      <c r="K130" s="20"/>
      <c r="L130" s="20"/>
      <c r="M130" s="20"/>
      <c r="N130" s="20"/>
      <c r="O130" s="20"/>
      <c r="P130" s="21"/>
      <c r="Q130" s="20"/>
      <c r="R130" s="20">
        <v>760</v>
      </c>
      <c r="S130" s="20">
        <v>760</v>
      </c>
      <c r="T130" s="20"/>
      <c r="U130" s="20"/>
      <c r="V130" s="20"/>
      <c r="W130" s="20"/>
    </row>
    <row r="131" ht="23.25" customHeight="1" spans="1:23">
      <c r="A131" s="16" t="s">
        <v>578</v>
      </c>
      <c r="B131" s="21" t="s">
        <v>614</v>
      </c>
      <c r="C131" s="16" t="s">
        <v>613</v>
      </c>
      <c r="D131" s="16" t="s">
        <v>47</v>
      </c>
      <c r="E131" s="16" t="s">
        <v>120</v>
      </c>
      <c r="F131" s="16" t="s">
        <v>121</v>
      </c>
      <c r="G131" s="16" t="s">
        <v>409</v>
      </c>
      <c r="H131" s="16" t="s">
        <v>263</v>
      </c>
      <c r="I131" s="20">
        <v>67</v>
      </c>
      <c r="J131" s="20"/>
      <c r="K131" s="20"/>
      <c r="L131" s="20"/>
      <c r="M131" s="20"/>
      <c r="N131" s="20"/>
      <c r="O131" s="20"/>
      <c r="P131" s="21"/>
      <c r="Q131" s="20"/>
      <c r="R131" s="20">
        <v>67</v>
      </c>
      <c r="S131" s="20">
        <v>67</v>
      </c>
      <c r="T131" s="20"/>
      <c r="U131" s="20"/>
      <c r="V131" s="20"/>
      <c r="W131" s="20"/>
    </row>
    <row r="132" ht="23.25" customHeight="1" spans="1:23">
      <c r="A132" s="16" t="s">
        <v>578</v>
      </c>
      <c r="B132" s="21" t="s">
        <v>614</v>
      </c>
      <c r="C132" s="16" t="s">
        <v>613</v>
      </c>
      <c r="D132" s="16" t="s">
        <v>47</v>
      </c>
      <c r="E132" s="16" t="s">
        <v>120</v>
      </c>
      <c r="F132" s="16" t="s">
        <v>121</v>
      </c>
      <c r="G132" s="16" t="s">
        <v>411</v>
      </c>
      <c r="H132" s="16" t="s">
        <v>266</v>
      </c>
      <c r="I132" s="20">
        <v>250</v>
      </c>
      <c r="J132" s="20"/>
      <c r="K132" s="20"/>
      <c r="L132" s="20"/>
      <c r="M132" s="20"/>
      <c r="N132" s="20"/>
      <c r="O132" s="20"/>
      <c r="P132" s="21"/>
      <c r="Q132" s="20"/>
      <c r="R132" s="20">
        <v>250</v>
      </c>
      <c r="S132" s="20">
        <v>250</v>
      </c>
      <c r="T132" s="20"/>
      <c r="U132" s="20"/>
      <c r="V132" s="20"/>
      <c r="W132" s="20"/>
    </row>
    <row r="133" ht="23.25" customHeight="1" spans="1:23">
      <c r="A133" s="16" t="s">
        <v>578</v>
      </c>
      <c r="B133" s="21" t="s">
        <v>614</v>
      </c>
      <c r="C133" s="16" t="s">
        <v>613</v>
      </c>
      <c r="D133" s="16" t="s">
        <v>47</v>
      </c>
      <c r="E133" s="16" t="s">
        <v>120</v>
      </c>
      <c r="F133" s="16" t="s">
        <v>121</v>
      </c>
      <c r="G133" s="16" t="s">
        <v>411</v>
      </c>
      <c r="H133" s="16" t="s">
        <v>266</v>
      </c>
      <c r="I133" s="20">
        <v>270</v>
      </c>
      <c r="J133" s="20"/>
      <c r="K133" s="20"/>
      <c r="L133" s="20"/>
      <c r="M133" s="20"/>
      <c r="N133" s="20"/>
      <c r="O133" s="20"/>
      <c r="P133" s="21"/>
      <c r="Q133" s="20"/>
      <c r="R133" s="20">
        <v>270</v>
      </c>
      <c r="S133" s="20">
        <v>270</v>
      </c>
      <c r="T133" s="20"/>
      <c r="U133" s="20"/>
      <c r="V133" s="20"/>
      <c r="W133" s="20"/>
    </row>
    <row r="134" ht="23.25" customHeight="1" spans="1:23">
      <c r="A134" s="16" t="s">
        <v>578</v>
      </c>
      <c r="B134" s="21" t="s">
        <v>614</v>
      </c>
      <c r="C134" s="16" t="s">
        <v>613</v>
      </c>
      <c r="D134" s="16" t="s">
        <v>47</v>
      </c>
      <c r="E134" s="16" t="s">
        <v>120</v>
      </c>
      <c r="F134" s="16" t="s">
        <v>121</v>
      </c>
      <c r="G134" s="16" t="s">
        <v>616</v>
      </c>
      <c r="H134" s="16" t="s">
        <v>306</v>
      </c>
      <c r="I134" s="20">
        <v>25015</v>
      </c>
      <c r="J134" s="20"/>
      <c r="K134" s="20"/>
      <c r="L134" s="20"/>
      <c r="M134" s="20"/>
      <c r="N134" s="20"/>
      <c r="O134" s="20"/>
      <c r="P134" s="21"/>
      <c r="Q134" s="20"/>
      <c r="R134" s="20">
        <v>25015</v>
      </c>
      <c r="S134" s="20">
        <v>25015</v>
      </c>
      <c r="T134" s="20"/>
      <c r="U134" s="20"/>
      <c r="V134" s="20"/>
      <c r="W134" s="20"/>
    </row>
    <row r="135" ht="23.25" customHeight="1" spans="1:23">
      <c r="A135" s="16" t="s">
        <v>578</v>
      </c>
      <c r="B135" s="21" t="s">
        <v>614</v>
      </c>
      <c r="C135" s="16" t="s">
        <v>613</v>
      </c>
      <c r="D135" s="16" t="s">
        <v>47</v>
      </c>
      <c r="E135" s="16" t="s">
        <v>120</v>
      </c>
      <c r="F135" s="16" t="s">
        <v>121</v>
      </c>
      <c r="G135" s="16" t="s">
        <v>484</v>
      </c>
      <c r="H135" s="16" t="s">
        <v>310</v>
      </c>
      <c r="I135" s="20">
        <v>460</v>
      </c>
      <c r="J135" s="20"/>
      <c r="K135" s="20"/>
      <c r="L135" s="20"/>
      <c r="M135" s="20"/>
      <c r="N135" s="20"/>
      <c r="O135" s="20"/>
      <c r="P135" s="21"/>
      <c r="Q135" s="20"/>
      <c r="R135" s="20">
        <v>460</v>
      </c>
      <c r="S135" s="20">
        <v>460</v>
      </c>
      <c r="T135" s="20"/>
      <c r="U135" s="20"/>
      <c r="V135" s="20"/>
      <c r="W135" s="20"/>
    </row>
    <row r="136" ht="23.25" customHeight="1" spans="1:23">
      <c r="A136" s="16" t="s">
        <v>578</v>
      </c>
      <c r="B136" s="21" t="s">
        <v>614</v>
      </c>
      <c r="C136" s="16" t="s">
        <v>613</v>
      </c>
      <c r="D136" s="16" t="s">
        <v>47</v>
      </c>
      <c r="E136" s="16" t="s">
        <v>120</v>
      </c>
      <c r="F136" s="16" t="s">
        <v>121</v>
      </c>
      <c r="G136" s="16" t="s">
        <v>582</v>
      </c>
      <c r="H136" s="16" t="s">
        <v>269</v>
      </c>
      <c r="I136" s="20">
        <v>500</v>
      </c>
      <c r="J136" s="20"/>
      <c r="K136" s="20"/>
      <c r="L136" s="20"/>
      <c r="M136" s="20"/>
      <c r="N136" s="20"/>
      <c r="O136" s="20"/>
      <c r="P136" s="21"/>
      <c r="Q136" s="20"/>
      <c r="R136" s="20">
        <v>500</v>
      </c>
      <c r="S136" s="20">
        <v>500</v>
      </c>
      <c r="T136" s="20"/>
      <c r="U136" s="20"/>
      <c r="V136" s="20"/>
      <c r="W136" s="20"/>
    </row>
    <row r="137" ht="23.25" customHeight="1" spans="1:23">
      <c r="A137" s="16" t="s">
        <v>578</v>
      </c>
      <c r="B137" s="21" t="s">
        <v>614</v>
      </c>
      <c r="C137" s="16" t="s">
        <v>613</v>
      </c>
      <c r="D137" s="16" t="s">
        <v>47</v>
      </c>
      <c r="E137" s="16" t="s">
        <v>120</v>
      </c>
      <c r="F137" s="16" t="s">
        <v>121</v>
      </c>
      <c r="G137" s="16" t="s">
        <v>413</v>
      </c>
      <c r="H137" s="16" t="s">
        <v>313</v>
      </c>
      <c r="I137" s="20">
        <v>355</v>
      </c>
      <c r="J137" s="20"/>
      <c r="K137" s="20"/>
      <c r="L137" s="20"/>
      <c r="M137" s="20"/>
      <c r="N137" s="20"/>
      <c r="O137" s="20"/>
      <c r="P137" s="21"/>
      <c r="Q137" s="20"/>
      <c r="R137" s="20">
        <v>355</v>
      </c>
      <c r="S137" s="20">
        <v>355</v>
      </c>
      <c r="T137" s="20"/>
      <c r="U137" s="20"/>
      <c r="V137" s="20"/>
      <c r="W137" s="20"/>
    </row>
    <row r="138" ht="23.25" customHeight="1" spans="1:23">
      <c r="A138" s="16" t="s">
        <v>578</v>
      </c>
      <c r="B138" s="21" t="s">
        <v>614</v>
      </c>
      <c r="C138" s="16" t="s">
        <v>613</v>
      </c>
      <c r="D138" s="16" t="s">
        <v>47</v>
      </c>
      <c r="E138" s="16" t="s">
        <v>120</v>
      </c>
      <c r="F138" s="16" t="s">
        <v>121</v>
      </c>
      <c r="G138" s="16" t="s">
        <v>417</v>
      </c>
      <c r="H138" s="16" t="s">
        <v>274</v>
      </c>
      <c r="I138" s="20">
        <v>85</v>
      </c>
      <c r="J138" s="20"/>
      <c r="K138" s="20"/>
      <c r="L138" s="20"/>
      <c r="M138" s="20"/>
      <c r="N138" s="20"/>
      <c r="O138" s="20"/>
      <c r="P138" s="21"/>
      <c r="Q138" s="20"/>
      <c r="R138" s="20">
        <v>85</v>
      </c>
      <c r="S138" s="20">
        <v>85</v>
      </c>
      <c r="T138" s="20"/>
      <c r="U138" s="20"/>
      <c r="V138" s="20"/>
      <c r="W138" s="20"/>
    </row>
    <row r="139" ht="23.25" customHeight="1" spans="1:23">
      <c r="A139" s="16" t="s">
        <v>578</v>
      </c>
      <c r="B139" s="21" t="s">
        <v>614</v>
      </c>
      <c r="C139" s="16" t="s">
        <v>613</v>
      </c>
      <c r="D139" s="16" t="s">
        <v>47</v>
      </c>
      <c r="E139" s="16" t="s">
        <v>120</v>
      </c>
      <c r="F139" s="16" t="s">
        <v>121</v>
      </c>
      <c r="G139" s="16" t="s">
        <v>464</v>
      </c>
      <c r="H139" s="16" t="s">
        <v>278</v>
      </c>
      <c r="I139" s="20">
        <v>12194.46</v>
      </c>
      <c r="J139" s="20"/>
      <c r="K139" s="20"/>
      <c r="L139" s="20"/>
      <c r="M139" s="20"/>
      <c r="N139" s="20"/>
      <c r="O139" s="20"/>
      <c r="P139" s="21"/>
      <c r="Q139" s="20"/>
      <c r="R139" s="20">
        <v>12194.46</v>
      </c>
      <c r="S139" s="20">
        <v>12194.46</v>
      </c>
      <c r="T139" s="20"/>
      <c r="U139" s="20"/>
      <c r="V139" s="20"/>
      <c r="W139" s="20"/>
    </row>
    <row r="140" ht="23.25" customHeight="1" spans="1:23">
      <c r="A140" s="16" t="s">
        <v>578</v>
      </c>
      <c r="B140" s="21" t="s">
        <v>614</v>
      </c>
      <c r="C140" s="16" t="s">
        <v>613</v>
      </c>
      <c r="D140" s="16" t="s">
        <v>47</v>
      </c>
      <c r="E140" s="16" t="s">
        <v>120</v>
      </c>
      <c r="F140" s="16" t="s">
        <v>121</v>
      </c>
      <c r="G140" s="16" t="s">
        <v>617</v>
      </c>
      <c r="H140" s="16" t="s">
        <v>331</v>
      </c>
      <c r="I140" s="20">
        <v>150</v>
      </c>
      <c r="J140" s="20"/>
      <c r="K140" s="20"/>
      <c r="L140" s="20"/>
      <c r="M140" s="20"/>
      <c r="N140" s="20"/>
      <c r="O140" s="20"/>
      <c r="P140" s="21"/>
      <c r="Q140" s="20"/>
      <c r="R140" s="20">
        <v>150</v>
      </c>
      <c r="S140" s="20">
        <v>150</v>
      </c>
      <c r="T140" s="20"/>
      <c r="U140" s="20"/>
      <c r="V140" s="20"/>
      <c r="W140" s="20"/>
    </row>
    <row r="141" ht="23.25" customHeight="1" spans="1:23">
      <c r="A141" s="16" t="s">
        <v>578</v>
      </c>
      <c r="B141" s="21" t="s">
        <v>614</v>
      </c>
      <c r="C141" s="16" t="s">
        <v>613</v>
      </c>
      <c r="D141" s="16" t="s">
        <v>47</v>
      </c>
      <c r="E141" s="16" t="s">
        <v>120</v>
      </c>
      <c r="F141" s="16" t="s">
        <v>121</v>
      </c>
      <c r="G141" s="16" t="s">
        <v>618</v>
      </c>
      <c r="H141" s="16" t="s">
        <v>332</v>
      </c>
      <c r="I141" s="20">
        <v>1614.15</v>
      </c>
      <c r="J141" s="20"/>
      <c r="K141" s="20"/>
      <c r="L141" s="20"/>
      <c r="M141" s="20"/>
      <c r="N141" s="20"/>
      <c r="O141" s="20"/>
      <c r="P141" s="21"/>
      <c r="Q141" s="20"/>
      <c r="R141" s="20">
        <v>1614.15</v>
      </c>
      <c r="S141" s="20">
        <v>1614.15</v>
      </c>
      <c r="T141" s="20"/>
      <c r="U141" s="20"/>
      <c r="V141" s="20"/>
      <c r="W141" s="20"/>
    </row>
    <row r="142" ht="23.25" customHeight="1" spans="1:23">
      <c r="A142" s="16" t="s">
        <v>578</v>
      </c>
      <c r="B142" s="21" t="s">
        <v>614</v>
      </c>
      <c r="C142" s="16" t="s">
        <v>613</v>
      </c>
      <c r="D142" s="16" t="s">
        <v>47</v>
      </c>
      <c r="E142" s="16" t="s">
        <v>120</v>
      </c>
      <c r="F142" s="16" t="s">
        <v>121</v>
      </c>
      <c r="G142" s="16" t="s">
        <v>619</v>
      </c>
      <c r="H142" s="16" t="s">
        <v>333</v>
      </c>
      <c r="I142" s="20">
        <v>3180</v>
      </c>
      <c r="J142" s="20"/>
      <c r="K142" s="20"/>
      <c r="L142" s="20"/>
      <c r="M142" s="20"/>
      <c r="N142" s="20"/>
      <c r="O142" s="20"/>
      <c r="P142" s="21"/>
      <c r="Q142" s="20"/>
      <c r="R142" s="20">
        <v>3180</v>
      </c>
      <c r="S142" s="20">
        <v>3180</v>
      </c>
      <c r="T142" s="20"/>
      <c r="U142" s="20"/>
      <c r="V142" s="20"/>
      <c r="W142" s="20"/>
    </row>
    <row r="143" ht="23.25" customHeight="1" spans="1:23">
      <c r="A143" s="16" t="s">
        <v>578</v>
      </c>
      <c r="B143" s="21" t="s">
        <v>614</v>
      </c>
      <c r="C143" s="16" t="s">
        <v>613</v>
      </c>
      <c r="D143" s="16" t="s">
        <v>47</v>
      </c>
      <c r="E143" s="16" t="s">
        <v>120</v>
      </c>
      <c r="F143" s="16" t="s">
        <v>121</v>
      </c>
      <c r="G143" s="16" t="s">
        <v>620</v>
      </c>
      <c r="H143" s="16" t="s">
        <v>334</v>
      </c>
      <c r="I143" s="20">
        <v>676</v>
      </c>
      <c r="J143" s="20"/>
      <c r="K143" s="20"/>
      <c r="L143" s="20"/>
      <c r="M143" s="20"/>
      <c r="N143" s="20"/>
      <c r="O143" s="20"/>
      <c r="P143" s="21"/>
      <c r="Q143" s="20"/>
      <c r="R143" s="20">
        <v>676</v>
      </c>
      <c r="S143" s="20">
        <v>676</v>
      </c>
      <c r="T143" s="20"/>
      <c r="U143" s="20"/>
      <c r="V143" s="20"/>
      <c r="W143" s="20"/>
    </row>
    <row r="144" ht="23.25" customHeight="1" spans="1:23">
      <c r="A144" s="16"/>
      <c r="B144" s="21"/>
      <c r="C144" s="16" t="s">
        <v>621</v>
      </c>
      <c r="D144" s="16"/>
      <c r="E144" s="16"/>
      <c r="F144" s="16"/>
      <c r="G144" s="16"/>
      <c r="H144" s="16"/>
      <c r="I144" s="20">
        <v>450</v>
      </c>
      <c r="J144" s="20"/>
      <c r="K144" s="20"/>
      <c r="L144" s="20"/>
      <c r="M144" s="20"/>
      <c r="N144" s="20"/>
      <c r="O144" s="20"/>
      <c r="P144" s="21"/>
      <c r="Q144" s="20"/>
      <c r="R144" s="20">
        <v>450</v>
      </c>
      <c r="S144" s="20"/>
      <c r="T144" s="20"/>
      <c r="U144" s="20"/>
      <c r="V144" s="20"/>
      <c r="W144" s="20">
        <v>450</v>
      </c>
    </row>
    <row r="145" ht="23.25" customHeight="1" spans="1:23">
      <c r="A145" s="16" t="s">
        <v>578</v>
      </c>
      <c r="B145" s="21" t="s">
        <v>622</v>
      </c>
      <c r="C145" s="16" t="s">
        <v>621</v>
      </c>
      <c r="D145" s="16" t="s">
        <v>49</v>
      </c>
      <c r="E145" s="16" t="s">
        <v>128</v>
      </c>
      <c r="F145" s="16" t="s">
        <v>129</v>
      </c>
      <c r="G145" s="16" t="s">
        <v>464</v>
      </c>
      <c r="H145" s="16" t="s">
        <v>278</v>
      </c>
      <c r="I145" s="20">
        <v>450</v>
      </c>
      <c r="J145" s="20"/>
      <c r="K145" s="20"/>
      <c r="L145" s="20"/>
      <c r="M145" s="20"/>
      <c r="N145" s="20"/>
      <c r="O145" s="20"/>
      <c r="P145" s="21"/>
      <c r="Q145" s="20"/>
      <c r="R145" s="20">
        <v>450</v>
      </c>
      <c r="S145" s="20"/>
      <c r="T145" s="20"/>
      <c r="U145" s="20"/>
      <c r="V145" s="20"/>
      <c r="W145" s="20">
        <v>450</v>
      </c>
    </row>
    <row r="146" ht="23.25" customHeight="1" spans="1:23">
      <c r="A146" s="16"/>
      <c r="B146" s="21"/>
      <c r="C146" s="16" t="s">
        <v>623</v>
      </c>
      <c r="D146" s="16"/>
      <c r="E146" s="16"/>
      <c r="F146" s="16"/>
      <c r="G146" s="16"/>
      <c r="H146" s="16"/>
      <c r="I146" s="20">
        <v>30</v>
      </c>
      <c r="J146" s="20"/>
      <c r="K146" s="20"/>
      <c r="L146" s="20"/>
      <c r="M146" s="20"/>
      <c r="N146" s="20"/>
      <c r="O146" s="20"/>
      <c r="P146" s="21"/>
      <c r="Q146" s="20"/>
      <c r="R146" s="20">
        <v>30</v>
      </c>
      <c r="S146" s="20"/>
      <c r="T146" s="20"/>
      <c r="U146" s="20"/>
      <c r="V146" s="20"/>
      <c r="W146" s="20">
        <v>30</v>
      </c>
    </row>
    <row r="147" ht="23.25" customHeight="1" spans="1:23">
      <c r="A147" s="16" t="s">
        <v>584</v>
      </c>
      <c r="B147" s="21" t="s">
        <v>624</v>
      </c>
      <c r="C147" s="16" t="s">
        <v>623</v>
      </c>
      <c r="D147" s="16" t="s">
        <v>49</v>
      </c>
      <c r="E147" s="16" t="s">
        <v>128</v>
      </c>
      <c r="F147" s="16" t="s">
        <v>129</v>
      </c>
      <c r="G147" s="16" t="s">
        <v>401</v>
      </c>
      <c r="H147" s="16" t="s">
        <v>283</v>
      </c>
      <c r="I147" s="20">
        <v>10</v>
      </c>
      <c r="J147" s="20"/>
      <c r="K147" s="20"/>
      <c r="L147" s="20"/>
      <c r="M147" s="20"/>
      <c r="N147" s="20"/>
      <c r="O147" s="20"/>
      <c r="P147" s="21"/>
      <c r="Q147" s="20"/>
      <c r="R147" s="20">
        <v>10</v>
      </c>
      <c r="S147" s="20"/>
      <c r="T147" s="20"/>
      <c r="U147" s="20"/>
      <c r="V147" s="20"/>
      <c r="W147" s="20">
        <v>10</v>
      </c>
    </row>
    <row r="148" ht="23.25" customHeight="1" spans="1:23">
      <c r="A148" s="16" t="s">
        <v>584</v>
      </c>
      <c r="B148" s="21" t="s">
        <v>624</v>
      </c>
      <c r="C148" s="16" t="s">
        <v>623</v>
      </c>
      <c r="D148" s="16" t="s">
        <v>49</v>
      </c>
      <c r="E148" s="16" t="s">
        <v>128</v>
      </c>
      <c r="F148" s="16" t="s">
        <v>129</v>
      </c>
      <c r="G148" s="16" t="s">
        <v>616</v>
      </c>
      <c r="H148" s="16" t="s">
        <v>306</v>
      </c>
      <c r="I148" s="20">
        <v>10</v>
      </c>
      <c r="J148" s="20"/>
      <c r="K148" s="20"/>
      <c r="L148" s="20"/>
      <c r="M148" s="20"/>
      <c r="N148" s="20"/>
      <c r="O148" s="20"/>
      <c r="P148" s="21"/>
      <c r="Q148" s="20"/>
      <c r="R148" s="20">
        <v>10</v>
      </c>
      <c r="S148" s="20"/>
      <c r="T148" s="20"/>
      <c r="U148" s="20"/>
      <c r="V148" s="20"/>
      <c r="W148" s="20">
        <v>10</v>
      </c>
    </row>
    <row r="149" ht="23.25" customHeight="1" spans="1:23">
      <c r="A149" s="16" t="s">
        <v>584</v>
      </c>
      <c r="B149" s="21" t="s">
        <v>624</v>
      </c>
      <c r="C149" s="16" t="s">
        <v>623</v>
      </c>
      <c r="D149" s="16" t="s">
        <v>49</v>
      </c>
      <c r="E149" s="16" t="s">
        <v>128</v>
      </c>
      <c r="F149" s="16" t="s">
        <v>129</v>
      </c>
      <c r="G149" s="16" t="s">
        <v>464</v>
      </c>
      <c r="H149" s="16" t="s">
        <v>278</v>
      </c>
      <c r="I149" s="20">
        <v>10</v>
      </c>
      <c r="J149" s="20"/>
      <c r="K149" s="20"/>
      <c r="L149" s="20"/>
      <c r="M149" s="20"/>
      <c r="N149" s="20"/>
      <c r="O149" s="20"/>
      <c r="P149" s="21"/>
      <c r="Q149" s="20"/>
      <c r="R149" s="20">
        <v>10</v>
      </c>
      <c r="S149" s="20"/>
      <c r="T149" s="20"/>
      <c r="U149" s="20"/>
      <c r="V149" s="20"/>
      <c r="W149" s="20">
        <v>10</v>
      </c>
    </row>
    <row r="150" ht="23.25" customHeight="1" spans="1:23">
      <c r="A150" s="16"/>
      <c r="B150" s="21"/>
      <c r="C150" s="16" t="s">
        <v>625</v>
      </c>
      <c r="D150" s="16"/>
      <c r="E150" s="16"/>
      <c r="F150" s="16"/>
      <c r="G150" s="16"/>
      <c r="H150" s="16"/>
      <c r="I150" s="20">
        <v>25</v>
      </c>
      <c r="J150" s="20">
        <v>25</v>
      </c>
      <c r="K150" s="20">
        <v>25</v>
      </c>
      <c r="L150" s="20"/>
      <c r="M150" s="20"/>
      <c r="N150" s="20"/>
      <c r="O150" s="20"/>
      <c r="P150" s="21"/>
      <c r="Q150" s="20"/>
      <c r="R150" s="20"/>
      <c r="S150" s="20"/>
      <c r="T150" s="20"/>
      <c r="U150" s="20"/>
      <c r="V150" s="20"/>
      <c r="W150" s="20"/>
    </row>
    <row r="151" ht="23.25" customHeight="1" spans="1:23">
      <c r="A151" s="16" t="s">
        <v>575</v>
      </c>
      <c r="B151" s="21" t="s">
        <v>626</v>
      </c>
      <c r="C151" s="16" t="s">
        <v>625</v>
      </c>
      <c r="D151" s="16" t="s">
        <v>49</v>
      </c>
      <c r="E151" s="16" t="s">
        <v>128</v>
      </c>
      <c r="F151" s="16" t="s">
        <v>129</v>
      </c>
      <c r="G151" s="16" t="s">
        <v>400</v>
      </c>
      <c r="H151" s="16" t="s">
        <v>296</v>
      </c>
      <c r="I151" s="20">
        <v>5</v>
      </c>
      <c r="J151" s="20">
        <v>5</v>
      </c>
      <c r="K151" s="20">
        <v>5</v>
      </c>
      <c r="L151" s="20"/>
      <c r="M151" s="20"/>
      <c r="N151" s="20"/>
      <c r="O151" s="20"/>
      <c r="P151" s="21"/>
      <c r="Q151" s="20"/>
      <c r="R151" s="20"/>
      <c r="S151" s="20"/>
      <c r="T151" s="20"/>
      <c r="U151" s="20"/>
      <c r="V151" s="20"/>
      <c r="W151" s="20"/>
    </row>
    <row r="152" ht="23.25" customHeight="1" spans="1:23">
      <c r="A152" s="16" t="s">
        <v>575</v>
      </c>
      <c r="B152" s="21" t="s">
        <v>626</v>
      </c>
      <c r="C152" s="16" t="s">
        <v>625</v>
      </c>
      <c r="D152" s="16" t="s">
        <v>49</v>
      </c>
      <c r="E152" s="16" t="s">
        <v>128</v>
      </c>
      <c r="F152" s="16" t="s">
        <v>129</v>
      </c>
      <c r="G152" s="16" t="s">
        <v>482</v>
      </c>
      <c r="H152" s="16" t="s">
        <v>275</v>
      </c>
      <c r="I152" s="20">
        <v>7.5</v>
      </c>
      <c r="J152" s="20">
        <v>7.5</v>
      </c>
      <c r="K152" s="20">
        <v>7.5</v>
      </c>
      <c r="L152" s="20"/>
      <c r="M152" s="20"/>
      <c r="N152" s="20"/>
      <c r="O152" s="20"/>
      <c r="P152" s="21"/>
      <c r="Q152" s="20"/>
      <c r="R152" s="20"/>
      <c r="S152" s="20"/>
      <c r="T152" s="20"/>
      <c r="U152" s="20"/>
      <c r="V152" s="20"/>
      <c r="W152" s="20"/>
    </row>
    <row r="153" ht="23.25" customHeight="1" spans="1:23">
      <c r="A153" s="16" t="s">
        <v>575</v>
      </c>
      <c r="B153" s="21" t="s">
        <v>626</v>
      </c>
      <c r="C153" s="16" t="s">
        <v>625</v>
      </c>
      <c r="D153" s="16" t="s">
        <v>49</v>
      </c>
      <c r="E153" s="16" t="s">
        <v>128</v>
      </c>
      <c r="F153" s="16" t="s">
        <v>129</v>
      </c>
      <c r="G153" s="16" t="s">
        <v>616</v>
      </c>
      <c r="H153" s="16" t="s">
        <v>306</v>
      </c>
      <c r="I153" s="20">
        <v>10</v>
      </c>
      <c r="J153" s="20">
        <v>10</v>
      </c>
      <c r="K153" s="20">
        <v>10</v>
      </c>
      <c r="L153" s="20"/>
      <c r="M153" s="20"/>
      <c r="N153" s="20"/>
      <c r="O153" s="20"/>
      <c r="P153" s="21"/>
      <c r="Q153" s="20"/>
      <c r="R153" s="20"/>
      <c r="S153" s="20"/>
      <c r="T153" s="20"/>
      <c r="U153" s="20"/>
      <c r="V153" s="20"/>
      <c r="W153" s="20"/>
    </row>
    <row r="154" ht="23.25" customHeight="1" spans="1:23">
      <c r="A154" s="16" t="s">
        <v>575</v>
      </c>
      <c r="B154" s="21" t="s">
        <v>626</v>
      </c>
      <c r="C154" s="16" t="s">
        <v>625</v>
      </c>
      <c r="D154" s="16" t="s">
        <v>49</v>
      </c>
      <c r="E154" s="16" t="s">
        <v>128</v>
      </c>
      <c r="F154" s="16" t="s">
        <v>129</v>
      </c>
      <c r="G154" s="16" t="s">
        <v>464</v>
      </c>
      <c r="H154" s="16" t="s">
        <v>278</v>
      </c>
      <c r="I154" s="20">
        <v>2.5</v>
      </c>
      <c r="J154" s="20">
        <v>2.5</v>
      </c>
      <c r="K154" s="20">
        <v>2.5</v>
      </c>
      <c r="L154" s="20"/>
      <c r="M154" s="20"/>
      <c r="N154" s="20"/>
      <c r="O154" s="20"/>
      <c r="P154" s="21"/>
      <c r="Q154" s="20"/>
      <c r="R154" s="20"/>
      <c r="S154" s="20"/>
      <c r="T154" s="20"/>
      <c r="U154" s="20"/>
      <c r="V154" s="20"/>
      <c r="W154" s="20"/>
    </row>
    <row r="155" ht="23.25" customHeight="1" spans="1:23">
      <c r="A155" s="16"/>
      <c r="B155" s="21"/>
      <c r="C155" s="16" t="s">
        <v>627</v>
      </c>
      <c r="D155" s="16"/>
      <c r="E155" s="16"/>
      <c r="F155" s="16"/>
      <c r="G155" s="16"/>
      <c r="H155" s="16"/>
      <c r="I155" s="20">
        <v>285</v>
      </c>
      <c r="J155" s="20">
        <v>285</v>
      </c>
      <c r="K155" s="20">
        <v>285</v>
      </c>
      <c r="L155" s="20"/>
      <c r="M155" s="20"/>
      <c r="N155" s="20"/>
      <c r="O155" s="20"/>
      <c r="P155" s="21"/>
      <c r="Q155" s="20"/>
      <c r="R155" s="20"/>
      <c r="S155" s="20"/>
      <c r="T155" s="20"/>
      <c r="U155" s="20"/>
      <c r="V155" s="20"/>
      <c r="W155" s="20"/>
    </row>
    <row r="156" ht="23.25" customHeight="1" spans="1:23">
      <c r="A156" s="16" t="s">
        <v>575</v>
      </c>
      <c r="B156" s="21" t="s">
        <v>628</v>
      </c>
      <c r="C156" s="16" t="s">
        <v>627</v>
      </c>
      <c r="D156" s="16" t="s">
        <v>49</v>
      </c>
      <c r="E156" s="16" t="s">
        <v>128</v>
      </c>
      <c r="F156" s="16" t="s">
        <v>129</v>
      </c>
      <c r="G156" s="16" t="s">
        <v>618</v>
      </c>
      <c r="H156" s="16" t="s">
        <v>332</v>
      </c>
      <c r="I156" s="20">
        <v>285</v>
      </c>
      <c r="J156" s="20">
        <v>285</v>
      </c>
      <c r="K156" s="20">
        <v>285</v>
      </c>
      <c r="L156" s="20"/>
      <c r="M156" s="20"/>
      <c r="N156" s="20"/>
      <c r="O156" s="20"/>
      <c r="P156" s="21"/>
      <c r="Q156" s="20"/>
      <c r="R156" s="20"/>
      <c r="S156" s="20"/>
      <c r="T156" s="20"/>
      <c r="U156" s="20"/>
      <c r="V156" s="20"/>
      <c r="W156" s="20"/>
    </row>
    <row r="157" ht="23.25" customHeight="1" spans="1:23">
      <c r="A157" s="16"/>
      <c r="B157" s="21"/>
      <c r="C157" s="16" t="s">
        <v>629</v>
      </c>
      <c r="D157" s="16"/>
      <c r="E157" s="16"/>
      <c r="F157" s="16"/>
      <c r="G157" s="16"/>
      <c r="H157" s="16"/>
      <c r="I157" s="20">
        <v>100</v>
      </c>
      <c r="J157" s="20"/>
      <c r="K157" s="20"/>
      <c r="L157" s="20"/>
      <c r="M157" s="20"/>
      <c r="N157" s="20"/>
      <c r="O157" s="20"/>
      <c r="P157" s="21"/>
      <c r="Q157" s="20"/>
      <c r="R157" s="20">
        <v>100</v>
      </c>
      <c r="S157" s="20"/>
      <c r="T157" s="20"/>
      <c r="U157" s="20"/>
      <c r="V157" s="20"/>
      <c r="W157" s="20">
        <v>100</v>
      </c>
    </row>
    <row r="158" ht="23.25" customHeight="1" spans="1:23">
      <c r="A158" s="16" t="s">
        <v>578</v>
      </c>
      <c r="B158" s="21" t="s">
        <v>630</v>
      </c>
      <c r="C158" s="16" t="s">
        <v>629</v>
      </c>
      <c r="D158" s="16" t="s">
        <v>51</v>
      </c>
      <c r="E158" s="16" t="s">
        <v>130</v>
      </c>
      <c r="F158" s="16" t="s">
        <v>131</v>
      </c>
      <c r="G158" s="16" t="s">
        <v>464</v>
      </c>
      <c r="H158" s="16" t="s">
        <v>278</v>
      </c>
      <c r="I158" s="20">
        <v>100</v>
      </c>
      <c r="J158" s="20"/>
      <c r="K158" s="20"/>
      <c r="L158" s="20"/>
      <c r="M158" s="20"/>
      <c r="N158" s="20"/>
      <c r="O158" s="20"/>
      <c r="P158" s="21"/>
      <c r="Q158" s="20"/>
      <c r="R158" s="20">
        <v>100</v>
      </c>
      <c r="S158" s="20"/>
      <c r="T158" s="20"/>
      <c r="U158" s="20"/>
      <c r="V158" s="20"/>
      <c r="W158" s="20">
        <v>100</v>
      </c>
    </row>
    <row r="159" ht="23.25" customHeight="1" spans="1:23">
      <c r="A159" s="16"/>
      <c r="B159" s="21"/>
      <c r="C159" s="16" t="s">
        <v>631</v>
      </c>
      <c r="D159" s="16"/>
      <c r="E159" s="16"/>
      <c r="F159" s="16"/>
      <c r="G159" s="16"/>
      <c r="H159" s="16"/>
      <c r="I159" s="20">
        <v>30</v>
      </c>
      <c r="J159" s="20"/>
      <c r="K159" s="20"/>
      <c r="L159" s="20"/>
      <c r="M159" s="20"/>
      <c r="N159" s="20"/>
      <c r="O159" s="20"/>
      <c r="P159" s="21"/>
      <c r="Q159" s="20"/>
      <c r="R159" s="20">
        <v>30</v>
      </c>
      <c r="S159" s="20"/>
      <c r="T159" s="20"/>
      <c r="U159" s="20"/>
      <c r="V159" s="20"/>
      <c r="W159" s="20">
        <v>30</v>
      </c>
    </row>
    <row r="160" ht="23.25" customHeight="1" spans="1:23">
      <c r="A160" s="16" t="s">
        <v>578</v>
      </c>
      <c r="B160" s="21" t="s">
        <v>632</v>
      </c>
      <c r="C160" s="16" t="s">
        <v>631</v>
      </c>
      <c r="D160" s="16" t="s">
        <v>51</v>
      </c>
      <c r="E160" s="16" t="s">
        <v>130</v>
      </c>
      <c r="F160" s="16" t="s">
        <v>131</v>
      </c>
      <c r="G160" s="16" t="s">
        <v>464</v>
      </c>
      <c r="H160" s="16" t="s">
        <v>278</v>
      </c>
      <c r="I160" s="20">
        <v>30</v>
      </c>
      <c r="J160" s="20"/>
      <c r="K160" s="20"/>
      <c r="L160" s="20"/>
      <c r="M160" s="20"/>
      <c r="N160" s="20"/>
      <c r="O160" s="20"/>
      <c r="P160" s="21"/>
      <c r="Q160" s="20"/>
      <c r="R160" s="20">
        <v>30</v>
      </c>
      <c r="S160" s="20"/>
      <c r="T160" s="20"/>
      <c r="U160" s="20"/>
      <c r="V160" s="20"/>
      <c r="W160" s="20">
        <v>30</v>
      </c>
    </row>
    <row r="161" ht="23.25" customHeight="1" spans="1:23">
      <c r="A161" s="16"/>
      <c r="B161" s="21"/>
      <c r="C161" s="16" t="s">
        <v>633</v>
      </c>
      <c r="D161" s="16"/>
      <c r="E161" s="16"/>
      <c r="F161" s="16"/>
      <c r="G161" s="16"/>
      <c r="H161" s="16"/>
      <c r="I161" s="20">
        <v>50</v>
      </c>
      <c r="J161" s="20">
        <v>50</v>
      </c>
      <c r="K161" s="20">
        <v>50</v>
      </c>
      <c r="L161" s="20"/>
      <c r="M161" s="20"/>
      <c r="N161" s="20"/>
      <c r="O161" s="20"/>
      <c r="P161" s="21"/>
      <c r="Q161" s="20"/>
      <c r="R161" s="20"/>
      <c r="S161" s="20"/>
      <c r="T161" s="20"/>
      <c r="U161" s="20"/>
      <c r="V161" s="20"/>
      <c r="W161" s="20"/>
    </row>
    <row r="162" ht="23.25" customHeight="1" spans="1:23">
      <c r="A162" s="16" t="s">
        <v>578</v>
      </c>
      <c r="B162" s="21" t="s">
        <v>634</v>
      </c>
      <c r="C162" s="16" t="s">
        <v>633</v>
      </c>
      <c r="D162" s="16" t="s">
        <v>51</v>
      </c>
      <c r="E162" s="16" t="s">
        <v>130</v>
      </c>
      <c r="F162" s="16" t="s">
        <v>131</v>
      </c>
      <c r="G162" s="16" t="s">
        <v>463</v>
      </c>
      <c r="H162" s="16" t="s">
        <v>300</v>
      </c>
      <c r="I162" s="20">
        <v>20</v>
      </c>
      <c r="J162" s="20">
        <v>20</v>
      </c>
      <c r="K162" s="20">
        <v>20</v>
      </c>
      <c r="L162" s="20"/>
      <c r="M162" s="20"/>
      <c r="N162" s="20"/>
      <c r="O162" s="20"/>
      <c r="P162" s="21"/>
      <c r="Q162" s="20"/>
      <c r="R162" s="20"/>
      <c r="S162" s="20"/>
      <c r="T162" s="20"/>
      <c r="U162" s="20"/>
      <c r="V162" s="20"/>
      <c r="W162" s="20"/>
    </row>
    <row r="163" ht="23.25" customHeight="1" spans="1:23">
      <c r="A163" s="16" t="s">
        <v>578</v>
      </c>
      <c r="B163" s="21" t="s">
        <v>634</v>
      </c>
      <c r="C163" s="16" t="s">
        <v>633</v>
      </c>
      <c r="D163" s="16" t="s">
        <v>51</v>
      </c>
      <c r="E163" s="16" t="s">
        <v>130</v>
      </c>
      <c r="F163" s="16" t="s">
        <v>131</v>
      </c>
      <c r="G163" s="16" t="s">
        <v>482</v>
      </c>
      <c r="H163" s="16" t="s">
        <v>275</v>
      </c>
      <c r="I163" s="20">
        <v>4</v>
      </c>
      <c r="J163" s="20">
        <v>4</v>
      </c>
      <c r="K163" s="20">
        <v>4</v>
      </c>
      <c r="L163" s="20"/>
      <c r="M163" s="20"/>
      <c r="N163" s="20"/>
      <c r="O163" s="20"/>
      <c r="P163" s="21"/>
      <c r="Q163" s="20"/>
      <c r="R163" s="20"/>
      <c r="S163" s="20"/>
      <c r="T163" s="20"/>
      <c r="U163" s="20"/>
      <c r="V163" s="20"/>
      <c r="W163" s="20"/>
    </row>
    <row r="164" ht="23.25" customHeight="1" spans="1:23">
      <c r="A164" s="16" t="s">
        <v>578</v>
      </c>
      <c r="B164" s="21" t="s">
        <v>634</v>
      </c>
      <c r="C164" s="16" t="s">
        <v>633</v>
      </c>
      <c r="D164" s="16" t="s">
        <v>51</v>
      </c>
      <c r="E164" s="16" t="s">
        <v>130</v>
      </c>
      <c r="F164" s="16" t="s">
        <v>131</v>
      </c>
      <c r="G164" s="16" t="s">
        <v>411</v>
      </c>
      <c r="H164" s="16" t="s">
        <v>266</v>
      </c>
      <c r="I164" s="20">
        <v>16</v>
      </c>
      <c r="J164" s="20">
        <v>16</v>
      </c>
      <c r="K164" s="20">
        <v>16</v>
      </c>
      <c r="L164" s="20"/>
      <c r="M164" s="20"/>
      <c r="N164" s="20"/>
      <c r="O164" s="20"/>
      <c r="P164" s="21"/>
      <c r="Q164" s="20"/>
      <c r="R164" s="20"/>
      <c r="S164" s="20"/>
      <c r="T164" s="20"/>
      <c r="U164" s="20"/>
      <c r="V164" s="20"/>
      <c r="W164" s="20"/>
    </row>
    <row r="165" ht="23.25" customHeight="1" spans="1:23">
      <c r="A165" s="16" t="s">
        <v>578</v>
      </c>
      <c r="B165" s="21" t="s">
        <v>634</v>
      </c>
      <c r="C165" s="16" t="s">
        <v>633</v>
      </c>
      <c r="D165" s="16" t="s">
        <v>51</v>
      </c>
      <c r="E165" s="16" t="s">
        <v>130</v>
      </c>
      <c r="F165" s="16" t="s">
        <v>131</v>
      </c>
      <c r="G165" s="16" t="s">
        <v>413</v>
      </c>
      <c r="H165" s="16" t="s">
        <v>313</v>
      </c>
      <c r="I165" s="20">
        <v>10</v>
      </c>
      <c r="J165" s="20">
        <v>10</v>
      </c>
      <c r="K165" s="20">
        <v>10</v>
      </c>
      <c r="L165" s="20"/>
      <c r="M165" s="20"/>
      <c r="N165" s="20"/>
      <c r="O165" s="20"/>
      <c r="P165" s="21"/>
      <c r="Q165" s="20"/>
      <c r="R165" s="20"/>
      <c r="S165" s="20"/>
      <c r="T165" s="20"/>
      <c r="U165" s="20"/>
      <c r="V165" s="20"/>
      <c r="W165" s="20"/>
    </row>
    <row r="166" ht="23.25" customHeight="1" spans="1:23">
      <c r="A166" s="16"/>
      <c r="B166" s="21"/>
      <c r="C166" s="16" t="s">
        <v>635</v>
      </c>
      <c r="D166" s="16"/>
      <c r="E166" s="16"/>
      <c r="F166" s="16"/>
      <c r="G166" s="16"/>
      <c r="H166" s="16"/>
      <c r="I166" s="20">
        <v>35</v>
      </c>
      <c r="J166" s="20">
        <v>35</v>
      </c>
      <c r="K166" s="20">
        <v>35</v>
      </c>
      <c r="L166" s="20"/>
      <c r="M166" s="20"/>
      <c r="N166" s="20"/>
      <c r="O166" s="20"/>
      <c r="P166" s="21"/>
      <c r="Q166" s="20"/>
      <c r="R166" s="20"/>
      <c r="S166" s="20"/>
      <c r="T166" s="20"/>
      <c r="U166" s="20"/>
      <c r="V166" s="20"/>
      <c r="W166" s="20"/>
    </row>
    <row r="167" ht="23.25" customHeight="1" spans="1:23">
      <c r="A167" s="16" t="s">
        <v>584</v>
      </c>
      <c r="B167" s="21" t="s">
        <v>636</v>
      </c>
      <c r="C167" s="16" t="s">
        <v>635</v>
      </c>
      <c r="D167" s="16" t="s">
        <v>51</v>
      </c>
      <c r="E167" s="16" t="s">
        <v>130</v>
      </c>
      <c r="F167" s="16" t="s">
        <v>131</v>
      </c>
      <c r="G167" s="16" t="s">
        <v>463</v>
      </c>
      <c r="H167" s="16" t="s">
        <v>300</v>
      </c>
      <c r="I167" s="20">
        <v>5</v>
      </c>
      <c r="J167" s="20">
        <v>5</v>
      </c>
      <c r="K167" s="20">
        <v>5</v>
      </c>
      <c r="L167" s="20"/>
      <c r="M167" s="20"/>
      <c r="N167" s="20"/>
      <c r="O167" s="20"/>
      <c r="P167" s="21"/>
      <c r="Q167" s="20"/>
      <c r="R167" s="20"/>
      <c r="S167" s="20"/>
      <c r="T167" s="20"/>
      <c r="U167" s="20"/>
      <c r="V167" s="20"/>
      <c r="W167" s="20"/>
    </row>
    <row r="168" ht="23.25" customHeight="1" spans="1:23">
      <c r="A168" s="16" t="s">
        <v>584</v>
      </c>
      <c r="B168" s="21" t="s">
        <v>636</v>
      </c>
      <c r="C168" s="16" t="s">
        <v>635</v>
      </c>
      <c r="D168" s="16" t="s">
        <v>51</v>
      </c>
      <c r="E168" s="16" t="s">
        <v>130</v>
      </c>
      <c r="F168" s="16" t="s">
        <v>131</v>
      </c>
      <c r="G168" s="16" t="s">
        <v>482</v>
      </c>
      <c r="H168" s="16" t="s">
        <v>275</v>
      </c>
      <c r="I168" s="20">
        <v>5.7</v>
      </c>
      <c r="J168" s="20">
        <v>5.7</v>
      </c>
      <c r="K168" s="20">
        <v>5.7</v>
      </c>
      <c r="L168" s="20"/>
      <c r="M168" s="20"/>
      <c r="N168" s="20"/>
      <c r="O168" s="20"/>
      <c r="P168" s="21"/>
      <c r="Q168" s="20"/>
      <c r="R168" s="20"/>
      <c r="S168" s="20"/>
      <c r="T168" s="20"/>
      <c r="U168" s="20"/>
      <c r="V168" s="20"/>
      <c r="W168" s="20"/>
    </row>
    <row r="169" ht="23.25" customHeight="1" spans="1:23">
      <c r="A169" s="16" t="s">
        <v>584</v>
      </c>
      <c r="B169" s="21" t="s">
        <v>636</v>
      </c>
      <c r="C169" s="16" t="s">
        <v>635</v>
      </c>
      <c r="D169" s="16" t="s">
        <v>51</v>
      </c>
      <c r="E169" s="16" t="s">
        <v>130</v>
      </c>
      <c r="F169" s="16" t="s">
        <v>131</v>
      </c>
      <c r="G169" s="16" t="s">
        <v>484</v>
      </c>
      <c r="H169" s="16" t="s">
        <v>310</v>
      </c>
      <c r="I169" s="20">
        <v>9.6</v>
      </c>
      <c r="J169" s="20">
        <v>9.6</v>
      </c>
      <c r="K169" s="20">
        <v>9.6</v>
      </c>
      <c r="L169" s="20"/>
      <c r="M169" s="20"/>
      <c r="N169" s="20"/>
      <c r="O169" s="20"/>
      <c r="P169" s="21"/>
      <c r="Q169" s="20"/>
      <c r="R169" s="20"/>
      <c r="S169" s="20"/>
      <c r="T169" s="20"/>
      <c r="U169" s="20"/>
      <c r="V169" s="20"/>
      <c r="W169" s="20"/>
    </row>
    <row r="170" ht="23.25" customHeight="1" spans="1:23">
      <c r="A170" s="16" t="s">
        <v>584</v>
      </c>
      <c r="B170" s="21" t="s">
        <v>636</v>
      </c>
      <c r="C170" s="16" t="s">
        <v>635</v>
      </c>
      <c r="D170" s="16" t="s">
        <v>51</v>
      </c>
      <c r="E170" s="16" t="s">
        <v>130</v>
      </c>
      <c r="F170" s="16" t="s">
        <v>131</v>
      </c>
      <c r="G170" s="16" t="s">
        <v>582</v>
      </c>
      <c r="H170" s="16" t="s">
        <v>269</v>
      </c>
      <c r="I170" s="20">
        <v>4</v>
      </c>
      <c r="J170" s="20">
        <v>4</v>
      </c>
      <c r="K170" s="20">
        <v>4</v>
      </c>
      <c r="L170" s="20"/>
      <c r="M170" s="20"/>
      <c r="N170" s="20"/>
      <c r="O170" s="20"/>
      <c r="P170" s="21"/>
      <c r="Q170" s="20"/>
      <c r="R170" s="20"/>
      <c r="S170" s="20"/>
      <c r="T170" s="20"/>
      <c r="U170" s="20"/>
      <c r="V170" s="20"/>
      <c r="W170" s="20"/>
    </row>
    <row r="171" ht="23.25" customHeight="1" spans="1:23">
      <c r="A171" s="16" t="s">
        <v>584</v>
      </c>
      <c r="B171" s="21" t="s">
        <v>636</v>
      </c>
      <c r="C171" s="16" t="s">
        <v>635</v>
      </c>
      <c r="D171" s="16" t="s">
        <v>51</v>
      </c>
      <c r="E171" s="16" t="s">
        <v>130</v>
      </c>
      <c r="F171" s="16" t="s">
        <v>131</v>
      </c>
      <c r="G171" s="16" t="s">
        <v>582</v>
      </c>
      <c r="H171" s="16" t="s">
        <v>269</v>
      </c>
      <c r="I171" s="20">
        <v>10.7</v>
      </c>
      <c r="J171" s="20">
        <v>10.7</v>
      </c>
      <c r="K171" s="20">
        <v>10.7</v>
      </c>
      <c r="L171" s="20"/>
      <c r="M171" s="20"/>
      <c r="N171" s="20"/>
      <c r="O171" s="20"/>
      <c r="P171" s="21"/>
      <c r="Q171" s="20"/>
      <c r="R171" s="20"/>
      <c r="S171" s="20"/>
      <c r="T171" s="20"/>
      <c r="U171" s="20"/>
      <c r="V171" s="20"/>
      <c r="W171" s="20"/>
    </row>
    <row r="172" ht="23.25" customHeight="1" spans="1:23">
      <c r="A172" s="16"/>
      <c r="B172" s="21"/>
      <c r="C172" s="16" t="s">
        <v>613</v>
      </c>
      <c r="D172" s="16"/>
      <c r="E172" s="16"/>
      <c r="F172" s="16"/>
      <c r="G172" s="16"/>
      <c r="H172" s="16"/>
      <c r="I172" s="20">
        <v>119705.0169</v>
      </c>
      <c r="J172" s="20"/>
      <c r="K172" s="20"/>
      <c r="L172" s="20"/>
      <c r="M172" s="20"/>
      <c r="N172" s="20"/>
      <c r="O172" s="20"/>
      <c r="P172" s="21"/>
      <c r="Q172" s="20"/>
      <c r="R172" s="20">
        <v>119705.0169</v>
      </c>
      <c r="S172" s="20">
        <v>119705.0169</v>
      </c>
      <c r="T172" s="20"/>
      <c r="U172" s="20"/>
      <c r="V172" s="20"/>
      <c r="W172" s="20"/>
    </row>
    <row r="173" ht="23.25" customHeight="1" spans="1:23">
      <c r="A173" s="16" t="s">
        <v>578</v>
      </c>
      <c r="B173" s="21" t="s">
        <v>637</v>
      </c>
      <c r="C173" s="16" t="s">
        <v>613</v>
      </c>
      <c r="D173" s="16" t="s">
        <v>53</v>
      </c>
      <c r="E173" s="16" t="s">
        <v>114</v>
      </c>
      <c r="F173" s="16" t="s">
        <v>115</v>
      </c>
      <c r="G173" s="16" t="s">
        <v>401</v>
      </c>
      <c r="H173" s="16" t="s">
        <v>283</v>
      </c>
      <c r="I173" s="20">
        <v>283.7166</v>
      </c>
      <c r="J173" s="20"/>
      <c r="K173" s="20"/>
      <c r="L173" s="20"/>
      <c r="M173" s="20"/>
      <c r="N173" s="20"/>
      <c r="O173" s="20"/>
      <c r="P173" s="21"/>
      <c r="Q173" s="20"/>
      <c r="R173" s="20">
        <v>283.7166</v>
      </c>
      <c r="S173" s="20">
        <v>283.7166</v>
      </c>
      <c r="T173" s="20"/>
      <c r="U173" s="20"/>
      <c r="V173" s="20"/>
      <c r="W173" s="20"/>
    </row>
    <row r="174" ht="23.25" customHeight="1" spans="1:23">
      <c r="A174" s="16" t="s">
        <v>578</v>
      </c>
      <c r="B174" s="21" t="s">
        <v>637</v>
      </c>
      <c r="C174" s="16" t="s">
        <v>613</v>
      </c>
      <c r="D174" s="16" t="s">
        <v>53</v>
      </c>
      <c r="E174" s="16" t="s">
        <v>114</v>
      </c>
      <c r="F174" s="16" t="s">
        <v>115</v>
      </c>
      <c r="G174" s="16" t="s">
        <v>481</v>
      </c>
      <c r="H174" s="16" t="s">
        <v>284</v>
      </c>
      <c r="I174" s="20">
        <v>2.2027</v>
      </c>
      <c r="J174" s="20"/>
      <c r="K174" s="20"/>
      <c r="L174" s="20"/>
      <c r="M174" s="20"/>
      <c r="N174" s="20"/>
      <c r="O174" s="20"/>
      <c r="P174" s="21"/>
      <c r="Q174" s="20"/>
      <c r="R174" s="20">
        <v>2.2027</v>
      </c>
      <c r="S174" s="20">
        <v>2.2027</v>
      </c>
      <c r="T174" s="20"/>
      <c r="U174" s="20"/>
      <c r="V174" s="20"/>
      <c r="W174" s="20"/>
    </row>
    <row r="175" ht="23.25" customHeight="1" spans="1:23">
      <c r="A175" s="16" t="s">
        <v>578</v>
      </c>
      <c r="B175" s="21" t="s">
        <v>637</v>
      </c>
      <c r="C175" s="16" t="s">
        <v>613</v>
      </c>
      <c r="D175" s="16" t="s">
        <v>53</v>
      </c>
      <c r="E175" s="16" t="s">
        <v>114</v>
      </c>
      <c r="F175" s="16" t="s">
        <v>115</v>
      </c>
      <c r="G175" s="16" t="s">
        <v>615</v>
      </c>
      <c r="H175" s="16" t="s">
        <v>285</v>
      </c>
      <c r="I175" s="20">
        <v>61.1022</v>
      </c>
      <c r="J175" s="20"/>
      <c r="K175" s="20"/>
      <c r="L175" s="20"/>
      <c r="M175" s="20"/>
      <c r="N175" s="20"/>
      <c r="O175" s="20"/>
      <c r="P175" s="21"/>
      <c r="Q175" s="20"/>
      <c r="R175" s="20">
        <v>61.1022</v>
      </c>
      <c r="S175" s="20">
        <v>61.1022</v>
      </c>
      <c r="T175" s="20"/>
      <c r="U175" s="20"/>
      <c r="V175" s="20"/>
      <c r="W175" s="20"/>
    </row>
    <row r="176" ht="23.25" customHeight="1" spans="1:23">
      <c r="A176" s="16" t="s">
        <v>578</v>
      </c>
      <c r="B176" s="21" t="s">
        <v>637</v>
      </c>
      <c r="C176" s="16" t="s">
        <v>613</v>
      </c>
      <c r="D176" s="16" t="s">
        <v>53</v>
      </c>
      <c r="E176" s="16" t="s">
        <v>114</v>
      </c>
      <c r="F176" s="16" t="s">
        <v>115</v>
      </c>
      <c r="G176" s="16" t="s">
        <v>638</v>
      </c>
      <c r="H176" s="16" t="s">
        <v>289</v>
      </c>
      <c r="I176" s="20">
        <v>5.659</v>
      </c>
      <c r="J176" s="20"/>
      <c r="K176" s="20"/>
      <c r="L176" s="20"/>
      <c r="M176" s="20"/>
      <c r="N176" s="20"/>
      <c r="O176" s="20"/>
      <c r="P176" s="21"/>
      <c r="Q176" s="20"/>
      <c r="R176" s="20">
        <v>5.659</v>
      </c>
      <c r="S176" s="20">
        <v>5.659</v>
      </c>
      <c r="T176" s="20"/>
      <c r="U176" s="20"/>
      <c r="V176" s="20"/>
      <c r="W176" s="20"/>
    </row>
    <row r="177" ht="23.25" customHeight="1" spans="1:23">
      <c r="A177" s="16" t="s">
        <v>578</v>
      </c>
      <c r="B177" s="21" t="s">
        <v>637</v>
      </c>
      <c r="C177" s="16" t="s">
        <v>613</v>
      </c>
      <c r="D177" s="16" t="s">
        <v>53</v>
      </c>
      <c r="E177" s="16" t="s">
        <v>114</v>
      </c>
      <c r="F177" s="16" t="s">
        <v>115</v>
      </c>
      <c r="G177" s="16" t="s">
        <v>398</v>
      </c>
      <c r="H177" s="16" t="s">
        <v>291</v>
      </c>
      <c r="I177" s="20">
        <v>275.4367</v>
      </c>
      <c r="J177" s="20"/>
      <c r="K177" s="20"/>
      <c r="L177" s="20"/>
      <c r="M177" s="20"/>
      <c r="N177" s="20"/>
      <c r="O177" s="20"/>
      <c r="P177" s="21"/>
      <c r="Q177" s="20"/>
      <c r="R177" s="20">
        <v>275.4367</v>
      </c>
      <c r="S177" s="20">
        <v>275.4367</v>
      </c>
      <c r="T177" s="20"/>
      <c r="U177" s="20"/>
      <c r="V177" s="20"/>
      <c r="W177" s="20"/>
    </row>
    <row r="178" ht="23.25" customHeight="1" spans="1:23">
      <c r="A178" s="16" t="s">
        <v>578</v>
      </c>
      <c r="B178" s="21" t="s">
        <v>637</v>
      </c>
      <c r="C178" s="16" t="s">
        <v>613</v>
      </c>
      <c r="D178" s="16" t="s">
        <v>53</v>
      </c>
      <c r="E178" s="16" t="s">
        <v>114</v>
      </c>
      <c r="F178" s="16" t="s">
        <v>115</v>
      </c>
      <c r="G178" s="16" t="s">
        <v>399</v>
      </c>
      <c r="H178" s="16" t="s">
        <v>294</v>
      </c>
      <c r="I178" s="20">
        <v>839.0638</v>
      </c>
      <c r="J178" s="20"/>
      <c r="K178" s="20"/>
      <c r="L178" s="20"/>
      <c r="M178" s="20"/>
      <c r="N178" s="20"/>
      <c r="O178" s="20"/>
      <c r="P178" s="21"/>
      <c r="Q178" s="20"/>
      <c r="R178" s="20">
        <v>839.0638</v>
      </c>
      <c r="S178" s="20">
        <v>839.0638</v>
      </c>
      <c r="T178" s="20"/>
      <c r="U178" s="20"/>
      <c r="V178" s="20"/>
      <c r="W178" s="20"/>
    </row>
    <row r="179" ht="23.25" customHeight="1" spans="1:23">
      <c r="A179" s="16" t="s">
        <v>578</v>
      </c>
      <c r="B179" s="21" t="s">
        <v>637</v>
      </c>
      <c r="C179" s="16" t="s">
        <v>613</v>
      </c>
      <c r="D179" s="16" t="s">
        <v>53</v>
      </c>
      <c r="E179" s="16" t="s">
        <v>114</v>
      </c>
      <c r="F179" s="16" t="s">
        <v>115</v>
      </c>
      <c r="G179" s="16" t="s">
        <v>400</v>
      </c>
      <c r="H179" s="16" t="s">
        <v>296</v>
      </c>
      <c r="I179" s="20">
        <v>100.964</v>
      </c>
      <c r="J179" s="20"/>
      <c r="K179" s="20"/>
      <c r="L179" s="20"/>
      <c r="M179" s="20"/>
      <c r="N179" s="20"/>
      <c r="O179" s="20"/>
      <c r="P179" s="21"/>
      <c r="Q179" s="20"/>
      <c r="R179" s="20">
        <v>100.964</v>
      </c>
      <c r="S179" s="20">
        <v>100.964</v>
      </c>
      <c r="T179" s="20"/>
      <c r="U179" s="20"/>
      <c r="V179" s="20"/>
      <c r="W179" s="20"/>
    </row>
    <row r="180" ht="23.25" customHeight="1" spans="1:23">
      <c r="A180" s="16" t="s">
        <v>578</v>
      </c>
      <c r="B180" s="21" t="s">
        <v>637</v>
      </c>
      <c r="C180" s="16" t="s">
        <v>613</v>
      </c>
      <c r="D180" s="16" t="s">
        <v>53</v>
      </c>
      <c r="E180" s="16" t="s">
        <v>114</v>
      </c>
      <c r="F180" s="16" t="s">
        <v>115</v>
      </c>
      <c r="G180" s="16" t="s">
        <v>542</v>
      </c>
      <c r="H180" s="16" t="s">
        <v>298</v>
      </c>
      <c r="I180" s="20">
        <v>4415</v>
      </c>
      <c r="J180" s="20"/>
      <c r="K180" s="20"/>
      <c r="L180" s="20"/>
      <c r="M180" s="20"/>
      <c r="N180" s="20"/>
      <c r="O180" s="20"/>
      <c r="P180" s="21"/>
      <c r="Q180" s="20"/>
      <c r="R180" s="20">
        <v>4415</v>
      </c>
      <c r="S180" s="20">
        <v>4415</v>
      </c>
      <c r="T180" s="20"/>
      <c r="U180" s="20"/>
      <c r="V180" s="20"/>
      <c r="W180" s="20"/>
    </row>
    <row r="181" ht="23.25" customHeight="1" spans="1:23">
      <c r="A181" s="16" t="s">
        <v>578</v>
      </c>
      <c r="B181" s="21" t="s">
        <v>637</v>
      </c>
      <c r="C181" s="16" t="s">
        <v>613</v>
      </c>
      <c r="D181" s="16" t="s">
        <v>53</v>
      </c>
      <c r="E181" s="16" t="s">
        <v>114</v>
      </c>
      <c r="F181" s="16" t="s">
        <v>115</v>
      </c>
      <c r="G181" s="16" t="s">
        <v>463</v>
      </c>
      <c r="H181" s="16" t="s">
        <v>300</v>
      </c>
      <c r="I181" s="20">
        <v>24.4682</v>
      </c>
      <c r="J181" s="20"/>
      <c r="K181" s="20"/>
      <c r="L181" s="20"/>
      <c r="M181" s="20"/>
      <c r="N181" s="20"/>
      <c r="O181" s="20"/>
      <c r="P181" s="21"/>
      <c r="Q181" s="20"/>
      <c r="R181" s="20">
        <v>24.4682</v>
      </c>
      <c r="S181" s="20">
        <v>24.4682</v>
      </c>
      <c r="T181" s="20"/>
      <c r="U181" s="20"/>
      <c r="V181" s="20"/>
      <c r="W181" s="20"/>
    </row>
    <row r="182" ht="23.25" customHeight="1" spans="1:23">
      <c r="A182" s="16" t="s">
        <v>578</v>
      </c>
      <c r="B182" s="21" t="s">
        <v>637</v>
      </c>
      <c r="C182" s="16" t="s">
        <v>613</v>
      </c>
      <c r="D182" s="16" t="s">
        <v>53</v>
      </c>
      <c r="E182" s="16" t="s">
        <v>114</v>
      </c>
      <c r="F182" s="16" t="s">
        <v>115</v>
      </c>
      <c r="G182" s="16" t="s">
        <v>482</v>
      </c>
      <c r="H182" s="16" t="s">
        <v>275</v>
      </c>
      <c r="I182" s="20">
        <v>2370</v>
      </c>
      <c r="J182" s="20"/>
      <c r="K182" s="20"/>
      <c r="L182" s="20"/>
      <c r="M182" s="20"/>
      <c r="N182" s="20"/>
      <c r="O182" s="20"/>
      <c r="P182" s="21"/>
      <c r="Q182" s="20"/>
      <c r="R182" s="20">
        <v>2370</v>
      </c>
      <c r="S182" s="20">
        <v>2370</v>
      </c>
      <c r="T182" s="20"/>
      <c r="U182" s="20"/>
      <c r="V182" s="20"/>
      <c r="W182" s="20"/>
    </row>
    <row r="183" ht="23.25" customHeight="1" spans="1:23">
      <c r="A183" s="16" t="s">
        <v>578</v>
      </c>
      <c r="B183" s="21" t="s">
        <v>637</v>
      </c>
      <c r="C183" s="16" t="s">
        <v>613</v>
      </c>
      <c r="D183" s="16" t="s">
        <v>53</v>
      </c>
      <c r="E183" s="16" t="s">
        <v>114</v>
      </c>
      <c r="F183" s="16" t="s">
        <v>115</v>
      </c>
      <c r="G183" s="16" t="s">
        <v>639</v>
      </c>
      <c r="H183" s="16" t="s">
        <v>304</v>
      </c>
      <c r="I183" s="20">
        <v>107.3352</v>
      </c>
      <c r="J183" s="20"/>
      <c r="K183" s="20"/>
      <c r="L183" s="20"/>
      <c r="M183" s="20"/>
      <c r="N183" s="20"/>
      <c r="O183" s="20"/>
      <c r="P183" s="21"/>
      <c r="Q183" s="20"/>
      <c r="R183" s="20">
        <v>107.3352</v>
      </c>
      <c r="S183" s="20">
        <v>107.3352</v>
      </c>
      <c r="T183" s="20"/>
      <c r="U183" s="20"/>
      <c r="V183" s="20"/>
      <c r="W183" s="20"/>
    </row>
    <row r="184" ht="23.25" customHeight="1" spans="1:23">
      <c r="A184" s="16" t="s">
        <v>578</v>
      </c>
      <c r="B184" s="21" t="s">
        <v>637</v>
      </c>
      <c r="C184" s="16" t="s">
        <v>613</v>
      </c>
      <c r="D184" s="16" t="s">
        <v>53</v>
      </c>
      <c r="E184" s="16" t="s">
        <v>114</v>
      </c>
      <c r="F184" s="16" t="s">
        <v>115</v>
      </c>
      <c r="G184" s="16" t="s">
        <v>411</v>
      </c>
      <c r="H184" s="16" t="s">
        <v>266</v>
      </c>
      <c r="I184" s="20">
        <v>740.6859</v>
      </c>
      <c r="J184" s="20"/>
      <c r="K184" s="20"/>
      <c r="L184" s="20"/>
      <c r="M184" s="20"/>
      <c r="N184" s="20"/>
      <c r="O184" s="20"/>
      <c r="P184" s="21"/>
      <c r="Q184" s="20"/>
      <c r="R184" s="20">
        <v>740.6859</v>
      </c>
      <c r="S184" s="20">
        <v>740.6859</v>
      </c>
      <c r="T184" s="20"/>
      <c r="U184" s="20"/>
      <c r="V184" s="20"/>
      <c r="W184" s="20"/>
    </row>
    <row r="185" ht="23.25" customHeight="1" spans="1:23">
      <c r="A185" s="16" t="s">
        <v>578</v>
      </c>
      <c r="B185" s="21" t="s">
        <v>637</v>
      </c>
      <c r="C185" s="16" t="s">
        <v>613</v>
      </c>
      <c r="D185" s="16" t="s">
        <v>53</v>
      </c>
      <c r="E185" s="16" t="s">
        <v>114</v>
      </c>
      <c r="F185" s="16" t="s">
        <v>115</v>
      </c>
      <c r="G185" s="16" t="s">
        <v>403</v>
      </c>
      <c r="H185" s="16" t="s">
        <v>272</v>
      </c>
      <c r="I185" s="20">
        <v>11.0708</v>
      </c>
      <c r="J185" s="20"/>
      <c r="K185" s="20"/>
      <c r="L185" s="20"/>
      <c r="M185" s="20"/>
      <c r="N185" s="20"/>
      <c r="O185" s="20"/>
      <c r="P185" s="21"/>
      <c r="Q185" s="20"/>
      <c r="R185" s="20">
        <v>11.0708</v>
      </c>
      <c r="S185" s="20">
        <v>11.0708</v>
      </c>
      <c r="T185" s="20"/>
      <c r="U185" s="20"/>
      <c r="V185" s="20"/>
      <c r="W185" s="20"/>
    </row>
    <row r="186" ht="23.25" customHeight="1" spans="1:23">
      <c r="A186" s="16" t="s">
        <v>578</v>
      </c>
      <c r="B186" s="21" t="s">
        <v>637</v>
      </c>
      <c r="C186" s="16" t="s">
        <v>613</v>
      </c>
      <c r="D186" s="16" t="s">
        <v>53</v>
      </c>
      <c r="E186" s="16" t="s">
        <v>114</v>
      </c>
      <c r="F186" s="16" t="s">
        <v>115</v>
      </c>
      <c r="G186" s="16" t="s">
        <v>616</v>
      </c>
      <c r="H186" s="16" t="s">
        <v>306</v>
      </c>
      <c r="I186" s="20">
        <v>369.8638</v>
      </c>
      <c r="J186" s="20"/>
      <c r="K186" s="20"/>
      <c r="L186" s="20"/>
      <c r="M186" s="20"/>
      <c r="N186" s="20"/>
      <c r="O186" s="20"/>
      <c r="P186" s="21"/>
      <c r="Q186" s="20"/>
      <c r="R186" s="20">
        <v>369.8638</v>
      </c>
      <c r="S186" s="20">
        <v>369.8638</v>
      </c>
      <c r="T186" s="20"/>
      <c r="U186" s="20"/>
      <c r="V186" s="20"/>
      <c r="W186" s="20"/>
    </row>
    <row r="187" ht="23.25" customHeight="1" spans="1:23">
      <c r="A187" s="16" t="s">
        <v>578</v>
      </c>
      <c r="B187" s="21" t="s">
        <v>637</v>
      </c>
      <c r="C187" s="16" t="s">
        <v>613</v>
      </c>
      <c r="D187" s="16" t="s">
        <v>53</v>
      </c>
      <c r="E187" s="16" t="s">
        <v>114</v>
      </c>
      <c r="F187" s="16" t="s">
        <v>115</v>
      </c>
      <c r="G187" s="16" t="s">
        <v>616</v>
      </c>
      <c r="H187" s="16" t="s">
        <v>306</v>
      </c>
      <c r="I187" s="20">
        <v>35914.1946</v>
      </c>
      <c r="J187" s="20"/>
      <c r="K187" s="20"/>
      <c r="L187" s="20"/>
      <c r="M187" s="20"/>
      <c r="N187" s="20"/>
      <c r="O187" s="20"/>
      <c r="P187" s="21"/>
      <c r="Q187" s="20"/>
      <c r="R187" s="20">
        <v>35914.1946</v>
      </c>
      <c r="S187" s="20">
        <v>35914.1946</v>
      </c>
      <c r="T187" s="20"/>
      <c r="U187" s="20"/>
      <c r="V187" s="20"/>
      <c r="W187" s="20"/>
    </row>
    <row r="188" ht="23.25" customHeight="1" spans="1:23">
      <c r="A188" s="16" t="s">
        <v>578</v>
      </c>
      <c r="B188" s="21" t="s">
        <v>637</v>
      </c>
      <c r="C188" s="16" t="s">
        <v>613</v>
      </c>
      <c r="D188" s="16" t="s">
        <v>53</v>
      </c>
      <c r="E188" s="16" t="s">
        <v>114</v>
      </c>
      <c r="F188" s="16" t="s">
        <v>115</v>
      </c>
      <c r="G188" s="16" t="s">
        <v>616</v>
      </c>
      <c r="H188" s="16" t="s">
        <v>306</v>
      </c>
      <c r="I188" s="20">
        <v>143.5017</v>
      </c>
      <c r="J188" s="20"/>
      <c r="K188" s="20"/>
      <c r="L188" s="20"/>
      <c r="M188" s="20"/>
      <c r="N188" s="20"/>
      <c r="O188" s="20"/>
      <c r="P188" s="21"/>
      <c r="Q188" s="20"/>
      <c r="R188" s="20">
        <v>143.5017</v>
      </c>
      <c r="S188" s="20">
        <v>143.5017</v>
      </c>
      <c r="T188" s="20"/>
      <c r="U188" s="20"/>
      <c r="V188" s="20"/>
      <c r="W188" s="20"/>
    </row>
    <row r="189" ht="23.25" customHeight="1" spans="1:23">
      <c r="A189" s="16" t="s">
        <v>578</v>
      </c>
      <c r="B189" s="21" t="s">
        <v>637</v>
      </c>
      <c r="C189" s="16" t="s">
        <v>613</v>
      </c>
      <c r="D189" s="16" t="s">
        <v>53</v>
      </c>
      <c r="E189" s="16" t="s">
        <v>114</v>
      </c>
      <c r="F189" s="16" t="s">
        <v>115</v>
      </c>
      <c r="G189" s="16" t="s">
        <v>616</v>
      </c>
      <c r="H189" s="16" t="s">
        <v>306</v>
      </c>
      <c r="I189" s="20">
        <v>45068.2952</v>
      </c>
      <c r="J189" s="20"/>
      <c r="K189" s="20"/>
      <c r="L189" s="20"/>
      <c r="M189" s="20"/>
      <c r="N189" s="20"/>
      <c r="O189" s="20"/>
      <c r="P189" s="21"/>
      <c r="Q189" s="20"/>
      <c r="R189" s="20">
        <v>45068.2952</v>
      </c>
      <c r="S189" s="20">
        <v>45068.2952</v>
      </c>
      <c r="T189" s="20"/>
      <c r="U189" s="20"/>
      <c r="V189" s="20"/>
      <c r="W189" s="20"/>
    </row>
    <row r="190" ht="23.25" customHeight="1" spans="1:23">
      <c r="A190" s="16" t="s">
        <v>578</v>
      </c>
      <c r="B190" s="21" t="s">
        <v>637</v>
      </c>
      <c r="C190" s="16" t="s">
        <v>613</v>
      </c>
      <c r="D190" s="16" t="s">
        <v>53</v>
      </c>
      <c r="E190" s="16" t="s">
        <v>114</v>
      </c>
      <c r="F190" s="16" t="s">
        <v>115</v>
      </c>
      <c r="G190" s="16" t="s">
        <v>640</v>
      </c>
      <c r="H190" s="16" t="s">
        <v>308</v>
      </c>
      <c r="I190" s="20">
        <v>92.8515</v>
      </c>
      <c r="J190" s="20"/>
      <c r="K190" s="20"/>
      <c r="L190" s="20"/>
      <c r="M190" s="20"/>
      <c r="N190" s="20"/>
      <c r="O190" s="20"/>
      <c r="P190" s="21"/>
      <c r="Q190" s="20"/>
      <c r="R190" s="20">
        <v>92.8515</v>
      </c>
      <c r="S190" s="20">
        <v>92.8515</v>
      </c>
      <c r="T190" s="20"/>
      <c r="U190" s="20"/>
      <c r="V190" s="20"/>
      <c r="W190" s="20"/>
    </row>
    <row r="191" ht="23.25" customHeight="1" spans="1:23">
      <c r="A191" s="16" t="s">
        <v>578</v>
      </c>
      <c r="B191" s="21" t="s">
        <v>637</v>
      </c>
      <c r="C191" s="16" t="s">
        <v>613</v>
      </c>
      <c r="D191" s="16" t="s">
        <v>53</v>
      </c>
      <c r="E191" s="16" t="s">
        <v>114</v>
      </c>
      <c r="F191" s="16" t="s">
        <v>115</v>
      </c>
      <c r="G191" s="16" t="s">
        <v>484</v>
      </c>
      <c r="H191" s="16" t="s">
        <v>310</v>
      </c>
      <c r="I191" s="20">
        <v>1104.2336</v>
      </c>
      <c r="J191" s="20"/>
      <c r="K191" s="20"/>
      <c r="L191" s="20"/>
      <c r="M191" s="20"/>
      <c r="N191" s="20"/>
      <c r="O191" s="20"/>
      <c r="P191" s="21"/>
      <c r="Q191" s="20"/>
      <c r="R191" s="20">
        <v>1104.2336</v>
      </c>
      <c r="S191" s="20">
        <v>1104.2336</v>
      </c>
      <c r="T191" s="20"/>
      <c r="U191" s="20"/>
      <c r="V191" s="20"/>
      <c r="W191" s="20"/>
    </row>
    <row r="192" ht="23.25" customHeight="1" spans="1:23">
      <c r="A192" s="16" t="s">
        <v>578</v>
      </c>
      <c r="B192" s="21" t="s">
        <v>637</v>
      </c>
      <c r="C192" s="16" t="s">
        <v>613</v>
      </c>
      <c r="D192" s="16" t="s">
        <v>53</v>
      </c>
      <c r="E192" s="16" t="s">
        <v>114</v>
      </c>
      <c r="F192" s="16" t="s">
        <v>115</v>
      </c>
      <c r="G192" s="16" t="s">
        <v>582</v>
      </c>
      <c r="H192" s="16" t="s">
        <v>269</v>
      </c>
      <c r="I192" s="20">
        <v>562.973</v>
      </c>
      <c r="J192" s="20"/>
      <c r="K192" s="20"/>
      <c r="L192" s="20"/>
      <c r="M192" s="20"/>
      <c r="N192" s="20"/>
      <c r="O192" s="20"/>
      <c r="P192" s="21"/>
      <c r="Q192" s="20"/>
      <c r="R192" s="20">
        <v>562.973</v>
      </c>
      <c r="S192" s="20">
        <v>562.973</v>
      </c>
      <c r="T192" s="20"/>
      <c r="U192" s="20"/>
      <c r="V192" s="20"/>
      <c r="W192" s="20"/>
    </row>
    <row r="193" ht="23.25" customHeight="1" spans="1:23">
      <c r="A193" s="16" t="s">
        <v>578</v>
      </c>
      <c r="B193" s="21" t="s">
        <v>637</v>
      </c>
      <c r="C193" s="16" t="s">
        <v>613</v>
      </c>
      <c r="D193" s="16" t="s">
        <v>53</v>
      </c>
      <c r="E193" s="16" t="s">
        <v>114</v>
      </c>
      <c r="F193" s="16" t="s">
        <v>115</v>
      </c>
      <c r="G193" s="16" t="s">
        <v>413</v>
      </c>
      <c r="H193" s="16" t="s">
        <v>313</v>
      </c>
      <c r="I193" s="20">
        <v>494.7295</v>
      </c>
      <c r="J193" s="20"/>
      <c r="K193" s="20"/>
      <c r="L193" s="20"/>
      <c r="M193" s="20"/>
      <c r="N193" s="20"/>
      <c r="O193" s="20"/>
      <c r="P193" s="21"/>
      <c r="Q193" s="20"/>
      <c r="R193" s="20">
        <v>494.7295</v>
      </c>
      <c r="S193" s="20">
        <v>494.7295</v>
      </c>
      <c r="T193" s="20"/>
      <c r="U193" s="20"/>
      <c r="V193" s="20"/>
      <c r="W193" s="20"/>
    </row>
    <row r="194" ht="23.25" customHeight="1" spans="1:23">
      <c r="A194" s="16" t="s">
        <v>578</v>
      </c>
      <c r="B194" s="21" t="s">
        <v>637</v>
      </c>
      <c r="C194" s="16" t="s">
        <v>613</v>
      </c>
      <c r="D194" s="16" t="s">
        <v>53</v>
      </c>
      <c r="E194" s="16" t="s">
        <v>114</v>
      </c>
      <c r="F194" s="16" t="s">
        <v>115</v>
      </c>
      <c r="G194" s="16" t="s">
        <v>417</v>
      </c>
      <c r="H194" s="16" t="s">
        <v>274</v>
      </c>
      <c r="I194" s="20">
        <v>144</v>
      </c>
      <c r="J194" s="20"/>
      <c r="K194" s="20"/>
      <c r="L194" s="20"/>
      <c r="M194" s="20"/>
      <c r="N194" s="20"/>
      <c r="O194" s="20"/>
      <c r="P194" s="21"/>
      <c r="Q194" s="20"/>
      <c r="R194" s="20">
        <v>144</v>
      </c>
      <c r="S194" s="20">
        <v>144</v>
      </c>
      <c r="T194" s="20"/>
      <c r="U194" s="20"/>
      <c r="V194" s="20"/>
      <c r="W194" s="20"/>
    </row>
    <row r="195" ht="23.25" customHeight="1" spans="1:23">
      <c r="A195" s="16" t="s">
        <v>578</v>
      </c>
      <c r="B195" s="21" t="s">
        <v>637</v>
      </c>
      <c r="C195" s="16" t="s">
        <v>613</v>
      </c>
      <c r="D195" s="16" t="s">
        <v>53</v>
      </c>
      <c r="E195" s="16" t="s">
        <v>114</v>
      </c>
      <c r="F195" s="16" t="s">
        <v>115</v>
      </c>
      <c r="G195" s="16" t="s">
        <v>420</v>
      </c>
      <c r="H195" s="16" t="s">
        <v>318</v>
      </c>
      <c r="I195" s="20">
        <v>13.6562</v>
      </c>
      <c r="J195" s="20"/>
      <c r="K195" s="20"/>
      <c r="L195" s="20"/>
      <c r="M195" s="20"/>
      <c r="N195" s="20"/>
      <c r="O195" s="20"/>
      <c r="P195" s="21"/>
      <c r="Q195" s="20"/>
      <c r="R195" s="20">
        <v>13.6562</v>
      </c>
      <c r="S195" s="20">
        <v>13.6562</v>
      </c>
      <c r="T195" s="20"/>
      <c r="U195" s="20"/>
      <c r="V195" s="20"/>
      <c r="W195" s="20"/>
    </row>
    <row r="196" ht="23.25" customHeight="1" spans="1:23">
      <c r="A196" s="16" t="s">
        <v>578</v>
      </c>
      <c r="B196" s="21" t="s">
        <v>637</v>
      </c>
      <c r="C196" s="16" t="s">
        <v>613</v>
      </c>
      <c r="D196" s="16" t="s">
        <v>53</v>
      </c>
      <c r="E196" s="16" t="s">
        <v>114</v>
      </c>
      <c r="F196" s="16" t="s">
        <v>115</v>
      </c>
      <c r="G196" s="16" t="s">
        <v>464</v>
      </c>
      <c r="H196" s="16" t="s">
        <v>278</v>
      </c>
      <c r="I196" s="20">
        <v>105.4685</v>
      </c>
      <c r="J196" s="20"/>
      <c r="K196" s="20"/>
      <c r="L196" s="20"/>
      <c r="M196" s="20"/>
      <c r="N196" s="20"/>
      <c r="O196" s="20"/>
      <c r="P196" s="21"/>
      <c r="Q196" s="20"/>
      <c r="R196" s="20">
        <v>105.4685</v>
      </c>
      <c r="S196" s="20">
        <v>105.4685</v>
      </c>
      <c r="T196" s="20"/>
      <c r="U196" s="20"/>
      <c r="V196" s="20"/>
      <c r="W196" s="20"/>
    </row>
    <row r="197" ht="23.25" customHeight="1" spans="1:23">
      <c r="A197" s="16" t="s">
        <v>578</v>
      </c>
      <c r="B197" s="21" t="s">
        <v>637</v>
      </c>
      <c r="C197" s="16" t="s">
        <v>613</v>
      </c>
      <c r="D197" s="16" t="s">
        <v>53</v>
      </c>
      <c r="E197" s="16" t="s">
        <v>114</v>
      </c>
      <c r="F197" s="16" t="s">
        <v>115</v>
      </c>
      <c r="G197" s="16" t="s">
        <v>641</v>
      </c>
      <c r="H197" s="16" t="s">
        <v>330</v>
      </c>
      <c r="I197" s="20">
        <v>5800</v>
      </c>
      <c r="J197" s="20"/>
      <c r="K197" s="20"/>
      <c r="L197" s="20"/>
      <c r="M197" s="20"/>
      <c r="N197" s="20"/>
      <c r="O197" s="20"/>
      <c r="P197" s="21"/>
      <c r="Q197" s="20"/>
      <c r="R197" s="20">
        <v>5800</v>
      </c>
      <c r="S197" s="20">
        <v>5800</v>
      </c>
      <c r="T197" s="20"/>
      <c r="U197" s="20"/>
      <c r="V197" s="20"/>
      <c r="W197" s="20"/>
    </row>
    <row r="198" ht="23.25" customHeight="1" spans="1:23">
      <c r="A198" s="16" t="s">
        <v>578</v>
      </c>
      <c r="B198" s="21" t="s">
        <v>637</v>
      </c>
      <c r="C198" s="16" t="s">
        <v>613</v>
      </c>
      <c r="D198" s="16" t="s">
        <v>53</v>
      </c>
      <c r="E198" s="16" t="s">
        <v>114</v>
      </c>
      <c r="F198" s="16" t="s">
        <v>115</v>
      </c>
      <c r="G198" s="16" t="s">
        <v>617</v>
      </c>
      <c r="H198" s="16" t="s">
        <v>331</v>
      </c>
      <c r="I198" s="20">
        <v>1081.25</v>
      </c>
      <c r="J198" s="20"/>
      <c r="K198" s="20"/>
      <c r="L198" s="20"/>
      <c r="M198" s="20"/>
      <c r="N198" s="20"/>
      <c r="O198" s="20"/>
      <c r="P198" s="21"/>
      <c r="Q198" s="20"/>
      <c r="R198" s="20">
        <v>1081.25</v>
      </c>
      <c r="S198" s="20">
        <v>1081.25</v>
      </c>
      <c r="T198" s="20"/>
      <c r="U198" s="20"/>
      <c r="V198" s="20"/>
      <c r="W198" s="20"/>
    </row>
    <row r="199" ht="23.25" customHeight="1" spans="1:23">
      <c r="A199" s="16" t="s">
        <v>578</v>
      </c>
      <c r="B199" s="21" t="s">
        <v>637</v>
      </c>
      <c r="C199" s="16" t="s">
        <v>613</v>
      </c>
      <c r="D199" s="16" t="s">
        <v>53</v>
      </c>
      <c r="E199" s="16" t="s">
        <v>114</v>
      </c>
      <c r="F199" s="16" t="s">
        <v>115</v>
      </c>
      <c r="G199" s="16" t="s">
        <v>618</v>
      </c>
      <c r="H199" s="16" t="s">
        <v>332</v>
      </c>
      <c r="I199" s="20">
        <v>17417.91</v>
      </c>
      <c r="J199" s="20"/>
      <c r="K199" s="20"/>
      <c r="L199" s="20"/>
      <c r="M199" s="20"/>
      <c r="N199" s="20"/>
      <c r="O199" s="20"/>
      <c r="P199" s="21"/>
      <c r="Q199" s="20"/>
      <c r="R199" s="20">
        <v>17417.91</v>
      </c>
      <c r="S199" s="20">
        <v>17417.91</v>
      </c>
      <c r="T199" s="20"/>
      <c r="U199" s="20"/>
      <c r="V199" s="20"/>
      <c r="W199" s="20"/>
    </row>
    <row r="200" ht="23.25" customHeight="1" spans="1:23">
      <c r="A200" s="16" t="s">
        <v>578</v>
      </c>
      <c r="B200" s="21" t="s">
        <v>637</v>
      </c>
      <c r="C200" s="16" t="s">
        <v>613</v>
      </c>
      <c r="D200" s="16" t="s">
        <v>53</v>
      </c>
      <c r="E200" s="16" t="s">
        <v>114</v>
      </c>
      <c r="F200" s="16" t="s">
        <v>115</v>
      </c>
      <c r="G200" s="16" t="s">
        <v>620</v>
      </c>
      <c r="H200" s="16" t="s">
        <v>334</v>
      </c>
      <c r="I200" s="20">
        <v>2000</v>
      </c>
      <c r="J200" s="20"/>
      <c r="K200" s="20"/>
      <c r="L200" s="20"/>
      <c r="M200" s="20"/>
      <c r="N200" s="20"/>
      <c r="O200" s="20"/>
      <c r="P200" s="21"/>
      <c r="Q200" s="20"/>
      <c r="R200" s="20">
        <v>2000</v>
      </c>
      <c r="S200" s="20">
        <v>2000</v>
      </c>
      <c r="T200" s="20"/>
      <c r="U200" s="20"/>
      <c r="V200" s="20"/>
      <c r="W200" s="20"/>
    </row>
    <row r="201" ht="23.25" customHeight="1" spans="1:23">
      <c r="A201" s="16" t="s">
        <v>578</v>
      </c>
      <c r="B201" s="21" t="s">
        <v>637</v>
      </c>
      <c r="C201" s="16" t="s">
        <v>613</v>
      </c>
      <c r="D201" s="16" t="s">
        <v>53</v>
      </c>
      <c r="E201" s="16" t="s">
        <v>114</v>
      </c>
      <c r="F201" s="16" t="s">
        <v>115</v>
      </c>
      <c r="G201" s="16" t="s">
        <v>642</v>
      </c>
      <c r="H201" s="16" t="s">
        <v>337</v>
      </c>
      <c r="I201" s="20">
        <v>155.3842</v>
      </c>
      <c r="J201" s="20"/>
      <c r="K201" s="20"/>
      <c r="L201" s="20"/>
      <c r="M201" s="20"/>
      <c r="N201" s="20"/>
      <c r="O201" s="20"/>
      <c r="P201" s="21"/>
      <c r="Q201" s="20"/>
      <c r="R201" s="20">
        <v>155.3842</v>
      </c>
      <c r="S201" s="20">
        <v>155.3842</v>
      </c>
      <c r="T201" s="20"/>
      <c r="U201" s="20"/>
      <c r="V201" s="20"/>
      <c r="W201" s="20"/>
    </row>
    <row r="202" ht="23.25" customHeight="1" spans="1:23">
      <c r="A202" s="16"/>
      <c r="B202" s="21"/>
      <c r="C202" s="16" t="s">
        <v>643</v>
      </c>
      <c r="D202" s="16"/>
      <c r="E202" s="16"/>
      <c r="F202" s="16"/>
      <c r="G202" s="16"/>
      <c r="H202" s="16"/>
      <c r="I202" s="20">
        <v>46200</v>
      </c>
      <c r="J202" s="20"/>
      <c r="K202" s="20"/>
      <c r="L202" s="20"/>
      <c r="M202" s="20"/>
      <c r="N202" s="20"/>
      <c r="O202" s="20"/>
      <c r="P202" s="21"/>
      <c r="Q202" s="20"/>
      <c r="R202" s="20">
        <v>46200</v>
      </c>
      <c r="S202" s="20">
        <v>46200</v>
      </c>
      <c r="T202" s="20"/>
      <c r="U202" s="20"/>
      <c r="V202" s="20"/>
      <c r="W202" s="20"/>
    </row>
    <row r="203" ht="23.25" customHeight="1" spans="1:23">
      <c r="A203" s="16" t="s">
        <v>578</v>
      </c>
      <c r="B203" s="21" t="s">
        <v>644</v>
      </c>
      <c r="C203" s="16" t="s">
        <v>643</v>
      </c>
      <c r="D203" s="16" t="s">
        <v>55</v>
      </c>
      <c r="E203" s="16" t="s">
        <v>114</v>
      </c>
      <c r="F203" s="16" t="s">
        <v>115</v>
      </c>
      <c r="G203" s="16" t="s">
        <v>401</v>
      </c>
      <c r="H203" s="16" t="s">
        <v>283</v>
      </c>
      <c r="I203" s="20">
        <v>50</v>
      </c>
      <c r="J203" s="20"/>
      <c r="K203" s="20"/>
      <c r="L203" s="20"/>
      <c r="M203" s="20"/>
      <c r="N203" s="20"/>
      <c r="O203" s="20"/>
      <c r="P203" s="21"/>
      <c r="Q203" s="20"/>
      <c r="R203" s="20">
        <v>50</v>
      </c>
      <c r="S203" s="20">
        <v>50</v>
      </c>
      <c r="T203" s="20"/>
      <c r="U203" s="20"/>
      <c r="V203" s="20"/>
      <c r="W203" s="20"/>
    </row>
    <row r="204" ht="23.25" customHeight="1" spans="1:23">
      <c r="A204" s="16" t="s">
        <v>578</v>
      </c>
      <c r="B204" s="21" t="s">
        <v>644</v>
      </c>
      <c r="C204" s="16" t="s">
        <v>643</v>
      </c>
      <c r="D204" s="16" t="s">
        <v>55</v>
      </c>
      <c r="E204" s="16" t="s">
        <v>114</v>
      </c>
      <c r="F204" s="16" t="s">
        <v>115</v>
      </c>
      <c r="G204" s="16" t="s">
        <v>481</v>
      </c>
      <c r="H204" s="16" t="s">
        <v>284</v>
      </c>
      <c r="I204" s="20">
        <v>40</v>
      </c>
      <c r="J204" s="20"/>
      <c r="K204" s="20"/>
      <c r="L204" s="20"/>
      <c r="M204" s="20"/>
      <c r="N204" s="20"/>
      <c r="O204" s="20"/>
      <c r="P204" s="21"/>
      <c r="Q204" s="20"/>
      <c r="R204" s="20">
        <v>40</v>
      </c>
      <c r="S204" s="20">
        <v>40</v>
      </c>
      <c r="T204" s="20"/>
      <c r="U204" s="20"/>
      <c r="V204" s="20"/>
      <c r="W204" s="20"/>
    </row>
    <row r="205" ht="23.25" customHeight="1" spans="1:23">
      <c r="A205" s="16" t="s">
        <v>578</v>
      </c>
      <c r="B205" s="21" t="s">
        <v>644</v>
      </c>
      <c r="C205" s="16" t="s">
        <v>643</v>
      </c>
      <c r="D205" s="16" t="s">
        <v>55</v>
      </c>
      <c r="E205" s="16" t="s">
        <v>114</v>
      </c>
      <c r="F205" s="16" t="s">
        <v>115</v>
      </c>
      <c r="G205" s="16" t="s">
        <v>638</v>
      </c>
      <c r="H205" s="16" t="s">
        <v>289</v>
      </c>
      <c r="I205" s="20">
        <v>1</v>
      </c>
      <c r="J205" s="20"/>
      <c r="K205" s="20"/>
      <c r="L205" s="20"/>
      <c r="M205" s="20"/>
      <c r="N205" s="20"/>
      <c r="O205" s="20"/>
      <c r="P205" s="21"/>
      <c r="Q205" s="20"/>
      <c r="R205" s="20">
        <v>1</v>
      </c>
      <c r="S205" s="20">
        <v>1</v>
      </c>
      <c r="T205" s="20"/>
      <c r="U205" s="20"/>
      <c r="V205" s="20"/>
      <c r="W205" s="20"/>
    </row>
    <row r="206" ht="23.25" customHeight="1" spans="1:23">
      <c r="A206" s="16" t="s">
        <v>578</v>
      </c>
      <c r="B206" s="21" t="s">
        <v>644</v>
      </c>
      <c r="C206" s="16" t="s">
        <v>643</v>
      </c>
      <c r="D206" s="16" t="s">
        <v>55</v>
      </c>
      <c r="E206" s="16" t="s">
        <v>114</v>
      </c>
      <c r="F206" s="16" t="s">
        <v>115</v>
      </c>
      <c r="G206" s="16" t="s">
        <v>398</v>
      </c>
      <c r="H206" s="16" t="s">
        <v>291</v>
      </c>
      <c r="I206" s="20">
        <v>140</v>
      </c>
      <c r="J206" s="20"/>
      <c r="K206" s="20"/>
      <c r="L206" s="20"/>
      <c r="M206" s="20"/>
      <c r="N206" s="20"/>
      <c r="O206" s="20"/>
      <c r="P206" s="21"/>
      <c r="Q206" s="20"/>
      <c r="R206" s="20">
        <v>140</v>
      </c>
      <c r="S206" s="20">
        <v>140</v>
      </c>
      <c r="T206" s="20"/>
      <c r="U206" s="20"/>
      <c r="V206" s="20"/>
      <c r="W206" s="20"/>
    </row>
    <row r="207" ht="23.25" customHeight="1" spans="1:23">
      <c r="A207" s="16" t="s">
        <v>578</v>
      </c>
      <c r="B207" s="21" t="s">
        <v>644</v>
      </c>
      <c r="C207" s="16" t="s">
        <v>643</v>
      </c>
      <c r="D207" s="16" t="s">
        <v>55</v>
      </c>
      <c r="E207" s="16" t="s">
        <v>114</v>
      </c>
      <c r="F207" s="16" t="s">
        <v>115</v>
      </c>
      <c r="G207" s="16" t="s">
        <v>399</v>
      </c>
      <c r="H207" s="16" t="s">
        <v>294</v>
      </c>
      <c r="I207" s="20">
        <v>500</v>
      </c>
      <c r="J207" s="20"/>
      <c r="K207" s="20"/>
      <c r="L207" s="20"/>
      <c r="M207" s="20"/>
      <c r="N207" s="20"/>
      <c r="O207" s="20"/>
      <c r="P207" s="21"/>
      <c r="Q207" s="20"/>
      <c r="R207" s="20">
        <v>500</v>
      </c>
      <c r="S207" s="20">
        <v>500</v>
      </c>
      <c r="T207" s="20"/>
      <c r="U207" s="20"/>
      <c r="V207" s="20"/>
      <c r="W207" s="20"/>
    </row>
    <row r="208" ht="23.25" customHeight="1" spans="1:23">
      <c r="A208" s="16" t="s">
        <v>578</v>
      </c>
      <c r="B208" s="21" t="s">
        <v>644</v>
      </c>
      <c r="C208" s="16" t="s">
        <v>643</v>
      </c>
      <c r="D208" s="16" t="s">
        <v>55</v>
      </c>
      <c r="E208" s="16" t="s">
        <v>114</v>
      </c>
      <c r="F208" s="16" t="s">
        <v>115</v>
      </c>
      <c r="G208" s="16" t="s">
        <v>400</v>
      </c>
      <c r="H208" s="16" t="s">
        <v>296</v>
      </c>
      <c r="I208" s="20">
        <v>23</v>
      </c>
      <c r="J208" s="20"/>
      <c r="K208" s="20"/>
      <c r="L208" s="20"/>
      <c r="M208" s="20"/>
      <c r="N208" s="20"/>
      <c r="O208" s="20"/>
      <c r="P208" s="21"/>
      <c r="Q208" s="20"/>
      <c r="R208" s="20">
        <v>23</v>
      </c>
      <c r="S208" s="20">
        <v>23</v>
      </c>
      <c r="T208" s="20"/>
      <c r="U208" s="20"/>
      <c r="V208" s="20"/>
      <c r="W208" s="20"/>
    </row>
    <row r="209" ht="23.25" customHeight="1" spans="1:23">
      <c r="A209" s="16" t="s">
        <v>578</v>
      </c>
      <c r="B209" s="21" t="s">
        <v>644</v>
      </c>
      <c r="C209" s="16" t="s">
        <v>643</v>
      </c>
      <c r="D209" s="16" t="s">
        <v>55</v>
      </c>
      <c r="E209" s="16" t="s">
        <v>114</v>
      </c>
      <c r="F209" s="16" t="s">
        <v>115</v>
      </c>
      <c r="G209" s="16" t="s">
        <v>542</v>
      </c>
      <c r="H209" s="16" t="s">
        <v>298</v>
      </c>
      <c r="I209" s="20">
        <v>1000</v>
      </c>
      <c r="J209" s="20"/>
      <c r="K209" s="20"/>
      <c r="L209" s="20"/>
      <c r="M209" s="20"/>
      <c r="N209" s="20"/>
      <c r="O209" s="20"/>
      <c r="P209" s="21"/>
      <c r="Q209" s="20"/>
      <c r="R209" s="20">
        <v>1000</v>
      </c>
      <c r="S209" s="20">
        <v>1000</v>
      </c>
      <c r="T209" s="20"/>
      <c r="U209" s="20"/>
      <c r="V209" s="20"/>
      <c r="W209" s="20"/>
    </row>
    <row r="210" ht="23.25" customHeight="1" spans="1:23">
      <c r="A210" s="16" t="s">
        <v>578</v>
      </c>
      <c r="B210" s="21" t="s">
        <v>644</v>
      </c>
      <c r="C210" s="16" t="s">
        <v>643</v>
      </c>
      <c r="D210" s="16" t="s">
        <v>55</v>
      </c>
      <c r="E210" s="16" t="s">
        <v>114</v>
      </c>
      <c r="F210" s="16" t="s">
        <v>115</v>
      </c>
      <c r="G210" s="16" t="s">
        <v>463</v>
      </c>
      <c r="H210" s="16" t="s">
        <v>300</v>
      </c>
      <c r="I210" s="20">
        <v>50</v>
      </c>
      <c r="J210" s="20"/>
      <c r="K210" s="20"/>
      <c r="L210" s="20"/>
      <c r="M210" s="20"/>
      <c r="N210" s="20"/>
      <c r="O210" s="20"/>
      <c r="P210" s="21"/>
      <c r="Q210" s="20"/>
      <c r="R210" s="20">
        <v>50</v>
      </c>
      <c r="S210" s="20">
        <v>50</v>
      </c>
      <c r="T210" s="20"/>
      <c r="U210" s="20"/>
      <c r="V210" s="20"/>
      <c r="W210" s="20"/>
    </row>
    <row r="211" ht="23.25" customHeight="1" spans="1:23">
      <c r="A211" s="16" t="s">
        <v>578</v>
      </c>
      <c r="B211" s="21" t="s">
        <v>644</v>
      </c>
      <c r="C211" s="16" t="s">
        <v>643</v>
      </c>
      <c r="D211" s="16" t="s">
        <v>55</v>
      </c>
      <c r="E211" s="16" t="s">
        <v>114</v>
      </c>
      <c r="F211" s="16" t="s">
        <v>115</v>
      </c>
      <c r="G211" s="16" t="s">
        <v>482</v>
      </c>
      <c r="H211" s="16" t="s">
        <v>275</v>
      </c>
      <c r="I211" s="20">
        <v>1900</v>
      </c>
      <c r="J211" s="20"/>
      <c r="K211" s="20"/>
      <c r="L211" s="20"/>
      <c r="M211" s="20"/>
      <c r="N211" s="20"/>
      <c r="O211" s="20"/>
      <c r="P211" s="21"/>
      <c r="Q211" s="20"/>
      <c r="R211" s="20">
        <v>1900</v>
      </c>
      <c r="S211" s="20">
        <v>1900</v>
      </c>
      <c r="T211" s="20"/>
      <c r="U211" s="20"/>
      <c r="V211" s="20"/>
      <c r="W211" s="20"/>
    </row>
    <row r="212" ht="23.25" customHeight="1" spans="1:23">
      <c r="A212" s="16" t="s">
        <v>578</v>
      </c>
      <c r="B212" s="21" t="s">
        <v>644</v>
      </c>
      <c r="C212" s="16" t="s">
        <v>643</v>
      </c>
      <c r="D212" s="16" t="s">
        <v>55</v>
      </c>
      <c r="E212" s="16" t="s">
        <v>114</v>
      </c>
      <c r="F212" s="16" t="s">
        <v>115</v>
      </c>
      <c r="G212" s="16" t="s">
        <v>409</v>
      </c>
      <c r="H212" s="16" t="s">
        <v>263</v>
      </c>
      <c r="I212" s="20">
        <v>50</v>
      </c>
      <c r="J212" s="20"/>
      <c r="K212" s="20"/>
      <c r="L212" s="20"/>
      <c r="M212" s="20"/>
      <c r="N212" s="20"/>
      <c r="O212" s="20"/>
      <c r="P212" s="21"/>
      <c r="Q212" s="20"/>
      <c r="R212" s="20">
        <v>50</v>
      </c>
      <c r="S212" s="20">
        <v>50</v>
      </c>
      <c r="T212" s="20"/>
      <c r="U212" s="20"/>
      <c r="V212" s="20"/>
      <c r="W212" s="20"/>
    </row>
    <row r="213" ht="23.25" customHeight="1" spans="1:23">
      <c r="A213" s="16" t="s">
        <v>578</v>
      </c>
      <c r="B213" s="21" t="s">
        <v>644</v>
      </c>
      <c r="C213" s="16" t="s">
        <v>643</v>
      </c>
      <c r="D213" s="16" t="s">
        <v>55</v>
      </c>
      <c r="E213" s="16" t="s">
        <v>114</v>
      </c>
      <c r="F213" s="16" t="s">
        <v>115</v>
      </c>
      <c r="G213" s="16" t="s">
        <v>411</v>
      </c>
      <c r="H213" s="16" t="s">
        <v>266</v>
      </c>
      <c r="I213" s="20">
        <v>410</v>
      </c>
      <c r="J213" s="20"/>
      <c r="K213" s="20"/>
      <c r="L213" s="20"/>
      <c r="M213" s="20"/>
      <c r="N213" s="20"/>
      <c r="O213" s="20"/>
      <c r="P213" s="21"/>
      <c r="Q213" s="20"/>
      <c r="R213" s="20">
        <v>410</v>
      </c>
      <c r="S213" s="20">
        <v>410</v>
      </c>
      <c r="T213" s="20"/>
      <c r="U213" s="20"/>
      <c r="V213" s="20"/>
      <c r="W213" s="20"/>
    </row>
    <row r="214" ht="23.25" customHeight="1" spans="1:23">
      <c r="A214" s="16" t="s">
        <v>578</v>
      </c>
      <c r="B214" s="21" t="s">
        <v>644</v>
      </c>
      <c r="C214" s="16" t="s">
        <v>643</v>
      </c>
      <c r="D214" s="16" t="s">
        <v>55</v>
      </c>
      <c r="E214" s="16" t="s">
        <v>114</v>
      </c>
      <c r="F214" s="16" t="s">
        <v>115</v>
      </c>
      <c r="G214" s="16" t="s">
        <v>403</v>
      </c>
      <c r="H214" s="16" t="s">
        <v>272</v>
      </c>
      <c r="I214" s="20">
        <v>40</v>
      </c>
      <c r="J214" s="20"/>
      <c r="K214" s="20"/>
      <c r="L214" s="20"/>
      <c r="M214" s="20"/>
      <c r="N214" s="20"/>
      <c r="O214" s="20"/>
      <c r="P214" s="21"/>
      <c r="Q214" s="20"/>
      <c r="R214" s="20">
        <v>40</v>
      </c>
      <c r="S214" s="20">
        <v>40</v>
      </c>
      <c r="T214" s="20"/>
      <c r="U214" s="20"/>
      <c r="V214" s="20"/>
      <c r="W214" s="20"/>
    </row>
    <row r="215" ht="23.25" customHeight="1" spans="1:23">
      <c r="A215" s="16" t="s">
        <v>578</v>
      </c>
      <c r="B215" s="21" t="s">
        <v>644</v>
      </c>
      <c r="C215" s="16" t="s">
        <v>643</v>
      </c>
      <c r="D215" s="16" t="s">
        <v>55</v>
      </c>
      <c r="E215" s="16" t="s">
        <v>114</v>
      </c>
      <c r="F215" s="16" t="s">
        <v>115</v>
      </c>
      <c r="G215" s="16" t="s">
        <v>616</v>
      </c>
      <c r="H215" s="16" t="s">
        <v>306</v>
      </c>
      <c r="I215" s="20">
        <v>28170</v>
      </c>
      <c r="J215" s="20"/>
      <c r="K215" s="20"/>
      <c r="L215" s="20"/>
      <c r="M215" s="20"/>
      <c r="N215" s="20"/>
      <c r="O215" s="20"/>
      <c r="P215" s="21"/>
      <c r="Q215" s="20"/>
      <c r="R215" s="20">
        <v>28170</v>
      </c>
      <c r="S215" s="20">
        <v>28170</v>
      </c>
      <c r="T215" s="20"/>
      <c r="U215" s="20"/>
      <c r="V215" s="20"/>
      <c r="W215" s="20"/>
    </row>
    <row r="216" ht="23.25" customHeight="1" spans="1:23">
      <c r="A216" s="16" t="s">
        <v>578</v>
      </c>
      <c r="B216" s="21" t="s">
        <v>644</v>
      </c>
      <c r="C216" s="16" t="s">
        <v>643</v>
      </c>
      <c r="D216" s="16" t="s">
        <v>55</v>
      </c>
      <c r="E216" s="16" t="s">
        <v>114</v>
      </c>
      <c r="F216" s="16" t="s">
        <v>115</v>
      </c>
      <c r="G216" s="16" t="s">
        <v>484</v>
      </c>
      <c r="H216" s="16" t="s">
        <v>310</v>
      </c>
      <c r="I216" s="20">
        <v>400</v>
      </c>
      <c r="J216" s="20"/>
      <c r="K216" s="20"/>
      <c r="L216" s="20"/>
      <c r="M216" s="20"/>
      <c r="N216" s="20"/>
      <c r="O216" s="20"/>
      <c r="P216" s="21"/>
      <c r="Q216" s="20"/>
      <c r="R216" s="20">
        <v>400</v>
      </c>
      <c r="S216" s="20">
        <v>400</v>
      </c>
      <c r="T216" s="20"/>
      <c r="U216" s="20"/>
      <c r="V216" s="20"/>
      <c r="W216" s="20"/>
    </row>
    <row r="217" ht="23.25" customHeight="1" spans="1:23">
      <c r="A217" s="16" t="s">
        <v>578</v>
      </c>
      <c r="B217" s="21" t="s">
        <v>644</v>
      </c>
      <c r="C217" s="16" t="s">
        <v>643</v>
      </c>
      <c r="D217" s="16" t="s">
        <v>55</v>
      </c>
      <c r="E217" s="16" t="s">
        <v>114</v>
      </c>
      <c r="F217" s="16" t="s">
        <v>115</v>
      </c>
      <c r="G217" s="16" t="s">
        <v>582</v>
      </c>
      <c r="H217" s="16" t="s">
        <v>269</v>
      </c>
      <c r="I217" s="20">
        <v>200</v>
      </c>
      <c r="J217" s="20"/>
      <c r="K217" s="20"/>
      <c r="L217" s="20"/>
      <c r="M217" s="20"/>
      <c r="N217" s="20"/>
      <c r="O217" s="20"/>
      <c r="P217" s="21"/>
      <c r="Q217" s="20"/>
      <c r="R217" s="20">
        <v>200</v>
      </c>
      <c r="S217" s="20">
        <v>200</v>
      </c>
      <c r="T217" s="20"/>
      <c r="U217" s="20"/>
      <c r="V217" s="20"/>
      <c r="W217" s="20"/>
    </row>
    <row r="218" ht="23.25" customHeight="1" spans="1:23">
      <c r="A218" s="16" t="s">
        <v>578</v>
      </c>
      <c r="B218" s="21" t="s">
        <v>644</v>
      </c>
      <c r="C218" s="16" t="s">
        <v>643</v>
      </c>
      <c r="D218" s="16" t="s">
        <v>55</v>
      </c>
      <c r="E218" s="16" t="s">
        <v>114</v>
      </c>
      <c r="F218" s="16" t="s">
        <v>115</v>
      </c>
      <c r="G218" s="16" t="s">
        <v>413</v>
      </c>
      <c r="H218" s="16" t="s">
        <v>313</v>
      </c>
      <c r="I218" s="20">
        <v>200</v>
      </c>
      <c r="J218" s="20"/>
      <c r="K218" s="20"/>
      <c r="L218" s="20"/>
      <c r="M218" s="20"/>
      <c r="N218" s="20"/>
      <c r="O218" s="20"/>
      <c r="P218" s="21"/>
      <c r="Q218" s="20"/>
      <c r="R218" s="20">
        <v>200</v>
      </c>
      <c r="S218" s="20">
        <v>200</v>
      </c>
      <c r="T218" s="20"/>
      <c r="U218" s="20"/>
      <c r="V218" s="20"/>
      <c r="W218" s="20"/>
    </row>
    <row r="219" ht="23.25" customHeight="1" spans="1:23">
      <c r="A219" s="16" t="s">
        <v>578</v>
      </c>
      <c r="B219" s="21" t="s">
        <v>644</v>
      </c>
      <c r="C219" s="16" t="s">
        <v>643</v>
      </c>
      <c r="D219" s="16" t="s">
        <v>55</v>
      </c>
      <c r="E219" s="16" t="s">
        <v>114</v>
      </c>
      <c r="F219" s="16" t="s">
        <v>115</v>
      </c>
      <c r="G219" s="16" t="s">
        <v>415</v>
      </c>
      <c r="H219" s="16" t="s">
        <v>315</v>
      </c>
      <c r="I219" s="20">
        <v>50</v>
      </c>
      <c r="J219" s="20"/>
      <c r="K219" s="20"/>
      <c r="L219" s="20"/>
      <c r="M219" s="20"/>
      <c r="N219" s="20"/>
      <c r="O219" s="20"/>
      <c r="P219" s="21"/>
      <c r="Q219" s="20"/>
      <c r="R219" s="20">
        <v>50</v>
      </c>
      <c r="S219" s="20">
        <v>50</v>
      </c>
      <c r="T219" s="20"/>
      <c r="U219" s="20"/>
      <c r="V219" s="20"/>
      <c r="W219" s="20"/>
    </row>
    <row r="220" ht="23.25" customHeight="1" spans="1:23">
      <c r="A220" s="16" t="s">
        <v>578</v>
      </c>
      <c r="B220" s="21" t="s">
        <v>644</v>
      </c>
      <c r="C220" s="16" t="s">
        <v>643</v>
      </c>
      <c r="D220" s="16" t="s">
        <v>55</v>
      </c>
      <c r="E220" s="16" t="s">
        <v>114</v>
      </c>
      <c r="F220" s="16" t="s">
        <v>115</v>
      </c>
      <c r="G220" s="16" t="s">
        <v>417</v>
      </c>
      <c r="H220" s="16" t="s">
        <v>274</v>
      </c>
      <c r="I220" s="20">
        <v>25</v>
      </c>
      <c r="J220" s="20"/>
      <c r="K220" s="20"/>
      <c r="L220" s="20"/>
      <c r="M220" s="20"/>
      <c r="N220" s="20"/>
      <c r="O220" s="20"/>
      <c r="P220" s="21"/>
      <c r="Q220" s="20"/>
      <c r="R220" s="20">
        <v>25</v>
      </c>
      <c r="S220" s="20">
        <v>25</v>
      </c>
      <c r="T220" s="20"/>
      <c r="U220" s="20"/>
      <c r="V220" s="20"/>
      <c r="W220" s="20"/>
    </row>
    <row r="221" ht="23.25" customHeight="1" spans="1:23">
      <c r="A221" s="16" t="s">
        <v>578</v>
      </c>
      <c r="B221" s="21" t="s">
        <v>644</v>
      </c>
      <c r="C221" s="16" t="s">
        <v>643</v>
      </c>
      <c r="D221" s="16" t="s">
        <v>55</v>
      </c>
      <c r="E221" s="16" t="s">
        <v>114</v>
      </c>
      <c r="F221" s="16" t="s">
        <v>115</v>
      </c>
      <c r="G221" s="16" t="s">
        <v>645</v>
      </c>
      <c r="H221" s="16" t="s">
        <v>320</v>
      </c>
      <c r="I221" s="20">
        <v>1</v>
      </c>
      <c r="J221" s="20"/>
      <c r="K221" s="20"/>
      <c r="L221" s="20"/>
      <c r="M221" s="20"/>
      <c r="N221" s="20"/>
      <c r="O221" s="20"/>
      <c r="P221" s="21"/>
      <c r="Q221" s="20"/>
      <c r="R221" s="20">
        <v>1</v>
      </c>
      <c r="S221" s="20">
        <v>1</v>
      </c>
      <c r="T221" s="20"/>
      <c r="U221" s="20"/>
      <c r="V221" s="20"/>
      <c r="W221" s="20"/>
    </row>
    <row r="222" ht="23.25" customHeight="1" spans="1:23">
      <c r="A222" s="16" t="s">
        <v>578</v>
      </c>
      <c r="B222" s="21" t="s">
        <v>644</v>
      </c>
      <c r="C222" s="16" t="s">
        <v>643</v>
      </c>
      <c r="D222" s="16" t="s">
        <v>55</v>
      </c>
      <c r="E222" s="16" t="s">
        <v>114</v>
      </c>
      <c r="F222" s="16" t="s">
        <v>115</v>
      </c>
      <c r="G222" s="16" t="s">
        <v>464</v>
      </c>
      <c r="H222" s="16" t="s">
        <v>278</v>
      </c>
      <c r="I222" s="20">
        <v>3500</v>
      </c>
      <c r="J222" s="20"/>
      <c r="K222" s="20"/>
      <c r="L222" s="20"/>
      <c r="M222" s="20"/>
      <c r="N222" s="20"/>
      <c r="O222" s="20"/>
      <c r="P222" s="21"/>
      <c r="Q222" s="20"/>
      <c r="R222" s="20">
        <v>3500</v>
      </c>
      <c r="S222" s="20">
        <v>3500</v>
      </c>
      <c r="T222" s="20"/>
      <c r="U222" s="20"/>
      <c r="V222" s="20"/>
      <c r="W222" s="20"/>
    </row>
    <row r="223" ht="23.25" customHeight="1" spans="1:23">
      <c r="A223" s="16" t="s">
        <v>578</v>
      </c>
      <c r="B223" s="21" t="s">
        <v>644</v>
      </c>
      <c r="C223" s="16" t="s">
        <v>643</v>
      </c>
      <c r="D223" s="16" t="s">
        <v>55</v>
      </c>
      <c r="E223" s="16" t="s">
        <v>114</v>
      </c>
      <c r="F223" s="16" t="s">
        <v>115</v>
      </c>
      <c r="G223" s="16" t="s">
        <v>618</v>
      </c>
      <c r="H223" s="16" t="s">
        <v>332</v>
      </c>
      <c r="I223" s="20">
        <v>9050</v>
      </c>
      <c r="J223" s="20"/>
      <c r="K223" s="20"/>
      <c r="L223" s="20"/>
      <c r="M223" s="20"/>
      <c r="N223" s="20"/>
      <c r="O223" s="20"/>
      <c r="P223" s="21"/>
      <c r="Q223" s="20"/>
      <c r="R223" s="20">
        <v>9050</v>
      </c>
      <c r="S223" s="20">
        <v>9050</v>
      </c>
      <c r="T223" s="20"/>
      <c r="U223" s="20"/>
      <c r="V223" s="20"/>
      <c r="W223" s="20"/>
    </row>
    <row r="224" ht="23.25" customHeight="1" spans="1:23">
      <c r="A224" s="16" t="s">
        <v>578</v>
      </c>
      <c r="B224" s="21" t="s">
        <v>644</v>
      </c>
      <c r="C224" s="16" t="s">
        <v>643</v>
      </c>
      <c r="D224" s="16" t="s">
        <v>55</v>
      </c>
      <c r="E224" s="16" t="s">
        <v>114</v>
      </c>
      <c r="F224" s="16" t="s">
        <v>115</v>
      </c>
      <c r="G224" s="16" t="s">
        <v>588</v>
      </c>
      <c r="H224" s="16" t="s">
        <v>80</v>
      </c>
      <c r="I224" s="20">
        <v>400</v>
      </c>
      <c r="J224" s="20"/>
      <c r="K224" s="20"/>
      <c r="L224" s="20"/>
      <c r="M224" s="20"/>
      <c r="N224" s="20"/>
      <c r="O224" s="20"/>
      <c r="P224" s="21"/>
      <c r="Q224" s="20"/>
      <c r="R224" s="20">
        <v>400</v>
      </c>
      <c r="S224" s="20">
        <v>400</v>
      </c>
      <c r="T224" s="20"/>
      <c r="U224" s="20"/>
      <c r="V224" s="20"/>
      <c r="W224" s="20"/>
    </row>
    <row r="225" ht="23.25" customHeight="1" spans="1:23">
      <c r="A225" s="16"/>
      <c r="B225" s="21"/>
      <c r="C225" s="16" t="s">
        <v>646</v>
      </c>
      <c r="D225" s="16"/>
      <c r="E225" s="16"/>
      <c r="F225" s="16"/>
      <c r="G225" s="16"/>
      <c r="H225" s="16"/>
      <c r="I225" s="20">
        <v>15</v>
      </c>
      <c r="J225" s="20">
        <v>15</v>
      </c>
      <c r="K225" s="20">
        <v>15</v>
      </c>
      <c r="L225" s="20"/>
      <c r="M225" s="20"/>
      <c r="N225" s="20"/>
      <c r="O225" s="20"/>
      <c r="P225" s="21"/>
      <c r="Q225" s="20"/>
      <c r="R225" s="20"/>
      <c r="S225" s="20"/>
      <c r="T225" s="20"/>
      <c r="U225" s="20"/>
      <c r="V225" s="20"/>
      <c r="W225" s="20"/>
    </row>
    <row r="226" ht="23.25" customHeight="1" spans="1:23">
      <c r="A226" s="16" t="s">
        <v>578</v>
      </c>
      <c r="B226" s="21" t="s">
        <v>647</v>
      </c>
      <c r="C226" s="16" t="s">
        <v>646</v>
      </c>
      <c r="D226" s="16" t="s">
        <v>57</v>
      </c>
      <c r="E226" s="16" t="s">
        <v>138</v>
      </c>
      <c r="F226" s="16" t="s">
        <v>139</v>
      </c>
      <c r="G226" s="16" t="s">
        <v>433</v>
      </c>
      <c r="H226" s="16" t="s">
        <v>325</v>
      </c>
      <c r="I226" s="20">
        <v>15</v>
      </c>
      <c r="J226" s="20">
        <v>15</v>
      </c>
      <c r="K226" s="20">
        <v>15</v>
      </c>
      <c r="L226" s="20"/>
      <c r="M226" s="20"/>
      <c r="N226" s="20"/>
      <c r="O226" s="20"/>
      <c r="P226" s="21"/>
      <c r="Q226" s="20"/>
      <c r="R226" s="20"/>
      <c r="S226" s="20"/>
      <c r="T226" s="20"/>
      <c r="U226" s="20"/>
      <c r="V226" s="20"/>
      <c r="W226" s="20"/>
    </row>
    <row r="227" ht="23.25" customHeight="1" spans="1:23">
      <c r="A227" s="16"/>
      <c r="B227" s="21"/>
      <c r="C227" s="16" t="s">
        <v>648</v>
      </c>
      <c r="D227" s="16"/>
      <c r="E227" s="16"/>
      <c r="F227" s="16"/>
      <c r="G227" s="16"/>
      <c r="H227" s="16"/>
      <c r="I227" s="20">
        <v>11018.172</v>
      </c>
      <c r="J227" s="20"/>
      <c r="K227" s="20"/>
      <c r="L227" s="20"/>
      <c r="M227" s="20"/>
      <c r="N227" s="20"/>
      <c r="O227" s="20"/>
      <c r="P227" s="21"/>
      <c r="Q227" s="20"/>
      <c r="R227" s="20">
        <v>11018.172</v>
      </c>
      <c r="S227" s="20">
        <v>11018.172</v>
      </c>
      <c r="T227" s="20"/>
      <c r="U227" s="20"/>
      <c r="V227" s="20"/>
      <c r="W227" s="20"/>
    </row>
    <row r="228" ht="23.25" customHeight="1" spans="1:23">
      <c r="A228" s="16" t="s">
        <v>578</v>
      </c>
      <c r="B228" s="21" t="s">
        <v>649</v>
      </c>
      <c r="C228" s="16" t="s">
        <v>648</v>
      </c>
      <c r="D228" s="16" t="s">
        <v>57</v>
      </c>
      <c r="E228" s="16" t="s">
        <v>118</v>
      </c>
      <c r="F228" s="16" t="s">
        <v>119</v>
      </c>
      <c r="G228" s="16" t="s">
        <v>401</v>
      </c>
      <c r="H228" s="16" t="s">
        <v>283</v>
      </c>
      <c r="I228" s="20">
        <v>11</v>
      </c>
      <c r="J228" s="20"/>
      <c r="K228" s="20"/>
      <c r="L228" s="20"/>
      <c r="M228" s="20"/>
      <c r="N228" s="20"/>
      <c r="O228" s="20"/>
      <c r="P228" s="21"/>
      <c r="Q228" s="20"/>
      <c r="R228" s="20">
        <v>11</v>
      </c>
      <c r="S228" s="20">
        <v>11</v>
      </c>
      <c r="T228" s="20"/>
      <c r="U228" s="20"/>
      <c r="V228" s="20"/>
      <c r="W228" s="20"/>
    </row>
    <row r="229" ht="23.25" customHeight="1" spans="1:23">
      <c r="A229" s="16" t="s">
        <v>578</v>
      </c>
      <c r="B229" s="21" t="s">
        <v>649</v>
      </c>
      <c r="C229" s="16" t="s">
        <v>648</v>
      </c>
      <c r="D229" s="16" t="s">
        <v>57</v>
      </c>
      <c r="E229" s="16" t="s">
        <v>118</v>
      </c>
      <c r="F229" s="16" t="s">
        <v>119</v>
      </c>
      <c r="G229" s="16" t="s">
        <v>481</v>
      </c>
      <c r="H229" s="16" t="s">
        <v>284</v>
      </c>
      <c r="I229" s="20">
        <v>31.99</v>
      </c>
      <c r="J229" s="20"/>
      <c r="K229" s="20"/>
      <c r="L229" s="20"/>
      <c r="M229" s="20"/>
      <c r="N229" s="20"/>
      <c r="O229" s="20"/>
      <c r="P229" s="21"/>
      <c r="Q229" s="20"/>
      <c r="R229" s="20">
        <v>31.99</v>
      </c>
      <c r="S229" s="20">
        <v>31.99</v>
      </c>
      <c r="T229" s="20"/>
      <c r="U229" s="20"/>
      <c r="V229" s="20"/>
      <c r="W229" s="20"/>
    </row>
    <row r="230" ht="23.25" customHeight="1" spans="1:23">
      <c r="A230" s="16" t="s">
        <v>578</v>
      </c>
      <c r="B230" s="21" t="s">
        <v>649</v>
      </c>
      <c r="C230" s="16" t="s">
        <v>648</v>
      </c>
      <c r="D230" s="16" t="s">
        <v>57</v>
      </c>
      <c r="E230" s="16" t="s">
        <v>118</v>
      </c>
      <c r="F230" s="16" t="s">
        <v>119</v>
      </c>
      <c r="G230" s="16" t="s">
        <v>398</v>
      </c>
      <c r="H230" s="16" t="s">
        <v>291</v>
      </c>
      <c r="I230" s="20">
        <v>51</v>
      </c>
      <c r="J230" s="20"/>
      <c r="K230" s="20"/>
      <c r="L230" s="20"/>
      <c r="M230" s="20"/>
      <c r="N230" s="20"/>
      <c r="O230" s="20"/>
      <c r="P230" s="21"/>
      <c r="Q230" s="20"/>
      <c r="R230" s="20">
        <v>51</v>
      </c>
      <c r="S230" s="20">
        <v>51</v>
      </c>
      <c r="T230" s="20"/>
      <c r="U230" s="20"/>
      <c r="V230" s="20"/>
      <c r="W230" s="20"/>
    </row>
    <row r="231" ht="23.25" customHeight="1" spans="1:23">
      <c r="A231" s="16" t="s">
        <v>578</v>
      </c>
      <c r="B231" s="21" t="s">
        <v>649</v>
      </c>
      <c r="C231" s="16" t="s">
        <v>648</v>
      </c>
      <c r="D231" s="16" t="s">
        <v>57</v>
      </c>
      <c r="E231" s="16" t="s">
        <v>118</v>
      </c>
      <c r="F231" s="16" t="s">
        <v>119</v>
      </c>
      <c r="G231" s="16" t="s">
        <v>399</v>
      </c>
      <c r="H231" s="16" t="s">
        <v>294</v>
      </c>
      <c r="I231" s="20">
        <v>90</v>
      </c>
      <c r="J231" s="20"/>
      <c r="K231" s="20"/>
      <c r="L231" s="20"/>
      <c r="M231" s="20"/>
      <c r="N231" s="20"/>
      <c r="O231" s="20"/>
      <c r="P231" s="21"/>
      <c r="Q231" s="20"/>
      <c r="R231" s="20">
        <v>90</v>
      </c>
      <c r="S231" s="20">
        <v>90</v>
      </c>
      <c r="T231" s="20"/>
      <c r="U231" s="20"/>
      <c r="V231" s="20"/>
      <c r="W231" s="20"/>
    </row>
    <row r="232" ht="23.25" customHeight="1" spans="1:23">
      <c r="A232" s="16" t="s">
        <v>578</v>
      </c>
      <c r="B232" s="21" t="s">
        <v>649</v>
      </c>
      <c r="C232" s="16" t="s">
        <v>648</v>
      </c>
      <c r="D232" s="16" t="s">
        <v>57</v>
      </c>
      <c r="E232" s="16" t="s">
        <v>118</v>
      </c>
      <c r="F232" s="16" t="s">
        <v>119</v>
      </c>
      <c r="G232" s="16" t="s">
        <v>400</v>
      </c>
      <c r="H232" s="16" t="s">
        <v>296</v>
      </c>
      <c r="I232" s="20">
        <v>37</v>
      </c>
      <c r="J232" s="20"/>
      <c r="K232" s="20"/>
      <c r="L232" s="20"/>
      <c r="M232" s="20"/>
      <c r="N232" s="20"/>
      <c r="O232" s="20"/>
      <c r="P232" s="21"/>
      <c r="Q232" s="20"/>
      <c r="R232" s="20">
        <v>37</v>
      </c>
      <c r="S232" s="20">
        <v>37</v>
      </c>
      <c r="T232" s="20"/>
      <c r="U232" s="20"/>
      <c r="V232" s="20"/>
      <c r="W232" s="20"/>
    </row>
    <row r="233" ht="23.25" customHeight="1" spans="1:23">
      <c r="A233" s="16" t="s">
        <v>578</v>
      </c>
      <c r="B233" s="21" t="s">
        <v>649</v>
      </c>
      <c r="C233" s="16" t="s">
        <v>648</v>
      </c>
      <c r="D233" s="16" t="s">
        <v>57</v>
      </c>
      <c r="E233" s="16" t="s">
        <v>118</v>
      </c>
      <c r="F233" s="16" t="s">
        <v>119</v>
      </c>
      <c r="G233" s="16" t="s">
        <v>542</v>
      </c>
      <c r="H233" s="16" t="s">
        <v>298</v>
      </c>
      <c r="I233" s="20">
        <v>245</v>
      </c>
      <c r="J233" s="20"/>
      <c r="K233" s="20"/>
      <c r="L233" s="20"/>
      <c r="M233" s="20"/>
      <c r="N233" s="20"/>
      <c r="O233" s="20"/>
      <c r="P233" s="21"/>
      <c r="Q233" s="20"/>
      <c r="R233" s="20">
        <v>245</v>
      </c>
      <c r="S233" s="20">
        <v>245</v>
      </c>
      <c r="T233" s="20"/>
      <c r="U233" s="20"/>
      <c r="V233" s="20"/>
      <c r="W233" s="20"/>
    </row>
    <row r="234" ht="23.25" customHeight="1" spans="1:23">
      <c r="A234" s="16" t="s">
        <v>578</v>
      </c>
      <c r="B234" s="21" t="s">
        <v>649</v>
      </c>
      <c r="C234" s="16" t="s">
        <v>648</v>
      </c>
      <c r="D234" s="16" t="s">
        <v>57</v>
      </c>
      <c r="E234" s="16" t="s">
        <v>118</v>
      </c>
      <c r="F234" s="16" t="s">
        <v>119</v>
      </c>
      <c r="G234" s="16" t="s">
        <v>463</v>
      </c>
      <c r="H234" s="16" t="s">
        <v>300</v>
      </c>
      <c r="I234" s="20">
        <v>22.4</v>
      </c>
      <c r="J234" s="20"/>
      <c r="K234" s="20"/>
      <c r="L234" s="20"/>
      <c r="M234" s="20"/>
      <c r="N234" s="20"/>
      <c r="O234" s="20"/>
      <c r="P234" s="21"/>
      <c r="Q234" s="20"/>
      <c r="R234" s="20">
        <v>22.4</v>
      </c>
      <c r="S234" s="20">
        <v>22.4</v>
      </c>
      <c r="T234" s="20"/>
      <c r="U234" s="20"/>
      <c r="V234" s="20"/>
      <c r="W234" s="20"/>
    </row>
    <row r="235" ht="23.25" customHeight="1" spans="1:23">
      <c r="A235" s="16" t="s">
        <v>578</v>
      </c>
      <c r="B235" s="21" t="s">
        <v>649</v>
      </c>
      <c r="C235" s="16" t="s">
        <v>648</v>
      </c>
      <c r="D235" s="16" t="s">
        <v>57</v>
      </c>
      <c r="E235" s="16" t="s">
        <v>118</v>
      </c>
      <c r="F235" s="16" t="s">
        <v>119</v>
      </c>
      <c r="G235" s="16" t="s">
        <v>482</v>
      </c>
      <c r="H235" s="16" t="s">
        <v>275</v>
      </c>
      <c r="I235" s="20">
        <v>746.422</v>
      </c>
      <c r="J235" s="20"/>
      <c r="K235" s="20"/>
      <c r="L235" s="20"/>
      <c r="M235" s="20"/>
      <c r="N235" s="20"/>
      <c r="O235" s="20"/>
      <c r="P235" s="21"/>
      <c r="Q235" s="20"/>
      <c r="R235" s="20">
        <v>746.422</v>
      </c>
      <c r="S235" s="20">
        <v>746.422</v>
      </c>
      <c r="T235" s="20"/>
      <c r="U235" s="20"/>
      <c r="V235" s="20"/>
      <c r="W235" s="20"/>
    </row>
    <row r="236" ht="23.25" customHeight="1" spans="1:23">
      <c r="A236" s="16" t="s">
        <v>578</v>
      </c>
      <c r="B236" s="21" t="s">
        <v>649</v>
      </c>
      <c r="C236" s="16" t="s">
        <v>648</v>
      </c>
      <c r="D236" s="16" t="s">
        <v>57</v>
      </c>
      <c r="E236" s="16" t="s">
        <v>118</v>
      </c>
      <c r="F236" s="16" t="s">
        <v>119</v>
      </c>
      <c r="G236" s="16" t="s">
        <v>411</v>
      </c>
      <c r="H236" s="16" t="s">
        <v>266</v>
      </c>
      <c r="I236" s="20">
        <v>193.6</v>
      </c>
      <c r="J236" s="20"/>
      <c r="K236" s="20"/>
      <c r="L236" s="20"/>
      <c r="M236" s="20"/>
      <c r="N236" s="20"/>
      <c r="O236" s="20"/>
      <c r="P236" s="21"/>
      <c r="Q236" s="20"/>
      <c r="R236" s="20">
        <v>193.6</v>
      </c>
      <c r="S236" s="20">
        <v>193.6</v>
      </c>
      <c r="T236" s="20"/>
      <c r="U236" s="20"/>
      <c r="V236" s="20"/>
      <c r="W236" s="20"/>
    </row>
    <row r="237" ht="23.25" customHeight="1" spans="1:23">
      <c r="A237" s="16" t="s">
        <v>578</v>
      </c>
      <c r="B237" s="21" t="s">
        <v>649</v>
      </c>
      <c r="C237" s="16" t="s">
        <v>648</v>
      </c>
      <c r="D237" s="16" t="s">
        <v>57</v>
      </c>
      <c r="E237" s="16" t="s">
        <v>118</v>
      </c>
      <c r="F237" s="16" t="s">
        <v>119</v>
      </c>
      <c r="G237" s="16" t="s">
        <v>403</v>
      </c>
      <c r="H237" s="16" t="s">
        <v>272</v>
      </c>
      <c r="I237" s="20">
        <v>3</v>
      </c>
      <c r="J237" s="20"/>
      <c r="K237" s="20"/>
      <c r="L237" s="20"/>
      <c r="M237" s="20"/>
      <c r="N237" s="20"/>
      <c r="O237" s="20"/>
      <c r="P237" s="21"/>
      <c r="Q237" s="20"/>
      <c r="R237" s="20">
        <v>3</v>
      </c>
      <c r="S237" s="20">
        <v>3</v>
      </c>
      <c r="T237" s="20"/>
      <c r="U237" s="20"/>
      <c r="V237" s="20"/>
      <c r="W237" s="20"/>
    </row>
    <row r="238" ht="23.25" customHeight="1" spans="1:23">
      <c r="A238" s="16" t="s">
        <v>578</v>
      </c>
      <c r="B238" s="21" t="s">
        <v>649</v>
      </c>
      <c r="C238" s="16" t="s">
        <v>648</v>
      </c>
      <c r="D238" s="16" t="s">
        <v>57</v>
      </c>
      <c r="E238" s="16" t="s">
        <v>118</v>
      </c>
      <c r="F238" s="16" t="s">
        <v>119</v>
      </c>
      <c r="G238" s="16" t="s">
        <v>616</v>
      </c>
      <c r="H238" s="16" t="s">
        <v>306</v>
      </c>
      <c r="I238" s="20">
        <v>3695.04</v>
      </c>
      <c r="J238" s="20"/>
      <c r="K238" s="20"/>
      <c r="L238" s="20"/>
      <c r="M238" s="20"/>
      <c r="N238" s="20"/>
      <c r="O238" s="20"/>
      <c r="P238" s="21"/>
      <c r="Q238" s="20"/>
      <c r="R238" s="20">
        <v>3695.04</v>
      </c>
      <c r="S238" s="20">
        <v>3695.04</v>
      </c>
      <c r="T238" s="20"/>
      <c r="U238" s="20"/>
      <c r="V238" s="20"/>
      <c r="W238" s="20"/>
    </row>
    <row r="239" ht="23.25" customHeight="1" spans="1:23">
      <c r="A239" s="16" t="s">
        <v>578</v>
      </c>
      <c r="B239" s="21" t="s">
        <v>649</v>
      </c>
      <c r="C239" s="16" t="s">
        <v>648</v>
      </c>
      <c r="D239" s="16" t="s">
        <v>57</v>
      </c>
      <c r="E239" s="16" t="s">
        <v>118</v>
      </c>
      <c r="F239" s="16" t="s">
        <v>119</v>
      </c>
      <c r="G239" s="16" t="s">
        <v>484</v>
      </c>
      <c r="H239" s="16" t="s">
        <v>310</v>
      </c>
      <c r="I239" s="20">
        <v>10</v>
      </c>
      <c r="J239" s="20"/>
      <c r="K239" s="20"/>
      <c r="L239" s="20"/>
      <c r="M239" s="20"/>
      <c r="N239" s="20"/>
      <c r="O239" s="20"/>
      <c r="P239" s="21"/>
      <c r="Q239" s="20"/>
      <c r="R239" s="20">
        <v>10</v>
      </c>
      <c r="S239" s="20">
        <v>10</v>
      </c>
      <c r="T239" s="20"/>
      <c r="U239" s="20"/>
      <c r="V239" s="20"/>
      <c r="W239" s="20"/>
    </row>
    <row r="240" ht="23.25" customHeight="1" spans="1:23">
      <c r="A240" s="16" t="s">
        <v>578</v>
      </c>
      <c r="B240" s="21" t="s">
        <v>649</v>
      </c>
      <c r="C240" s="16" t="s">
        <v>648</v>
      </c>
      <c r="D240" s="16" t="s">
        <v>57</v>
      </c>
      <c r="E240" s="16" t="s">
        <v>118</v>
      </c>
      <c r="F240" s="16" t="s">
        <v>119</v>
      </c>
      <c r="G240" s="16" t="s">
        <v>582</v>
      </c>
      <c r="H240" s="16" t="s">
        <v>269</v>
      </c>
      <c r="I240" s="20">
        <v>17</v>
      </c>
      <c r="J240" s="20"/>
      <c r="K240" s="20"/>
      <c r="L240" s="20"/>
      <c r="M240" s="20"/>
      <c r="N240" s="20"/>
      <c r="O240" s="20"/>
      <c r="P240" s="21"/>
      <c r="Q240" s="20"/>
      <c r="R240" s="20">
        <v>17</v>
      </c>
      <c r="S240" s="20">
        <v>17</v>
      </c>
      <c r="T240" s="20"/>
      <c r="U240" s="20"/>
      <c r="V240" s="20"/>
      <c r="W240" s="20"/>
    </row>
    <row r="241" ht="23.25" customHeight="1" spans="1:23">
      <c r="A241" s="16" t="s">
        <v>578</v>
      </c>
      <c r="B241" s="21" t="s">
        <v>649</v>
      </c>
      <c r="C241" s="16" t="s">
        <v>648</v>
      </c>
      <c r="D241" s="16" t="s">
        <v>57</v>
      </c>
      <c r="E241" s="16" t="s">
        <v>118</v>
      </c>
      <c r="F241" s="16" t="s">
        <v>119</v>
      </c>
      <c r="G241" s="16" t="s">
        <v>413</v>
      </c>
      <c r="H241" s="16" t="s">
        <v>313</v>
      </c>
      <c r="I241" s="20">
        <v>52.3</v>
      </c>
      <c r="J241" s="20"/>
      <c r="K241" s="20"/>
      <c r="L241" s="20"/>
      <c r="M241" s="20"/>
      <c r="N241" s="20"/>
      <c r="O241" s="20"/>
      <c r="P241" s="21"/>
      <c r="Q241" s="20"/>
      <c r="R241" s="20">
        <v>52.3</v>
      </c>
      <c r="S241" s="20">
        <v>52.3</v>
      </c>
      <c r="T241" s="20"/>
      <c r="U241" s="20"/>
      <c r="V241" s="20"/>
      <c r="W241" s="20"/>
    </row>
    <row r="242" ht="23.25" customHeight="1" spans="1:23">
      <c r="A242" s="16" t="s">
        <v>578</v>
      </c>
      <c r="B242" s="21" t="s">
        <v>649</v>
      </c>
      <c r="C242" s="16" t="s">
        <v>648</v>
      </c>
      <c r="D242" s="16" t="s">
        <v>57</v>
      </c>
      <c r="E242" s="16" t="s">
        <v>118</v>
      </c>
      <c r="F242" s="16" t="s">
        <v>119</v>
      </c>
      <c r="G242" s="16" t="s">
        <v>417</v>
      </c>
      <c r="H242" s="16" t="s">
        <v>274</v>
      </c>
      <c r="I242" s="20">
        <v>18</v>
      </c>
      <c r="J242" s="20"/>
      <c r="K242" s="20"/>
      <c r="L242" s="20"/>
      <c r="M242" s="20"/>
      <c r="N242" s="20"/>
      <c r="O242" s="20"/>
      <c r="P242" s="21"/>
      <c r="Q242" s="20"/>
      <c r="R242" s="20">
        <v>18</v>
      </c>
      <c r="S242" s="20">
        <v>18</v>
      </c>
      <c r="T242" s="20"/>
      <c r="U242" s="20"/>
      <c r="V242" s="20"/>
      <c r="W242" s="20"/>
    </row>
    <row r="243" ht="23.25" customHeight="1" spans="1:23">
      <c r="A243" s="16" t="s">
        <v>578</v>
      </c>
      <c r="B243" s="21" t="s">
        <v>649</v>
      </c>
      <c r="C243" s="16" t="s">
        <v>648</v>
      </c>
      <c r="D243" s="16" t="s">
        <v>57</v>
      </c>
      <c r="E243" s="16" t="s">
        <v>118</v>
      </c>
      <c r="F243" s="16" t="s">
        <v>119</v>
      </c>
      <c r="G243" s="16" t="s">
        <v>645</v>
      </c>
      <c r="H243" s="16" t="s">
        <v>320</v>
      </c>
      <c r="I243" s="20">
        <v>2</v>
      </c>
      <c r="J243" s="20"/>
      <c r="K243" s="20"/>
      <c r="L243" s="20"/>
      <c r="M243" s="20"/>
      <c r="N243" s="20"/>
      <c r="O243" s="20"/>
      <c r="P243" s="21"/>
      <c r="Q243" s="20"/>
      <c r="R243" s="20">
        <v>2</v>
      </c>
      <c r="S243" s="20">
        <v>2</v>
      </c>
      <c r="T243" s="20"/>
      <c r="U243" s="20"/>
      <c r="V243" s="20"/>
      <c r="W243" s="20"/>
    </row>
    <row r="244" ht="23.25" customHeight="1" spans="1:23">
      <c r="A244" s="16" t="s">
        <v>578</v>
      </c>
      <c r="B244" s="21" t="s">
        <v>649</v>
      </c>
      <c r="C244" s="16" t="s">
        <v>648</v>
      </c>
      <c r="D244" s="16" t="s">
        <v>57</v>
      </c>
      <c r="E244" s="16" t="s">
        <v>118</v>
      </c>
      <c r="F244" s="16" t="s">
        <v>119</v>
      </c>
      <c r="G244" s="16" t="s">
        <v>464</v>
      </c>
      <c r="H244" s="16" t="s">
        <v>278</v>
      </c>
      <c r="I244" s="20">
        <v>42.56</v>
      </c>
      <c r="J244" s="20"/>
      <c r="K244" s="20"/>
      <c r="L244" s="20"/>
      <c r="M244" s="20"/>
      <c r="N244" s="20"/>
      <c r="O244" s="20"/>
      <c r="P244" s="21"/>
      <c r="Q244" s="20"/>
      <c r="R244" s="20">
        <v>42.56</v>
      </c>
      <c r="S244" s="20">
        <v>42.56</v>
      </c>
      <c r="T244" s="20"/>
      <c r="U244" s="20"/>
      <c r="V244" s="20"/>
      <c r="W244" s="20"/>
    </row>
    <row r="245" ht="23.25" customHeight="1" spans="1:23">
      <c r="A245" s="16" t="s">
        <v>578</v>
      </c>
      <c r="B245" s="21" t="s">
        <v>649</v>
      </c>
      <c r="C245" s="16" t="s">
        <v>648</v>
      </c>
      <c r="D245" s="16" t="s">
        <v>57</v>
      </c>
      <c r="E245" s="16" t="s">
        <v>118</v>
      </c>
      <c r="F245" s="16" t="s">
        <v>119</v>
      </c>
      <c r="G245" s="16" t="s">
        <v>617</v>
      </c>
      <c r="H245" s="16" t="s">
        <v>331</v>
      </c>
      <c r="I245" s="20">
        <v>60</v>
      </c>
      <c r="J245" s="20"/>
      <c r="K245" s="20"/>
      <c r="L245" s="20"/>
      <c r="M245" s="20"/>
      <c r="N245" s="20"/>
      <c r="O245" s="20"/>
      <c r="P245" s="21"/>
      <c r="Q245" s="20"/>
      <c r="R245" s="20">
        <v>60</v>
      </c>
      <c r="S245" s="20">
        <v>60</v>
      </c>
      <c r="T245" s="20"/>
      <c r="U245" s="20"/>
      <c r="V245" s="20"/>
      <c r="W245" s="20"/>
    </row>
    <row r="246" ht="23.25" customHeight="1" spans="1:23">
      <c r="A246" s="16" t="s">
        <v>578</v>
      </c>
      <c r="B246" s="21" t="s">
        <v>649</v>
      </c>
      <c r="C246" s="16" t="s">
        <v>648</v>
      </c>
      <c r="D246" s="16" t="s">
        <v>57</v>
      </c>
      <c r="E246" s="16" t="s">
        <v>118</v>
      </c>
      <c r="F246" s="16" t="s">
        <v>119</v>
      </c>
      <c r="G246" s="16" t="s">
        <v>618</v>
      </c>
      <c r="H246" s="16" t="s">
        <v>332</v>
      </c>
      <c r="I246" s="20">
        <v>2330</v>
      </c>
      <c r="J246" s="20"/>
      <c r="K246" s="20"/>
      <c r="L246" s="20"/>
      <c r="M246" s="20"/>
      <c r="N246" s="20"/>
      <c r="O246" s="20"/>
      <c r="P246" s="21"/>
      <c r="Q246" s="20"/>
      <c r="R246" s="20">
        <v>2330</v>
      </c>
      <c r="S246" s="20">
        <v>2330</v>
      </c>
      <c r="T246" s="20"/>
      <c r="U246" s="20"/>
      <c r="V246" s="20"/>
      <c r="W246" s="20"/>
    </row>
    <row r="247" ht="23.25" customHeight="1" spans="1:23">
      <c r="A247" s="16" t="s">
        <v>578</v>
      </c>
      <c r="B247" s="21" t="s">
        <v>649</v>
      </c>
      <c r="C247" s="16" t="s">
        <v>648</v>
      </c>
      <c r="D247" s="16" t="s">
        <v>57</v>
      </c>
      <c r="E247" s="16" t="s">
        <v>118</v>
      </c>
      <c r="F247" s="16" t="s">
        <v>119</v>
      </c>
      <c r="G247" s="16" t="s">
        <v>620</v>
      </c>
      <c r="H247" s="16" t="s">
        <v>334</v>
      </c>
      <c r="I247" s="20">
        <v>2670</v>
      </c>
      <c r="J247" s="20"/>
      <c r="K247" s="20"/>
      <c r="L247" s="20"/>
      <c r="M247" s="20"/>
      <c r="N247" s="20"/>
      <c r="O247" s="20"/>
      <c r="P247" s="21"/>
      <c r="Q247" s="20"/>
      <c r="R247" s="20">
        <v>2670</v>
      </c>
      <c r="S247" s="20">
        <v>2670</v>
      </c>
      <c r="T247" s="20"/>
      <c r="U247" s="20"/>
      <c r="V247" s="20"/>
      <c r="W247" s="20"/>
    </row>
    <row r="248" ht="23.25" customHeight="1" spans="1:23">
      <c r="A248" s="16" t="s">
        <v>578</v>
      </c>
      <c r="B248" s="21" t="s">
        <v>649</v>
      </c>
      <c r="C248" s="16" t="s">
        <v>648</v>
      </c>
      <c r="D248" s="16" t="s">
        <v>57</v>
      </c>
      <c r="E248" s="16" t="s">
        <v>118</v>
      </c>
      <c r="F248" s="16" t="s">
        <v>119</v>
      </c>
      <c r="G248" s="16" t="s">
        <v>650</v>
      </c>
      <c r="H248" s="16" t="s">
        <v>335</v>
      </c>
      <c r="I248" s="20">
        <v>30</v>
      </c>
      <c r="J248" s="20"/>
      <c r="K248" s="20"/>
      <c r="L248" s="20"/>
      <c r="M248" s="20"/>
      <c r="N248" s="20"/>
      <c r="O248" s="20"/>
      <c r="P248" s="21"/>
      <c r="Q248" s="20"/>
      <c r="R248" s="20">
        <v>30</v>
      </c>
      <c r="S248" s="20">
        <v>30</v>
      </c>
      <c r="T248" s="20"/>
      <c r="U248" s="20"/>
      <c r="V248" s="20"/>
      <c r="W248" s="20"/>
    </row>
    <row r="249" ht="23.25" customHeight="1" spans="1:23">
      <c r="A249" s="16" t="s">
        <v>578</v>
      </c>
      <c r="B249" s="21" t="s">
        <v>649</v>
      </c>
      <c r="C249" s="16" t="s">
        <v>648</v>
      </c>
      <c r="D249" s="16" t="s">
        <v>57</v>
      </c>
      <c r="E249" s="16" t="s">
        <v>118</v>
      </c>
      <c r="F249" s="16" t="s">
        <v>119</v>
      </c>
      <c r="G249" s="16" t="s">
        <v>588</v>
      </c>
      <c r="H249" s="16" t="s">
        <v>80</v>
      </c>
      <c r="I249" s="20">
        <v>659.86</v>
      </c>
      <c r="J249" s="20"/>
      <c r="K249" s="20"/>
      <c r="L249" s="20"/>
      <c r="M249" s="20"/>
      <c r="N249" s="20"/>
      <c r="O249" s="20"/>
      <c r="P249" s="21"/>
      <c r="Q249" s="20"/>
      <c r="R249" s="20">
        <v>659.86</v>
      </c>
      <c r="S249" s="20">
        <v>659.86</v>
      </c>
      <c r="T249" s="20"/>
      <c r="U249" s="20"/>
      <c r="V249" s="20"/>
      <c r="W249" s="20"/>
    </row>
    <row r="250" ht="23.25" customHeight="1" spans="1:23">
      <c r="A250" s="16"/>
      <c r="B250" s="21"/>
      <c r="C250" s="16" t="s">
        <v>651</v>
      </c>
      <c r="D250" s="16"/>
      <c r="E250" s="16"/>
      <c r="F250" s="16"/>
      <c r="G250" s="16"/>
      <c r="H250" s="16"/>
      <c r="I250" s="20">
        <v>2000</v>
      </c>
      <c r="J250" s="20">
        <v>2000</v>
      </c>
      <c r="K250" s="20">
        <v>2000</v>
      </c>
      <c r="L250" s="20"/>
      <c r="M250" s="20"/>
      <c r="N250" s="20"/>
      <c r="O250" s="20"/>
      <c r="P250" s="21"/>
      <c r="Q250" s="20"/>
      <c r="R250" s="20"/>
      <c r="S250" s="20"/>
      <c r="T250" s="20"/>
      <c r="U250" s="20"/>
      <c r="V250" s="20"/>
      <c r="W250" s="20"/>
    </row>
    <row r="251" ht="23.25" customHeight="1" spans="1:23">
      <c r="A251" s="16" t="s">
        <v>584</v>
      </c>
      <c r="B251" s="21" t="s">
        <v>652</v>
      </c>
      <c r="C251" s="16" t="s">
        <v>651</v>
      </c>
      <c r="D251" s="16" t="s">
        <v>63</v>
      </c>
      <c r="E251" s="16" t="s">
        <v>136</v>
      </c>
      <c r="F251" s="16" t="s">
        <v>137</v>
      </c>
      <c r="G251" s="16" t="s">
        <v>401</v>
      </c>
      <c r="H251" s="16" t="s">
        <v>283</v>
      </c>
      <c r="I251" s="20">
        <v>5.9</v>
      </c>
      <c r="J251" s="20">
        <v>5.9</v>
      </c>
      <c r="K251" s="20">
        <v>5.9</v>
      </c>
      <c r="L251" s="20"/>
      <c r="M251" s="20"/>
      <c r="N251" s="20"/>
      <c r="O251" s="20"/>
      <c r="P251" s="21"/>
      <c r="Q251" s="20"/>
      <c r="R251" s="20"/>
      <c r="S251" s="20"/>
      <c r="T251" s="20"/>
      <c r="U251" s="20"/>
      <c r="V251" s="20"/>
      <c r="W251" s="20"/>
    </row>
    <row r="252" ht="23.25" customHeight="1" spans="1:23">
      <c r="A252" s="16" t="s">
        <v>584</v>
      </c>
      <c r="B252" s="21" t="s">
        <v>652</v>
      </c>
      <c r="C252" s="16" t="s">
        <v>651</v>
      </c>
      <c r="D252" s="16" t="s">
        <v>63</v>
      </c>
      <c r="E252" s="16" t="s">
        <v>136</v>
      </c>
      <c r="F252" s="16" t="s">
        <v>137</v>
      </c>
      <c r="G252" s="16" t="s">
        <v>401</v>
      </c>
      <c r="H252" s="16" t="s">
        <v>283</v>
      </c>
      <c r="I252" s="20">
        <v>1.98</v>
      </c>
      <c r="J252" s="20">
        <v>1.98</v>
      </c>
      <c r="K252" s="20">
        <v>1.98</v>
      </c>
      <c r="L252" s="20"/>
      <c r="M252" s="20"/>
      <c r="N252" s="20"/>
      <c r="O252" s="20"/>
      <c r="P252" s="21"/>
      <c r="Q252" s="20"/>
      <c r="R252" s="20"/>
      <c r="S252" s="20"/>
      <c r="T252" s="20"/>
      <c r="U252" s="20"/>
      <c r="V252" s="20"/>
      <c r="W252" s="20"/>
    </row>
    <row r="253" ht="23.25" customHeight="1" spans="1:23">
      <c r="A253" s="16" t="s">
        <v>584</v>
      </c>
      <c r="B253" s="21" t="s">
        <v>652</v>
      </c>
      <c r="C253" s="16" t="s">
        <v>651</v>
      </c>
      <c r="D253" s="16" t="s">
        <v>63</v>
      </c>
      <c r="E253" s="16" t="s">
        <v>136</v>
      </c>
      <c r="F253" s="16" t="s">
        <v>137</v>
      </c>
      <c r="G253" s="16" t="s">
        <v>398</v>
      </c>
      <c r="H253" s="16" t="s">
        <v>291</v>
      </c>
      <c r="I253" s="20">
        <v>4.3</v>
      </c>
      <c r="J253" s="20">
        <v>4.3</v>
      </c>
      <c r="K253" s="20">
        <v>4.3</v>
      </c>
      <c r="L253" s="20"/>
      <c r="M253" s="20"/>
      <c r="N253" s="20"/>
      <c r="O253" s="20"/>
      <c r="P253" s="21"/>
      <c r="Q253" s="20"/>
      <c r="R253" s="20"/>
      <c r="S253" s="20"/>
      <c r="T253" s="20"/>
      <c r="U253" s="20"/>
      <c r="V253" s="20"/>
      <c r="W253" s="20"/>
    </row>
    <row r="254" ht="23.25" customHeight="1" spans="1:23">
      <c r="A254" s="16" t="s">
        <v>584</v>
      </c>
      <c r="B254" s="21" t="s">
        <v>652</v>
      </c>
      <c r="C254" s="16" t="s">
        <v>651</v>
      </c>
      <c r="D254" s="16" t="s">
        <v>63</v>
      </c>
      <c r="E254" s="16" t="s">
        <v>136</v>
      </c>
      <c r="F254" s="16" t="s">
        <v>137</v>
      </c>
      <c r="G254" s="16" t="s">
        <v>399</v>
      </c>
      <c r="H254" s="16" t="s">
        <v>294</v>
      </c>
      <c r="I254" s="20">
        <v>2.4</v>
      </c>
      <c r="J254" s="20">
        <v>2.4</v>
      </c>
      <c r="K254" s="20">
        <v>2.4</v>
      </c>
      <c r="L254" s="20"/>
      <c r="M254" s="20"/>
      <c r="N254" s="20"/>
      <c r="O254" s="20"/>
      <c r="P254" s="21"/>
      <c r="Q254" s="20"/>
      <c r="R254" s="20"/>
      <c r="S254" s="20"/>
      <c r="T254" s="20"/>
      <c r="U254" s="20"/>
      <c r="V254" s="20"/>
      <c r="W254" s="20"/>
    </row>
    <row r="255" ht="23.25" customHeight="1" spans="1:23">
      <c r="A255" s="16" t="s">
        <v>584</v>
      </c>
      <c r="B255" s="21" t="s">
        <v>652</v>
      </c>
      <c r="C255" s="16" t="s">
        <v>651</v>
      </c>
      <c r="D255" s="16" t="s">
        <v>63</v>
      </c>
      <c r="E255" s="16" t="s">
        <v>136</v>
      </c>
      <c r="F255" s="16" t="s">
        <v>137</v>
      </c>
      <c r="G255" s="16" t="s">
        <v>400</v>
      </c>
      <c r="H255" s="16" t="s">
        <v>296</v>
      </c>
      <c r="I255" s="20">
        <v>8.2096</v>
      </c>
      <c r="J255" s="20">
        <v>8.2096</v>
      </c>
      <c r="K255" s="20">
        <v>8.2096</v>
      </c>
      <c r="L255" s="20"/>
      <c r="M255" s="20"/>
      <c r="N255" s="20"/>
      <c r="O255" s="20"/>
      <c r="P255" s="21"/>
      <c r="Q255" s="20"/>
      <c r="R255" s="20"/>
      <c r="S255" s="20"/>
      <c r="T255" s="20"/>
      <c r="U255" s="20"/>
      <c r="V255" s="20"/>
      <c r="W255" s="20"/>
    </row>
    <row r="256" ht="23.25" customHeight="1" spans="1:23">
      <c r="A256" s="16" t="s">
        <v>584</v>
      </c>
      <c r="B256" s="21" t="s">
        <v>652</v>
      </c>
      <c r="C256" s="16" t="s">
        <v>651</v>
      </c>
      <c r="D256" s="16" t="s">
        <v>63</v>
      </c>
      <c r="E256" s="16" t="s">
        <v>136</v>
      </c>
      <c r="F256" s="16" t="s">
        <v>137</v>
      </c>
      <c r="G256" s="16" t="s">
        <v>542</v>
      </c>
      <c r="H256" s="16" t="s">
        <v>298</v>
      </c>
      <c r="I256" s="20">
        <v>9.62</v>
      </c>
      <c r="J256" s="20">
        <v>9.62</v>
      </c>
      <c r="K256" s="20">
        <v>9.62</v>
      </c>
      <c r="L256" s="20"/>
      <c r="M256" s="20"/>
      <c r="N256" s="20"/>
      <c r="O256" s="20"/>
      <c r="P256" s="21"/>
      <c r="Q256" s="20"/>
      <c r="R256" s="20"/>
      <c r="S256" s="20"/>
      <c r="T256" s="20"/>
      <c r="U256" s="20"/>
      <c r="V256" s="20"/>
      <c r="W256" s="20"/>
    </row>
    <row r="257" ht="23.25" customHeight="1" spans="1:23">
      <c r="A257" s="16" t="s">
        <v>584</v>
      </c>
      <c r="B257" s="21" t="s">
        <v>652</v>
      </c>
      <c r="C257" s="16" t="s">
        <v>651</v>
      </c>
      <c r="D257" s="16" t="s">
        <v>63</v>
      </c>
      <c r="E257" s="16" t="s">
        <v>136</v>
      </c>
      <c r="F257" s="16" t="s">
        <v>137</v>
      </c>
      <c r="G257" s="16" t="s">
        <v>463</v>
      </c>
      <c r="H257" s="16" t="s">
        <v>300</v>
      </c>
      <c r="I257" s="20">
        <v>30.7</v>
      </c>
      <c r="J257" s="20">
        <v>30.7</v>
      </c>
      <c r="K257" s="20">
        <v>30.7</v>
      </c>
      <c r="L257" s="20"/>
      <c r="M257" s="20"/>
      <c r="N257" s="20"/>
      <c r="O257" s="20"/>
      <c r="P257" s="21"/>
      <c r="Q257" s="20"/>
      <c r="R257" s="20"/>
      <c r="S257" s="20"/>
      <c r="T257" s="20"/>
      <c r="U257" s="20"/>
      <c r="V257" s="20"/>
      <c r="W257" s="20"/>
    </row>
    <row r="258" ht="23.25" customHeight="1" spans="1:23">
      <c r="A258" s="16" t="s">
        <v>584</v>
      </c>
      <c r="B258" s="21" t="s">
        <v>652</v>
      </c>
      <c r="C258" s="16" t="s">
        <v>651</v>
      </c>
      <c r="D258" s="16" t="s">
        <v>63</v>
      </c>
      <c r="E258" s="16" t="s">
        <v>136</v>
      </c>
      <c r="F258" s="16" t="s">
        <v>137</v>
      </c>
      <c r="G258" s="16" t="s">
        <v>482</v>
      </c>
      <c r="H258" s="16" t="s">
        <v>275</v>
      </c>
      <c r="I258" s="20">
        <v>49.6</v>
      </c>
      <c r="J258" s="20">
        <v>49.6</v>
      </c>
      <c r="K258" s="20">
        <v>49.6</v>
      </c>
      <c r="L258" s="20"/>
      <c r="M258" s="20"/>
      <c r="N258" s="20"/>
      <c r="O258" s="20"/>
      <c r="P258" s="21"/>
      <c r="Q258" s="20"/>
      <c r="R258" s="20"/>
      <c r="S258" s="20"/>
      <c r="T258" s="20"/>
      <c r="U258" s="20"/>
      <c r="V258" s="20"/>
      <c r="W258" s="20"/>
    </row>
    <row r="259" ht="23.25" customHeight="1" spans="1:23">
      <c r="A259" s="16" t="s">
        <v>584</v>
      </c>
      <c r="B259" s="21" t="s">
        <v>652</v>
      </c>
      <c r="C259" s="16" t="s">
        <v>651</v>
      </c>
      <c r="D259" s="16" t="s">
        <v>63</v>
      </c>
      <c r="E259" s="16" t="s">
        <v>136</v>
      </c>
      <c r="F259" s="16" t="s">
        <v>137</v>
      </c>
      <c r="G259" s="16" t="s">
        <v>639</v>
      </c>
      <c r="H259" s="16" t="s">
        <v>304</v>
      </c>
      <c r="I259" s="20">
        <v>16.23</v>
      </c>
      <c r="J259" s="20">
        <v>16.23</v>
      </c>
      <c r="K259" s="20">
        <v>16.23</v>
      </c>
      <c r="L259" s="20"/>
      <c r="M259" s="20"/>
      <c r="N259" s="20"/>
      <c r="O259" s="20"/>
      <c r="P259" s="21"/>
      <c r="Q259" s="20"/>
      <c r="R259" s="20"/>
      <c r="S259" s="20"/>
      <c r="T259" s="20"/>
      <c r="U259" s="20"/>
      <c r="V259" s="20"/>
      <c r="W259" s="20"/>
    </row>
    <row r="260" ht="23.25" customHeight="1" spans="1:23">
      <c r="A260" s="16" t="s">
        <v>584</v>
      </c>
      <c r="B260" s="21" t="s">
        <v>652</v>
      </c>
      <c r="C260" s="16" t="s">
        <v>651</v>
      </c>
      <c r="D260" s="16" t="s">
        <v>63</v>
      </c>
      <c r="E260" s="16" t="s">
        <v>136</v>
      </c>
      <c r="F260" s="16" t="s">
        <v>137</v>
      </c>
      <c r="G260" s="16" t="s">
        <v>409</v>
      </c>
      <c r="H260" s="16" t="s">
        <v>263</v>
      </c>
      <c r="I260" s="20">
        <v>21.17</v>
      </c>
      <c r="J260" s="20">
        <v>21.17</v>
      </c>
      <c r="K260" s="20">
        <v>21.17</v>
      </c>
      <c r="L260" s="20"/>
      <c r="M260" s="20"/>
      <c r="N260" s="20"/>
      <c r="O260" s="20"/>
      <c r="P260" s="21"/>
      <c r="Q260" s="20"/>
      <c r="R260" s="20"/>
      <c r="S260" s="20"/>
      <c r="T260" s="20"/>
      <c r="U260" s="20"/>
      <c r="V260" s="20"/>
      <c r="W260" s="20"/>
    </row>
    <row r="261" ht="23.25" customHeight="1" spans="1:23">
      <c r="A261" s="16" t="s">
        <v>584</v>
      </c>
      <c r="B261" s="21" t="s">
        <v>652</v>
      </c>
      <c r="C261" s="16" t="s">
        <v>651</v>
      </c>
      <c r="D261" s="16" t="s">
        <v>63</v>
      </c>
      <c r="E261" s="16" t="s">
        <v>136</v>
      </c>
      <c r="F261" s="16" t="s">
        <v>137</v>
      </c>
      <c r="G261" s="16" t="s">
        <v>411</v>
      </c>
      <c r="H261" s="16" t="s">
        <v>266</v>
      </c>
      <c r="I261" s="20">
        <v>4.01</v>
      </c>
      <c r="J261" s="20">
        <v>4.01</v>
      </c>
      <c r="K261" s="20">
        <v>4.01</v>
      </c>
      <c r="L261" s="20"/>
      <c r="M261" s="20"/>
      <c r="N261" s="20"/>
      <c r="O261" s="20"/>
      <c r="P261" s="21"/>
      <c r="Q261" s="20"/>
      <c r="R261" s="20"/>
      <c r="S261" s="20"/>
      <c r="T261" s="20"/>
      <c r="U261" s="20"/>
      <c r="V261" s="20"/>
      <c r="W261" s="20"/>
    </row>
    <row r="262" ht="23.25" customHeight="1" spans="1:23">
      <c r="A262" s="16" t="s">
        <v>584</v>
      </c>
      <c r="B262" s="21" t="s">
        <v>652</v>
      </c>
      <c r="C262" s="16" t="s">
        <v>651</v>
      </c>
      <c r="D262" s="16" t="s">
        <v>63</v>
      </c>
      <c r="E262" s="16" t="s">
        <v>136</v>
      </c>
      <c r="F262" s="16" t="s">
        <v>137</v>
      </c>
      <c r="G262" s="16" t="s">
        <v>616</v>
      </c>
      <c r="H262" s="16" t="s">
        <v>306</v>
      </c>
      <c r="I262" s="20">
        <v>1225.31</v>
      </c>
      <c r="J262" s="20">
        <v>1225.31</v>
      </c>
      <c r="K262" s="20">
        <v>1225.31</v>
      </c>
      <c r="L262" s="20"/>
      <c r="M262" s="20"/>
      <c r="N262" s="20"/>
      <c r="O262" s="20"/>
      <c r="P262" s="21"/>
      <c r="Q262" s="20"/>
      <c r="R262" s="20"/>
      <c r="S262" s="20"/>
      <c r="T262" s="20"/>
      <c r="U262" s="20"/>
      <c r="V262" s="20"/>
      <c r="W262" s="20"/>
    </row>
    <row r="263" ht="23.25" customHeight="1" spans="1:23">
      <c r="A263" s="16" t="s">
        <v>584</v>
      </c>
      <c r="B263" s="21" t="s">
        <v>652</v>
      </c>
      <c r="C263" s="16" t="s">
        <v>651</v>
      </c>
      <c r="D263" s="16" t="s">
        <v>63</v>
      </c>
      <c r="E263" s="16" t="s">
        <v>136</v>
      </c>
      <c r="F263" s="16" t="s">
        <v>137</v>
      </c>
      <c r="G263" s="16" t="s">
        <v>640</v>
      </c>
      <c r="H263" s="16" t="s">
        <v>308</v>
      </c>
      <c r="I263" s="20">
        <v>0.56</v>
      </c>
      <c r="J263" s="20">
        <v>0.56</v>
      </c>
      <c r="K263" s="20">
        <v>0.56</v>
      </c>
      <c r="L263" s="20"/>
      <c r="M263" s="20"/>
      <c r="N263" s="20"/>
      <c r="O263" s="20"/>
      <c r="P263" s="21"/>
      <c r="Q263" s="20"/>
      <c r="R263" s="20"/>
      <c r="S263" s="20"/>
      <c r="T263" s="20"/>
      <c r="U263" s="20"/>
      <c r="V263" s="20"/>
      <c r="W263" s="20"/>
    </row>
    <row r="264" ht="23.25" customHeight="1" spans="1:23">
      <c r="A264" s="16" t="s">
        <v>584</v>
      </c>
      <c r="B264" s="21" t="s">
        <v>652</v>
      </c>
      <c r="C264" s="16" t="s">
        <v>651</v>
      </c>
      <c r="D264" s="16" t="s">
        <v>63</v>
      </c>
      <c r="E264" s="16" t="s">
        <v>136</v>
      </c>
      <c r="F264" s="16" t="s">
        <v>137</v>
      </c>
      <c r="G264" s="16" t="s">
        <v>484</v>
      </c>
      <c r="H264" s="16" t="s">
        <v>310</v>
      </c>
      <c r="I264" s="20">
        <v>7.53</v>
      </c>
      <c r="J264" s="20">
        <v>7.53</v>
      </c>
      <c r="K264" s="20">
        <v>7.53</v>
      </c>
      <c r="L264" s="20"/>
      <c r="M264" s="20"/>
      <c r="N264" s="20"/>
      <c r="O264" s="20"/>
      <c r="P264" s="21"/>
      <c r="Q264" s="20"/>
      <c r="R264" s="20"/>
      <c r="S264" s="20"/>
      <c r="T264" s="20"/>
      <c r="U264" s="20"/>
      <c r="V264" s="20"/>
      <c r="W264" s="20"/>
    </row>
    <row r="265" ht="23.25" customHeight="1" spans="1:23">
      <c r="A265" s="16" t="s">
        <v>584</v>
      </c>
      <c r="B265" s="21" t="s">
        <v>652</v>
      </c>
      <c r="C265" s="16" t="s">
        <v>651</v>
      </c>
      <c r="D265" s="16" t="s">
        <v>63</v>
      </c>
      <c r="E265" s="16" t="s">
        <v>136</v>
      </c>
      <c r="F265" s="16" t="s">
        <v>137</v>
      </c>
      <c r="G265" s="16" t="s">
        <v>415</v>
      </c>
      <c r="H265" s="16" t="s">
        <v>315</v>
      </c>
      <c r="I265" s="20">
        <v>31.91</v>
      </c>
      <c r="J265" s="20">
        <v>31.91</v>
      </c>
      <c r="K265" s="20">
        <v>31.91</v>
      </c>
      <c r="L265" s="20"/>
      <c r="M265" s="20"/>
      <c r="N265" s="20"/>
      <c r="O265" s="20"/>
      <c r="P265" s="21"/>
      <c r="Q265" s="20"/>
      <c r="R265" s="20"/>
      <c r="S265" s="20"/>
      <c r="T265" s="20"/>
      <c r="U265" s="20"/>
      <c r="V265" s="20"/>
      <c r="W265" s="20"/>
    </row>
    <row r="266" ht="23.25" customHeight="1" spans="1:23">
      <c r="A266" s="16" t="s">
        <v>584</v>
      </c>
      <c r="B266" s="21" t="s">
        <v>652</v>
      </c>
      <c r="C266" s="16" t="s">
        <v>651</v>
      </c>
      <c r="D266" s="16" t="s">
        <v>63</v>
      </c>
      <c r="E266" s="16" t="s">
        <v>136</v>
      </c>
      <c r="F266" s="16" t="s">
        <v>137</v>
      </c>
      <c r="G266" s="16" t="s">
        <v>420</v>
      </c>
      <c r="H266" s="16" t="s">
        <v>318</v>
      </c>
      <c r="I266" s="20">
        <v>31</v>
      </c>
      <c r="J266" s="20">
        <v>31</v>
      </c>
      <c r="K266" s="20">
        <v>31</v>
      </c>
      <c r="L266" s="20"/>
      <c r="M266" s="20"/>
      <c r="N266" s="20"/>
      <c r="O266" s="20"/>
      <c r="P266" s="21"/>
      <c r="Q266" s="20"/>
      <c r="R266" s="20"/>
      <c r="S266" s="20"/>
      <c r="T266" s="20"/>
      <c r="U266" s="20"/>
      <c r="V266" s="20"/>
      <c r="W266" s="20"/>
    </row>
    <row r="267" ht="23.25" customHeight="1" spans="1:23">
      <c r="A267" s="16" t="s">
        <v>584</v>
      </c>
      <c r="B267" s="21" t="s">
        <v>652</v>
      </c>
      <c r="C267" s="16" t="s">
        <v>651</v>
      </c>
      <c r="D267" s="16" t="s">
        <v>63</v>
      </c>
      <c r="E267" s="16" t="s">
        <v>136</v>
      </c>
      <c r="F267" s="16" t="s">
        <v>137</v>
      </c>
      <c r="G267" s="16" t="s">
        <v>464</v>
      </c>
      <c r="H267" s="16" t="s">
        <v>278</v>
      </c>
      <c r="I267" s="20">
        <v>283.2874</v>
      </c>
      <c r="J267" s="20">
        <v>283.2874</v>
      </c>
      <c r="K267" s="20">
        <v>283.2874</v>
      </c>
      <c r="L267" s="20"/>
      <c r="M267" s="20"/>
      <c r="N267" s="20"/>
      <c r="O267" s="20"/>
      <c r="P267" s="21"/>
      <c r="Q267" s="20"/>
      <c r="R267" s="20"/>
      <c r="S267" s="20"/>
      <c r="T267" s="20"/>
      <c r="U267" s="20"/>
      <c r="V267" s="20"/>
      <c r="W267" s="20"/>
    </row>
    <row r="268" ht="23.25" customHeight="1" spans="1:23">
      <c r="A268" s="16" t="s">
        <v>584</v>
      </c>
      <c r="B268" s="21" t="s">
        <v>652</v>
      </c>
      <c r="C268" s="16" t="s">
        <v>651</v>
      </c>
      <c r="D268" s="16" t="s">
        <v>63</v>
      </c>
      <c r="E268" s="16" t="s">
        <v>136</v>
      </c>
      <c r="F268" s="16" t="s">
        <v>137</v>
      </c>
      <c r="G268" s="16" t="s">
        <v>427</v>
      </c>
      <c r="H268" s="16" t="s">
        <v>324</v>
      </c>
      <c r="I268" s="20">
        <v>10.29</v>
      </c>
      <c r="J268" s="20">
        <v>10.29</v>
      </c>
      <c r="K268" s="20">
        <v>10.29</v>
      </c>
      <c r="L268" s="20"/>
      <c r="M268" s="20"/>
      <c r="N268" s="20"/>
      <c r="O268" s="20"/>
      <c r="P268" s="21"/>
      <c r="Q268" s="20"/>
      <c r="R268" s="20"/>
      <c r="S268" s="20"/>
      <c r="T268" s="20"/>
      <c r="U268" s="20"/>
      <c r="V268" s="20"/>
      <c r="W268" s="20"/>
    </row>
    <row r="269" ht="23.25" customHeight="1" spans="1:23">
      <c r="A269" s="16" t="s">
        <v>584</v>
      </c>
      <c r="B269" s="21" t="s">
        <v>652</v>
      </c>
      <c r="C269" s="16" t="s">
        <v>651</v>
      </c>
      <c r="D269" s="16" t="s">
        <v>63</v>
      </c>
      <c r="E269" s="16" t="s">
        <v>136</v>
      </c>
      <c r="F269" s="16" t="s">
        <v>137</v>
      </c>
      <c r="G269" s="16" t="s">
        <v>617</v>
      </c>
      <c r="H269" s="16" t="s">
        <v>331</v>
      </c>
      <c r="I269" s="20">
        <v>0.5</v>
      </c>
      <c r="J269" s="20">
        <v>0.5</v>
      </c>
      <c r="K269" s="20">
        <v>0.5</v>
      </c>
      <c r="L269" s="20"/>
      <c r="M269" s="20"/>
      <c r="N269" s="20"/>
      <c r="O269" s="20"/>
      <c r="P269" s="21"/>
      <c r="Q269" s="20"/>
      <c r="R269" s="20"/>
      <c r="S269" s="20"/>
      <c r="T269" s="20"/>
      <c r="U269" s="20"/>
      <c r="V269" s="20"/>
      <c r="W269" s="20"/>
    </row>
    <row r="270" ht="23.25" customHeight="1" spans="1:23">
      <c r="A270" s="16" t="s">
        <v>584</v>
      </c>
      <c r="B270" s="21" t="s">
        <v>652</v>
      </c>
      <c r="C270" s="16" t="s">
        <v>651</v>
      </c>
      <c r="D270" s="16" t="s">
        <v>63</v>
      </c>
      <c r="E270" s="16" t="s">
        <v>136</v>
      </c>
      <c r="F270" s="16" t="s">
        <v>137</v>
      </c>
      <c r="G270" s="16" t="s">
        <v>617</v>
      </c>
      <c r="H270" s="16" t="s">
        <v>331</v>
      </c>
      <c r="I270" s="20">
        <v>0.37</v>
      </c>
      <c r="J270" s="20">
        <v>0.37</v>
      </c>
      <c r="K270" s="20">
        <v>0.37</v>
      </c>
      <c r="L270" s="20"/>
      <c r="M270" s="20"/>
      <c r="N270" s="20"/>
      <c r="O270" s="20"/>
      <c r="P270" s="21"/>
      <c r="Q270" s="20"/>
      <c r="R270" s="20"/>
      <c r="S270" s="20"/>
      <c r="T270" s="20"/>
      <c r="U270" s="20"/>
      <c r="V270" s="20"/>
      <c r="W270" s="20"/>
    </row>
    <row r="271" ht="23.25" customHeight="1" spans="1:23">
      <c r="A271" s="16" t="s">
        <v>584</v>
      </c>
      <c r="B271" s="21" t="s">
        <v>652</v>
      </c>
      <c r="C271" s="16" t="s">
        <v>651</v>
      </c>
      <c r="D271" s="16" t="s">
        <v>63</v>
      </c>
      <c r="E271" s="16" t="s">
        <v>136</v>
      </c>
      <c r="F271" s="16" t="s">
        <v>137</v>
      </c>
      <c r="G271" s="16" t="s">
        <v>617</v>
      </c>
      <c r="H271" s="16" t="s">
        <v>331</v>
      </c>
      <c r="I271" s="20">
        <v>18</v>
      </c>
      <c r="J271" s="20">
        <v>18</v>
      </c>
      <c r="K271" s="20">
        <v>18</v>
      </c>
      <c r="L271" s="20"/>
      <c r="M271" s="20"/>
      <c r="N271" s="20"/>
      <c r="O271" s="20"/>
      <c r="P271" s="21"/>
      <c r="Q271" s="20"/>
      <c r="R271" s="20"/>
      <c r="S271" s="20"/>
      <c r="T271" s="20"/>
      <c r="U271" s="20"/>
      <c r="V271" s="20"/>
      <c r="W271" s="20"/>
    </row>
    <row r="272" ht="23.25" customHeight="1" spans="1:23">
      <c r="A272" s="16" t="s">
        <v>584</v>
      </c>
      <c r="B272" s="21" t="s">
        <v>652</v>
      </c>
      <c r="C272" s="16" t="s">
        <v>651</v>
      </c>
      <c r="D272" s="16" t="s">
        <v>63</v>
      </c>
      <c r="E272" s="16" t="s">
        <v>136</v>
      </c>
      <c r="F272" s="16" t="s">
        <v>137</v>
      </c>
      <c r="G272" s="16" t="s">
        <v>617</v>
      </c>
      <c r="H272" s="16" t="s">
        <v>331</v>
      </c>
      <c r="I272" s="20">
        <v>0.225</v>
      </c>
      <c r="J272" s="20">
        <v>0.225</v>
      </c>
      <c r="K272" s="20">
        <v>0.225</v>
      </c>
      <c r="L272" s="20"/>
      <c r="M272" s="20"/>
      <c r="N272" s="20"/>
      <c r="O272" s="20"/>
      <c r="P272" s="21"/>
      <c r="Q272" s="20"/>
      <c r="R272" s="20"/>
      <c r="S272" s="20"/>
      <c r="T272" s="20"/>
      <c r="U272" s="20"/>
      <c r="V272" s="20"/>
      <c r="W272" s="20"/>
    </row>
    <row r="273" ht="23.25" customHeight="1" spans="1:23">
      <c r="A273" s="16" t="s">
        <v>584</v>
      </c>
      <c r="B273" s="21" t="s">
        <v>652</v>
      </c>
      <c r="C273" s="16" t="s">
        <v>651</v>
      </c>
      <c r="D273" s="16" t="s">
        <v>63</v>
      </c>
      <c r="E273" s="16" t="s">
        <v>136</v>
      </c>
      <c r="F273" s="16" t="s">
        <v>137</v>
      </c>
      <c r="G273" s="16" t="s">
        <v>617</v>
      </c>
      <c r="H273" s="16" t="s">
        <v>331</v>
      </c>
      <c r="I273" s="20">
        <v>0.698</v>
      </c>
      <c r="J273" s="20">
        <v>0.698</v>
      </c>
      <c r="K273" s="20">
        <v>0.698</v>
      </c>
      <c r="L273" s="20"/>
      <c r="M273" s="20"/>
      <c r="N273" s="20"/>
      <c r="O273" s="20"/>
      <c r="P273" s="21"/>
      <c r="Q273" s="20"/>
      <c r="R273" s="20"/>
      <c r="S273" s="20"/>
      <c r="T273" s="20"/>
      <c r="U273" s="20"/>
      <c r="V273" s="20"/>
      <c r="W273" s="20"/>
    </row>
    <row r="274" ht="23.25" customHeight="1" spans="1:23">
      <c r="A274" s="16" t="s">
        <v>584</v>
      </c>
      <c r="B274" s="21" t="s">
        <v>652</v>
      </c>
      <c r="C274" s="16" t="s">
        <v>651</v>
      </c>
      <c r="D274" s="16" t="s">
        <v>63</v>
      </c>
      <c r="E274" s="16" t="s">
        <v>136</v>
      </c>
      <c r="F274" s="16" t="s">
        <v>137</v>
      </c>
      <c r="G274" s="16" t="s">
        <v>618</v>
      </c>
      <c r="H274" s="16" t="s">
        <v>332</v>
      </c>
      <c r="I274" s="20">
        <v>110</v>
      </c>
      <c r="J274" s="20">
        <v>110</v>
      </c>
      <c r="K274" s="20">
        <v>110</v>
      </c>
      <c r="L274" s="20"/>
      <c r="M274" s="20"/>
      <c r="N274" s="20"/>
      <c r="O274" s="20"/>
      <c r="P274" s="21"/>
      <c r="Q274" s="20"/>
      <c r="R274" s="20"/>
      <c r="S274" s="20"/>
      <c r="T274" s="20"/>
      <c r="U274" s="20"/>
      <c r="V274" s="20"/>
      <c r="W274" s="20"/>
    </row>
    <row r="275" ht="23.25" customHeight="1" spans="1:23">
      <c r="A275" s="16" t="s">
        <v>584</v>
      </c>
      <c r="B275" s="21" t="s">
        <v>652</v>
      </c>
      <c r="C275" s="16" t="s">
        <v>651</v>
      </c>
      <c r="D275" s="16" t="s">
        <v>63</v>
      </c>
      <c r="E275" s="16" t="s">
        <v>136</v>
      </c>
      <c r="F275" s="16" t="s">
        <v>137</v>
      </c>
      <c r="G275" s="16" t="s">
        <v>618</v>
      </c>
      <c r="H275" s="16" t="s">
        <v>332</v>
      </c>
      <c r="I275" s="20">
        <v>0.9</v>
      </c>
      <c r="J275" s="20">
        <v>0.9</v>
      </c>
      <c r="K275" s="20">
        <v>0.9</v>
      </c>
      <c r="L275" s="20"/>
      <c r="M275" s="20"/>
      <c r="N275" s="20"/>
      <c r="O275" s="20"/>
      <c r="P275" s="21"/>
      <c r="Q275" s="20"/>
      <c r="R275" s="20"/>
      <c r="S275" s="20"/>
      <c r="T275" s="20"/>
      <c r="U275" s="20"/>
      <c r="V275" s="20"/>
      <c r="W275" s="20"/>
    </row>
    <row r="276" ht="23.25" customHeight="1" spans="1:23">
      <c r="A276" s="16" t="s">
        <v>584</v>
      </c>
      <c r="B276" s="21" t="s">
        <v>652</v>
      </c>
      <c r="C276" s="16" t="s">
        <v>651</v>
      </c>
      <c r="D276" s="16" t="s">
        <v>63</v>
      </c>
      <c r="E276" s="16" t="s">
        <v>136</v>
      </c>
      <c r="F276" s="16" t="s">
        <v>137</v>
      </c>
      <c r="G276" s="16" t="s">
        <v>618</v>
      </c>
      <c r="H276" s="16" t="s">
        <v>332</v>
      </c>
      <c r="I276" s="20">
        <v>4</v>
      </c>
      <c r="J276" s="20">
        <v>4</v>
      </c>
      <c r="K276" s="20">
        <v>4</v>
      </c>
      <c r="L276" s="20"/>
      <c r="M276" s="20"/>
      <c r="N276" s="20"/>
      <c r="O276" s="20"/>
      <c r="P276" s="21"/>
      <c r="Q276" s="20"/>
      <c r="R276" s="20"/>
      <c r="S276" s="20"/>
      <c r="T276" s="20"/>
      <c r="U276" s="20"/>
      <c r="V276" s="20"/>
      <c r="W276" s="20"/>
    </row>
    <row r="277" ht="23.25" customHeight="1" spans="1:23">
      <c r="A277" s="16" t="s">
        <v>584</v>
      </c>
      <c r="B277" s="21" t="s">
        <v>652</v>
      </c>
      <c r="C277" s="16" t="s">
        <v>651</v>
      </c>
      <c r="D277" s="16" t="s">
        <v>63</v>
      </c>
      <c r="E277" s="16" t="s">
        <v>136</v>
      </c>
      <c r="F277" s="16" t="s">
        <v>137</v>
      </c>
      <c r="G277" s="16" t="s">
        <v>618</v>
      </c>
      <c r="H277" s="16" t="s">
        <v>332</v>
      </c>
      <c r="I277" s="20">
        <v>1.3</v>
      </c>
      <c r="J277" s="20">
        <v>1.3</v>
      </c>
      <c r="K277" s="20">
        <v>1.3</v>
      </c>
      <c r="L277" s="20"/>
      <c r="M277" s="20"/>
      <c r="N277" s="20"/>
      <c r="O277" s="20"/>
      <c r="P277" s="21"/>
      <c r="Q277" s="20"/>
      <c r="R277" s="20"/>
      <c r="S277" s="20"/>
      <c r="T277" s="20"/>
      <c r="U277" s="20"/>
      <c r="V277" s="20"/>
      <c r="W277" s="20"/>
    </row>
    <row r="278" ht="23.25" customHeight="1" spans="1:23">
      <c r="A278" s="16" t="s">
        <v>584</v>
      </c>
      <c r="B278" s="21" t="s">
        <v>652</v>
      </c>
      <c r="C278" s="16" t="s">
        <v>651</v>
      </c>
      <c r="D278" s="16" t="s">
        <v>63</v>
      </c>
      <c r="E278" s="16" t="s">
        <v>136</v>
      </c>
      <c r="F278" s="16" t="s">
        <v>137</v>
      </c>
      <c r="G278" s="16" t="s">
        <v>618</v>
      </c>
      <c r="H278" s="16" t="s">
        <v>332</v>
      </c>
      <c r="I278" s="20">
        <v>20</v>
      </c>
      <c r="J278" s="20">
        <v>20</v>
      </c>
      <c r="K278" s="20">
        <v>20</v>
      </c>
      <c r="L278" s="20"/>
      <c r="M278" s="20"/>
      <c r="N278" s="20"/>
      <c r="O278" s="20"/>
      <c r="P278" s="21"/>
      <c r="Q278" s="20"/>
      <c r="R278" s="20"/>
      <c r="S278" s="20"/>
      <c r="T278" s="20"/>
      <c r="U278" s="20"/>
      <c r="V278" s="20"/>
      <c r="W278" s="20"/>
    </row>
    <row r="279" ht="23.25" customHeight="1" spans="1:23">
      <c r="A279" s="16" t="s">
        <v>584</v>
      </c>
      <c r="B279" s="21" t="s">
        <v>652</v>
      </c>
      <c r="C279" s="16" t="s">
        <v>651</v>
      </c>
      <c r="D279" s="16" t="s">
        <v>63</v>
      </c>
      <c r="E279" s="16" t="s">
        <v>136</v>
      </c>
      <c r="F279" s="16" t="s">
        <v>137</v>
      </c>
      <c r="G279" s="16" t="s">
        <v>642</v>
      </c>
      <c r="H279" s="16" t="s">
        <v>337</v>
      </c>
      <c r="I279" s="20">
        <v>100</v>
      </c>
      <c r="J279" s="20">
        <v>100</v>
      </c>
      <c r="K279" s="20">
        <v>100</v>
      </c>
      <c r="L279" s="20"/>
      <c r="M279" s="20"/>
      <c r="N279" s="20"/>
      <c r="O279" s="20"/>
      <c r="P279" s="21"/>
      <c r="Q279" s="20"/>
      <c r="R279" s="20"/>
      <c r="S279" s="20"/>
      <c r="T279" s="20"/>
      <c r="U279" s="20"/>
      <c r="V279" s="20"/>
      <c r="W279" s="20"/>
    </row>
    <row r="280" ht="23.25" customHeight="1" spans="1:23">
      <c r="A280" s="16"/>
      <c r="B280" s="21"/>
      <c r="C280" s="16" t="s">
        <v>653</v>
      </c>
      <c r="D280" s="16"/>
      <c r="E280" s="16"/>
      <c r="F280" s="16"/>
      <c r="G280" s="16"/>
      <c r="H280" s="16"/>
      <c r="I280" s="20">
        <v>11</v>
      </c>
      <c r="J280" s="20">
        <v>11</v>
      </c>
      <c r="K280" s="20">
        <v>11</v>
      </c>
      <c r="L280" s="20"/>
      <c r="M280" s="20"/>
      <c r="N280" s="20"/>
      <c r="O280" s="20"/>
      <c r="P280" s="21"/>
      <c r="Q280" s="20"/>
      <c r="R280" s="20"/>
      <c r="S280" s="20"/>
      <c r="T280" s="20"/>
      <c r="U280" s="20"/>
      <c r="V280" s="20"/>
      <c r="W280" s="20"/>
    </row>
    <row r="281" ht="23.25" customHeight="1" spans="1:23">
      <c r="A281" s="16" t="s">
        <v>578</v>
      </c>
      <c r="B281" s="21" t="s">
        <v>654</v>
      </c>
      <c r="C281" s="16" t="s">
        <v>653</v>
      </c>
      <c r="D281" s="16" t="s">
        <v>65</v>
      </c>
      <c r="E281" s="16" t="s">
        <v>116</v>
      </c>
      <c r="F281" s="16" t="s">
        <v>117</v>
      </c>
      <c r="G281" s="16" t="s">
        <v>618</v>
      </c>
      <c r="H281" s="16" t="s">
        <v>332</v>
      </c>
      <c r="I281" s="20">
        <v>11</v>
      </c>
      <c r="J281" s="20">
        <v>11</v>
      </c>
      <c r="K281" s="20">
        <v>11</v>
      </c>
      <c r="L281" s="20"/>
      <c r="M281" s="20"/>
      <c r="N281" s="20"/>
      <c r="O281" s="20"/>
      <c r="P281" s="21"/>
      <c r="Q281" s="20"/>
      <c r="R281" s="20"/>
      <c r="S281" s="20"/>
      <c r="T281" s="20"/>
      <c r="U281" s="20"/>
      <c r="V281" s="20"/>
      <c r="W281" s="20"/>
    </row>
    <row r="282" ht="23.25" customHeight="1" spans="1:23">
      <c r="A282" s="16"/>
      <c r="B282" s="21"/>
      <c r="C282" s="16" t="s">
        <v>655</v>
      </c>
      <c r="D282" s="16"/>
      <c r="E282" s="16"/>
      <c r="F282" s="16"/>
      <c r="G282" s="16"/>
      <c r="H282" s="16"/>
      <c r="I282" s="20">
        <v>42108.360043</v>
      </c>
      <c r="J282" s="20"/>
      <c r="K282" s="20"/>
      <c r="L282" s="20"/>
      <c r="M282" s="20"/>
      <c r="N282" s="20"/>
      <c r="O282" s="20"/>
      <c r="P282" s="21"/>
      <c r="Q282" s="20"/>
      <c r="R282" s="20">
        <v>42108.360043</v>
      </c>
      <c r="S282" s="20">
        <v>42108.360043</v>
      </c>
      <c r="T282" s="20"/>
      <c r="U282" s="20"/>
      <c r="V282" s="20"/>
      <c r="W282" s="20"/>
    </row>
    <row r="283" ht="23.25" customHeight="1" spans="1:23">
      <c r="A283" s="16" t="s">
        <v>578</v>
      </c>
      <c r="B283" s="21" t="s">
        <v>656</v>
      </c>
      <c r="C283" s="16" t="s">
        <v>655</v>
      </c>
      <c r="D283" s="16" t="s">
        <v>65</v>
      </c>
      <c r="E283" s="16" t="s">
        <v>116</v>
      </c>
      <c r="F283" s="16" t="s">
        <v>117</v>
      </c>
      <c r="G283" s="16" t="s">
        <v>401</v>
      </c>
      <c r="H283" s="16" t="s">
        <v>283</v>
      </c>
      <c r="I283" s="20">
        <v>301.436661</v>
      </c>
      <c r="J283" s="20"/>
      <c r="K283" s="20"/>
      <c r="L283" s="20"/>
      <c r="M283" s="20"/>
      <c r="N283" s="20"/>
      <c r="O283" s="20"/>
      <c r="P283" s="21"/>
      <c r="Q283" s="20"/>
      <c r="R283" s="20">
        <v>301.436661</v>
      </c>
      <c r="S283" s="20">
        <v>301.436661</v>
      </c>
      <c r="T283" s="20"/>
      <c r="U283" s="20"/>
      <c r="V283" s="20"/>
      <c r="W283" s="20"/>
    </row>
    <row r="284" ht="23.25" customHeight="1" spans="1:23">
      <c r="A284" s="16" t="s">
        <v>578</v>
      </c>
      <c r="B284" s="21" t="s">
        <v>656</v>
      </c>
      <c r="C284" s="16" t="s">
        <v>655</v>
      </c>
      <c r="D284" s="16" t="s">
        <v>65</v>
      </c>
      <c r="E284" s="16" t="s">
        <v>116</v>
      </c>
      <c r="F284" s="16" t="s">
        <v>117</v>
      </c>
      <c r="G284" s="16" t="s">
        <v>481</v>
      </c>
      <c r="H284" s="16" t="s">
        <v>284</v>
      </c>
      <c r="I284" s="20">
        <v>3.366893</v>
      </c>
      <c r="J284" s="20"/>
      <c r="K284" s="20"/>
      <c r="L284" s="20"/>
      <c r="M284" s="20"/>
      <c r="N284" s="20"/>
      <c r="O284" s="20"/>
      <c r="P284" s="21"/>
      <c r="Q284" s="20"/>
      <c r="R284" s="20">
        <v>3.366893</v>
      </c>
      <c r="S284" s="20">
        <v>3.366893</v>
      </c>
      <c r="T284" s="20"/>
      <c r="U284" s="20"/>
      <c r="V284" s="20"/>
      <c r="W284" s="20"/>
    </row>
    <row r="285" ht="23.25" customHeight="1" spans="1:23">
      <c r="A285" s="16" t="s">
        <v>578</v>
      </c>
      <c r="B285" s="21" t="s">
        <v>656</v>
      </c>
      <c r="C285" s="16" t="s">
        <v>655</v>
      </c>
      <c r="D285" s="16" t="s">
        <v>65</v>
      </c>
      <c r="E285" s="16" t="s">
        <v>116</v>
      </c>
      <c r="F285" s="16" t="s">
        <v>117</v>
      </c>
      <c r="G285" s="16" t="s">
        <v>398</v>
      </c>
      <c r="H285" s="16" t="s">
        <v>291</v>
      </c>
      <c r="I285" s="20">
        <v>100</v>
      </c>
      <c r="J285" s="20"/>
      <c r="K285" s="20"/>
      <c r="L285" s="20"/>
      <c r="M285" s="20"/>
      <c r="N285" s="20"/>
      <c r="O285" s="20"/>
      <c r="P285" s="21"/>
      <c r="Q285" s="20"/>
      <c r="R285" s="20">
        <v>100</v>
      </c>
      <c r="S285" s="20">
        <v>100</v>
      </c>
      <c r="T285" s="20"/>
      <c r="U285" s="20"/>
      <c r="V285" s="20"/>
      <c r="W285" s="20"/>
    </row>
    <row r="286" ht="23.25" customHeight="1" spans="1:23">
      <c r="A286" s="16" t="s">
        <v>578</v>
      </c>
      <c r="B286" s="21" t="s">
        <v>656</v>
      </c>
      <c r="C286" s="16" t="s">
        <v>655</v>
      </c>
      <c r="D286" s="16" t="s">
        <v>65</v>
      </c>
      <c r="E286" s="16" t="s">
        <v>116</v>
      </c>
      <c r="F286" s="16" t="s">
        <v>117</v>
      </c>
      <c r="G286" s="16" t="s">
        <v>399</v>
      </c>
      <c r="H286" s="16" t="s">
        <v>294</v>
      </c>
      <c r="I286" s="20">
        <v>400</v>
      </c>
      <c r="J286" s="20"/>
      <c r="K286" s="20"/>
      <c r="L286" s="20"/>
      <c r="M286" s="20"/>
      <c r="N286" s="20"/>
      <c r="O286" s="20"/>
      <c r="P286" s="21"/>
      <c r="Q286" s="20"/>
      <c r="R286" s="20">
        <v>400</v>
      </c>
      <c r="S286" s="20">
        <v>400</v>
      </c>
      <c r="T286" s="20"/>
      <c r="U286" s="20"/>
      <c r="V286" s="20"/>
      <c r="W286" s="20"/>
    </row>
    <row r="287" ht="23.25" customHeight="1" spans="1:23">
      <c r="A287" s="16" t="s">
        <v>578</v>
      </c>
      <c r="B287" s="21" t="s">
        <v>656</v>
      </c>
      <c r="C287" s="16" t="s">
        <v>655</v>
      </c>
      <c r="D287" s="16" t="s">
        <v>65</v>
      </c>
      <c r="E287" s="16" t="s">
        <v>116</v>
      </c>
      <c r="F287" s="16" t="s">
        <v>117</v>
      </c>
      <c r="G287" s="16" t="s">
        <v>400</v>
      </c>
      <c r="H287" s="16" t="s">
        <v>296</v>
      </c>
      <c r="I287" s="20">
        <v>15.412566</v>
      </c>
      <c r="J287" s="20"/>
      <c r="K287" s="20"/>
      <c r="L287" s="20"/>
      <c r="M287" s="20"/>
      <c r="N287" s="20"/>
      <c r="O287" s="20"/>
      <c r="P287" s="21"/>
      <c r="Q287" s="20"/>
      <c r="R287" s="20">
        <v>15.412566</v>
      </c>
      <c r="S287" s="20">
        <v>15.412566</v>
      </c>
      <c r="T287" s="20"/>
      <c r="U287" s="20"/>
      <c r="V287" s="20"/>
      <c r="W287" s="20"/>
    </row>
    <row r="288" ht="23.25" customHeight="1" spans="1:23">
      <c r="A288" s="16" t="s">
        <v>578</v>
      </c>
      <c r="B288" s="21" t="s">
        <v>656</v>
      </c>
      <c r="C288" s="16" t="s">
        <v>655</v>
      </c>
      <c r="D288" s="16" t="s">
        <v>65</v>
      </c>
      <c r="E288" s="16" t="s">
        <v>116</v>
      </c>
      <c r="F288" s="16" t="s">
        <v>117</v>
      </c>
      <c r="G288" s="16" t="s">
        <v>542</v>
      </c>
      <c r="H288" s="16" t="s">
        <v>298</v>
      </c>
      <c r="I288" s="20">
        <v>1500</v>
      </c>
      <c r="J288" s="20"/>
      <c r="K288" s="20"/>
      <c r="L288" s="20"/>
      <c r="M288" s="20"/>
      <c r="N288" s="20"/>
      <c r="O288" s="20"/>
      <c r="P288" s="21"/>
      <c r="Q288" s="20"/>
      <c r="R288" s="20">
        <v>1500</v>
      </c>
      <c r="S288" s="20">
        <v>1500</v>
      </c>
      <c r="T288" s="20"/>
      <c r="U288" s="20"/>
      <c r="V288" s="20"/>
      <c r="W288" s="20"/>
    </row>
    <row r="289" ht="23.25" customHeight="1" spans="1:23">
      <c r="A289" s="16" t="s">
        <v>578</v>
      </c>
      <c r="B289" s="21" t="s">
        <v>656</v>
      </c>
      <c r="C289" s="16" t="s">
        <v>655</v>
      </c>
      <c r="D289" s="16" t="s">
        <v>65</v>
      </c>
      <c r="E289" s="16" t="s">
        <v>116</v>
      </c>
      <c r="F289" s="16" t="s">
        <v>117</v>
      </c>
      <c r="G289" s="16" t="s">
        <v>463</v>
      </c>
      <c r="H289" s="16" t="s">
        <v>300</v>
      </c>
      <c r="I289" s="20">
        <v>19.70929</v>
      </c>
      <c r="J289" s="20"/>
      <c r="K289" s="20"/>
      <c r="L289" s="20"/>
      <c r="M289" s="20"/>
      <c r="N289" s="20"/>
      <c r="O289" s="20"/>
      <c r="P289" s="21"/>
      <c r="Q289" s="20"/>
      <c r="R289" s="20">
        <v>19.70929</v>
      </c>
      <c r="S289" s="20">
        <v>19.70929</v>
      </c>
      <c r="T289" s="20"/>
      <c r="U289" s="20"/>
      <c r="V289" s="20"/>
      <c r="W289" s="20"/>
    </row>
    <row r="290" ht="23.25" customHeight="1" spans="1:23">
      <c r="A290" s="16" t="s">
        <v>578</v>
      </c>
      <c r="B290" s="21" t="s">
        <v>656</v>
      </c>
      <c r="C290" s="16" t="s">
        <v>655</v>
      </c>
      <c r="D290" s="16" t="s">
        <v>65</v>
      </c>
      <c r="E290" s="16" t="s">
        <v>116</v>
      </c>
      <c r="F290" s="16" t="s">
        <v>117</v>
      </c>
      <c r="G290" s="16" t="s">
        <v>482</v>
      </c>
      <c r="H290" s="16" t="s">
        <v>275</v>
      </c>
      <c r="I290" s="20">
        <v>1095</v>
      </c>
      <c r="J290" s="20"/>
      <c r="K290" s="20"/>
      <c r="L290" s="20"/>
      <c r="M290" s="20"/>
      <c r="N290" s="20"/>
      <c r="O290" s="20"/>
      <c r="P290" s="21"/>
      <c r="Q290" s="20"/>
      <c r="R290" s="20">
        <v>1095</v>
      </c>
      <c r="S290" s="20">
        <v>1095</v>
      </c>
      <c r="T290" s="20"/>
      <c r="U290" s="20"/>
      <c r="V290" s="20"/>
      <c r="W290" s="20"/>
    </row>
    <row r="291" ht="23.25" customHeight="1" spans="1:23">
      <c r="A291" s="16" t="s">
        <v>578</v>
      </c>
      <c r="B291" s="21" t="s">
        <v>656</v>
      </c>
      <c r="C291" s="16" t="s">
        <v>655</v>
      </c>
      <c r="D291" s="16" t="s">
        <v>65</v>
      </c>
      <c r="E291" s="16" t="s">
        <v>116</v>
      </c>
      <c r="F291" s="16" t="s">
        <v>117</v>
      </c>
      <c r="G291" s="16" t="s">
        <v>639</v>
      </c>
      <c r="H291" s="16" t="s">
        <v>304</v>
      </c>
      <c r="I291" s="20">
        <v>400</v>
      </c>
      <c r="J291" s="20"/>
      <c r="K291" s="20"/>
      <c r="L291" s="20"/>
      <c r="M291" s="20"/>
      <c r="N291" s="20"/>
      <c r="O291" s="20"/>
      <c r="P291" s="21"/>
      <c r="Q291" s="20"/>
      <c r="R291" s="20">
        <v>400</v>
      </c>
      <c r="S291" s="20">
        <v>400</v>
      </c>
      <c r="T291" s="20"/>
      <c r="U291" s="20"/>
      <c r="V291" s="20"/>
      <c r="W291" s="20"/>
    </row>
    <row r="292" ht="23.25" customHeight="1" spans="1:23">
      <c r="A292" s="16" t="s">
        <v>578</v>
      </c>
      <c r="B292" s="21" t="s">
        <v>656</v>
      </c>
      <c r="C292" s="16" t="s">
        <v>655</v>
      </c>
      <c r="D292" s="16" t="s">
        <v>65</v>
      </c>
      <c r="E292" s="16" t="s">
        <v>116</v>
      </c>
      <c r="F292" s="16" t="s">
        <v>117</v>
      </c>
      <c r="G292" s="16" t="s">
        <v>409</v>
      </c>
      <c r="H292" s="16" t="s">
        <v>263</v>
      </c>
      <c r="I292" s="20">
        <v>4.559012</v>
      </c>
      <c r="J292" s="20"/>
      <c r="K292" s="20"/>
      <c r="L292" s="20"/>
      <c r="M292" s="20"/>
      <c r="N292" s="20"/>
      <c r="O292" s="20"/>
      <c r="P292" s="21"/>
      <c r="Q292" s="20"/>
      <c r="R292" s="20">
        <v>4.559012</v>
      </c>
      <c r="S292" s="20">
        <v>4.559012</v>
      </c>
      <c r="T292" s="20"/>
      <c r="U292" s="20"/>
      <c r="V292" s="20"/>
      <c r="W292" s="20"/>
    </row>
    <row r="293" ht="23.25" customHeight="1" spans="1:23">
      <c r="A293" s="16" t="s">
        <v>578</v>
      </c>
      <c r="B293" s="21" t="s">
        <v>656</v>
      </c>
      <c r="C293" s="16" t="s">
        <v>655</v>
      </c>
      <c r="D293" s="16" t="s">
        <v>65</v>
      </c>
      <c r="E293" s="16" t="s">
        <v>116</v>
      </c>
      <c r="F293" s="16" t="s">
        <v>117</v>
      </c>
      <c r="G293" s="16" t="s">
        <v>411</v>
      </c>
      <c r="H293" s="16" t="s">
        <v>266</v>
      </c>
      <c r="I293" s="20">
        <v>180.063824</v>
      </c>
      <c r="J293" s="20"/>
      <c r="K293" s="20"/>
      <c r="L293" s="20"/>
      <c r="M293" s="20"/>
      <c r="N293" s="20"/>
      <c r="O293" s="20"/>
      <c r="P293" s="21"/>
      <c r="Q293" s="20"/>
      <c r="R293" s="20">
        <v>180.063824</v>
      </c>
      <c r="S293" s="20">
        <v>180.063824</v>
      </c>
      <c r="T293" s="20"/>
      <c r="U293" s="20"/>
      <c r="V293" s="20"/>
      <c r="W293" s="20"/>
    </row>
    <row r="294" ht="23.25" customHeight="1" spans="1:23">
      <c r="A294" s="16" t="s">
        <v>578</v>
      </c>
      <c r="B294" s="21" t="s">
        <v>656</v>
      </c>
      <c r="C294" s="16" t="s">
        <v>655</v>
      </c>
      <c r="D294" s="16" t="s">
        <v>65</v>
      </c>
      <c r="E294" s="16" t="s">
        <v>116</v>
      </c>
      <c r="F294" s="16" t="s">
        <v>117</v>
      </c>
      <c r="G294" s="16" t="s">
        <v>403</v>
      </c>
      <c r="H294" s="16" t="s">
        <v>272</v>
      </c>
      <c r="I294" s="20">
        <v>8.303171</v>
      </c>
      <c r="J294" s="20"/>
      <c r="K294" s="20"/>
      <c r="L294" s="20"/>
      <c r="M294" s="20"/>
      <c r="N294" s="20"/>
      <c r="O294" s="20"/>
      <c r="P294" s="21"/>
      <c r="Q294" s="20"/>
      <c r="R294" s="20">
        <v>8.303171</v>
      </c>
      <c r="S294" s="20">
        <v>8.303171</v>
      </c>
      <c r="T294" s="20"/>
      <c r="U294" s="20"/>
      <c r="V294" s="20"/>
      <c r="W294" s="20"/>
    </row>
    <row r="295" ht="23.25" customHeight="1" spans="1:23">
      <c r="A295" s="16" t="s">
        <v>578</v>
      </c>
      <c r="B295" s="21" t="s">
        <v>656</v>
      </c>
      <c r="C295" s="16" t="s">
        <v>655</v>
      </c>
      <c r="D295" s="16" t="s">
        <v>65</v>
      </c>
      <c r="E295" s="16" t="s">
        <v>116</v>
      </c>
      <c r="F295" s="16" t="s">
        <v>117</v>
      </c>
      <c r="G295" s="16" t="s">
        <v>616</v>
      </c>
      <c r="H295" s="16" t="s">
        <v>306</v>
      </c>
      <c r="I295" s="20">
        <v>21552.675429</v>
      </c>
      <c r="J295" s="20"/>
      <c r="K295" s="20"/>
      <c r="L295" s="20"/>
      <c r="M295" s="20"/>
      <c r="N295" s="20"/>
      <c r="O295" s="20"/>
      <c r="P295" s="21"/>
      <c r="Q295" s="20"/>
      <c r="R295" s="20">
        <v>21552.675429</v>
      </c>
      <c r="S295" s="20">
        <v>21552.675429</v>
      </c>
      <c r="T295" s="20"/>
      <c r="U295" s="20"/>
      <c r="V295" s="20"/>
      <c r="W295" s="20"/>
    </row>
    <row r="296" ht="23.25" customHeight="1" spans="1:23">
      <c r="A296" s="16" t="s">
        <v>578</v>
      </c>
      <c r="B296" s="21" t="s">
        <v>656</v>
      </c>
      <c r="C296" s="16" t="s">
        <v>655</v>
      </c>
      <c r="D296" s="16" t="s">
        <v>65</v>
      </c>
      <c r="E296" s="16" t="s">
        <v>116</v>
      </c>
      <c r="F296" s="16" t="s">
        <v>117</v>
      </c>
      <c r="G296" s="16" t="s">
        <v>640</v>
      </c>
      <c r="H296" s="16" t="s">
        <v>308</v>
      </c>
      <c r="I296" s="20">
        <v>34.6796</v>
      </c>
      <c r="J296" s="20"/>
      <c r="K296" s="20"/>
      <c r="L296" s="20"/>
      <c r="M296" s="20"/>
      <c r="N296" s="20"/>
      <c r="O296" s="20"/>
      <c r="P296" s="21"/>
      <c r="Q296" s="20"/>
      <c r="R296" s="20">
        <v>34.6796</v>
      </c>
      <c r="S296" s="20">
        <v>34.6796</v>
      </c>
      <c r="T296" s="20"/>
      <c r="U296" s="20"/>
      <c r="V296" s="20"/>
      <c r="W296" s="20"/>
    </row>
    <row r="297" ht="23.25" customHeight="1" spans="1:23">
      <c r="A297" s="16" t="s">
        <v>578</v>
      </c>
      <c r="B297" s="21" t="s">
        <v>656</v>
      </c>
      <c r="C297" s="16" t="s">
        <v>655</v>
      </c>
      <c r="D297" s="16" t="s">
        <v>65</v>
      </c>
      <c r="E297" s="16" t="s">
        <v>116</v>
      </c>
      <c r="F297" s="16" t="s">
        <v>117</v>
      </c>
      <c r="G297" s="16" t="s">
        <v>484</v>
      </c>
      <c r="H297" s="16" t="s">
        <v>310</v>
      </c>
      <c r="I297" s="20">
        <v>81.981085</v>
      </c>
      <c r="J297" s="20"/>
      <c r="K297" s="20"/>
      <c r="L297" s="20"/>
      <c r="M297" s="20"/>
      <c r="N297" s="20"/>
      <c r="O297" s="20"/>
      <c r="P297" s="21"/>
      <c r="Q297" s="20"/>
      <c r="R297" s="20">
        <v>81.981085</v>
      </c>
      <c r="S297" s="20">
        <v>81.981085</v>
      </c>
      <c r="T297" s="20"/>
      <c r="U297" s="20"/>
      <c r="V297" s="20"/>
      <c r="W297" s="20"/>
    </row>
    <row r="298" ht="23.25" customHeight="1" spans="1:23">
      <c r="A298" s="16" t="s">
        <v>578</v>
      </c>
      <c r="B298" s="21" t="s">
        <v>656</v>
      </c>
      <c r="C298" s="16" t="s">
        <v>655</v>
      </c>
      <c r="D298" s="16" t="s">
        <v>65</v>
      </c>
      <c r="E298" s="16" t="s">
        <v>116</v>
      </c>
      <c r="F298" s="16" t="s">
        <v>117</v>
      </c>
      <c r="G298" s="16" t="s">
        <v>582</v>
      </c>
      <c r="H298" s="16" t="s">
        <v>269</v>
      </c>
      <c r="I298" s="20">
        <v>223.173979</v>
      </c>
      <c r="J298" s="20"/>
      <c r="K298" s="20"/>
      <c r="L298" s="20"/>
      <c r="M298" s="20"/>
      <c r="N298" s="20"/>
      <c r="O298" s="20"/>
      <c r="P298" s="21"/>
      <c r="Q298" s="20"/>
      <c r="R298" s="20">
        <v>223.173979</v>
      </c>
      <c r="S298" s="20">
        <v>223.173979</v>
      </c>
      <c r="T298" s="20"/>
      <c r="U298" s="20"/>
      <c r="V298" s="20"/>
      <c r="W298" s="20"/>
    </row>
    <row r="299" ht="23.25" customHeight="1" spans="1:23">
      <c r="A299" s="16" t="s">
        <v>578</v>
      </c>
      <c r="B299" s="21" t="s">
        <v>656</v>
      </c>
      <c r="C299" s="16" t="s">
        <v>655</v>
      </c>
      <c r="D299" s="16" t="s">
        <v>65</v>
      </c>
      <c r="E299" s="16" t="s">
        <v>116</v>
      </c>
      <c r="F299" s="16" t="s">
        <v>117</v>
      </c>
      <c r="G299" s="16" t="s">
        <v>413</v>
      </c>
      <c r="H299" s="16" t="s">
        <v>313</v>
      </c>
      <c r="I299" s="20">
        <v>128.517944</v>
      </c>
      <c r="J299" s="20"/>
      <c r="K299" s="20"/>
      <c r="L299" s="20"/>
      <c r="M299" s="20"/>
      <c r="N299" s="20"/>
      <c r="O299" s="20"/>
      <c r="P299" s="21"/>
      <c r="Q299" s="20"/>
      <c r="R299" s="20">
        <v>128.517944</v>
      </c>
      <c r="S299" s="20">
        <v>128.517944</v>
      </c>
      <c r="T299" s="20"/>
      <c r="U299" s="20"/>
      <c r="V299" s="20"/>
      <c r="W299" s="20"/>
    </row>
    <row r="300" ht="23.25" customHeight="1" spans="1:23">
      <c r="A300" s="16" t="s">
        <v>578</v>
      </c>
      <c r="B300" s="21" t="s">
        <v>656</v>
      </c>
      <c r="C300" s="16" t="s">
        <v>655</v>
      </c>
      <c r="D300" s="16" t="s">
        <v>65</v>
      </c>
      <c r="E300" s="16" t="s">
        <v>116</v>
      </c>
      <c r="F300" s="16" t="s">
        <v>117</v>
      </c>
      <c r="G300" s="16" t="s">
        <v>415</v>
      </c>
      <c r="H300" s="16" t="s">
        <v>315</v>
      </c>
      <c r="I300" s="20">
        <v>104.345577</v>
      </c>
      <c r="J300" s="20"/>
      <c r="K300" s="20"/>
      <c r="L300" s="20"/>
      <c r="M300" s="20"/>
      <c r="N300" s="20"/>
      <c r="O300" s="20"/>
      <c r="P300" s="21"/>
      <c r="Q300" s="20"/>
      <c r="R300" s="20">
        <v>104.345577</v>
      </c>
      <c r="S300" s="20">
        <v>104.345577</v>
      </c>
      <c r="T300" s="20"/>
      <c r="U300" s="20"/>
      <c r="V300" s="20"/>
      <c r="W300" s="20"/>
    </row>
    <row r="301" ht="23.25" customHeight="1" spans="1:23">
      <c r="A301" s="16" t="s">
        <v>578</v>
      </c>
      <c r="B301" s="21" t="s">
        <v>656</v>
      </c>
      <c r="C301" s="16" t="s">
        <v>655</v>
      </c>
      <c r="D301" s="16" t="s">
        <v>65</v>
      </c>
      <c r="E301" s="16" t="s">
        <v>116</v>
      </c>
      <c r="F301" s="16" t="s">
        <v>117</v>
      </c>
      <c r="G301" s="16" t="s">
        <v>417</v>
      </c>
      <c r="H301" s="16" t="s">
        <v>274</v>
      </c>
      <c r="I301" s="20">
        <v>60</v>
      </c>
      <c r="J301" s="20"/>
      <c r="K301" s="20"/>
      <c r="L301" s="20"/>
      <c r="M301" s="20"/>
      <c r="N301" s="20"/>
      <c r="O301" s="20"/>
      <c r="P301" s="21"/>
      <c r="Q301" s="20"/>
      <c r="R301" s="20">
        <v>60</v>
      </c>
      <c r="S301" s="20">
        <v>60</v>
      </c>
      <c r="T301" s="20"/>
      <c r="U301" s="20"/>
      <c r="V301" s="20"/>
      <c r="W301" s="20"/>
    </row>
    <row r="302" ht="23.25" customHeight="1" spans="1:23">
      <c r="A302" s="16" t="s">
        <v>578</v>
      </c>
      <c r="B302" s="21" t="s">
        <v>656</v>
      </c>
      <c r="C302" s="16" t="s">
        <v>655</v>
      </c>
      <c r="D302" s="16" t="s">
        <v>65</v>
      </c>
      <c r="E302" s="16" t="s">
        <v>116</v>
      </c>
      <c r="F302" s="16" t="s">
        <v>117</v>
      </c>
      <c r="G302" s="16" t="s">
        <v>464</v>
      </c>
      <c r="H302" s="16" t="s">
        <v>278</v>
      </c>
      <c r="I302" s="20">
        <v>573.851312</v>
      </c>
      <c r="J302" s="20"/>
      <c r="K302" s="20"/>
      <c r="L302" s="20"/>
      <c r="M302" s="20"/>
      <c r="N302" s="20"/>
      <c r="O302" s="20"/>
      <c r="P302" s="21"/>
      <c r="Q302" s="20"/>
      <c r="R302" s="20">
        <v>573.851312</v>
      </c>
      <c r="S302" s="20">
        <v>573.851312</v>
      </c>
      <c r="T302" s="20"/>
      <c r="U302" s="20"/>
      <c r="V302" s="20"/>
      <c r="W302" s="20"/>
    </row>
    <row r="303" ht="23.25" customHeight="1" spans="1:23">
      <c r="A303" s="16" t="s">
        <v>578</v>
      </c>
      <c r="B303" s="21" t="s">
        <v>656</v>
      </c>
      <c r="C303" s="16" t="s">
        <v>655</v>
      </c>
      <c r="D303" s="16" t="s">
        <v>65</v>
      </c>
      <c r="E303" s="16" t="s">
        <v>116</v>
      </c>
      <c r="F303" s="16" t="s">
        <v>117</v>
      </c>
      <c r="G303" s="16" t="s">
        <v>617</v>
      </c>
      <c r="H303" s="16" t="s">
        <v>331</v>
      </c>
      <c r="I303" s="20">
        <v>836.2837</v>
      </c>
      <c r="J303" s="20"/>
      <c r="K303" s="20"/>
      <c r="L303" s="20"/>
      <c r="M303" s="20"/>
      <c r="N303" s="20"/>
      <c r="O303" s="20"/>
      <c r="P303" s="21"/>
      <c r="Q303" s="20"/>
      <c r="R303" s="20">
        <v>836.2837</v>
      </c>
      <c r="S303" s="20">
        <v>836.2837</v>
      </c>
      <c r="T303" s="20"/>
      <c r="U303" s="20"/>
      <c r="V303" s="20"/>
      <c r="W303" s="20"/>
    </row>
    <row r="304" ht="23.25" customHeight="1" spans="1:23">
      <c r="A304" s="16" t="s">
        <v>578</v>
      </c>
      <c r="B304" s="21" t="s">
        <v>656</v>
      </c>
      <c r="C304" s="16" t="s">
        <v>655</v>
      </c>
      <c r="D304" s="16" t="s">
        <v>65</v>
      </c>
      <c r="E304" s="16" t="s">
        <v>116</v>
      </c>
      <c r="F304" s="16" t="s">
        <v>117</v>
      </c>
      <c r="G304" s="16" t="s">
        <v>618</v>
      </c>
      <c r="H304" s="16" t="s">
        <v>332</v>
      </c>
      <c r="I304" s="20">
        <v>9300</v>
      </c>
      <c r="J304" s="20"/>
      <c r="K304" s="20"/>
      <c r="L304" s="20"/>
      <c r="M304" s="20"/>
      <c r="N304" s="20"/>
      <c r="O304" s="20"/>
      <c r="P304" s="21"/>
      <c r="Q304" s="20"/>
      <c r="R304" s="20">
        <v>9300</v>
      </c>
      <c r="S304" s="20">
        <v>9300</v>
      </c>
      <c r="T304" s="20"/>
      <c r="U304" s="20"/>
      <c r="V304" s="20"/>
      <c r="W304" s="20"/>
    </row>
    <row r="305" ht="23.25" customHeight="1" spans="1:23">
      <c r="A305" s="16" t="s">
        <v>578</v>
      </c>
      <c r="B305" s="21" t="s">
        <v>656</v>
      </c>
      <c r="C305" s="16" t="s">
        <v>655</v>
      </c>
      <c r="D305" s="16" t="s">
        <v>65</v>
      </c>
      <c r="E305" s="16" t="s">
        <v>116</v>
      </c>
      <c r="F305" s="16" t="s">
        <v>117</v>
      </c>
      <c r="G305" s="16" t="s">
        <v>620</v>
      </c>
      <c r="H305" s="16" t="s">
        <v>334</v>
      </c>
      <c r="I305" s="20">
        <v>5000</v>
      </c>
      <c r="J305" s="20"/>
      <c r="K305" s="20"/>
      <c r="L305" s="20"/>
      <c r="M305" s="20"/>
      <c r="N305" s="20"/>
      <c r="O305" s="20"/>
      <c r="P305" s="21"/>
      <c r="Q305" s="20"/>
      <c r="R305" s="20">
        <v>5000</v>
      </c>
      <c r="S305" s="20">
        <v>5000</v>
      </c>
      <c r="T305" s="20"/>
      <c r="U305" s="20"/>
      <c r="V305" s="20"/>
      <c r="W305" s="20"/>
    </row>
    <row r="306" ht="23.25" customHeight="1" spans="1:23">
      <c r="A306" s="16" t="s">
        <v>578</v>
      </c>
      <c r="B306" s="21" t="s">
        <v>656</v>
      </c>
      <c r="C306" s="16" t="s">
        <v>655</v>
      </c>
      <c r="D306" s="16" t="s">
        <v>65</v>
      </c>
      <c r="E306" s="16" t="s">
        <v>116</v>
      </c>
      <c r="F306" s="16" t="s">
        <v>117</v>
      </c>
      <c r="G306" s="16" t="s">
        <v>650</v>
      </c>
      <c r="H306" s="16" t="s">
        <v>335</v>
      </c>
      <c r="I306" s="20">
        <v>25</v>
      </c>
      <c r="J306" s="20"/>
      <c r="K306" s="20"/>
      <c r="L306" s="20"/>
      <c r="M306" s="20"/>
      <c r="N306" s="20"/>
      <c r="O306" s="20"/>
      <c r="P306" s="21"/>
      <c r="Q306" s="20"/>
      <c r="R306" s="20">
        <v>25</v>
      </c>
      <c r="S306" s="20">
        <v>25</v>
      </c>
      <c r="T306" s="20"/>
      <c r="U306" s="20"/>
      <c r="V306" s="20"/>
      <c r="W306" s="20"/>
    </row>
    <row r="307" ht="23.25" customHeight="1" spans="1:23">
      <c r="A307" s="16" t="s">
        <v>578</v>
      </c>
      <c r="B307" s="21" t="s">
        <v>656</v>
      </c>
      <c r="C307" s="16" t="s">
        <v>655</v>
      </c>
      <c r="D307" s="16" t="s">
        <v>65</v>
      </c>
      <c r="E307" s="16" t="s">
        <v>116</v>
      </c>
      <c r="F307" s="16" t="s">
        <v>117</v>
      </c>
      <c r="G307" s="16" t="s">
        <v>657</v>
      </c>
      <c r="H307" s="16" t="s">
        <v>336</v>
      </c>
      <c r="I307" s="20">
        <v>60</v>
      </c>
      <c r="J307" s="20"/>
      <c r="K307" s="20"/>
      <c r="L307" s="20"/>
      <c r="M307" s="20"/>
      <c r="N307" s="20"/>
      <c r="O307" s="20"/>
      <c r="P307" s="21"/>
      <c r="Q307" s="20"/>
      <c r="R307" s="20">
        <v>60</v>
      </c>
      <c r="S307" s="20">
        <v>60</v>
      </c>
      <c r="T307" s="20"/>
      <c r="U307" s="20"/>
      <c r="V307" s="20"/>
      <c r="W307" s="20"/>
    </row>
    <row r="308" ht="23.25" customHeight="1" spans="1:23">
      <c r="A308" s="16" t="s">
        <v>578</v>
      </c>
      <c r="B308" s="21" t="s">
        <v>656</v>
      </c>
      <c r="C308" s="16" t="s">
        <v>655</v>
      </c>
      <c r="D308" s="16" t="s">
        <v>65</v>
      </c>
      <c r="E308" s="16" t="s">
        <v>116</v>
      </c>
      <c r="F308" s="16" t="s">
        <v>117</v>
      </c>
      <c r="G308" s="16" t="s">
        <v>642</v>
      </c>
      <c r="H308" s="16" t="s">
        <v>337</v>
      </c>
      <c r="I308" s="20">
        <v>100</v>
      </c>
      <c r="J308" s="20"/>
      <c r="K308" s="20"/>
      <c r="L308" s="20"/>
      <c r="M308" s="20"/>
      <c r="N308" s="20"/>
      <c r="O308" s="20"/>
      <c r="P308" s="21"/>
      <c r="Q308" s="20"/>
      <c r="R308" s="20">
        <v>100</v>
      </c>
      <c r="S308" s="20">
        <v>100</v>
      </c>
      <c r="T308" s="20"/>
      <c r="U308" s="20"/>
      <c r="V308" s="20"/>
      <c r="W308" s="20"/>
    </row>
    <row r="309" ht="23.25" customHeight="1" spans="1:23">
      <c r="A309" s="16"/>
      <c r="B309" s="21"/>
      <c r="C309" s="16" t="s">
        <v>658</v>
      </c>
      <c r="D309" s="16"/>
      <c r="E309" s="16"/>
      <c r="F309" s="16"/>
      <c r="G309" s="16"/>
      <c r="H309" s="16"/>
      <c r="I309" s="20">
        <v>11</v>
      </c>
      <c r="J309" s="20">
        <v>11</v>
      </c>
      <c r="K309" s="20">
        <v>11</v>
      </c>
      <c r="L309" s="20"/>
      <c r="M309" s="20"/>
      <c r="N309" s="20"/>
      <c r="O309" s="20"/>
      <c r="P309" s="21"/>
      <c r="Q309" s="20"/>
      <c r="R309" s="20"/>
      <c r="S309" s="20"/>
      <c r="T309" s="20"/>
      <c r="U309" s="20"/>
      <c r="V309" s="20"/>
      <c r="W309" s="20"/>
    </row>
    <row r="310" ht="23.25" customHeight="1" spans="1:23">
      <c r="A310" s="16" t="s">
        <v>578</v>
      </c>
      <c r="B310" s="21" t="s">
        <v>659</v>
      </c>
      <c r="C310" s="16" t="s">
        <v>658</v>
      </c>
      <c r="D310" s="16" t="s">
        <v>65</v>
      </c>
      <c r="E310" s="16" t="s">
        <v>116</v>
      </c>
      <c r="F310" s="16" t="s">
        <v>117</v>
      </c>
      <c r="G310" s="16" t="s">
        <v>582</v>
      </c>
      <c r="H310" s="16" t="s">
        <v>269</v>
      </c>
      <c r="I310" s="20">
        <v>11</v>
      </c>
      <c r="J310" s="20">
        <v>11</v>
      </c>
      <c r="K310" s="20">
        <v>11</v>
      </c>
      <c r="L310" s="20"/>
      <c r="M310" s="20"/>
      <c r="N310" s="20"/>
      <c r="O310" s="20"/>
      <c r="P310" s="21"/>
      <c r="Q310" s="20"/>
      <c r="R310" s="20"/>
      <c r="S310" s="20"/>
      <c r="T310" s="20"/>
      <c r="U310" s="20"/>
      <c r="V310" s="20"/>
      <c r="W310" s="20"/>
    </row>
    <row r="311" ht="18.75" customHeight="1" spans="1:23">
      <c r="A311" s="223" t="s">
        <v>174</v>
      </c>
      <c r="B311" s="224"/>
      <c r="C311" s="225"/>
      <c r="D311" s="225"/>
      <c r="E311" s="225"/>
      <c r="F311" s="225"/>
      <c r="G311" s="225"/>
      <c r="H311" s="226"/>
      <c r="I311" s="20">
        <v>272256.248943</v>
      </c>
      <c r="J311" s="20">
        <v>4664.7</v>
      </c>
      <c r="K311" s="20">
        <v>4664.7</v>
      </c>
      <c r="L311" s="20"/>
      <c r="M311" s="20"/>
      <c r="N311" s="20"/>
      <c r="O311" s="20"/>
      <c r="P311" s="20"/>
      <c r="Q311" s="20"/>
      <c r="R311" s="20">
        <v>267591.548943</v>
      </c>
      <c r="S311" s="20">
        <v>266531.548943</v>
      </c>
      <c r="T311" s="20"/>
      <c r="U311" s="20"/>
      <c r="V311" s="20"/>
      <c r="W311" s="20">
        <v>1060</v>
      </c>
    </row>
  </sheetData>
  <mergeCells count="28">
    <mergeCell ref="A2:W2"/>
    <mergeCell ref="A3:H3"/>
    <mergeCell ref="J4:M4"/>
    <mergeCell ref="N4:P4"/>
    <mergeCell ref="R4:W4"/>
    <mergeCell ref="A311:H3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部门政府采购预算表08-1</vt:lpstr>
      <vt:lpstr>政府购买服务预算表08-2</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赵雄</cp:lastModifiedBy>
  <dcterms:created xsi:type="dcterms:W3CDTF">2024-01-25T09:08:00Z</dcterms:created>
  <dcterms:modified xsi:type="dcterms:W3CDTF">2024-07-17T08:30:41Z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1339066AC04043649A56DD2FCCC8819D_13</vt:lpwstr>
  </property>
  <property fmtid="{D5CDD505-2E9C-101B-9397-08002B2CF9AE}" pid="3" name="KSOProductBuildVer">
    <vt:lpwstr>2052-11.1.0.15319</vt:lpwstr>
  </property>
</Properties>
</file>