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 tabRatio="927"/>
  </bookViews>
  <sheets>
    <sheet name="财务收支预算总表01-1" sheetId="1" r:id="rId1"/>
    <sheet name="部门收入预算表01-2" sheetId="2" r:id="rId2"/>
    <sheet name="部门支出预算表01-03" sheetId="3" r:id="rId3"/>
    <sheet name="财政拨款收支预算总表02-1" sheetId="4" r:id="rId4"/>
    <sheet name="一般公共预算支出预算表（按功能科目分类）02-2" sheetId="5" r:id="rId5"/>
    <sheet name="一般公共预算支出预算表（按经济科目分类）02-3" sheetId="6" r:id="rId6"/>
    <sheet name="一般公共预算“三公”经费支出预算表03" sheetId="7" r:id="rId7"/>
    <sheet name="基本支出预算表（人员类.运转类公用经费项目）04" sheetId="8" r:id="rId8"/>
    <sheet name="项目支出预算表（其他运转类.特定目标类项目）05-1" sheetId="9" r:id="rId9"/>
    <sheet name="项目支出绩效目标表（本次下达）05-2" sheetId="10" r:id="rId10"/>
    <sheet name="项目支出绩效目标表（另文下达）05-3 " sheetId="21" r:id="rId11"/>
    <sheet name="政府性基金预算支出预算表06" sheetId="12" r:id="rId12"/>
    <sheet name="国有资本经营预算支出表07" sheetId="13" r:id="rId13"/>
    <sheet name="部门政府采购预算表08-1" sheetId="14" r:id="rId14"/>
    <sheet name="政府购买服务预算表08-2" sheetId="15" r:id="rId15"/>
    <sheet name="市对下转移支付预算表9-1" sheetId="16" r:id="rId16"/>
    <sheet name="市对下转移支付绩效目标表9-2" sheetId="17" r:id="rId17"/>
    <sheet name="新增资产配置表10" sheetId="18" r:id="rId18"/>
    <sheet name="上级补助项目支出预算表11" sheetId="19" r:id="rId19"/>
    <sheet name="部门项目中期规划预算表12" sheetId="20" r:id="rId20"/>
  </sheets>
  <definedNames>
    <definedName name="_xlnm.Print_Titles" localSheetId="0">'财务收支预算总表01-1'!$A:$A,'财务收支预算总表01-1'!$1:$1</definedName>
    <definedName name="_xlnm.Print_Titles" localSheetId="1">'部门收入预算表01-2'!$A:$A,'部门收入预算表01-2'!$1:$1</definedName>
    <definedName name="_xlnm.Print_Titles" localSheetId="2">'部门支出预算表01-03'!$A:$A,'部门支出预算表01-03'!$1:$1</definedName>
    <definedName name="_xlnm.Print_Titles" localSheetId="3">'财政拨款收支预算总表02-1'!$A:$A,'财政拨款收支预算总表02-1'!$1:$1</definedName>
    <definedName name="_xlnm.Print_Titles" localSheetId="4">'一般公共预算支出预算表（按功能科目分类）02-2'!$A:$A,'一般公共预算支出预算表（按功能科目分类）02-2'!$1:$1</definedName>
    <definedName name="_xlnm.Print_Titles" localSheetId="5">'一般公共预算支出预算表（按经济科目分类）02-3'!$A:$A,'一般公共预算支出预算表（按经济科目分类）02-3'!$1:$1</definedName>
    <definedName name="_xlnm.Print_Titles" localSheetId="6">一般公共预算“三公”经费支出预算表03!$A:$A,一般公共预算“三公”经费支出预算表03!$1:$1</definedName>
    <definedName name="_xlnm.Print_Titles" localSheetId="7">'基本支出预算表（人员类.运转类公用经费项目）04'!$A:$A,'基本支出预算表（人员类.运转类公用经费项目）04'!$1:$1</definedName>
    <definedName name="_xlnm.Print_Titles" localSheetId="8">'项目支出预算表（其他运转类.特定目标类项目）05-1'!$A:$A,'项目支出预算表（其他运转类.特定目标类项目）05-1'!$1:$1</definedName>
    <definedName name="_xlnm.Print_Titles" localSheetId="9">'项目支出绩效目标表（本次下达）05-2'!$A:$A,'项目支出绩效目标表（本次下达）05-2'!$1:$1</definedName>
    <definedName name="_xlnm.Print_Titles" localSheetId="11">政府性基金预算支出预算表06!$A:$A,政府性基金预算支出预算表06!$1:$1</definedName>
    <definedName name="_xlnm.Print_Titles" localSheetId="12">国有资本经营预算支出表07!$A:$A,国有资本经营预算支出表07!$1:$1</definedName>
    <definedName name="_xlnm.Print_Titles" localSheetId="13">'部门政府采购预算表08-1'!$A:$A,'部门政府采购预算表08-1'!$1:$1</definedName>
    <definedName name="_xlnm.Print_Titles" localSheetId="14">'政府购买服务预算表08-2'!$A:$A,'政府购买服务预算表08-2'!$1:$1</definedName>
    <definedName name="_xlnm.Print_Titles" localSheetId="15">'市对下转移支付预算表9-1'!$A:$A,'市对下转移支付预算表9-1'!$1:$1</definedName>
    <definedName name="_xlnm.Print_Titles" localSheetId="16">'市对下转移支付绩效目标表9-2'!$A:$A,'市对下转移支付绩效目标表9-2'!$1:$1</definedName>
    <definedName name="_xlnm.Print_Titles" localSheetId="17">新增资产配置表10!$A:$A,新增资产配置表10!$1:$1</definedName>
    <definedName name="_xlnm.Print_Titles" localSheetId="18">上级补助项目支出预算表11!$A:$A,上级补助项目支出预算表11!$1:$1</definedName>
    <definedName name="_xlnm.Print_Titles" localSheetId="19">部门项目中期规划预算表12!$A:$A,部门项目中期规划预算表12!$1:$1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<sst xmlns="http://schemas.openxmlformats.org/spreadsheetml/2006/main" count="946" uniqueCount="422">
  <si>
    <t>预算01-1表</t>
  </si>
  <si>
    <t>财务收支预算总表</t>
  </si>
  <si>
    <t>单位：万元</t>
  </si>
  <si>
    <t>收        入</t>
  </si>
  <si>
    <t>支        出</t>
  </si>
  <si>
    <t>项      目</t>
  </si>
  <si>
    <t>2024年预算数</t>
  </si>
  <si>
    <t>项目（按功能分类）</t>
  </si>
  <si>
    <t>一、一般公共预算拨款收入</t>
  </si>
  <si>
    <t>二、政府性基金预算拨款收入</t>
  </si>
  <si>
    <t>三、国有资本经营预算拨款收入</t>
  </si>
  <si>
    <t>四、财政专户管理资金收入</t>
  </si>
  <si>
    <t>五、单位资金</t>
  </si>
  <si>
    <t>（一）事业收入</t>
  </si>
  <si>
    <t>（二）事业单位经营收入</t>
  </si>
  <si>
    <t>（三）上级补助收入</t>
  </si>
  <si>
    <t>（四）附属单位上缴收入</t>
  </si>
  <si>
    <t>（五）其他收入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</si>
  <si>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</si>
  <si>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</si>
  <si>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</si>
  <si>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</si>
  <si>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</si>
  <si>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</si>
  <si>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</si>
  <si>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</si>
  <si>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</si>
  <si>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</si>
  <si>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</si>
  <si>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</si>
  <si>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</si>
  <si>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</si>
  <si>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</si>
  <si>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</si>
  <si>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</si>
  <si>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</si>
  <si>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</si>
  <si>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</si>
  <si>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</si>
  <si>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</si>
  <si>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</si>
  <si>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</si>
  <si>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105013</t>
  </si>
  <si>
    <t>曲靖市职业教育服务中心</t>
  </si>
  <si>
    <t>预算01-3表</t>
  </si>
  <si>
    <t>部门支出预算表</t>
  </si>
  <si>
    <t>科目编码</t>
  </si>
  <si>
    <t>科目名称</t>
  </si>
  <si>
    <t>基本支出</t>
  </si>
  <si>
    <t>项目支出</t>
  </si>
  <si>
    <t>财政专户管理的支出</t>
  </si>
  <si>
    <t>其中：财政拨款</t>
  </si>
  <si>
    <t>事业支出</t>
  </si>
  <si>
    <t>事业单位
经营支出</t>
  </si>
  <si>
    <t>上级补助支出</t>
  </si>
  <si>
    <t>附属单位补助支出</t>
  </si>
  <si>
    <t>其他支出</t>
  </si>
  <si>
    <t>205</t>
  </si>
  <si>
    <t>教育支出</t>
  </si>
  <si>
    <t>20503</t>
  </si>
  <si>
    <t>职业教育</t>
  </si>
  <si>
    <t>2050399</t>
  </si>
  <si>
    <t>其他职业教育支出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</si>
  <si>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</si>
  <si>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</si>
  <si>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</si>
  <si>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</si>
  <si>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</si>
  <si>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</si>
  <si>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</si>
  <si>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</si>
  <si>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</si>
  <si>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</si>
  <si>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</si>
  <si>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</si>
  <si>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</si>
  <si>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</si>
  <si>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</si>
  <si>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2101102</t>
  </si>
  <si>
    <t>事业单位医疗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</si>
  <si>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</si>
  <si>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</si>
  <si>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</si>
  <si>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</si>
  <si>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</si>
  <si>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</si>
  <si>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</si>
  <si>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</si>
  <si>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</si>
  <si>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</si>
  <si>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</si>
  <si>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</si>
  <si>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</si>
  <si>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</si>
  <si>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</si>
  <si>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</si>
  <si>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</si>
  <si>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</si>
  <si>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</si>
  <si>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</si>
  <si>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</si>
  <si>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</si>
  <si>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</si>
  <si>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</si>
  <si>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</si>
  <si>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</si>
  <si>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</si>
  <si>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</si>
  <si>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</si>
  <si>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</si>
  <si>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</si>
  <si>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</si>
  <si>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</si>
  <si>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</si>
  <si>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</si>
  <si>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</si>
  <si>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</si>
  <si>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</si>
  <si>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（二十一）灾害防治及应急管理支出</t>
  </si>
  <si>
    <t>（二十二）预备费</t>
  </si>
  <si>
    <t>（二十三）其他支出</t>
  </si>
  <si>
    <t>二、年终结转结余</t>
  </si>
  <si>
    <t>收 入 总 计</t>
  </si>
  <si>
    <t>预算02-2表</t>
  </si>
  <si>
    <t>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</si>
  <si>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</si>
  <si>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</si>
  <si>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</si>
  <si>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</si>
  <si>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</si>
  <si>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</si>
  <si>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</si>
  <si>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</si>
  <si>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</si>
  <si>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预算02-3表</t>
  </si>
  <si>
    <t>一般公共预算支出预算明细表（按经济科目分类）</t>
  </si>
  <si>
    <t>政府预算支出经济分类科目</t>
  </si>
  <si>
    <t>部门预算支出经济分类科目</t>
  </si>
  <si>
    <t>类</t>
  </si>
  <si>
    <t>款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</si>
  <si>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</si>
  <si>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</si>
  <si>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</si>
  <si>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</si>
  <si>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</si>
  <si>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</si>
  <si>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</si>
  <si>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</si>
  <si>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</si>
  <si>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</si>
  <si>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</si>
  <si>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</si>
  <si>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</si>
  <si>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</si>
  <si>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</si>
  <si>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</si>
  <si>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</si>
  <si>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</si>
  <si>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501</t>
  </si>
  <si>
    <t>机关工资福利支出</t>
  </si>
  <si>
    <t>301</t>
  </si>
  <si>
    <t>工资福利支出</t>
  </si>
  <si>
    <t>01</t>
  </si>
  <si>
    <t>工资奖金津补贴</t>
  </si>
  <si>
    <t>基本工资</t>
  </si>
  <si>
    <t>502</t>
  </si>
  <si>
    <t>机关商品和服务支出</t>
  </si>
  <si>
    <t>02</t>
  </si>
  <si>
    <t>津贴补贴</t>
  </si>
  <si>
    <t>办公经费</t>
  </si>
  <si>
    <t>03</t>
  </si>
  <si>
    <t>奖金</t>
  </si>
  <si>
    <t>会议费</t>
  </si>
  <si>
    <t>07</t>
  </si>
  <si>
    <t>绩效工资</t>
  </si>
  <si>
    <t>培训费</t>
  </si>
  <si>
    <t>08</t>
  </si>
  <si>
    <t>机关事业单位基本养老保险缴费</t>
  </si>
  <si>
    <t>505</t>
  </si>
  <si>
    <t>对事业单位经常性补助</t>
  </si>
  <si>
    <t>09</t>
  </si>
  <si>
    <t>职业年金缴费</t>
  </si>
  <si>
    <t>职工基本医疗保险缴费</t>
  </si>
  <si>
    <t>商品和服务支出</t>
  </si>
  <si>
    <t>公务员医疗补助缴费</t>
  </si>
  <si>
    <t>509</t>
  </si>
  <si>
    <t>对个人和家庭的补助</t>
  </si>
  <si>
    <t>其他社会保障缴费</t>
  </si>
  <si>
    <t>社会福利和救助</t>
  </si>
  <si>
    <t>05</t>
  </si>
  <si>
    <t>离退休费</t>
  </si>
  <si>
    <t>302</t>
  </si>
  <si>
    <t>办公费</t>
  </si>
  <si>
    <t>06</t>
  </si>
  <si>
    <t>电费</t>
  </si>
  <si>
    <t>维修（护）费</t>
  </si>
  <si>
    <t>27</t>
  </si>
  <si>
    <t>委托业务费</t>
  </si>
  <si>
    <t>28</t>
  </si>
  <si>
    <t>工会经费</t>
  </si>
  <si>
    <t>29</t>
  </si>
  <si>
    <t>福利费</t>
  </si>
  <si>
    <t>31</t>
  </si>
  <si>
    <t>公务用车运行维护费</t>
  </si>
  <si>
    <t>39</t>
  </si>
  <si>
    <t>其他交通费用</t>
  </si>
  <si>
    <t>99</t>
  </si>
  <si>
    <t>其他商品和服务支出</t>
  </si>
  <si>
    <t>303</t>
  </si>
  <si>
    <t>退休费</t>
  </si>
  <si>
    <t>生活补助</t>
  </si>
  <si>
    <t>医疗费补助</t>
  </si>
  <si>
    <t>预算03表</t>
  </si>
  <si>
    <t>一般公共预算“三公”经费支出预算表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</si>
  <si>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</si>
  <si>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</si>
  <si>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</si>
  <si>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</si>
  <si>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</si>
  <si>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</si>
  <si>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说明：曲靖市职业教育服务中心2024年无一般公共预算“三公”经费支出预算，故此表为空表。</t>
  </si>
  <si>
    <t>预算04表</t>
  </si>
  <si>
    <t>基本支出预算表（人员类.运转类公用经费项目）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</si>
  <si>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</si>
  <si>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</si>
  <si>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</si>
  <si>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</si>
  <si>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</si>
  <si>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</si>
  <si>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</si>
  <si>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</si>
  <si>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</si>
  <si>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</si>
  <si>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</si>
  <si>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</si>
  <si>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</si>
  <si>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</si>
  <si>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</si>
  <si>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</si>
  <si>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</si>
  <si>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</si>
  <si>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530300210000000018412</t>
  </si>
  <si>
    <t>事业人员支出工资</t>
  </si>
  <si>
    <t>30101</t>
  </si>
  <si>
    <t>30102</t>
  </si>
  <si>
    <t>30107</t>
  </si>
  <si>
    <t>530300231100001532032</t>
  </si>
  <si>
    <t>事业人员参照公务员规范后绩效奖</t>
  </si>
  <si>
    <t>530300210000000022483</t>
  </si>
  <si>
    <t>社会保障缴费（养老保险）</t>
  </si>
  <si>
    <t>30108</t>
  </si>
  <si>
    <t>530300210000000022480</t>
  </si>
  <si>
    <t>社会保障缴费（基本医疗保险）</t>
  </si>
  <si>
    <t>30110</t>
  </si>
  <si>
    <t>530300210000000022479</t>
  </si>
  <si>
    <t>社会保障缴费（工伤保险）</t>
  </si>
  <si>
    <t>30112</t>
  </si>
  <si>
    <t>530300210000000022482</t>
  </si>
  <si>
    <t>社会保障缴费（失业保险）</t>
  </si>
  <si>
    <t>530300210000000022478</t>
  </si>
  <si>
    <t>社会保障缴费（附加商业险）</t>
  </si>
  <si>
    <t>530300210000000022485</t>
  </si>
  <si>
    <t>社会保障缴费（住房公积金）</t>
  </si>
  <si>
    <t>30113</t>
  </si>
  <si>
    <t>530300210000000018427</t>
  </si>
  <si>
    <t>一般公用经费</t>
  </si>
  <si>
    <t>30201</t>
  </si>
  <si>
    <t>530300241100002420022</t>
  </si>
  <si>
    <t>退休公用经费</t>
  </si>
  <si>
    <t>530300210000000018426</t>
  </si>
  <si>
    <t>30216</t>
  </si>
  <si>
    <t>530300210000000018422</t>
  </si>
  <si>
    <t>30228</t>
  </si>
  <si>
    <t>530300210000000018423</t>
  </si>
  <si>
    <t>30229</t>
  </si>
  <si>
    <t>预算05-1表</t>
  </si>
  <si>
    <t>项目支出预算表（其他运转类、特定目标类项目）</t>
  </si>
  <si>
    <t>项目分类</t>
  </si>
  <si>
    <t>经济科目编码</t>
  </si>
  <si>
    <t>经济科目名称</t>
  </si>
  <si>
    <t>本年拨款</t>
  </si>
  <si>
    <t>其中：本次下达</t>
  </si>
  <si>
    <t>职教中心管护费专项资金</t>
  </si>
  <si>
    <t>事业发展类</t>
  </si>
  <si>
    <t>530300200000000001707</t>
  </si>
  <si>
    <t>30206</t>
  </si>
  <si>
    <t>30213</t>
  </si>
  <si>
    <t>30227</t>
  </si>
  <si>
    <t>30299</t>
  </si>
  <si>
    <t>预算05-2表</t>
  </si>
  <si>
    <t>部门项目绩效目标表（本次下达）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</si>
  <si>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</si>
  <si>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</si>
  <si>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</si>
  <si>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</si>
  <si>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</si>
  <si>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</si>
  <si>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</si>
  <si>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</si>
  <si>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</si>
  <si>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</si>
  <si>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曲靖市职业教育服务中心紧围绕“抓统筹、强服务、严治理、优环境、助发展”的工作思路，统筹兼顾，突出重点，全心服务，狠抓落实。抓好园区管护，做好清扫保洁，做好绿化管养，修复基础设施，联合协调各部门营造和谐园区。</t>
  </si>
  <si>
    <t>产出指标</t>
  </si>
  <si>
    <t>数量指标</t>
  </si>
  <si>
    <t>对园区日常巡查监督检查次数</t>
  </si>
  <si>
    <t>=</t>
  </si>
  <si>
    <t>150</t>
  </si>
  <si>
    <t>次</t>
  </si>
  <si>
    <t>定量指标</t>
  </si>
  <si>
    <t>反映日常园区巡视次数。</t>
  </si>
  <si>
    <t>质量指标</t>
  </si>
  <si>
    <t>绿化存活率</t>
  </si>
  <si>
    <t>&gt;=</t>
  </si>
  <si>
    <t>90</t>
  </si>
  <si>
    <t>%</t>
  </si>
  <si>
    <t>反映绿化存活的情况。绿化存活率=存活绿化数（面积）/总绿化数（面积）*100%</t>
  </si>
  <si>
    <t>卫生保洁合格率</t>
  </si>
  <si>
    <t>反映卫生保洁检查验收合格的情况。卫生保洁合格率=卫生保洁检查验收合格次数/卫生保洁总次数*100%</t>
  </si>
  <si>
    <t>夜间路灯亮化率</t>
  </si>
  <si>
    <t>95</t>
  </si>
  <si>
    <t>反映路灯亮化的情况。路灯亮化率=亮灯路灯盏数/总路灯盏数*100%</t>
  </si>
  <si>
    <t>时效指标</t>
  </si>
  <si>
    <t>零星修缮（维修）及时率</t>
  </si>
  <si>
    <t>反映零星修缮（维修）及时的情况。零星修缮（维修）及时率=在规定时间内完成零星修缮（维修）数量/报修数量*100%</t>
  </si>
  <si>
    <t>专项债券利息偿还及时率</t>
  </si>
  <si>
    <t>98</t>
  </si>
  <si>
    <t>反映按时偿还政府专项债券利息</t>
  </si>
  <si>
    <t>效益指标</t>
  </si>
  <si>
    <t>社会效益指标</t>
  </si>
  <si>
    <t>是否有利于园区居民师生环境提升</t>
  </si>
  <si>
    <t>有利</t>
  </si>
  <si>
    <t>是/否</t>
  </si>
  <si>
    <t>定性指标</t>
  </si>
  <si>
    <t>园区人居环境持续提升，环境和谐、优美</t>
  </si>
  <si>
    <t>是否有利于维护园区社会治安稳定</t>
  </si>
  <si>
    <t>园区社会治安稳定，师生出行安全方便</t>
  </si>
  <si>
    <t>满意度指标</t>
  </si>
  <si>
    <t>服务对象满意度指标</t>
  </si>
  <si>
    <t>园区群众师生满意度</t>
  </si>
  <si>
    <t>80</t>
  </si>
  <si>
    <t>园区群众师生满意度，根据提出的建议不断改进工作</t>
  </si>
  <si>
    <t>服务受益人员满意度</t>
  </si>
  <si>
    <t>反映保安、保洁、餐饮服务、绿化养护服务受益人员满意程度。</t>
  </si>
  <si>
    <t>预算05-3表</t>
  </si>
  <si>
    <t>项目支出绩效目标表（另文下达）</t>
  </si>
  <si>
    <t>单位名称：部门名称</t>
  </si>
  <si>
    <t/>
  </si>
  <si>
    <t>说明：曲靖市职业教育服务中心2024年无项目支出绩效目标（另文下达），故此表为空表。</t>
  </si>
  <si>
    <t>预算06表</t>
  </si>
  <si>
    <t>政府性基金预算支出预算表</t>
  </si>
  <si>
    <t>单位名称：预算科</t>
  </si>
  <si>
    <t>单位名称</t>
  </si>
  <si>
    <t>本年政府性基金预算支出</t>
  </si>
  <si>
    <t>说明：曲靖市职业教育服务中心2024年无政府性基金预算支出，故此表为空表。</t>
  </si>
  <si>
    <t>预算07表</t>
  </si>
  <si>
    <t>国有资本经营预算支出预算表</t>
  </si>
  <si>
    <t>本年国有资本经营预算支出</t>
  </si>
  <si>
    <t>说明：曲靖市职业教育服务中心2024年无国有资本经营预算支出，故此表为空表。</t>
  </si>
  <si>
    <t>预算08-1表</t>
  </si>
  <si>
    <t>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</si>
  <si>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</si>
  <si>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</si>
  <si>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</si>
  <si>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</si>
  <si>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</si>
  <si>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</si>
  <si>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</si>
  <si>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</si>
  <si>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</si>
  <si>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说明：曲靖市职业教育服务中心2024年无部门政府采购预算，故此表为空表。</t>
  </si>
  <si>
    <t>预算08-2表</t>
  </si>
  <si>
    <t>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</si>
  <si>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</si>
  <si>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</si>
  <si>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</si>
  <si>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</si>
  <si>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</si>
  <si>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</si>
  <si>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单位自筹</t>
  </si>
  <si>
    <t>合    计</t>
  </si>
  <si>
    <t>说明：曲靖市职业教育服务中心2024年无政府购买服务预算，故此表为空表。</t>
  </si>
  <si>
    <t>预算9-1表</t>
  </si>
  <si>
    <t>市对下转移支付预算表</t>
  </si>
  <si>
    <t>单位名称（项目）</t>
  </si>
  <si>
    <t>地区</t>
  </si>
  <si>
    <t>政府性基金</t>
  </si>
  <si>
    <t>开发区</t>
  </si>
  <si>
    <t>麒麟区</t>
  </si>
  <si>
    <t>沾益区</t>
  </si>
  <si>
    <t>马龙区</t>
  </si>
  <si>
    <t>宣威市</t>
  </si>
  <si>
    <t>富源县</t>
  </si>
  <si>
    <t>罗平县</t>
  </si>
  <si>
    <t>师宗县</t>
  </si>
  <si>
    <t>陆良县</t>
  </si>
  <si>
    <t>会泽县</t>
  </si>
  <si>
    <t>说明：曲靖市职业教育服务中心2024年无市对下转移支付预算，故此表为空表。</t>
  </si>
  <si>
    <t>预算9-2表</t>
  </si>
  <si>
    <t>市对下转移支付绩效目标表</t>
  </si>
  <si>
    <t>说明：曲靖市职业教育服务中心2024年无市对下转移支付绩效目标，故此表为空表。</t>
  </si>
  <si>
    <t>预算10表</t>
  </si>
  <si>
    <t>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</si>
  <si>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</si>
  <si>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</si>
  <si>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</si>
  <si>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</si>
  <si>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</si>
  <si>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</si>
  <si>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</si>
  <si>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说明：曲靖市职业教育服务中心2024年无新增资产配置，故此表为空表。</t>
  </si>
  <si>
    <t>预算11表</t>
  </si>
  <si>
    <t>上级补助项目支出预算表</t>
  </si>
  <si>
    <t>上级补助</t>
  </si>
  <si>
    <t>说明：曲靖市职业教育服务中心2024年无上级补助项目支出预算，故此表为空表。</t>
  </si>
  <si>
    <t>预算12表</t>
  </si>
  <si>
    <t>部门项目中期规划预算表</t>
  </si>
  <si>
    <t>项目级次</t>
  </si>
  <si>
    <t>2024年</t>
  </si>
  <si>
    <t>2025年</t>
  </si>
  <si>
    <t>2026年</t>
  </si>
  <si>
    <t>313 事业发展类</t>
  </si>
  <si>
    <t>本级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</si>
</sst>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/mm/dd"/>
    <numFmt numFmtId="179" formatCode="yyyy/mm/dd\ hh:mm:ss"/>
    <numFmt numFmtId="180" formatCode="#,##0;\-#,##0;;@"/>
    <numFmt numFmtId="181" formatCode="0.00_);[Red]\-0.00\ "/>
    <numFmt numFmtId="182" formatCode="#,##0.00_);[Red]\-#,##0.00\ "/>
  </numFmts>
  <fonts count="49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sz val="10"/>
      <color rgb="FFFFFFFF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1"/>
      <color rgb="FF000000"/>
      <name val="宋体"/>
      <charset val="134"/>
      <scheme val="minor"/>
    </font>
    <font>
      <sz val="9.75"/>
      <color rgb="FF000000"/>
      <name val="宋体"/>
      <charset val="134"/>
      <scheme val="minor"/>
    </font>
    <font>
      <sz val="9.75"/>
      <color rgb="FF000000"/>
      <name val="SimSun"/>
      <charset val="134"/>
    </font>
    <font>
      <sz val="12"/>
      <color rgb="FF000000"/>
      <name val="宋体"/>
      <charset val="134"/>
    </font>
    <font>
      <b/>
      <sz val="9"/>
      <color theme="1"/>
      <name val="宋体"/>
      <charset val="134"/>
    </font>
    <font>
      <sz val="10.5"/>
      <color rgb="FF000000"/>
      <name val="normal"/>
      <charset val="134"/>
    </font>
    <font>
      <sz val="10.5"/>
      <color rgb="FF000000"/>
      <name val="SimSun"/>
      <charset val="134"/>
    </font>
    <font>
      <sz val="10.5"/>
      <color rgb="FF000000"/>
      <name val="宋体"/>
      <charset val="134"/>
    </font>
    <font>
      <sz val="22"/>
      <color rgb="FF000000"/>
      <name val="方正小标宋简体"/>
      <charset val="134"/>
    </font>
    <font>
      <sz val="20"/>
      <color rgb="FF000000"/>
      <name val="方正小标宋简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22"/>
      <color rgb="FF000000"/>
      <name val="宋体"/>
      <charset val="134"/>
    </font>
    <font>
      <sz val="9"/>
      <color rgb="FF000000"/>
      <name val="Microsoft YaHei UI"/>
      <charset val="134"/>
    </font>
    <font>
      <b/>
      <sz val="20"/>
      <color rgb="FF000000"/>
      <name val="宋体"/>
      <charset val="134"/>
    </font>
    <font>
      <b/>
      <sz val="21"/>
      <color rgb="FF000000"/>
      <name val="宋体"/>
      <charset val="134"/>
    </font>
    <font>
      <sz val="20"/>
      <color rgb="FF000000"/>
      <name val="Microsoft Sans Serif"/>
      <charset val="134"/>
    </font>
    <font>
      <b/>
      <sz val="10"/>
      <color rgb="FF000000"/>
      <name val="宋体"/>
      <charset val="134"/>
    </font>
    <font>
      <sz val="18"/>
      <color rgb="FF000000"/>
      <name val="Microsoft Sans Serif"/>
      <charset val="134"/>
    </font>
    <font>
      <sz val="32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666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3" borderId="16" applyNumberFormat="0" applyAlignment="0" applyProtection="0">
      <alignment vertical="center"/>
    </xf>
    <xf numFmtId="0" fontId="31" fillId="4" borderId="17" applyNumberFormat="0" applyAlignment="0" applyProtection="0">
      <alignment vertical="center"/>
    </xf>
    <xf numFmtId="0" fontId="32" fillId="4" borderId="16" applyNumberFormat="0" applyAlignment="0" applyProtection="0">
      <alignment vertical="center"/>
    </xf>
    <xf numFmtId="0" fontId="33" fillId="5" borderId="18" applyNumberFormat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176" fontId="9" fillId="0" borderId="1">
      <alignment horizontal="right" vertical="center"/>
    </xf>
    <xf numFmtId="49" fontId="9" fillId="0" borderId="1">
      <alignment horizontal="left" vertical="center" wrapText="1"/>
    </xf>
    <xf numFmtId="176" fontId="9" fillId="0" borderId="1">
      <alignment horizontal="right" vertical="center"/>
    </xf>
    <xf numFmtId="177" fontId="9" fillId="0" borderId="1">
      <alignment horizontal="right" vertical="center"/>
    </xf>
    <xf numFmtId="178" fontId="9" fillId="0" borderId="1">
      <alignment horizontal="right" vertical="center"/>
    </xf>
    <xf numFmtId="179" fontId="9" fillId="0" borderId="1">
      <alignment horizontal="right" vertical="center"/>
    </xf>
    <xf numFmtId="10" fontId="9" fillId="0" borderId="1">
      <alignment horizontal="right" vertical="center"/>
    </xf>
    <xf numFmtId="180" fontId="9" fillId="0" borderId="1">
      <alignment horizontal="right" vertical="center"/>
    </xf>
    <xf numFmtId="0" fontId="1" fillId="0" borderId="0"/>
    <xf numFmtId="0" fontId="41" fillId="0" borderId="0">
      <alignment horizontal="center" vertical="center"/>
    </xf>
    <xf numFmtId="0" fontId="3" fillId="0" borderId="0">
      <alignment horizontal="left" vertical="center"/>
    </xf>
    <xf numFmtId="0" fontId="4" fillId="0" borderId="5">
      <alignment horizontal="center" vertical="center"/>
    </xf>
    <xf numFmtId="0" fontId="4" fillId="0" borderId="2">
      <alignment horizontal="center" vertical="center"/>
    </xf>
    <xf numFmtId="0" fontId="4" fillId="0" borderId="4">
      <alignment horizontal="center" vertical="center"/>
    </xf>
    <xf numFmtId="0" fontId="3" fillId="0" borderId="1">
      <alignment horizontal="left" vertical="center"/>
    </xf>
    <xf numFmtId="0" fontId="3" fillId="0" borderId="4">
      <alignment horizontal="left" vertical="center"/>
    </xf>
    <xf numFmtId="0" fontId="1" fillId="0" borderId="1"/>
    <xf numFmtId="0" fontId="21" fillId="0" borderId="4">
      <alignment horizontal="center" vertical="center"/>
    </xf>
    <xf numFmtId="0" fontId="21" fillId="0" borderId="4">
      <alignment horizontal="center" vertical="center"/>
      <protection locked="0"/>
    </xf>
    <xf numFmtId="0" fontId="2" fillId="0" borderId="0">
      <alignment horizontal="center" vertical="top"/>
    </xf>
    <xf numFmtId="0" fontId="20" fillId="0" borderId="0">
      <alignment horizontal="center" vertical="center"/>
    </xf>
    <xf numFmtId="0" fontId="4" fillId="0" borderId="7">
      <alignment horizontal="center" vertical="center"/>
    </xf>
    <xf numFmtId="4" fontId="3" fillId="0" borderId="1">
      <alignment horizontal="right" vertical="center"/>
    </xf>
    <xf numFmtId="4" fontId="3" fillId="0" borderId="1">
      <alignment horizontal="right" vertical="center"/>
      <protection locked="0"/>
    </xf>
    <xf numFmtId="4" fontId="3" fillId="0" borderId="11">
      <alignment horizontal="right" vertical="center"/>
      <protection locked="0"/>
    </xf>
    <xf numFmtId="4" fontId="21" fillId="0" borderId="11">
      <alignment horizontal="right" vertical="center"/>
    </xf>
    <xf numFmtId="4" fontId="3" fillId="0" borderId="11">
      <alignment horizontal="right" vertical="center"/>
    </xf>
    <xf numFmtId="0" fontId="21" fillId="0" borderId="1">
      <alignment horizontal="center" vertical="center"/>
    </xf>
    <xf numFmtId="0" fontId="3" fillId="0" borderId="0">
      <alignment horizontal="right"/>
    </xf>
    <xf numFmtId="4" fontId="21" fillId="0" borderId="1">
      <alignment horizontal="right" vertical="center"/>
    </xf>
    <xf numFmtId="0" fontId="3" fillId="0" borderId="1">
      <alignment horizontal="right" vertical="center"/>
    </xf>
    <xf numFmtId="4" fontId="21" fillId="0" borderId="1">
      <alignment horizontal="right" vertical="center"/>
      <protection locked="0"/>
    </xf>
    <xf numFmtId="0" fontId="42" fillId="0" borderId="0">
      <alignment vertical="top"/>
      <protection locked="0"/>
    </xf>
    <xf numFmtId="0" fontId="1" fillId="0" borderId="0"/>
    <xf numFmtId="0" fontId="41" fillId="0" borderId="0">
      <alignment horizontal="center" vertical="center"/>
      <protection locked="0"/>
    </xf>
    <xf numFmtId="0" fontId="3" fillId="0" borderId="0">
      <alignment horizontal="left" vertical="center"/>
    </xf>
    <xf numFmtId="0" fontId="1" fillId="0" borderId="2">
      <alignment horizontal="center" vertical="center" wrapText="1"/>
      <protection locked="0"/>
    </xf>
    <xf numFmtId="0" fontId="1" fillId="0" borderId="3">
      <alignment horizontal="center" vertical="center" wrapText="1"/>
    </xf>
    <xf numFmtId="0" fontId="1" fillId="0" borderId="4">
      <alignment horizontal="center" vertical="center"/>
    </xf>
    <xf numFmtId="0" fontId="1" fillId="0" borderId="5">
      <alignment horizontal="center" vertical="center"/>
    </xf>
    <xf numFmtId="0" fontId="3" fillId="0" borderId="1">
      <alignment horizontal="left" vertical="center" wrapText="1"/>
    </xf>
    <xf numFmtId="0" fontId="3" fillId="0" borderId="5">
      <alignment horizontal="center" vertical="center"/>
      <protection locked="0"/>
    </xf>
    <xf numFmtId="0" fontId="2" fillId="0" borderId="0">
      <alignment horizontal="center" vertical="center"/>
    </xf>
    <xf numFmtId="0" fontId="4" fillId="0" borderId="0"/>
    <xf numFmtId="0" fontId="1" fillId="0" borderId="8">
      <alignment horizontal="center" vertical="center" wrapText="1"/>
      <protection locked="0"/>
    </xf>
    <xf numFmtId="0" fontId="1" fillId="0" borderId="9">
      <alignment horizontal="center" vertical="center" wrapText="1"/>
    </xf>
    <xf numFmtId="0" fontId="1" fillId="0" borderId="10">
      <alignment horizontal="center" vertical="center"/>
    </xf>
    <xf numFmtId="0" fontId="1" fillId="0" borderId="1">
      <alignment horizontal="center" vertical="center"/>
    </xf>
    <xf numFmtId="0" fontId="3" fillId="0" borderId="7">
      <alignment horizontal="right" vertical="center"/>
      <protection locked="0"/>
    </xf>
    <xf numFmtId="4" fontId="3" fillId="0" borderId="1">
      <alignment horizontal="right" vertical="center"/>
    </xf>
    <xf numFmtId="4" fontId="3" fillId="0" borderId="1">
      <alignment horizontal="right" vertical="center"/>
      <protection locked="0"/>
    </xf>
    <xf numFmtId="0" fontId="1" fillId="0" borderId="6">
      <alignment horizontal="center" vertical="center" wrapText="1"/>
      <protection locked="0"/>
    </xf>
    <xf numFmtId="0" fontId="1" fillId="0" borderId="6">
      <alignment horizontal="center" vertical="center" wrapText="1"/>
    </xf>
    <xf numFmtId="3" fontId="1" fillId="0" borderId="5">
      <alignment horizontal="center" vertical="center"/>
    </xf>
    <xf numFmtId="3" fontId="1" fillId="0" borderId="1">
      <alignment horizontal="center" vertical="center"/>
    </xf>
    <xf numFmtId="0" fontId="1" fillId="0" borderId="0">
      <protection locked="0"/>
    </xf>
    <xf numFmtId="0" fontId="2" fillId="0" borderId="0">
      <alignment horizontal="center" vertical="center"/>
      <protection locked="0"/>
    </xf>
    <xf numFmtId="0" fontId="4" fillId="0" borderId="0">
      <protection locked="0"/>
    </xf>
    <xf numFmtId="0" fontId="1" fillId="0" borderId="6">
      <alignment horizontal="center" vertical="center"/>
      <protection locked="0"/>
    </xf>
    <xf numFmtId="0" fontId="1" fillId="0" borderId="12">
      <alignment horizontal="center" vertical="center"/>
      <protection locked="0"/>
    </xf>
    <xf numFmtId="0" fontId="1" fillId="0" borderId="1">
      <alignment horizontal="center" vertical="center"/>
      <protection locked="0"/>
    </xf>
    <xf numFmtId="0" fontId="3" fillId="0" borderId="0">
      <alignment vertical="top"/>
      <protection locked="0"/>
    </xf>
    <xf numFmtId="0" fontId="1" fillId="0" borderId="12">
      <alignment horizontal="center" vertical="center" wrapText="1"/>
    </xf>
    <xf numFmtId="0" fontId="1" fillId="0" borderId="10">
      <alignment horizontal="center" vertical="center" wrapText="1"/>
      <protection locked="0"/>
    </xf>
    <xf numFmtId="0" fontId="1" fillId="0" borderId="7">
      <alignment horizontal="center" vertical="center" wrapText="1"/>
    </xf>
    <xf numFmtId="0" fontId="1" fillId="0" borderId="10">
      <alignment horizontal="center" vertical="center" wrapText="1"/>
    </xf>
    <xf numFmtId="0" fontId="1" fillId="0" borderId="9">
      <alignment horizontal="center" vertical="center" wrapText="1"/>
      <protection locked="0"/>
    </xf>
    <xf numFmtId="0" fontId="1" fillId="0" borderId="10">
      <alignment horizontal="center" vertical="center"/>
      <protection locked="0"/>
    </xf>
    <xf numFmtId="0" fontId="1" fillId="0" borderId="4">
      <alignment horizontal="center" vertical="center"/>
      <protection locked="0"/>
    </xf>
    <xf numFmtId="3" fontId="1" fillId="0" borderId="4">
      <alignment horizontal="center" vertical="center"/>
    </xf>
    <xf numFmtId="4" fontId="3" fillId="0" borderId="4">
      <alignment horizontal="right" vertical="center"/>
      <protection locked="0"/>
    </xf>
    <xf numFmtId="3" fontId="1" fillId="0" borderId="10">
      <alignment horizontal="center" vertical="center"/>
    </xf>
    <xf numFmtId="4" fontId="3" fillId="0" borderId="10">
      <alignment horizontal="right" vertical="center"/>
      <protection locked="0"/>
    </xf>
    <xf numFmtId="0" fontId="3" fillId="0" borderId="10">
      <alignment horizontal="right" vertical="center"/>
      <protection locked="0"/>
    </xf>
    <xf numFmtId="0" fontId="3" fillId="0" borderId="0">
      <alignment horizontal="right" wrapText="1"/>
      <protection locked="0"/>
    </xf>
    <xf numFmtId="0" fontId="1" fillId="0" borderId="8">
      <alignment horizontal="center" vertical="center" wrapText="1"/>
    </xf>
    <xf numFmtId="0" fontId="3" fillId="0" borderId="10">
      <alignment horizontal="right" vertical="center"/>
    </xf>
    <xf numFmtId="0" fontId="1" fillId="0" borderId="1"/>
    <xf numFmtId="0" fontId="1" fillId="0" borderId="0">
      <alignment horizontal="right" vertical="center"/>
      <protection locked="0"/>
    </xf>
    <xf numFmtId="0" fontId="1" fillId="0" borderId="0">
      <alignment horizontal="right"/>
      <protection locked="0"/>
    </xf>
    <xf numFmtId="0" fontId="1" fillId="0" borderId="7">
      <alignment horizontal="center" vertical="center" wrapText="1"/>
      <protection locked="0"/>
    </xf>
    <xf numFmtId="0" fontId="42" fillId="0" borderId="0">
      <alignment vertical="top"/>
      <protection locked="0"/>
    </xf>
    <xf numFmtId="0" fontId="1" fillId="0" borderId="0"/>
    <xf numFmtId="0" fontId="2" fillId="0" borderId="0">
      <alignment horizontal="center" vertical="center"/>
    </xf>
    <xf numFmtId="0" fontId="3" fillId="0" borderId="0">
      <alignment horizontal="left" vertical="center" wrapText="1"/>
      <protection locked="0"/>
    </xf>
    <xf numFmtId="0" fontId="4" fillId="0" borderId="2">
      <alignment horizontal="center" vertical="center" wrapText="1"/>
    </xf>
    <xf numFmtId="0" fontId="4" fillId="0" borderId="4">
      <alignment horizontal="center" vertical="center"/>
    </xf>
    <xf numFmtId="0" fontId="3" fillId="0" borderId="4">
      <alignment horizontal="left" vertical="center" wrapText="1"/>
    </xf>
    <xf numFmtId="0" fontId="1" fillId="0" borderId="11">
      <alignment horizontal="center" vertical="center" wrapText="1"/>
      <protection locked="0"/>
    </xf>
    <xf numFmtId="0" fontId="4" fillId="0" borderId="0">
      <alignment horizontal="left" vertical="center" wrapText="1"/>
    </xf>
    <xf numFmtId="0" fontId="4" fillId="0" borderId="8">
      <alignment horizontal="center" vertical="center" wrapText="1"/>
    </xf>
    <xf numFmtId="0" fontId="4" fillId="0" borderId="10">
      <alignment horizontal="center" vertical="center"/>
    </xf>
    <xf numFmtId="0" fontId="3" fillId="0" borderId="10">
      <alignment horizontal="left" vertical="center" wrapText="1"/>
    </xf>
    <xf numFmtId="0" fontId="1" fillId="0" borderId="10">
      <alignment horizontal="center" vertical="center" wrapText="1"/>
    </xf>
    <xf numFmtId="0" fontId="4" fillId="0" borderId="0">
      <alignment wrapText="1"/>
    </xf>
    <xf numFmtId="0" fontId="4" fillId="0" borderId="8">
      <alignment horizontal="center" vertical="center"/>
    </xf>
    <xf numFmtId="4" fontId="3" fillId="0" borderId="10">
      <alignment horizontal="right" vertical="center"/>
    </xf>
    <xf numFmtId="0" fontId="4" fillId="0" borderId="0"/>
    <xf numFmtId="0" fontId="4" fillId="0" borderId="6">
      <alignment horizontal="center" vertical="center"/>
    </xf>
    <xf numFmtId="0" fontId="4" fillId="0" borderId="7">
      <alignment horizontal="center" vertical="center"/>
    </xf>
    <xf numFmtId="3" fontId="4" fillId="0" borderId="10">
      <alignment horizontal="center" vertical="center"/>
      <protection locked="0"/>
    </xf>
    <xf numFmtId="3" fontId="4" fillId="0" borderId="10">
      <alignment horizontal="center" vertical="center"/>
    </xf>
    <xf numFmtId="4" fontId="3" fillId="0" borderId="10">
      <alignment horizontal="right" vertical="center"/>
      <protection locked="0"/>
    </xf>
    <xf numFmtId="0" fontId="4" fillId="0" borderId="10">
      <alignment horizontal="center" vertical="center"/>
      <protection locked="0"/>
    </xf>
    <xf numFmtId="0" fontId="1" fillId="0" borderId="8">
      <alignment horizontal="center" vertical="center"/>
    </xf>
    <xf numFmtId="0" fontId="1" fillId="0" borderId="8">
      <alignment horizontal="center" vertical="center" wrapText="1"/>
    </xf>
    <xf numFmtId="0" fontId="4" fillId="0" borderId="8">
      <alignment horizontal="center" vertical="center" wrapText="1"/>
      <protection locked="0"/>
    </xf>
    <xf numFmtId="0" fontId="4" fillId="0" borderId="6">
      <alignment horizontal="center" vertical="center" wrapText="1"/>
    </xf>
    <xf numFmtId="0" fontId="4" fillId="0" borderId="10">
      <alignment horizontal="center" vertical="center" wrapText="1"/>
      <protection locked="0"/>
    </xf>
    <xf numFmtId="3" fontId="4" fillId="0" borderId="10">
      <alignment horizontal="center" vertical="top"/>
      <protection locked="0"/>
    </xf>
    <xf numFmtId="0" fontId="1" fillId="0" borderId="10">
      <alignment horizontal="center" vertical="top"/>
    </xf>
    <xf numFmtId="0" fontId="3" fillId="0" borderId="0">
      <alignment horizontal="right" vertical="center"/>
    </xf>
    <xf numFmtId="0" fontId="4" fillId="0" borderId="7">
      <alignment horizontal="center" vertical="center" wrapText="1"/>
    </xf>
    <xf numFmtId="0" fontId="42" fillId="0" borderId="0">
      <alignment vertical="top"/>
      <protection locked="0"/>
    </xf>
    <xf numFmtId="0" fontId="1" fillId="0" borderId="0">
      <alignment vertical="center"/>
    </xf>
    <xf numFmtId="0" fontId="41" fillId="0" borderId="0">
      <alignment horizontal="center" vertical="center"/>
    </xf>
    <xf numFmtId="0" fontId="3" fillId="0" borderId="0">
      <alignment horizontal="left" vertical="center"/>
      <protection locked="0"/>
    </xf>
    <xf numFmtId="0" fontId="4" fillId="0" borderId="5">
      <alignment horizontal="center" vertical="center"/>
    </xf>
    <xf numFmtId="0" fontId="4" fillId="0" borderId="2">
      <alignment horizontal="center" vertical="center"/>
    </xf>
    <xf numFmtId="0" fontId="4" fillId="0" borderId="4">
      <alignment horizontal="center" vertical="center"/>
    </xf>
    <xf numFmtId="0" fontId="3" fillId="0" borderId="1">
      <alignment vertical="center"/>
    </xf>
    <xf numFmtId="0" fontId="3" fillId="0" borderId="1">
      <alignment vertical="center"/>
      <protection locked="0"/>
    </xf>
    <xf numFmtId="0" fontId="3" fillId="0" borderId="1">
      <alignment horizontal="left" vertical="center"/>
    </xf>
    <xf numFmtId="0" fontId="21" fillId="0" borderId="1">
      <alignment horizontal="center" vertical="center"/>
    </xf>
    <xf numFmtId="0" fontId="21" fillId="0" borderId="1">
      <alignment horizontal="center" vertical="center"/>
      <protection locked="0"/>
    </xf>
    <xf numFmtId="0" fontId="43" fillId="0" borderId="0">
      <alignment horizontal="center" vertical="center"/>
    </xf>
    <xf numFmtId="0" fontId="20" fillId="0" borderId="0">
      <alignment horizontal="center" vertical="center"/>
    </xf>
    <xf numFmtId="0" fontId="4" fillId="0" borderId="7">
      <alignment horizontal="center" vertical="center"/>
    </xf>
    <xf numFmtId="0" fontId="4" fillId="0" borderId="2">
      <alignment horizontal="center" vertical="center"/>
      <protection locked="0"/>
    </xf>
    <xf numFmtId="0" fontId="4" fillId="0" borderId="4">
      <alignment horizontal="center" vertical="center" wrapText="1"/>
    </xf>
    <xf numFmtId="4" fontId="3" fillId="0" borderId="1">
      <alignment horizontal="right" vertical="center"/>
    </xf>
    <xf numFmtId="4" fontId="3" fillId="0" borderId="1">
      <alignment horizontal="right" vertical="center"/>
      <protection locked="0"/>
    </xf>
    <xf numFmtId="0" fontId="21" fillId="0" borderId="1">
      <alignment horizontal="right" vertical="center"/>
    </xf>
    <xf numFmtId="4" fontId="21" fillId="0" borderId="1">
      <alignment horizontal="right" vertical="center"/>
    </xf>
    <xf numFmtId="0" fontId="3" fillId="0" borderId="1">
      <alignment horizontal="left" vertical="center"/>
      <protection locked="0"/>
    </xf>
    <xf numFmtId="0" fontId="3" fillId="0" borderId="0">
      <alignment horizontal="right" vertical="center"/>
    </xf>
    <xf numFmtId="0" fontId="3" fillId="0" borderId="0">
      <alignment horizontal="right"/>
    </xf>
    <xf numFmtId="0" fontId="42" fillId="0" borderId="0">
      <alignment vertical="top"/>
      <protection locked="0"/>
    </xf>
    <xf numFmtId="49" fontId="1" fillId="0" borderId="0"/>
    <xf numFmtId="0" fontId="44" fillId="0" borderId="0">
      <alignment horizontal="center" vertical="center"/>
    </xf>
    <xf numFmtId="0" fontId="3" fillId="0" borderId="0">
      <alignment horizontal="left" vertical="center"/>
      <protection locked="0"/>
    </xf>
    <xf numFmtId="49" fontId="4" fillId="0" borderId="5">
      <alignment horizontal="center" vertical="center" wrapText="1"/>
    </xf>
    <xf numFmtId="49" fontId="4" fillId="0" borderId="1">
      <alignment horizontal="center" vertical="center"/>
    </xf>
    <xf numFmtId="0" fontId="3" fillId="0" borderId="1">
      <alignment horizontal="left" vertical="center" wrapText="1"/>
    </xf>
    <xf numFmtId="0" fontId="1" fillId="0" borderId="5">
      <alignment horizontal="center" vertical="center"/>
    </xf>
    <xf numFmtId="49" fontId="4" fillId="0" borderId="7">
      <alignment horizontal="center" vertical="center" wrapText="1"/>
    </xf>
    <xf numFmtId="0" fontId="1" fillId="0" borderId="7">
      <alignment horizontal="center" vertical="center"/>
    </xf>
    <xf numFmtId="0" fontId="1" fillId="0" borderId="0"/>
    <xf numFmtId="0" fontId="4" fillId="0" borderId="2">
      <alignment horizontal="center" vertical="center"/>
      <protection locked="0"/>
    </xf>
    <xf numFmtId="0" fontId="4" fillId="0" borderId="4">
      <alignment horizontal="center" vertical="center"/>
    </xf>
    <xf numFmtId="4" fontId="3" fillId="0" borderId="1">
      <alignment horizontal="right" vertical="center" wrapText="1"/>
    </xf>
    <xf numFmtId="4" fontId="3" fillId="0" borderId="1">
      <alignment horizontal="right" vertical="center" wrapText="1"/>
      <protection locked="0"/>
    </xf>
    <xf numFmtId="0" fontId="1" fillId="0" borderId="0">
      <alignment vertical="top"/>
    </xf>
    <xf numFmtId="0" fontId="4" fillId="0" borderId="5">
      <alignment horizontal="center" vertical="center"/>
      <protection locked="0"/>
    </xf>
    <xf numFmtId="0" fontId="4" fillId="0" borderId="1">
      <alignment horizontal="center" vertical="center"/>
    </xf>
    <xf numFmtId="49" fontId="4" fillId="0" borderId="1">
      <alignment horizontal="center" vertical="center"/>
      <protection locked="0"/>
    </xf>
    <xf numFmtId="0" fontId="4" fillId="0" borderId="6">
      <alignment horizontal="center" vertical="center"/>
    </xf>
    <xf numFmtId="0" fontId="1" fillId="0" borderId="0">
      <alignment horizontal="right" vertical="center"/>
    </xf>
    <xf numFmtId="0" fontId="1" fillId="0" borderId="0">
      <alignment horizontal="right"/>
    </xf>
    <xf numFmtId="0" fontId="4" fillId="0" borderId="7">
      <alignment horizontal="center" vertical="center"/>
    </xf>
    <xf numFmtId="0" fontId="3" fillId="0" borderId="0">
      <alignment horizontal="right" vertical="center"/>
    </xf>
    <xf numFmtId="0" fontId="3" fillId="0" borderId="0">
      <alignment horizontal="right"/>
    </xf>
    <xf numFmtId="0" fontId="4" fillId="0" borderId="8">
      <alignment horizontal="center" vertical="center"/>
    </xf>
    <xf numFmtId="0" fontId="4" fillId="0" borderId="10">
      <alignment horizontal="center" vertical="center"/>
    </xf>
    <xf numFmtId="0" fontId="1" fillId="0" borderId="1">
      <alignment horizontal="center"/>
    </xf>
    <xf numFmtId="0" fontId="42" fillId="0" borderId="0">
      <alignment vertical="top"/>
      <protection locked="0"/>
    </xf>
    <xf numFmtId="49" fontId="1" fillId="0" borderId="0"/>
    <xf numFmtId="0" fontId="45" fillId="0" borderId="0">
      <alignment horizontal="center" vertical="center"/>
    </xf>
    <xf numFmtId="0" fontId="4" fillId="0" borderId="0">
      <alignment horizontal="left" vertical="center"/>
    </xf>
    <xf numFmtId="0" fontId="4" fillId="0" borderId="5">
      <alignment horizontal="center" vertical="center"/>
    </xf>
    <xf numFmtId="49" fontId="4" fillId="0" borderId="5">
      <alignment horizontal="center" vertical="center" wrapText="1"/>
    </xf>
    <xf numFmtId="49" fontId="4" fillId="0" borderId="1">
      <alignment horizontal="center" vertical="center"/>
    </xf>
    <xf numFmtId="0" fontId="4" fillId="0" borderId="1">
      <alignment vertical="center" wrapText="1"/>
    </xf>
    <xf numFmtId="49" fontId="1" fillId="0" borderId="1"/>
    <xf numFmtId="0" fontId="46" fillId="0" borderId="5">
      <alignment horizontal="center" vertical="center"/>
    </xf>
    <xf numFmtId="49" fontId="1" fillId="0" borderId="0">
      <alignment horizontal="center"/>
    </xf>
    <xf numFmtId="0" fontId="4" fillId="0" borderId="6">
      <alignment horizontal="center" vertical="center"/>
    </xf>
    <xf numFmtId="49" fontId="4" fillId="0" borderId="6">
      <alignment horizontal="center" vertical="center" wrapText="1"/>
    </xf>
    <xf numFmtId="49" fontId="1" fillId="0" borderId="1">
      <alignment horizontal="center"/>
    </xf>
    <xf numFmtId="0" fontId="46" fillId="0" borderId="6">
      <alignment horizontal="center" vertical="center"/>
    </xf>
    <xf numFmtId="49" fontId="4" fillId="0" borderId="7">
      <alignment horizontal="center" vertical="center" wrapText="1"/>
    </xf>
    <xf numFmtId="0" fontId="46" fillId="0" borderId="7">
      <alignment horizontal="center" vertical="center"/>
    </xf>
    <xf numFmtId="0" fontId="6" fillId="0" borderId="0">
      <alignment vertical="top"/>
    </xf>
    <xf numFmtId="0" fontId="4" fillId="0" borderId="2">
      <alignment horizontal="center" vertical="center"/>
    </xf>
    <xf numFmtId="0" fontId="4" fillId="0" borderId="4">
      <alignment horizontal="center" vertical="center"/>
    </xf>
    <xf numFmtId="4" fontId="4" fillId="0" borderId="1">
      <alignment vertical="center"/>
    </xf>
    <xf numFmtId="0" fontId="6" fillId="0" borderId="1"/>
    <xf numFmtId="0" fontId="6" fillId="0" borderId="0"/>
    <xf numFmtId="0" fontId="1" fillId="0" borderId="0"/>
    <xf numFmtId="0" fontId="4" fillId="0" borderId="1">
      <alignment horizontal="center" vertical="center"/>
    </xf>
    <xf numFmtId="49" fontId="4" fillId="0" borderId="1">
      <alignment horizontal="center" vertical="center"/>
      <protection locked="0"/>
    </xf>
    <xf numFmtId="0" fontId="1" fillId="0" borderId="1"/>
    <xf numFmtId="0" fontId="4" fillId="0" borderId="7">
      <alignment horizontal="center" vertical="center"/>
    </xf>
    <xf numFmtId="0" fontId="4" fillId="0" borderId="5">
      <alignment horizontal="center" vertical="center"/>
      <protection locked="0"/>
    </xf>
    <xf numFmtId="0" fontId="4" fillId="0" borderId="6">
      <alignment horizontal="center" vertical="center"/>
      <protection locked="0"/>
    </xf>
    <xf numFmtId="0" fontId="4" fillId="0" borderId="7">
      <alignment horizontal="center" vertical="center"/>
      <protection locked="0"/>
    </xf>
    <xf numFmtId="0" fontId="1" fillId="0" borderId="0">
      <alignment horizontal="right" vertical="center"/>
    </xf>
    <xf numFmtId="0" fontId="1" fillId="0" borderId="0">
      <alignment horizontal="right"/>
    </xf>
    <xf numFmtId="0" fontId="6" fillId="0" borderId="1">
      <alignment horizontal="center" vertical="center"/>
    </xf>
    <xf numFmtId="0" fontId="3" fillId="0" borderId="0">
      <alignment horizontal="right" vertical="center"/>
      <protection locked="0"/>
    </xf>
    <xf numFmtId="0" fontId="4" fillId="0" borderId="1">
      <alignment horizontal="center" vertical="center"/>
      <protection locked="0"/>
    </xf>
    <xf numFmtId="0" fontId="1" fillId="0" borderId="7">
      <alignment horizontal="center" vertical="center"/>
    </xf>
    <xf numFmtId="4" fontId="4" fillId="0" borderId="1">
      <alignment vertical="center"/>
      <protection locked="0"/>
    </xf>
    <xf numFmtId="0" fontId="42" fillId="0" borderId="0">
      <alignment vertical="top"/>
      <protection locked="0"/>
    </xf>
    <xf numFmtId="0" fontId="1" fillId="0" borderId="0">
      <alignment horizontal="center" wrapText="1"/>
    </xf>
    <xf numFmtId="0" fontId="47" fillId="0" borderId="0">
      <alignment horizontal="center" vertical="center" wrapText="1"/>
    </xf>
    <xf numFmtId="0" fontId="3" fillId="0" borderId="0">
      <alignment horizontal="left" vertical="center"/>
      <protection locked="0"/>
    </xf>
    <xf numFmtId="0" fontId="4" fillId="0" borderId="2">
      <alignment horizontal="center" vertical="center" wrapText="1"/>
    </xf>
    <xf numFmtId="0" fontId="4" fillId="0" borderId="4">
      <alignment horizontal="center" vertical="center" wrapText="1"/>
    </xf>
    <xf numFmtId="0" fontId="13" fillId="0" borderId="1">
      <alignment horizontal="center" vertical="center" wrapText="1"/>
    </xf>
    <xf numFmtId="4" fontId="3" fillId="0" borderId="1">
      <alignment horizontal="right" vertical="center"/>
    </xf>
    <xf numFmtId="0" fontId="13" fillId="0" borderId="0">
      <alignment horizontal="center" wrapText="1"/>
    </xf>
    <xf numFmtId="0" fontId="4" fillId="0" borderId="2">
      <alignment horizontal="center" vertical="center"/>
    </xf>
    <xf numFmtId="0" fontId="4" fillId="0" borderId="4">
      <alignment horizontal="center" vertical="center"/>
    </xf>
    <xf numFmtId="0" fontId="1" fillId="0" borderId="0">
      <alignment wrapText="1"/>
    </xf>
    <xf numFmtId="0" fontId="4" fillId="0" borderId="5">
      <alignment horizontal="center" vertical="center"/>
    </xf>
    <xf numFmtId="0" fontId="4" fillId="0" borderId="1">
      <alignment horizontal="center" vertical="center"/>
    </xf>
    <xf numFmtId="0" fontId="13" fillId="0" borderId="5">
      <alignment horizontal="center" vertical="center" wrapText="1"/>
    </xf>
    <xf numFmtId="4" fontId="3" fillId="0" borderId="5">
      <alignment horizontal="right" vertical="center"/>
    </xf>
    <xf numFmtId="0" fontId="13" fillId="0" borderId="0">
      <alignment wrapText="1"/>
    </xf>
    <xf numFmtId="0" fontId="1" fillId="0" borderId="0"/>
    <xf numFmtId="0" fontId="4" fillId="0" borderId="6">
      <alignment horizontal="center" vertical="center"/>
    </xf>
    <xf numFmtId="0" fontId="13" fillId="0" borderId="0"/>
    <xf numFmtId="0" fontId="4" fillId="0" borderId="7">
      <alignment horizontal="center" vertical="center"/>
    </xf>
    <xf numFmtId="0" fontId="3" fillId="0" borderId="0">
      <alignment horizontal="right" wrapText="1"/>
    </xf>
    <xf numFmtId="0" fontId="42" fillId="0" borderId="0">
      <alignment vertical="top"/>
      <protection locked="0"/>
    </xf>
    <xf numFmtId="0" fontId="13" fillId="0" borderId="0">
      <alignment horizontal="center"/>
    </xf>
    <xf numFmtId="0" fontId="1" fillId="0" borderId="0"/>
    <xf numFmtId="0" fontId="2" fillId="0" borderId="0">
      <alignment horizontal="center" vertical="center"/>
      <protection locked="0"/>
    </xf>
    <xf numFmtId="0" fontId="3" fillId="0" borderId="0">
      <alignment horizontal="left" vertical="center"/>
      <protection locked="0"/>
    </xf>
    <xf numFmtId="0" fontId="4" fillId="0" borderId="2">
      <alignment horizontal="center" vertical="center" wrapText="1"/>
      <protection locked="0"/>
    </xf>
    <xf numFmtId="0" fontId="4" fillId="0" borderId="3">
      <alignment horizontal="center" vertical="center" wrapText="1"/>
      <protection locked="0"/>
    </xf>
    <xf numFmtId="0" fontId="4" fillId="0" borderId="3">
      <alignment horizontal="center" vertical="center"/>
    </xf>
    <xf numFmtId="0" fontId="4" fillId="0" borderId="4">
      <alignment horizontal="center" vertical="center"/>
      <protection locked="0"/>
    </xf>
    <xf numFmtId="0" fontId="1" fillId="0" borderId="1">
      <alignment horizontal="center" vertical="center"/>
      <protection locked="0"/>
    </xf>
    <xf numFmtId="0" fontId="3" fillId="0" borderId="1">
      <alignment horizontal="left" vertical="center"/>
    </xf>
    <xf numFmtId="0" fontId="3" fillId="0" borderId="1">
      <alignment horizontal="left" vertical="center" wrapText="1"/>
      <protection locked="0"/>
    </xf>
    <xf numFmtId="0" fontId="1" fillId="0" borderId="5">
      <alignment horizontal="center" vertical="center" wrapText="1"/>
      <protection locked="0"/>
    </xf>
    <xf numFmtId="0" fontId="1" fillId="0" borderId="0">
      <alignment vertical="top"/>
      <protection locked="0"/>
    </xf>
    <xf numFmtId="0" fontId="4" fillId="0" borderId="0">
      <alignment horizontal="left" vertical="center"/>
      <protection locked="0"/>
    </xf>
    <xf numFmtId="0" fontId="4" fillId="0" borderId="3">
      <alignment horizontal="center" vertical="center"/>
      <protection locked="0"/>
    </xf>
    <xf numFmtId="0" fontId="3" fillId="0" borderId="6">
      <alignment horizontal="left" vertical="center"/>
      <protection locked="0"/>
    </xf>
    <xf numFmtId="49" fontId="1" fillId="0" borderId="0">
      <protection locked="0"/>
    </xf>
    <xf numFmtId="0" fontId="3" fillId="0" borderId="7">
      <alignment horizontal="left" vertical="center"/>
      <protection locked="0"/>
    </xf>
    <xf numFmtId="0" fontId="1" fillId="0" borderId="0">
      <protection locked="0"/>
    </xf>
    <xf numFmtId="0" fontId="4" fillId="0" borderId="0">
      <protection locked="0"/>
    </xf>
    <xf numFmtId="0" fontId="4" fillId="0" borderId="5">
      <alignment horizontal="center" vertical="center"/>
      <protection locked="0"/>
    </xf>
    <xf numFmtId="0" fontId="4" fillId="0" borderId="2">
      <alignment horizontal="center" vertical="center"/>
      <protection locked="0"/>
    </xf>
    <xf numFmtId="4" fontId="3" fillId="0" borderId="1">
      <alignment horizontal="right" vertical="center"/>
      <protection locked="0"/>
    </xf>
    <xf numFmtId="0" fontId="4" fillId="0" borderId="6">
      <alignment horizontal="center" vertical="center"/>
      <protection locked="0"/>
    </xf>
    <xf numFmtId="0" fontId="4" fillId="0" borderId="5">
      <alignment horizontal="center" vertical="center" wrapText="1"/>
      <protection locked="0"/>
    </xf>
    <xf numFmtId="0" fontId="4" fillId="0" borderId="1">
      <alignment horizontal="center" vertical="center" wrapText="1"/>
      <protection locked="0"/>
    </xf>
    <xf numFmtId="0" fontId="2" fillId="0" borderId="0">
      <alignment horizontal="center" vertical="center"/>
    </xf>
    <xf numFmtId="0" fontId="4" fillId="0" borderId="0"/>
    <xf numFmtId="0" fontId="4" fillId="0" borderId="6">
      <alignment horizontal="center" vertical="center"/>
    </xf>
    <xf numFmtId="0" fontId="4" fillId="0" borderId="7">
      <alignment horizontal="center" vertical="center" wrapText="1"/>
      <protection locked="0"/>
    </xf>
    <xf numFmtId="0" fontId="4" fillId="0" borderId="4">
      <alignment horizontal="center" vertical="center" wrapText="1"/>
      <protection locked="0"/>
    </xf>
    <xf numFmtId="0" fontId="3" fillId="0" borderId="1">
      <alignment horizontal="right" vertical="center"/>
      <protection locked="0"/>
    </xf>
    <xf numFmtId="0" fontId="1" fillId="0" borderId="1"/>
    <xf numFmtId="0" fontId="4" fillId="0" borderId="7">
      <alignment horizontal="center" vertical="center"/>
      <protection locked="0"/>
    </xf>
    <xf numFmtId="0" fontId="4" fillId="0" borderId="5">
      <alignment horizontal="center" vertical="center"/>
    </xf>
    <xf numFmtId="0" fontId="4" fillId="0" borderId="7">
      <alignment horizontal="center" vertical="center"/>
    </xf>
    <xf numFmtId="0" fontId="4" fillId="0" borderId="6">
      <alignment horizontal="center" vertical="center" wrapText="1"/>
      <protection locked="0"/>
    </xf>
    <xf numFmtId="0" fontId="1" fillId="0" borderId="1">
      <alignment horizontal="center"/>
    </xf>
    <xf numFmtId="0" fontId="3" fillId="0" borderId="0">
      <alignment horizontal="right" vertical="center"/>
      <protection locked="0"/>
    </xf>
    <xf numFmtId="0" fontId="3" fillId="0" borderId="0">
      <alignment horizontal="right"/>
      <protection locked="0"/>
    </xf>
    <xf numFmtId="0" fontId="1" fillId="0" borderId="7">
      <alignment horizontal="center"/>
    </xf>
    <xf numFmtId="0" fontId="42" fillId="0" borderId="0">
      <alignment vertical="top"/>
      <protection locked="0"/>
    </xf>
    <xf numFmtId="0" fontId="1" fillId="0" borderId="0"/>
    <xf numFmtId="0" fontId="2" fillId="0" borderId="0">
      <alignment horizontal="center" vertical="center"/>
    </xf>
    <xf numFmtId="0" fontId="3" fillId="0" borderId="0">
      <alignment horizontal="left" vertical="center"/>
      <protection locked="0"/>
    </xf>
    <xf numFmtId="0" fontId="4" fillId="0" borderId="2">
      <alignment horizontal="center" vertical="center" wrapText="1"/>
      <protection locked="0"/>
    </xf>
    <xf numFmtId="0" fontId="4" fillId="0" borderId="3">
      <alignment horizontal="center" vertical="center" wrapText="1"/>
      <protection locked="0"/>
    </xf>
    <xf numFmtId="0" fontId="4" fillId="0" borderId="3">
      <alignment horizontal="center" vertical="center"/>
    </xf>
    <xf numFmtId="0" fontId="4" fillId="0" borderId="4">
      <alignment horizontal="center" vertical="center" wrapText="1"/>
      <protection locked="0"/>
    </xf>
    <xf numFmtId="0" fontId="1" fillId="0" borderId="1">
      <alignment horizontal="center" vertical="center"/>
    </xf>
    <xf numFmtId="0" fontId="3" fillId="0" borderId="1">
      <alignment horizontal="left" vertical="top" wrapText="1"/>
      <protection locked="0"/>
    </xf>
    <xf numFmtId="0" fontId="3" fillId="0" borderId="1">
      <alignment horizontal="left" vertical="top" wrapText="1"/>
    </xf>
    <xf numFmtId="0" fontId="1" fillId="0" borderId="1"/>
    <xf numFmtId="0" fontId="1" fillId="0" borderId="5">
      <alignment horizontal="center" vertical="center" wrapText="1"/>
      <protection locked="0"/>
    </xf>
    <xf numFmtId="0" fontId="1" fillId="0" borderId="0">
      <alignment vertical="top"/>
    </xf>
    <xf numFmtId="0" fontId="4" fillId="0" borderId="0">
      <alignment horizontal="left" vertical="center"/>
    </xf>
    <xf numFmtId="0" fontId="4" fillId="0" borderId="2">
      <alignment horizontal="center" vertical="center" wrapText="1"/>
    </xf>
    <xf numFmtId="0" fontId="4" fillId="0" borderId="4">
      <alignment horizontal="center" vertical="center"/>
    </xf>
    <xf numFmtId="0" fontId="3" fillId="0" borderId="6">
      <alignment horizontal="left" vertical="center"/>
    </xf>
    <xf numFmtId="0" fontId="3" fillId="0" borderId="1">
      <alignment horizontal="left" vertical="center" wrapText="1"/>
      <protection locked="0"/>
    </xf>
    <xf numFmtId="0" fontId="3" fillId="0" borderId="1">
      <alignment horizontal="left" vertical="center" wrapText="1"/>
    </xf>
    <xf numFmtId="49" fontId="1" fillId="0" borderId="0"/>
    <xf numFmtId="0" fontId="4" fillId="0" borderId="3">
      <alignment horizontal="center" vertical="center" wrapText="1"/>
    </xf>
    <xf numFmtId="0" fontId="4" fillId="0" borderId="4">
      <alignment horizontal="center" vertical="center" wrapText="1"/>
    </xf>
    <xf numFmtId="0" fontId="3" fillId="0" borderId="7">
      <alignment horizontal="left" vertical="center"/>
    </xf>
    <xf numFmtId="0" fontId="4" fillId="0" borderId="0"/>
    <xf numFmtId="0" fontId="4" fillId="0" borderId="2">
      <alignment horizontal="center" vertical="center"/>
    </xf>
    <xf numFmtId="4" fontId="3" fillId="0" borderId="1">
      <alignment horizontal="right" vertical="center" wrapText="1"/>
      <protection locked="0"/>
    </xf>
    <xf numFmtId="4" fontId="3" fillId="0" borderId="1">
      <alignment horizontal="right" vertical="center" wrapText="1"/>
    </xf>
    <xf numFmtId="0" fontId="4" fillId="0" borderId="5">
      <alignment horizontal="center" vertical="center"/>
    </xf>
    <xf numFmtId="0" fontId="4" fillId="0" borderId="21">
      <alignment horizontal="center" vertical="center"/>
    </xf>
    <xf numFmtId="0" fontId="4" fillId="0" borderId="11">
      <alignment horizontal="center" vertical="center" wrapText="1"/>
      <protection locked="0"/>
    </xf>
    <xf numFmtId="0" fontId="4" fillId="0" borderId="1">
      <alignment horizontal="center" vertical="center" wrapText="1"/>
    </xf>
    <xf numFmtId="0" fontId="4" fillId="0" borderId="6">
      <alignment horizontal="center" vertical="center"/>
    </xf>
    <xf numFmtId="0" fontId="4" fillId="0" borderId="8">
      <alignment horizontal="center" vertical="center"/>
    </xf>
    <xf numFmtId="0" fontId="4" fillId="0" borderId="10">
      <alignment horizontal="center" vertical="center"/>
    </xf>
    <xf numFmtId="0" fontId="1" fillId="0" borderId="1">
      <alignment horizontal="center" vertical="center"/>
      <protection locked="0"/>
    </xf>
    <xf numFmtId="0" fontId="4" fillId="0" borderId="7">
      <alignment horizontal="center" vertical="center"/>
    </xf>
    <xf numFmtId="4" fontId="3" fillId="0" borderId="1">
      <alignment horizontal="right" vertical="center"/>
      <protection locked="0"/>
    </xf>
    <xf numFmtId="4" fontId="3" fillId="0" borderId="1">
      <alignment horizontal="right" vertical="center"/>
    </xf>
    <xf numFmtId="0" fontId="3" fillId="0" borderId="1">
      <alignment horizontal="right" vertical="center" wrapText="1"/>
      <protection locked="0"/>
    </xf>
    <xf numFmtId="0" fontId="3" fillId="0" borderId="1">
      <alignment horizontal="right" vertical="center" wrapText="1"/>
    </xf>
    <xf numFmtId="0" fontId="3" fillId="0" borderId="0">
      <alignment horizontal="right" vertical="center"/>
    </xf>
    <xf numFmtId="0" fontId="3" fillId="0" borderId="0">
      <alignment horizontal="right"/>
    </xf>
    <xf numFmtId="0" fontId="42" fillId="0" borderId="0">
      <alignment vertical="top"/>
      <protection locked="0"/>
    </xf>
    <xf numFmtId="0" fontId="1" fillId="0" borderId="0">
      <alignment vertical="center"/>
    </xf>
    <xf numFmtId="0" fontId="41" fillId="0" borderId="0">
      <alignment horizontal="center" vertical="center"/>
    </xf>
    <xf numFmtId="0" fontId="3" fillId="0" borderId="0">
      <alignment horizontal="left" vertical="center"/>
      <protection locked="0"/>
    </xf>
    <xf numFmtId="0" fontId="4" fillId="0" borderId="1">
      <alignment horizontal="center" vertical="center" wrapText="1"/>
    </xf>
    <xf numFmtId="0" fontId="3" fillId="0" borderId="1">
      <alignment horizontal="left" vertical="center" wrapText="1"/>
    </xf>
    <xf numFmtId="0" fontId="3" fillId="0" borderId="2">
      <alignment horizontal="left" vertical="center" wrapText="1"/>
      <protection locked="0"/>
    </xf>
    <xf numFmtId="0" fontId="1" fillId="0" borderId="3">
      <alignment vertical="center"/>
    </xf>
    <xf numFmtId="0" fontId="1" fillId="0" borderId="4">
      <alignment vertical="center"/>
    </xf>
    <xf numFmtId="0" fontId="2" fillId="0" borderId="0">
      <alignment horizontal="center" vertical="center"/>
    </xf>
    <xf numFmtId="0" fontId="3" fillId="0" borderId="1">
      <alignment vertical="center" wrapText="1"/>
    </xf>
    <xf numFmtId="0" fontId="3" fillId="0" borderId="1">
      <alignment horizontal="left" vertical="center" wrapText="1"/>
      <protection locked="0"/>
    </xf>
    <xf numFmtId="0" fontId="3" fillId="0" borderId="1">
      <alignment horizontal="center" vertical="center" wrapText="1"/>
    </xf>
    <xf numFmtId="0" fontId="3" fillId="0" borderId="0">
      <alignment vertical="top"/>
      <protection locked="0"/>
    </xf>
    <xf numFmtId="0" fontId="2" fillId="0" borderId="0">
      <alignment horizontal="center" vertical="center"/>
      <protection locked="0"/>
    </xf>
    <xf numFmtId="0" fontId="4" fillId="0" borderId="1">
      <alignment horizontal="center" vertical="center"/>
      <protection locked="0"/>
    </xf>
    <xf numFmtId="0" fontId="3" fillId="0" borderId="1">
      <alignment horizontal="center" vertical="center"/>
      <protection locked="0"/>
    </xf>
    <xf numFmtId="0" fontId="3" fillId="0" borderId="0">
      <alignment horizontal="right" vertical="center"/>
      <protection locked="0"/>
    </xf>
    <xf numFmtId="0" fontId="42" fillId="0" borderId="0">
      <alignment vertical="top"/>
      <protection locked="0"/>
    </xf>
    <xf numFmtId="0" fontId="1" fillId="0" borderId="0">
      <alignment vertical="center"/>
    </xf>
    <xf numFmtId="0" fontId="41" fillId="0" borderId="0">
      <alignment horizontal="center" vertical="center"/>
    </xf>
    <xf numFmtId="0" fontId="3" fillId="0" borderId="0">
      <alignment horizontal="left" vertical="center"/>
      <protection locked="0"/>
    </xf>
    <xf numFmtId="0" fontId="4" fillId="0" borderId="1">
      <alignment horizontal="center" vertical="center" wrapText="1"/>
    </xf>
    <xf numFmtId="0" fontId="3" fillId="0" borderId="1">
      <alignment horizontal="left" vertical="center" wrapText="1"/>
    </xf>
    <xf numFmtId="0" fontId="3" fillId="0" borderId="1">
      <alignment horizontal="left" vertical="center" wrapText="1"/>
      <protection locked="0"/>
    </xf>
    <xf numFmtId="0" fontId="2" fillId="0" borderId="0">
      <alignment horizontal="center" vertical="center"/>
    </xf>
    <xf numFmtId="0" fontId="4" fillId="0" borderId="1">
      <alignment horizontal="center" vertical="center"/>
      <protection locked="0"/>
    </xf>
    <xf numFmtId="0" fontId="3" fillId="0" borderId="1">
      <alignment vertical="center" wrapText="1"/>
    </xf>
    <xf numFmtId="0" fontId="4" fillId="0" borderId="1">
      <alignment horizontal="center" vertical="center" wrapText="1"/>
      <protection locked="0"/>
    </xf>
    <xf numFmtId="0" fontId="3" fillId="0" borderId="1">
      <alignment horizontal="center" vertical="center" wrapText="1"/>
    </xf>
    <xf numFmtId="0" fontId="3" fillId="0" borderId="0">
      <alignment vertical="top"/>
      <protection locked="0"/>
    </xf>
    <xf numFmtId="0" fontId="2" fillId="0" borderId="0">
      <alignment horizontal="center" vertical="center"/>
      <protection locked="0"/>
    </xf>
    <xf numFmtId="0" fontId="3" fillId="0" borderId="1">
      <alignment horizontal="center" vertical="center"/>
      <protection locked="0"/>
    </xf>
    <xf numFmtId="0" fontId="3" fillId="0" borderId="0">
      <alignment horizontal="right" vertical="center"/>
      <protection locked="0"/>
    </xf>
    <xf numFmtId="0" fontId="42" fillId="0" borderId="0">
      <alignment vertical="top"/>
      <protection locked="0"/>
    </xf>
    <xf numFmtId="0" fontId="7" fillId="0" borderId="0">
      <alignment horizontal="right"/>
      <protection locked="0"/>
    </xf>
    <xf numFmtId="0" fontId="44" fillId="0" borderId="0">
      <alignment horizontal="center" vertical="center" wrapText="1"/>
      <protection locked="0"/>
    </xf>
    <xf numFmtId="0" fontId="3" fillId="0" borderId="0">
      <alignment horizontal="left" vertical="center"/>
      <protection locked="0"/>
    </xf>
    <xf numFmtId="0" fontId="4" fillId="0" borderId="2">
      <alignment horizontal="center" vertical="center"/>
      <protection locked="0"/>
    </xf>
    <xf numFmtId="0" fontId="4" fillId="0" borderId="3">
      <alignment horizontal="center" vertical="center"/>
      <protection locked="0"/>
    </xf>
    <xf numFmtId="0" fontId="4" fillId="0" borderId="1">
      <alignment horizontal="center" vertical="center"/>
      <protection locked="0"/>
    </xf>
    <xf numFmtId="0" fontId="3" fillId="0" borderId="1">
      <alignment horizontal="left" vertical="center" wrapText="1"/>
      <protection locked="0"/>
    </xf>
    <xf numFmtId="0" fontId="1" fillId="0" borderId="1"/>
    <xf numFmtId="0" fontId="1" fillId="0" borderId="6">
      <alignment horizontal="center" vertical="center"/>
      <protection locked="0"/>
    </xf>
    <xf numFmtId="0" fontId="1" fillId="0" borderId="0"/>
    <xf numFmtId="49" fontId="7" fillId="0" borderId="0">
      <protection locked="0"/>
    </xf>
    <xf numFmtId="49" fontId="4" fillId="0" borderId="2">
      <alignment horizontal="center" vertical="center" wrapText="1"/>
      <protection locked="0"/>
    </xf>
    <xf numFmtId="49" fontId="4" fillId="0" borderId="3">
      <alignment horizontal="center" vertical="center" wrapText="1"/>
      <protection locked="0"/>
    </xf>
    <xf numFmtId="49" fontId="4" fillId="0" borderId="1">
      <alignment horizontal="center" vertical="center"/>
      <protection locked="0"/>
    </xf>
    <xf numFmtId="49" fontId="1" fillId="0" borderId="0"/>
    <xf numFmtId="0" fontId="44" fillId="0" borderId="0">
      <alignment horizontal="center" vertical="center"/>
      <protection locked="0"/>
    </xf>
    <xf numFmtId="0" fontId="1" fillId="0" borderId="7">
      <alignment horizontal="center" vertical="center"/>
      <protection locked="0"/>
    </xf>
    <xf numFmtId="0" fontId="1" fillId="0" borderId="0">
      <alignment horizontal="right"/>
    </xf>
    <xf numFmtId="0" fontId="44" fillId="0" borderId="0">
      <alignment horizontal="center" vertical="center"/>
    </xf>
    <xf numFmtId="0" fontId="4" fillId="0" borderId="5">
      <alignment horizontal="center" vertical="center"/>
    </xf>
    <xf numFmtId="0" fontId="4" fillId="0" borderId="2">
      <alignment horizontal="center" vertical="center"/>
    </xf>
    <xf numFmtId="0" fontId="4" fillId="0" borderId="1">
      <alignment horizontal="center" vertical="center"/>
    </xf>
    <xf numFmtId="4" fontId="3" fillId="0" borderId="1">
      <alignment horizontal="right" vertical="center"/>
      <protection locked="0"/>
    </xf>
    <xf numFmtId="4" fontId="3" fillId="0" borderId="1">
      <alignment horizontal="right" vertical="center"/>
    </xf>
    <xf numFmtId="0" fontId="4" fillId="0" borderId="6">
      <alignment horizontal="center" vertical="center"/>
    </xf>
    <xf numFmtId="4" fontId="3" fillId="0" borderId="1">
      <alignment horizontal="right" vertical="center" wrapText="1"/>
      <protection locked="0"/>
    </xf>
    <xf numFmtId="4" fontId="3" fillId="0" borderId="1">
      <alignment horizontal="right" vertical="center" wrapText="1"/>
    </xf>
    <xf numFmtId="0" fontId="3" fillId="0" borderId="0">
      <alignment horizontal="right"/>
    </xf>
    <xf numFmtId="0" fontId="4" fillId="0" borderId="7">
      <alignment horizontal="center" vertical="center"/>
    </xf>
    <xf numFmtId="0" fontId="42" fillId="0" borderId="0">
      <alignment vertical="top"/>
      <protection locked="0"/>
    </xf>
    <xf numFmtId="0" fontId="7" fillId="0" borderId="0">
      <alignment horizontal="right"/>
      <protection locked="0"/>
    </xf>
    <xf numFmtId="0" fontId="44" fillId="0" borderId="0">
      <alignment horizontal="center" vertical="center" wrapText="1"/>
      <protection locked="0"/>
    </xf>
    <xf numFmtId="0" fontId="3" fillId="0" borderId="0">
      <alignment horizontal="left" vertical="center"/>
      <protection locked="0"/>
    </xf>
    <xf numFmtId="0" fontId="4" fillId="0" borderId="2">
      <alignment horizontal="center" vertical="center"/>
      <protection locked="0"/>
    </xf>
    <xf numFmtId="0" fontId="4" fillId="0" borderId="3">
      <alignment horizontal="center" vertical="center"/>
      <protection locked="0"/>
    </xf>
    <xf numFmtId="0" fontId="4" fillId="0" borderId="1">
      <alignment horizontal="center" vertical="center"/>
      <protection locked="0"/>
    </xf>
    <xf numFmtId="0" fontId="3" fillId="0" borderId="1">
      <alignment horizontal="left" vertical="center" wrapText="1"/>
      <protection locked="0"/>
    </xf>
    <xf numFmtId="0" fontId="1" fillId="0" borderId="6">
      <alignment horizontal="center" vertical="center"/>
      <protection locked="0"/>
    </xf>
    <xf numFmtId="0" fontId="1" fillId="0" borderId="0"/>
    <xf numFmtId="49" fontId="7" fillId="0" borderId="0">
      <protection locked="0"/>
    </xf>
    <xf numFmtId="49" fontId="4" fillId="0" borderId="2">
      <alignment horizontal="center" vertical="center" wrapText="1"/>
      <protection locked="0"/>
    </xf>
    <xf numFmtId="49" fontId="4" fillId="0" borderId="3">
      <alignment horizontal="center" vertical="center" wrapText="1"/>
      <protection locked="0"/>
    </xf>
    <xf numFmtId="49" fontId="4" fillId="0" borderId="1">
      <alignment horizontal="center" vertical="center"/>
      <protection locked="0"/>
    </xf>
    <xf numFmtId="49" fontId="1" fillId="0" borderId="0"/>
    <xf numFmtId="0" fontId="44" fillId="0" borderId="0">
      <alignment horizontal="center" vertical="center"/>
      <protection locked="0"/>
    </xf>
    <xf numFmtId="0" fontId="1" fillId="0" borderId="7">
      <alignment horizontal="center" vertical="center"/>
      <protection locked="0"/>
    </xf>
    <xf numFmtId="0" fontId="1" fillId="0" borderId="0">
      <alignment horizontal="right"/>
    </xf>
    <xf numFmtId="0" fontId="44" fillId="0" borderId="0">
      <alignment horizontal="center" vertical="center"/>
    </xf>
    <xf numFmtId="0" fontId="4" fillId="0" borderId="5">
      <alignment horizontal="center" vertical="center"/>
    </xf>
    <xf numFmtId="0" fontId="4" fillId="0" borderId="2">
      <alignment horizontal="center" vertical="center"/>
    </xf>
    <xf numFmtId="0" fontId="4" fillId="0" borderId="1">
      <alignment horizontal="center" vertical="center"/>
    </xf>
    <xf numFmtId="181" fontId="3" fillId="0" borderId="1">
      <alignment horizontal="right" vertical="center"/>
      <protection locked="0"/>
    </xf>
    <xf numFmtId="181" fontId="3" fillId="0" borderId="1">
      <alignment horizontal="right" vertical="center"/>
    </xf>
    <xf numFmtId="0" fontId="4" fillId="0" borderId="6">
      <alignment horizontal="center" vertical="center"/>
    </xf>
    <xf numFmtId="181" fontId="3" fillId="0" borderId="1">
      <alignment horizontal="right" vertical="center" wrapText="1"/>
      <protection locked="0"/>
    </xf>
    <xf numFmtId="181" fontId="3" fillId="0" borderId="1">
      <alignment horizontal="right" vertical="center" wrapText="1"/>
    </xf>
    <xf numFmtId="0" fontId="3" fillId="0" borderId="0">
      <alignment horizontal="right"/>
    </xf>
    <xf numFmtId="0" fontId="4" fillId="0" borderId="7">
      <alignment horizontal="center" vertical="center"/>
    </xf>
    <xf numFmtId="0" fontId="42" fillId="0" borderId="0">
      <alignment vertical="top"/>
      <protection locked="0"/>
    </xf>
    <xf numFmtId="0" fontId="1" fillId="0" borderId="0"/>
    <xf numFmtId="0" fontId="41" fillId="0" borderId="0">
      <alignment horizontal="center" vertical="center" wrapText="1"/>
    </xf>
    <xf numFmtId="0" fontId="3" fillId="0" borderId="0">
      <alignment horizontal="left" vertical="center"/>
    </xf>
    <xf numFmtId="0" fontId="4" fillId="0" borderId="2">
      <alignment horizontal="center" vertical="center" wrapText="1"/>
    </xf>
    <xf numFmtId="0" fontId="4" fillId="0" borderId="3">
      <alignment horizontal="center" vertical="center" wrapText="1"/>
    </xf>
    <xf numFmtId="0" fontId="4" fillId="0" borderId="4">
      <alignment horizontal="center" vertical="center" wrapText="1"/>
    </xf>
    <xf numFmtId="0" fontId="4" fillId="0" borderId="4">
      <alignment horizontal="center" vertical="center"/>
    </xf>
    <xf numFmtId="0" fontId="3" fillId="0" borderId="4">
      <alignment horizontal="left" vertical="center" wrapText="1"/>
    </xf>
    <xf numFmtId="0" fontId="3" fillId="0" borderId="11">
      <alignment horizontal="center" vertical="center"/>
    </xf>
    <xf numFmtId="0" fontId="2" fillId="0" borderId="0">
      <alignment horizontal="center" vertical="center"/>
    </xf>
    <xf numFmtId="0" fontId="4" fillId="0" borderId="0"/>
    <xf numFmtId="0" fontId="4" fillId="0" borderId="8">
      <alignment horizontal="center" vertical="center" wrapText="1"/>
    </xf>
    <xf numFmtId="0" fontId="4" fillId="0" borderId="9">
      <alignment horizontal="center" vertical="center" wrapText="1"/>
    </xf>
    <xf numFmtId="0" fontId="4" fillId="0" borderId="10">
      <alignment horizontal="center" vertical="center" wrapText="1"/>
    </xf>
    <xf numFmtId="0" fontId="4" fillId="0" borderId="10">
      <alignment horizontal="center" vertical="center"/>
    </xf>
    <xf numFmtId="0" fontId="3" fillId="0" borderId="10">
      <alignment horizontal="left" vertical="center" wrapText="1"/>
    </xf>
    <xf numFmtId="0" fontId="3" fillId="0" borderId="12">
      <alignment horizontal="left" vertical="center"/>
    </xf>
    <xf numFmtId="0" fontId="3" fillId="0" borderId="10">
      <alignment horizontal="right" vertical="center"/>
    </xf>
    <xf numFmtId="0" fontId="3" fillId="0" borderId="10">
      <alignment horizontal="right" vertical="center"/>
      <protection locked="0"/>
    </xf>
    <xf numFmtId="0" fontId="4" fillId="0" borderId="6">
      <alignment horizontal="center" vertical="center" wrapText="1"/>
    </xf>
    <xf numFmtId="0" fontId="4" fillId="0" borderId="10">
      <alignment horizontal="center" vertical="center"/>
      <protection locked="0"/>
    </xf>
    <xf numFmtId="0" fontId="3" fillId="0" borderId="0">
      <alignment vertical="top"/>
      <protection locked="0"/>
    </xf>
    <xf numFmtId="0" fontId="2" fillId="0" borderId="0">
      <alignment horizontal="center" vertical="center"/>
      <protection locked="0"/>
    </xf>
    <xf numFmtId="0" fontId="4" fillId="0" borderId="6">
      <alignment horizontal="center" vertical="center" wrapText="1"/>
      <protection locked="0"/>
    </xf>
    <xf numFmtId="0" fontId="4" fillId="0" borderId="9">
      <alignment horizontal="center" vertical="center" wrapText="1"/>
      <protection locked="0"/>
    </xf>
    <xf numFmtId="0" fontId="4" fillId="0" borderId="10">
      <alignment horizontal="center" vertical="center" wrapText="1"/>
      <protection locked="0"/>
    </xf>
    <xf numFmtId="0" fontId="4" fillId="0" borderId="12">
      <alignment horizontal="center" vertical="center" wrapText="1"/>
    </xf>
    <xf numFmtId="0" fontId="3" fillId="0" borderId="0">
      <alignment horizontal="right" vertical="center"/>
      <protection locked="0"/>
    </xf>
    <xf numFmtId="0" fontId="3" fillId="0" borderId="0">
      <alignment horizontal="right"/>
      <protection locked="0"/>
    </xf>
    <xf numFmtId="0" fontId="4" fillId="0" borderId="6">
      <alignment horizontal="center" vertical="center"/>
      <protection locked="0"/>
    </xf>
    <xf numFmtId="0" fontId="4" fillId="0" borderId="12">
      <alignment horizontal="center" vertical="center"/>
      <protection locked="0"/>
    </xf>
    <xf numFmtId="0" fontId="4" fillId="0" borderId="1">
      <alignment horizontal="center" vertical="center" wrapText="1"/>
      <protection locked="0"/>
    </xf>
    <xf numFmtId="0" fontId="3" fillId="0" borderId="1">
      <alignment horizontal="right" vertical="center"/>
      <protection locked="0"/>
    </xf>
    <xf numFmtId="0" fontId="4" fillId="0" borderId="12">
      <alignment horizontal="center" vertical="center" wrapText="1"/>
      <protection locked="0"/>
    </xf>
    <xf numFmtId="0" fontId="3" fillId="0" borderId="0">
      <alignment horizontal="right" vertical="center"/>
    </xf>
    <xf numFmtId="0" fontId="3" fillId="0" borderId="0">
      <alignment horizontal="right"/>
    </xf>
    <xf numFmtId="0" fontId="4" fillId="0" borderId="7">
      <alignment horizontal="center" vertical="center" wrapText="1"/>
    </xf>
    <xf numFmtId="0" fontId="42" fillId="0" borderId="0">
      <alignment vertical="top"/>
      <protection locked="0"/>
    </xf>
    <xf numFmtId="0" fontId="1" fillId="0" borderId="0">
      <alignment wrapText="1"/>
    </xf>
    <xf numFmtId="0" fontId="41" fillId="0" borderId="0">
      <alignment horizontal="center" vertical="center" wrapText="1"/>
    </xf>
    <xf numFmtId="0" fontId="3" fillId="0" borderId="0">
      <alignment horizontal="left" vertical="center" wrapText="1"/>
    </xf>
    <xf numFmtId="0" fontId="4" fillId="0" borderId="2">
      <alignment horizontal="center" vertical="center" wrapText="1"/>
    </xf>
    <xf numFmtId="0" fontId="4" fillId="0" borderId="3">
      <alignment horizontal="center" vertical="center" wrapText="1"/>
    </xf>
    <xf numFmtId="0" fontId="4" fillId="0" borderId="4">
      <alignment horizontal="center" vertical="center" wrapText="1"/>
    </xf>
    <xf numFmtId="0" fontId="3" fillId="0" borderId="4">
      <alignment horizontal="left" vertical="center" wrapText="1"/>
    </xf>
    <xf numFmtId="0" fontId="3" fillId="0" borderId="11">
      <alignment horizontal="center" vertical="center"/>
    </xf>
    <xf numFmtId="0" fontId="1" fillId="0" borderId="0"/>
    <xf numFmtId="0" fontId="2" fillId="0" borderId="0">
      <alignment horizontal="center" vertical="center" wrapText="1"/>
    </xf>
    <xf numFmtId="0" fontId="4" fillId="0" borderId="0">
      <alignment wrapText="1"/>
    </xf>
    <xf numFmtId="0" fontId="4" fillId="0" borderId="8">
      <alignment horizontal="center" vertical="center" wrapText="1"/>
    </xf>
    <xf numFmtId="0" fontId="4" fillId="0" borderId="9">
      <alignment horizontal="center" vertical="center" wrapText="1"/>
    </xf>
    <xf numFmtId="0" fontId="4" fillId="0" borderId="10">
      <alignment horizontal="center" vertical="center" wrapText="1"/>
    </xf>
    <xf numFmtId="0" fontId="3" fillId="0" borderId="10">
      <alignment horizontal="left" vertical="center" wrapText="1"/>
    </xf>
    <xf numFmtId="0" fontId="3" fillId="0" borderId="12">
      <alignment horizontal="left" vertical="center"/>
    </xf>
    <xf numFmtId="0" fontId="3" fillId="0" borderId="10">
      <alignment horizontal="left" vertical="center"/>
    </xf>
    <xf numFmtId="0" fontId="1" fillId="0" borderId="0">
      <protection locked="0"/>
    </xf>
    <xf numFmtId="0" fontId="2" fillId="0" borderId="0">
      <alignment horizontal="center" vertical="center"/>
      <protection locked="0"/>
    </xf>
    <xf numFmtId="0" fontId="4" fillId="0" borderId="0">
      <protection locked="0"/>
    </xf>
    <xf numFmtId="0" fontId="4" fillId="0" borderId="8">
      <alignment horizontal="center" vertical="center" wrapText="1"/>
      <protection locked="0"/>
    </xf>
    <xf numFmtId="0" fontId="4" fillId="0" borderId="9">
      <alignment horizontal="center" vertical="center" wrapText="1"/>
      <protection locked="0"/>
    </xf>
    <xf numFmtId="0" fontId="4" fillId="0" borderId="10">
      <alignment horizontal="center" vertical="center" wrapText="1"/>
      <protection locked="0"/>
    </xf>
    <xf numFmtId="0" fontId="3" fillId="0" borderId="10">
      <alignment horizontal="right" vertical="center"/>
      <protection locked="0"/>
    </xf>
    <xf numFmtId="0" fontId="3" fillId="0" borderId="10">
      <alignment horizontal="left" vertical="center" wrapText="1"/>
      <protection locked="0"/>
    </xf>
    <xf numFmtId="0" fontId="3" fillId="0" borderId="0">
      <alignment vertical="top"/>
      <protection locked="0"/>
    </xf>
    <xf numFmtId="0" fontId="4" fillId="0" borderId="6">
      <alignment horizontal="center" vertical="center" wrapText="1"/>
    </xf>
    <xf numFmtId="0" fontId="3" fillId="0" borderId="10">
      <alignment horizontal="right" vertical="center"/>
    </xf>
    <xf numFmtId="0" fontId="3" fillId="0" borderId="0">
      <alignment vertical="top" wrapText="1"/>
      <protection locked="0"/>
    </xf>
    <xf numFmtId="0" fontId="2" fillId="0" borderId="0">
      <alignment horizontal="center" vertical="center" wrapText="1"/>
      <protection locked="0"/>
    </xf>
    <xf numFmtId="0" fontId="4" fillId="0" borderId="6">
      <alignment horizontal="center" vertical="center" wrapText="1"/>
      <protection locked="0"/>
    </xf>
    <xf numFmtId="0" fontId="4" fillId="0" borderId="12">
      <alignment horizontal="center" vertical="center" wrapText="1"/>
    </xf>
    <xf numFmtId="0" fontId="3" fillId="0" borderId="0">
      <alignment horizontal="right" vertical="center"/>
      <protection locked="0"/>
    </xf>
    <xf numFmtId="0" fontId="3" fillId="0" borderId="0">
      <alignment horizontal="right"/>
      <protection locked="0"/>
    </xf>
    <xf numFmtId="0" fontId="4" fillId="0" borderId="6">
      <alignment horizontal="center" vertical="center"/>
      <protection locked="0"/>
    </xf>
    <xf numFmtId="0" fontId="4" fillId="0" borderId="12">
      <alignment horizontal="center" vertical="center"/>
      <protection locked="0"/>
    </xf>
    <xf numFmtId="0" fontId="4" fillId="0" borderId="1">
      <alignment horizontal="center" vertical="center" wrapText="1"/>
      <protection locked="0"/>
    </xf>
    <xf numFmtId="0" fontId="3" fillId="0" borderId="1">
      <alignment horizontal="right" vertical="center"/>
      <protection locked="0"/>
    </xf>
    <xf numFmtId="0" fontId="3" fillId="0" borderId="0">
      <alignment horizontal="right" vertical="center" wrapText="1"/>
      <protection locked="0"/>
    </xf>
    <xf numFmtId="0" fontId="3" fillId="0" borderId="0">
      <alignment horizontal="right" wrapText="1"/>
      <protection locked="0"/>
    </xf>
    <xf numFmtId="0" fontId="4" fillId="0" borderId="12">
      <alignment horizontal="center" vertical="center" wrapText="1"/>
      <protection locked="0"/>
    </xf>
    <xf numFmtId="0" fontId="3" fillId="0" borderId="0">
      <alignment horizontal="right" vertical="center" wrapText="1"/>
    </xf>
    <xf numFmtId="0" fontId="3" fillId="0" borderId="0">
      <alignment horizontal="right" wrapText="1"/>
    </xf>
    <xf numFmtId="0" fontId="4" fillId="0" borderId="7">
      <alignment horizontal="center" vertical="center" wrapText="1"/>
    </xf>
    <xf numFmtId="0" fontId="42" fillId="0" borderId="0">
      <alignment vertical="top"/>
      <protection locked="0"/>
    </xf>
    <xf numFmtId="0" fontId="1" fillId="0" borderId="0"/>
    <xf numFmtId="0" fontId="48" fillId="0" borderId="0">
      <alignment horizontal="center" vertical="center" wrapText="1"/>
    </xf>
    <xf numFmtId="0" fontId="4" fillId="0" borderId="0">
      <alignment horizontal="left" vertical="center" wrapText="1"/>
    </xf>
    <xf numFmtId="0" fontId="4" fillId="0" borderId="2">
      <alignment horizontal="center" vertical="center"/>
    </xf>
    <xf numFmtId="0" fontId="4" fillId="0" borderId="4">
      <alignment horizontal="center" vertical="center"/>
    </xf>
    <xf numFmtId="0" fontId="4" fillId="0" borderId="1">
      <alignment horizontal="center" vertical="center"/>
    </xf>
    <xf numFmtId="0" fontId="4" fillId="0" borderId="1">
      <alignment vertical="center" wrapText="1"/>
    </xf>
    <xf numFmtId="0" fontId="48" fillId="0" borderId="0">
      <alignment horizontal="center" vertical="center"/>
    </xf>
    <xf numFmtId="0" fontId="4" fillId="0" borderId="0">
      <alignment wrapText="1"/>
    </xf>
    <xf numFmtId="0" fontId="4" fillId="0" borderId="5">
      <alignment horizontal="center" vertical="center"/>
    </xf>
    <xf numFmtId="0" fontId="4" fillId="0" borderId="3">
      <alignment horizontal="center" vertical="center"/>
    </xf>
    <xf numFmtId="4" fontId="4" fillId="0" borderId="1">
      <alignment vertical="center"/>
    </xf>
    <xf numFmtId="4" fontId="4" fillId="0" borderId="1">
      <alignment vertical="center"/>
      <protection locked="0"/>
    </xf>
    <xf numFmtId="0" fontId="4" fillId="0" borderId="6">
      <alignment horizontal="center" vertical="center"/>
    </xf>
    <xf numFmtId="0" fontId="4" fillId="0" borderId="2">
      <alignment horizontal="center" vertical="center" wrapText="1"/>
    </xf>
    <xf numFmtId="0" fontId="1" fillId="0" borderId="0">
      <alignment horizontal="right" vertical="center"/>
    </xf>
    <xf numFmtId="0" fontId="4" fillId="0" borderId="0">
      <alignment horizontal="right" wrapText="1"/>
    </xf>
    <xf numFmtId="0" fontId="4" fillId="0" borderId="21">
      <alignment horizontal="center" vertical="center" wrapText="1"/>
    </xf>
    <xf numFmtId="4" fontId="4" fillId="0" borderId="5">
      <alignment vertical="center"/>
    </xf>
    <xf numFmtId="4" fontId="4" fillId="0" borderId="5">
      <alignment vertical="center"/>
      <protection locked="0"/>
    </xf>
    <xf numFmtId="0" fontId="4" fillId="0" borderId="1">
      <alignment horizontal="center" vertical="center"/>
      <protection locked="0"/>
    </xf>
    <xf numFmtId="0" fontId="6" fillId="0" borderId="0">
      <alignment vertical="top"/>
    </xf>
    <xf numFmtId="0" fontId="4" fillId="0" borderId="0">
      <protection locked="0"/>
    </xf>
    <xf numFmtId="0" fontId="6" fillId="0" borderId="0"/>
    <xf numFmtId="0" fontId="4" fillId="0" borderId="5">
      <alignment horizontal="center" vertical="center"/>
      <protection locked="0"/>
    </xf>
    <xf numFmtId="0" fontId="4" fillId="0" borderId="0"/>
    <xf numFmtId="0" fontId="4" fillId="0" borderId="0">
      <alignment horizontal="right" vertical="center"/>
      <protection locked="0"/>
    </xf>
    <xf numFmtId="0" fontId="3" fillId="0" borderId="0">
      <alignment horizontal="right" vertical="center"/>
      <protection locked="0"/>
    </xf>
    <xf numFmtId="0" fontId="4" fillId="0" borderId="0">
      <alignment vertical="top"/>
      <protection locked="0"/>
    </xf>
    <xf numFmtId="0" fontId="1" fillId="0" borderId="1">
      <alignment horizontal="center"/>
    </xf>
    <xf numFmtId="0" fontId="42" fillId="0" borderId="0">
      <alignment vertical="top"/>
      <protection locked="0"/>
    </xf>
    <xf numFmtId="0" fontId="1" fillId="0" borderId="0">
      <alignment vertical="center"/>
    </xf>
    <xf numFmtId="0" fontId="41" fillId="0" borderId="0">
      <alignment horizontal="center" vertical="center"/>
    </xf>
    <xf numFmtId="0" fontId="3" fillId="0" borderId="0">
      <alignment horizontal="left" vertical="center"/>
      <protection locked="0"/>
    </xf>
    <xf numFmtId="0" fontId="4" fillId="0" borderId="1">
      <alignment horizontal="center" vertical="center" wrapText="1"/>
    </xf>
    <xf numFmtId="0" fontId="3" fillId="0" borderId="1">
      <alignment horizontal="left" vertical="center" wrapText="1"/>
    </xf>
    <xf numFmtId="0" fontId="3" fillId="0" borderId="2">
      <alignment horizontal="left" vertical="center" wrapText="1"/>
      <protection locked="0"/>
    </xf>
    <xf numFmtId="0" fontId="1" fillId="0" borderId="3">
      <alignment vertical="center"/>
    </xf>
    <xf numFmtId="0" fontId="1" fillId="0" borderId="4">
      <alignment vertical="center"/>
    </xf>
    <xf numFmtId="0" fontId="2" fillId="0" borderId="0">
      <alignment horizontal="center" vertical="center"/>
    </xf>
    <xf numFmtId="0" fontId="4" fillId="0" borderId="1">
      <alignment horizontal="center" vertical="center"/>
      <protection locked="0"/>
    </xf>
    <xf numFmtId="0" fontId="3" fillId="0" borderId="1">
      <alignment vertical="center" wrapText="1"/>
    </xf>
    <xf numFmtId="0" fontId="3" fillId="0" borderId="1">
      <alignment horizontal="left" vertical="center" wrapText="1"/>
      <protection locked="0"/>
    </xf>
    <xf numFmtId="0" fontId="4" fillId="0" borderId="1">
      <alignment horizontal="center" vertical="center" wrapText="1"/>
      <protection locked="0"/>
    </xf>
    <xf numFmtId="0" fontId="3" fillId="0" borderId="1">
      <alignment horizontal="center" vertical="center" wrapText="1"/>
    </xf>
    <xf numFmtId="0" fontId="3" fillId="0" borderId="0">
      <alignment vertical="top"/>
      <protection locked="0"/>
    </xf>
    <xf numFmtId="0" fontId="2" fillId="0" borderId="0">
      <alignment horizontal="center" vertical="center"/>
      <protection locked="0"/>
    </xf>
    <xf numFmtId="0" fontId="3" fillId="0" borderId="1">
      <alignment horizontal="center" vertical="center"/>
      <protection locked="0"/>
    </xf>
    <xf numFmtId="0" fontId="3" fillId="0" borderId="0">
      <alignment horizontal="right" vertical="center"/>
      <protection locked="0"/>
    </xf>
    <xf numFmtId="0" fontId="42" fillId="0" borderId="0">
      <alignment vertical="top"/>
      <protection locked="0"/>
    </xf>
    <xf numFmtId="0" fontId="1" fillId="0" borderId="0">
      <alignment vertical="center"/>
    </xf>
    <xf numFmtId="0" fontId="41" fillId="0" borderId="0">
      <alignment horizontal="center" vertical="center" wrapText="1"/>
    </xf>
    <xf numFmtId="0" fontId="3" fillId="0" borderId="0">
      <alignment horizontal="left" vertical="center"/>
    </xf>
    <xf numFmtId="0" fontId="4" fillId="0" borderId="2">
      <alignment horizontal="center" vertical="center" wrapText="1"/>
    </xf>
    <xf numFmtId="0" fontId="4" fillId="0" borderId="4">
      <alignment horizontal="center" vertical="center" wrapText="1"/>
    </xf>
    <xf numFmtId="0" fontId="4" fillId="0" borderId="1">
      <alignment horizontal="center" vertical="center" wrapText="1"/>
    </xf>
    <xf numFmtId="0" fontId="3" fillId="0" borderId="1">
      <alignment vertical="center" wrapText="1"/>
    </xf>
    <xf numFmtId="0" fontId="3" fillId="0" borderId="1">
      <alignment horizontal="center" vertical="center" wrapText="1"/>
      <protection locked="0"/>
    </xf>
    <xf numFmtId="0" fontId="2" fillId="0" borderId="0">
      <alignment horizontal="center" vertical="center"/>
    </xf>
    <xf numFmtId="0" fontId="4" fillId="0" borderId="0">
      <alignment horizontal="left" vertical="center"/>
    </xf>
    <xf numFmtId="0" fontId="3" fillId="0" borderId="7">
      <alignment vertical="center" wrapText="1"/>
      <protection locked="0"/>
    </xf>
    <xf numFmtId="0" fontId="4" fillId="0" borderId="5">
      <alignment horizontal="center" vertical="center" wrapText="1"/>
    </xf>
    <xf numFmtId="0" fontId="3" fillId="0" borderId="1">
      <alignment horizontal="right" vertical="center" wrapText="1"/>
    </xf>
    <xf numFmtId="0" fontId="3" fillId="0" borderId="1">
      <alignment horizontal="right" vertical="center" wrapText="1"/>
      <protection locked="0"/>
    </xf>
    <xf numFmtId="0" fontId="4" fillId="0" borderId="6">
      <alignment horizontal="center" vertical="center" wrapText="1"/>
    </xf>
    <xf numFmtId="0" fontId="3" fillId="0" borderId="1">
      <alignment horizontal="right" vertical="center"/>
    </xf>
    <xf numFmtId="0" fontId="3" fillId="0" borderId="1">
      <alignment horizontal="right" vertical="center"/>
      <protection locked="0"/>
    </xf>
    <xf numFmtId="0" fontId="3" fillId="0" borderId="0">
      <alignment horizontal="right" vertical="center"/>
    </xf>
    <xf numFmtId="0" fontId="4" fillId="0" borderId="7">
      <alignment horizontal="center" vertical="center" wrapText="1"/>
    </xf>
    <xf numFmtId="0" fontId="42" fillId="0" borderId="0">
      <alignment vertical="top"/>
      <protection locked="0"/>
    </xf>
    <xf numFmtId="0" fontId="1" fillId="0" borderId="0"/>
    <xf numFmtId="0" fontId="2" fillId="0" borderId="0">
      <alignment horizontal="center" vertical="center"/>
    </xf>
    <xf numFmtId="0" fontId="3" fillId="0" borderId="0">
      <alignment horizontal="left" vertical="center"/>
      <protection locked="0"/>
    </xf>
    <xf numFmtId="0" fontId="4" fillId="0" borderId="2">
      <alignment horizontal="center" vertical="center" wrapText="1"/>
      <protection locked="0"/>
    </xf>
    <xf numFmtId="0" fontId="4" fillId="0" borderId="3">
      <alignment horizontal="center" vertical="center" wrapText="1"/>
      <protection locked="0"/>
    </xf>
    <xf numFmtId="0" fontId="4" fillId="0" borderId="4">
      <alignment horizontal="center" vertical="center" wrapText="1"/>
      <protection locked="0"/>
    </xf>
    <xf numFmtId="0" fontId="1" fillId="0" borderId="1">
      <alignment horizontal="center" vertical="center"/>
    </xf>
    <xf numFmtId="0" fontId="3" fillId="0" borderId="1">
      <alignment horizontal="left" vertical="center" wrapText="1"/>
    </xf>
    <xf numFmtId="0" fontId="3" fillId="0" borderId="1">
      <alignment horizontal="left" vertical="center" wrapText="1"/>
      <protection locked="0"/>
    </xf>
    <xf numFmtId="0" fontId="1" fillId="0" borderId="5">
      <alignment horizontal="center" vertical="center" wrapText="1"/>
      <protection locked="0"/>
    </xf>
    <xf numFmtId="0" fontId="4" fillId="0" borderId="0">
      <alignment horizontal="left" vertical="center"/>
    </xf>
    <xf numFmtId="0" fontId="3" fillId="0" borderId="6">
      <alignment horizontal="left" vertical="center"/>
    </xf>
    <xf numFmtId="49" fontId="1" fillId="0" borderId="0"/>
    <xf numFmtId="0" fontId="4" fillId="0" borderId="2">
      <alignment horizontal="center" vertical="center" wrapText="1"/>
    </xf>
    <xf numFmtId="0" fontId="4" fillId="0" borderId="3">
      <alignment horizontal="center" vertical="center" wrapText="1"/>
    </xf>
    <xf numFmtId="0" fontId="4" fillId="0" borderId="4">
      <alignment horizontal="center" vertical="center" wrapText="1"/>
    </xf>
    <xf numFmtId="0" fontId="3" fillId="0" borderId="7">
      <alignment horizontal="left" vertical="center"/>
    </xf>
    <xf numFmtId="0" fontId="4" fillId="0" borderId="0"/>
    <xf numFmtId="0" fontId="4" fillId="0" borderId="2">
      <alignment horizontal="center" vertical="center"/>
    </xf>
    <xf numFmtId="0" fontId="4" fillId="0" borderId="3">
      <alignment horizontal="center" vertical="center"/>
    </xf>
    <xf numFmtId="0" fontId="4" fillId="0" borderId="4">
      <alignment horizontal="center" vertical="center"/>
    </xf>
    <xf numFmtId="0" fontId="3" fillId="0" borderId="1">
      <alignment horizontal="right" vertical="center" wrapText="1"/>
    </xf>
    <xf numFmtId="0" fontId="3" fillId="0" borderId="1">
      <alignment horizontal="right" vertical="center" wrapText="1"/>
      <protection locked="0"/>
    </xf>
    <xf numFmtId="0" fontId="4" fillId="0" borderId="5">
      <alignment horizontal="center" vertical="center"/>
    </xf>
    <xf numFmtId="0" fontId="4" fillId="0" borderId="6">
      <alignment horizontal="center" vertical="center"/>
    </xf>
    <xf numFmtId="0" fontId="1" fillId="0" borderId="1">
      <alignment horizontal="center" vertical="center"/>
      <protection locked="0"/>
    </xf>
    <xf numFmtId="0" fontId="1" fillId="0" borderId="0">
      <alignment horizontal="right" vertical="center"/>
      <protection locked="0"/>
    </xf>
    <xf numFmtId="0" fontId="1" fillId="0" borderId="0">
      <alignment horizontal="right"/>
      <protection locked="0"/>
    </xf>
    <xf numFmtId="0" fontId="4" fillId="0" borderId="7">
      <alignment horizontal="center" vertical="center"/>
    </xf>
    <xf numFmtId="0" fontId="42" fillId="0" borderId="0">
      <alignment vertical="top"/>
      <protection locked="0"/>
    </xf>
    <xf numFmtId="0" fontId="1" fillId="0" borderId="0"/>
    <xf numFmtId="0" fontId="2" fillId="0" borderId="0">
      <alignment horizontal="center" vertical="center"/>
    </xf>
    <xf numFmtId="0" fontId="3" fillId="0" borderId="0">
      <alignment horizontal="left" vertical="center"/>
      <protection locked="0"/>
    </xf>
    <xf numFmtId="0" fontId="4" fillId="0" borderId="2">
      <alignment horizontal="center" vertical="center" wrapText="1"/>
      <protection locked="0"/>
    </xf>
    <xf numFmtId="0" fontId="4" fillId="0" borderId="3">
      <alignment horizontal="center" vertical="center" wrapText="1"/>
      <protection locked="0"/>
    </xf>
    <xf numFmtId="0" fontId="4" fillId="0" borderId="4">
      <alignment horizontal="center" vertical="center" wrapText="1"/>
      <protection locked="0"/>
    </xf>
    <xf numFmtId="0" fontId="1" fillId="0" borderId="1">
      <alignment horizontal="center" vertical="center"/>
    </xf>
    <xf numFmtId="0" fontId="3" fillId="0" borderId="1">
      <alignment horizontal="left" vertical="center" wrapText="1"/>
      <protection locked="0"/>
    </xf>
    <xf numFmtId="0" fontId="1" fillId="0" borderId="1"/>
    <xf numFmtId="0" fontId="3" fillId="0" borderId="5">
      <alignment horizontal="center" vertical="center" wrapText="1"/>
      <protection locked="0"/>
    </xf>
    <xf numFmtId="0" fontId="4" fillId="0" borderId="0">
      <alignment horizontal="left" vertical="center"/>
    </xf>
    <xf numFmtId="0" fontId="3" fillId="0" borderId="1">
      <alignment horizontal="left" vertical="center"/>
      <protection locked="0"/>
    </xf>
    <xf numFmtId="0" fontId="3" fillId="0" borderId="6">
      <alignment horizontal="left" vertical="center" wrapText="1"/>
      <protection locked="0"/>
    </xf>
    <xf numFmtId="49" fontId="1" fillId="0" borderId="0"/>
    <xf numFmtId="0" fontId="4" fillId="0" borderId="2">
      <alignment horizontal="center" vertical="center" wrapText="1"/>
    </xf>
    <xf numFmtId="0" fontId="4" fillId="0" borderId="3">
      <alignment horizontal="center" vertical="center" wrapText="1"/>
    </xf>
    <xf numFmtId="0" fontId="4" fillId="0" borderId="4">
      <alignment horizontal="center" vertical="center" wrapText="1"/>
    </xf>
    <xf numFmtId="0" fontId="3" fillId="0" borderId="7">
      <alignment horizontal="left" vertical="center" wrapText="1"/>
      <protection locked="0"/>
    </xf>
    <xf numFmtId="0" fontId="4" fillId="0" borderId="0"/>
    <xf numFmtId="0" fontId="4" fillId="0" borderId="5">
      <alignment horizontal="center" vertical="center"/>
    </xf>
    <xf numFmtId="0" fontId="4" fillId="0" borderId="2">
      <alignment horizontal="center" vertical="center"/>
    </xf>
    <xf numFmtId="0" fontId="4" fillId="0" borderId="4">
      <alignment horizontal="center" vertical="center"/>
    </xf>
    <xf numFmtId="4" fontId="3" fillId="0" borderId="1">
      <alignment horizontal="right" vertical="center" wrapText="1"/>
      <protection locked="0"/>
    </xf>
    <xf numFmtId="0" fontId="4" fillId="0" borderId="6">
      <alignment horizontal="center" vertical="center"/>
    </xf>
    <xf numFmtId="0" fontId="1" fillId="0" borderId="0">
      <alignment horizontal="right" vertical="center"/>
      <protection locked="0"/>
    </xf>
    <xf numFmtId="0" fontId="1" fillId="0" borderId="0">
      <alignment horizontal="right"/>
      <protection locked="0"/>
    </xf>
    <xf numFmtId="0" fontId="4" fillId="0" borderId="7">
      <alignment horizontal="center" vertical="center"/>
    </xf>
    <xf numFmtId="0" fontId="1" fillId="0" borderId="1">
      <alignment horizontal="center" vertical="center"/>
      <protection locked="0"/>
    </xf>
    <xf numFmtId="0" fontId="42" fillId="0" borderId="0">
      <alignment vertical="top"/>
      <protection locked="0"/>
    </xf>
    <xf numFmtId="0" fontId="9" fillId="0" borderId="0">
      <alignment vertical="top"/>
      <protection locked="0"/>
    </xf>
  </cellStyleXfs>
  <cellXfs count="268">
    <xf numFmtId="0" fontId="0" fillId="0" borderId="0" xfId="0" applyFont="1" applyBorder="1"/>
    <xf numFmtId="49" fontId="1" fillId="0" borderId="0" xfId="0" applyNumberFormat="1" applyFont="1" applyBorder="1"/>
    <xf numFmtId="0" fontId="1" fillId="0" borderId="0" xfId="0" applyFont="1" applyBorder="1" applyAlignment="1" applyProtection="1">
      <alignment horizontal="right" vertical="center"/>
      <protection locked="0"/>
    </xf>
    <xf numFmtId="0" fontId="2" fillId="0" borderId="0" xfId="637" applyFont="1" applyBorder="1">
      <alignment horizontal="center" vertical="center"/>
    </xf>
    <xf numFmtId="0" fontId="3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1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1" xfId="642" applyFont="1" applyBorder="1">
      <alignment horizontal="center" vertical="center"/>
    </xf>
    <xf numFmtId="0" fontId="1" fillId="0" borderId="1" xfId="663" applyFont="1" applyBorder="1">
      <alignment horizontal="center" vertical="center"/>
      <protection locked="0"/>
    </xf>
    <xf numFmtId="49" fontId="5" fillId="0" borderId="1" xfId="50" applyNumberFormat="1" applyFont="1" applyBorder="1">
      <alignment horizontal="left" vertical="center" wrapText="1"/>
    </xf>
    <xf numFmtId="0" fontId="0" fillId="0" borderId="1" xfId="0" applyFont="1" applyBorder="1"/>
    <xf numFmtId="176" fontId="5" fillId="0" borderId="1" xfId="0" applyNumberFormat="1" applyFont="1" applyBorder="1" applyAlignment="1">
      <alignment horizontal="right" vertical="center"/>
    </xf>
    <xf numFmtId="0" fontId="3" fillId="0" borderId="1" xfId="645" applyFont="1" applyBorder="1">
      <alignment horizontal="center" vertical="center" wrapText="1"/>
      <protection locked="0"/>
    </xf>
    <xf numFmtId="0" fontId="3" fillId="0" borderId="1" xfId="648" applyFont="1" applyBorder="1">
      <alignment horizontal="left" vertical="center" wrapText="1"/>
      <protection locked="0"/>
    </xf>
    <xf numFmtId="0" fontId="3" fillId="0" borderId="1" xfId="653" applyFont="1" applyBorder="1">
      <alignment horizontal="left" vertical="center" wrapText="1"/>
      <protection locked="0"/>
    </xf>
    <xf numFmtId="49" fontId="1" fillId="0" borderId="0" xfId="649" applyNumberFormat="1" applyFont="1" applyBorder="1"/>
    <xf numFmtId="0" fontId="4" fillId="0" borderId="0" xfId="646" applyFont="1" applyBorder="1">
      <alignment horizontal="left" vertical="center"/>
    </xf>
    <xf numFmtId="0" fontId="4" fillId="0" borderId="0" xfId="654" applyFont="1" applyBorder="1"/>
    <xf numFmtId="0" fontId="4" fillId="0" borderId="2" xfId="639" applyFont="1" applyBorder="1">
      <alignment horizontal="center" vertical="center" wrapText="1"/>
      <protection locked="0"/>
    </xf>
    <xf numFmtId="0" fontId="4" fillId="0" borderId="2" xfId="650" applyFont="1" applyBorder="1">
      <alignment horizontal="center" vertical="center" wrapText="1"/>
    </xf>
    <xf numFmtId="0" fontId="4" fillId="0" borderId="2" xfId="656" applyFont="1" applyBorder="1">
      <alignment horizontal="center" vertical="center"/>
    </xf>
    <xf numFmtId="0" fontId="4" fillId="0" borderId="3" xfId="640" applyFont="1" applyBorder="1">
      <alignment horizontal="center" vertical="center" wrapText="1"/>
      <protection locked="0"/>
    </xf>
    <xf numFmtId="0" fontId="4" fillId="0" borderId="3" xfId="651" applyFont="1" applyBorder="1">
      <alignment horizontal="center" vertical="center" wrapText="1"/>
    </xf>
    <xf numFmtId="0" fontId="4" fillId="0" borderId="3" xfId="625" applyFont="1" applyBorder="1">
      <alignment horizontal="center" vertical="center"/>
    </xf>
    <xf numFmtId="0" fontId="4" fillId="0" borderId="4" xfId="641" applyFont="1" applyBorder="1">
      <alignment horizontal="center" vertical="center" wrapText="1"/>
      <protection locked="0"/>
    </xf>
    <xf numFmtId="0" fontId="4" fillId="0" borderId="4" xfId="652" applyFont="1" applyBorder="1">
      <alignment horizontal="center" vertical="center" wrapText="1"/>
    </xf>
    <xf numFmtId="0" fontId="4" fillId="0" borderId="4" xfId="657" applyFont="1" applyBorder="1">
      <alignment horizontal="center" vertical="center"/>
    </xf>
    <xf numFmtId="0" fontId="3" fillId="0" borderId="1" xfId="613" applyFont="1" applyBorder="1">
      <alignment horizontal="left" vertical="center" wrapText="1"/>
    </xf>
    <xf numFmtId="0" fontId="1" fillId="0" borderId="5" xfId="615" applyFont="1" applyBorder="1">
      <alignment horizontal="center" vertical="center" wrapText="1"/>
      <protection locked="0"/>
    </xf>
    <xf numFmtId="0" fontId="3" fillId="0" borderId="6" xfId="617" applyFont="1" applyBorder="1">
      <alignment horizontal="left" vertical="center"/>
    </xf>
    <xf numFmtId="0" fontId="3" fillId="0" borderId="7" xfId="622" applyFont="1" applyBorder="1">
      <alignment horizontal="left" vertical="center"/>
    </xf>
    <xf numFmtId="0" fontId="1" fillId="0" borderId="0" xfId="660" applyFont="1" applyBorder="1">
      <alignment horizontal="right" vertical="center"/>
      <protection locked="0"/>
    </xf>
    <xf numFmtId="0" fontId="4" fillId="0" borderId="5" xfId="655" applyFont="1" applyBorder="1">
      <alignment horizontal="center" vertical="center"/>
    </xf>
    <xf numFmtId="0" fontId="4" fillId="0" borderId="6" xfId="659" applyFont="1" applyBorder="1">
      <alignment horizontal="center" vertical="center"/>
    </xf>
    <xf numFmtId="0" fontId="4" fillId="0" borderId="7" xfId="662" applyFont="1" applyBorder="1">
      <alignment horizontal="center" vertical="center"/>
    </xf>
    <xf numFmtId="0" fontId="3" fillId="0" borderId="0" xfId="603" applyFont="1" applyBorder="1">
      <alignment horizontal="right" vertical="center"/>
    </xf>
    <xf numFmtId="0" fontId="3" fillId="0" borderId="0" xfId="0" applyFont="1" applyBorder="1" applyAlignment="1">
      <alignment horizontal="left" vertical="center"/>
    </xf>
    <xf numFmtId="0" fontId="4" fillId="0" borderId="5" xfId="597" applyFont="1" applyBorder="1">
      <alignment horizontal="center" vertical="center" wrapText="1"/>
    </xf>
    <xf numFmtId="0" fontId="4" fillId="0" borderId="6" xfId="600" applyFont="1" applyBorder="1">
      <alignment horizontal="center" vertical="center" wrapText="1"/>
    </xf>
    <xf numFmtId="0" fontId="4" fillId="0" borderId="7" xfId="604" applyFont="1" applyBorder="1">
      <alignment horizontal="center" vertical="center" wrapText="1"/>
    </xf>
    <xf numFmtId="0" fontId="4" fillId="0" borderId="1" xfId="591" applyFont="1" applyBorder="1">
      <alignment horizontal="center" vertical="center" wrapText="1"/>
    </xf>
    <xf numFmtId="0" fontId="3" fillId="0" borderId="1" xfId="593" applyFont="1" applyBorder="1">
      <alignment horizontal="center" vertical="center" wrapText="1"/>
      <protection locked="0"/>
    </xf>
    <xf numFmtId="0" fontId="3" fillId="0" borderId="7" xfId="596" applyFont="1" applyBorder="1">
      <alignment vertical="center" wrapText="1"/>
      <protection locked="0"/>
    </xf>
    <xf numFmtId="0" fontId="4" fillId="0" borderId="1" xfId="576" applyFont="1" applyBorder="1">
      <alignment horizontal="center" vertical="center"/>
      <protection locked="0"/>
    </xf>
    <xf numFmtId="0" fontId="4" fillId="0" borderId="1" xfId="579" applyFont="1" applyBorder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right" vertical="center"/>
      <protection locked="0"/>
    </xf>
    <xf numFmtId="0" fontId="1" fillId="0" borderId="0" xfId="551" applyFont="1" applyBorder="1">
      <alignment horizontal="right" vertical="center"/>
    </xf>
    <xf numFmtId="0" fontId="6" fillId="0" borderId="0" xfId="557" applyFont="1" applyBorder="1">
      <alignment vertical="top"/>
    </xf>
    <xf numFmtId="0" fontId="4" fillId="0" borderId="0" xfId="0" applyFont="1" applyBorder="1" applyAlignment="1">
      <alignment horizontal="left" vertical="center" wrapText="1"/>
    </xf>
    <xf numFmtId="0" fontId="4" fillId="0" borderId="0" xfId="544" applyFont="1" applyBorder="1">
      <alignment wrapText="1"/>
    </xf>
    <xf numFmtId="0" fontId="4" fillId="0" borderId="0" xfId="552" applyFont="1" applyBorder="1">
      <alignment horizontal="right" wrapText="1"/>
    </xf>
    <xf numFmtId="0" fontId="4" fillId="0" borderId="0" xfId="558" applyFont="1" applyBorder="1">
      <protection locked="0"/>
    </xf>
    <xf numFmtId="0" fontId="4" fillId="0" borderId="1" xfId="553" applyFont="1" applyBorder="1">
      <alignment horizontal="center" vertical="center" wrapText="1"/>
    </xf>
    <xf numFmtId="0" fontId="4" fillId="0" borderId="1" xfId="541" applyFont="1" applyBorder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" xfId="542" applyFont="1" applyBorder="1">
      <alignment vertical="center" wrapText="1"/>
    </xf>
    <xf numFmtId="0" fontId="3" fillId="0" borderId="0" xfId="584" applyFont="1" applyBorder="1">
      <alignment horizontal="right" vertical="center"/>
      <protection locked="0"/>
    </xf>
    <xf numFmtId="0" fontId="4" fillId="0" borderId="0" xfId="562" applyFont="1" applyBorder="1">
      <alignment horizontal="right" vertical="center"/>
      <protection locked="0"/>
    </xf>
    <xf numFmtId="0" fontId="1" fillId="0" borderId="1" xfId="565" applyFont="1" applyBorder="1">
      <alignment horizontal="center"/>
    </xf>
    <xf numFmtId="0" fontId="1" fillId="0" borderId="0" xfId="491" applyFont="1" applyBorder="1">
      <alignment wrapText="1"/>
    </xf>
    <xf numFmtId="0" fontId="1" fillId="0" borderId="0" xfId="508" applyFont="1" applyBorder="1">
      <protection locked="0"/>
    </xf>
    <xf numFmtId="0" fontId="3" fillId="0" borderId="0" xfId="493" applyFont="1" applyBorder="1">
      <alignment horizontal="left" vertical="center" wrapText="1"/>
    </xf>
    <xf numFmtId="0" fontId="4" fillId="0" borderId="8" xfId="502" applyFont="1" applyBorder="1">
      <alignment horizontal="center" vertical="center" wrapText="1"/>
    </xf>
    <xf numFmtId="0" fontId="4" fillId="0" borderId="8" xfId="511" applyFont="1" applyBorder="1">
      <alignment horizontal="center" vertical="center" wrapText="1"/>
      <protection locked="0"/>
    </xf>
    <xf numFmtId="0" fontId="4" fillId="0" borderId="9" xfId="503" applyFont="1" applyBorder="1">
      <alignment horizontal="center" vertical="center" wrapText="1"/>
    </xf>
    <xf numFmtId="0" fontId="4" fillId="0" borderId="9" xfId="512" applyFont="1" applyBorder="1">
      <alignment horizontal="center" vertical="center" wrapText="1"/>
      <protection locked="0"/>
    </xf>
    <xf numFmtId="0" fontId="4" fillId="0" borderId="10" xfId="504" applyFont="1" applyBorder="1">
      <alignment horizontal="center" vertical="center" wrapText="1"/>
    </xf>
    <xf numFmtId="0" fontId="4" fillId="0" borderId="10" xfId="513" applyFont="1" applyBorder="1">
      <alignment horizontal="center" vertical="center" wrapText="1"/>
      <protection locked="0"/>
    </xf>
    <xf numFmtId="0" fontId="3" fillId="0" borderId="10" xfId="505" applyFont="1" applyBorder="1">
      <alignment horizontal="left" vertical="center" wrapText="1"/>
    </xf>
    <xf numFmtId="0" fontId="3" fillId="0" borderId="10" xfId="514" applyFont="1" applyBorder="1">
      <alignment horizontal="right" vertical="center"/>
      <protection locked="0"/>
    </xf>
    <xf numFmtId="0" fontId="3" fillId="0" borderId="11" xfId="498" applyFont="1" applyBorder="1">
      <alignment horizontal="center" vertical="center"/>
    </xf>
    <xf numFmtId="0" fontId="3" fillId="0" borderId="12" xfId="506" applyFont="1" applyBorder="1">
      <alignment horizontal="left" vertical="center"/>
    </xf>
    <xf numFmtId="0" fontId="3" fillId="0" borderId="10" xfId="507" applyFont="1" applyBorder="1">
      <alignment horizontal="left" vertical="center"/>
    </xf>
    <xf numFmtId="0" fontId="3" fillId="0" borderId="0" xfId="519" applyFont="1" applyBorder="1">
      <alignment vertical="top" wrapText="1"/>
      <protection locked="0"/>
    </xf>
    <xf numFmtId="0" fontId="3" fillId="0" borderId="0" xfId="524" applyFont="1" applyBorder="1">
      <alignment horizontal="right"/>
      <protection locked="0"/>
    </xf>
    <xf numFmtId="0" fontId="4" fillId="0" borderId="6" xfId="521" applyFont="1" applyBorder="1">
      <alignment horizontal="center" vertical="center" wrapText="1"/>
      <protection locked="0"/>
    </xf>
    <xf numFmtId="0" fontId="4" fillId="0" borderId="6" xfId="525" applyFont="1" applyBorder="1">
      <alignment horizontal="center" vertical="center"/>
      <protection locked="0"/>
    </xf>
    <xf numFmtId="0" fontId="4" fillId="0" borderId="12" xfId="522" applyFont="1" applyBorder="1">
      <alignment horizontal="center" vertical="center" wrapText="1"/>
    </xf>
    <xf numFmtId="0" fontId="4" fillId="0" borderId="12" xfId="526" applyFont="1" applyBorder="1">
      <alignment horizontal="center" vertical="center"/>
      <protection locked="0"/>
    </xf>
    <xf numFmtId="0" fontId="3" fillId="0" borderId="0" xfId="529" applyFont="1" applyBorder="1">
      <alignment horizontal="right" vertical="center" wrapText="1"/>
      <protection locked="0"/>
    </xf>
    <xf numFmtId="0" fontId="3" fillId="0" borderId="0" xfId="532" applyFont="1" applyBorder="1">
      <alignment horizontal="right" vertical="center" wrapText="1"/>
    </xf>
    <xf numFmtId="0" fontId="3" fillId="0" borderId="0" xfId="530" applyFont="1" applyBorder="1">
      <alignment horizontal="right" wrapText="1"/>
      <protection locked="0"/>
    </xf>
    <xf numFmtId="0" fontId="3" fillId="0" borderId="0" xfId="0" applyFont="1" applyBorder="1" applyAlignment="1">
      <alignment horizontal="right" wrapText="1"/>
    </xf>
    <xf numFmtId="0" fontId="4" fillId="0" borderId="12" xfId="531" applyFont="1" applyBorder="1">
      <alignment horizontal="center" vertical="center" wrapText="1"/>
      <protection locked="0"/>
    </xf>
    <xf numFmtId="0" fontId="4" fillId="0" borderId="10" xfId="467" applyFont="1" applyBorder="1">
      <alignment horizontal="center" vertical="center"/>
    </xf>
    <xf numFmtId="0" fontId="4" fillId="0" borderId="10" xfId="473" applyFont="1" applyBorder="1">
      <alignment horizontal="center" vertical="center"/>
      <protection locked="0"/>
    </xf>
    <xf numFmtId="0" fontId="3" fillId="0" borderId="10" xfId="518" applyFont="1" applyBorder="1">
      <alignment horizontal="right" vertical="center"/>
    </xf>
    <xf numFmtId="0" fontId="3" fillId="0" borderId="0" xfId="0" applyFont="1" applyBorder="1" applyAlignment="1">
      <alignment horizontal="right"/>
    </xf>
    <xf numFmtId="0" fontId="7" fillId="0" borderId="0" xfId="424" applyFont="1" applyBorder="1">
      <alignment horizontal="right"/>
      <protection locked="0"/>
    </xf>
    <xf numFmtId="49" fontId="7" fillId="0" borderId="0" xfId="433" applyNumberFormat="1" applyFont="1" applyBorder="1">
      <protection locked="0"/>
    </xf>
    <xf numFmtId="0" fontId="1" fillId="0" borderId="0" xfId="440" applyFont="1" applyBorder="1">
      <alignment horizontal="right"/>
    </xf>
    <xf numFmtId="0" fontId="3" fillId="0" borderId="0" xfId="488" applyFont="1" applyBorder="1">
      <alignment horizontal="right"/>
    </xf>
    <xf numFmtId="0" fontId="3" fillId="0" borderId="0" xfId="638" applyFont="1" applyBorder="1">
      <alignment horizontal="left" vertical="center"/>
      <protection locked="0"/>
    </xf>
    <xf numFmtId="0" fontId="4" fillId="0" borderId="2" xfId="427" applyFont="1" applyBorder="1">
      <alignment horizontal="center" vertical="center"/>
      <protection locked="0"/>
    </xf>
    <xf numFmtId="49" fontId="4" fillId="0" borderId="2" xfId="434" applyNumberFormat="1" applyFont="1" applyBorder="1">
      <alignment horizontal="center" vertical="center" wrapText="1"/>
      <protection locked="0"/>
    </xf>
    <xf numFmtId="0" fontId="4" fillId="0" borderId="3" xfId="428" applyFont="1" applyBorder="1">
      <alignment horizontal="center" vertical="center"/>
      <protection locked="0"/>
    </xf>
    <xf numFmtId="49" fontId="4" fillId="0" borderId="3" xfId="435" applyNumberFormat="1" applyFont="1" applyBorder="1">
      <alignment horizontal="center" vertical="center" wrapText="1"/>
      <protection locked="0"/>
    </xf>
    <xf numFmtId="49" fontId="4" fillId="0" borderId="1" xfId="436" applyNumberFormat="1" applyFont="1" applyBorder="1">
      <alignment horizontal="center" vertical="center"/>
      <protection locked="0"/>
    </xf>
    <xf numFmtId="0" fontId="3" fillId="0" borderId="1" xfId="643" applyFont="1" applyBorder="1">
      <alignment horizontal="left" vertical="center" wrapText="1"/>
      <protection locked="0"/>
    </xf>
    <xf numFmtId="0" fontId="1" fillId="0" borderId="6" xfId="431" applyFont="1" applyBorder="1">
      <alignment horizontal="center" vertical="center"/>
      <protection locked="0"/>
    </xf>
    <xf numFmtId="0" fontId="1" fillId="0" borderId="7" xfId="439" applyFont="1" applyBorder="1">
      <alignment horizontal="center" vertical="center"/>
      <protection locked="0"/>
    </xf>
    <xf numFmtId="0" fontId="1" fillId="0" borderId="0" xfId="0" applyFont="1" applyBorder="1" applyAlignment="1">
      <alignment horizontal="right"/>
    </xf>
    <xf numFmtId="49" fontId="4" fillId="0" borderId="1" xfId="434" applyNumberFormat="1" applyFont="1" applyBorder="1">
      <alignment horizontal="center" vertical="center" wrapText="1"/>
      <protection locked="0"/>
    </xf>
    <xf numFmtId="49" fontId="4" fillId="0" borderId="1" xfId="435" applyNumberFormat="1" applyFont="1" applyBorder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439" applyFont="1" applyBorder="1">
      <alignment horizontal="center" vertical="center"/>
      <protection locked="0"/>
    </xf>
    <xf numFmtId="0" fontId="8" fillId="0" borderId="0" xfId="665" applyFont="1" applyFill="1" applyBorder="1" applyAlignment="1" applyProtection="1">
      <alignment vertical="center"/>
    </xf>
    <xf numFmtId="0" fontId="9" fillId="0" borderId="0" xfId="665" applyFont="1" applyFill="1" applyBorder="1" applyAlignment="1" applyProtection="1">
      <alignment vertical="top"/>
      <protection locked="0"/>
    </xf>
    <xf numFmtId="0" fontId="9" fillId="0" borderId="0" xfId="665" applyFont="1" applyFill="1" applyBorder="1" applyAlignment="1" applyProtection="1">
      <alignment horizontal="left" vertical="center"/>
      <protection locked="0"/>
    </xf>
    <xf numFmtId="0" fontId="4" fillId="0" borderId="1" xfId="665" applyFont="1" applyFill="1" applyBorder="1" applyAlignment="1" applyProtection="1">
      <alignment horizontal="center" vertical="center" wrapText="1"/>
    </xf>
    <xf numFmtId="0" fontId="4" fillId="0" borderId="1" xfId="665" applyFont="1" applyFill="1" applyBorder="1" applyAlignment="1" applyProtection="1">
      <alignment horizontal="center" vertical="center"/>
      <protection locked="0"/>
    </xf>
    <xf numFmtId="0" fontId="3" fillId="0" borderId="1" xfId="665" applyFont="1" applyFill="1" applyBorder="1" applyAlignment="1" applyProtection="1">
      <alignment horizontal="left" vertical="center" wrapText="1"/>
    </xf>
    <xf numFmtId="0" fontId="3" fillId="0" borderId="1" xfId="665" applyFont="1" applyFill="1" applyBorder="1" applyAlignment="1" applyProtection="1">
      <alignment vertical="center" wrapText="1"/>
    </xf>
    <xf numFmtId="0" fontId="3" fillId="0" borderId="1" xfId="665" applyFont="1" applyFill="1" applyBorder="1" applyAlignment="1" applyProtection="1">
      <alignment horizontal="center" vertical="center" wrapText="1"/>
    </xf>
    <xf numFmtId="0" fontId="3" fillId="0" borderId="1" xfId="665" applyFont="1" applyFill="1" applyBorder="1" applyAlignment="1" applyProtection="1">
      <alignment horizontal="center" vertical="center"/>
      <protection locked="0"/>
    </xf>
    <xf numFmtId="0" fontId="3" fillId="0" borderId="1" xfId="665" applyFont="1" applyFill="1" applyBorder="1" applyAlignment="1" applyProtection="1">
      <alignment horizontal="left" vertical="center" wrapText="1"/>
      <protection locked="0"/>
    </xf>
    <xf numFmtId="0" fontId="3" fillId="0" borderId="0" xfId="665" applyFont="1" applyFill="1" applyBorder="1" applyAlignment="1" applyProtection="1">
      <alignment horizontal="right" vertical="center"/>
      <protection locked="0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vertical="top"/>
    </xf>
    <xf numFmtId="0" fontId="4" fillId="0" borderId="1" xfId="651" applyFont="1" applyBorder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3" fillId="0" borderId="1" xfId="617" applyFont="1" applyBorder="1">
      <alignment horizontal="left" vertical="center"/>
    </xf>
    <xf numFmtId="0" fontId="3" fillId="0" borderId="1" xfId="622" applyFont="1" applyBorder="1">
      <alignment horizontal="left" vertical="center"/>
    </xf>
    <xf numFmtId="0" fontId="4" fillId="0" borderId="1" xfId="345" applyFont="1" applyBorder="1">
      <alignment horizontal="center" vertical="center"/>
    </xf>
    <xf numFmtId="0" fontId="4" fillId="0" borderId="1" xfId="346" applyFont="1" applyBorder="1">
      <alignment horizontal="center" vertical="center" wrapText="1"/>
      <protection locked="0"/>
    </xf>
    <xf numFmtId="0" fontId="3" fillId="0" borderId="0" xfId="0" applyFont="1" applyBorder="1" applyAlignment="1">
      <alignment horizontal="right" vertical="center"/>
    </xf>
    <xf numFmtId="0" fontId="1" fillId="0" borderId="0" xfId="287" applyFont="1" applyBorder="1">
      <alignment vertical="top"/>
      <protection locked="0"/>
    </xf>
    <xf numFmtId="49" fontId="1" fillId="0" borderId="0" xfId="291" applyNumberFormat="1" applyFont="1" applyBorder="1">
      <protection locked="0"/>
    </xf>
    <xf numFmtId="0" fontId="1" fillId="0" borderId="0" xfId="0" applyFont="1" applyBorder="1" applyProtection="1">
      <protection locked="0"/>
    </xf>
    <xf numFmtId="0" fontId="4" fillId="0" borderId="0" xfId="288" applyFont="1" applyBorder="1">
      <alignment horizontal="left" vertical="center"/>
      <protection locked="0"/>
    </xf>
    <xf numFmtId="0" fontId="4" fillId="0" borderId="0" xfId="0" applyFont="1" applyBorder="1" applyProtection="1">
      <protection locked="0"/>
    </xf>
    <xf numFmtId="0" fontId="4" fillId="0" borderId="1" xfId="639" applyFont="1" applyBorder="1">
      <alignment horizontal="center" vertical="center" wrapText="1"/>
      <protection locked="0"/>
    </xf>
    <xf numFmtId="0" fontId="4" fillId="0" borderId="1" xfId="640" applyFont="1" applyBorder="1">
      <alignment horizontal="center" vertical="center" wrapText="1"/>
      <protection locked="0"/>
    </xf>
    <xf numFmtId="0" fontId="4" fillId="0" borderId="1" xfId="428" applyFont="1" applyBorder="1">
      <alignment horizontal="center" vertical="center"/>
      <protection locked="0"/>
    </xf>
    <xf numFmtId="0" fontId="4" fillId="0" borderId="1" xfId="625" applyFont="1" applyBorder="1">
      <alignment horizontal="center" vertical="center"/>
    </xf>
    <xf numFmtId="0" fontId="4" fillId="0" borderId="1" xfId="282" applyFont="1" applyBorder="1">
      <alignment horizontal="center" vertical="center"/>
      <protection locked="0"/>
    </xf>
    <xf numFmtId="0" fontId="3" fillId="0" borderId="1" xfId="284" applyFont="1" applyBorder="1">
      <alignment horizontal="left" vertical="center"/>
    </xf>
    <xf numFmtId="49" fontId="5" fillId="0" borderId="1" xfId="50" applyNumberFormat="1" applyFont="1" applyBorder="1" applyAlignment="1">
      <alignment horizontal="left" vertical="center" wrapText="1" indent="1"/>
    </xf>
    <xf numFmtId="0" fontId="1" fillId="0" borderId="1" xfId="615" applyFont="1" applyBorder="1">
      <alignment horizontal="center" vertical="center" wrapText="1"/>
      <protection locked="0"/>
    </xf>
    <xf numFmtId="0" fontId="3" fillId="0" borderId="1" xfId="290" applyFont="1" applyBorder="1">
      <alignment horizontal="left" vertical="center"/>
      <protection locked="0"/>
    </xf>
    <xf numFmtId="0" fontId="3" fillId="0" borderId="1" xfId="292" applyFont="1" applyBorder="1">
      <alignment horizontal="left" vertical="center"/>
      <protection locked="0"/>
    </xf>
    <xf numFmtId="0" fontId="4" fillId="0" borderId="1" xfId="299" applyFont="1" applyBorder="1">
      <alignment horizontal="center" vertical="center" wrapText="1"/>
      <protection locked="0"/>
    </xf>
    <xf numFmtId="0" fontId="4" fillId="0" borderId="1" xfId="304" applyFont="1" applyBorder="1">
      <alignment horizontal="center" vertical="center" wrapText="1"/>
      <protection locked="0"/>
    </xf>
    <xf numFmtId="0" fontId="4" fillId="0" borderId="1" xfId="641" applyFont="1" applyBorder="1">
      <alignment horizontal="center" vertical="center" wrapText="1"/>
      <protection locked="0"/>
    </xf>
    <xf numFmtId="0" fontId="4" fillId="0" borderId="1" xfId="521" applyFont="1" applyBorder="1">
      <alignment horizontal="center" vertical="center" wrapText="1"/>
      <protection locked="0"/>
    </xf>
    <xf numFmtId="0" fontId="1" fillId="0" borderId="1" xfId="315" applyFont="1" applyBorder="1">
      <alignment horizontal="center"/>
    </xf>
    <xf numFmtId="0" fontId="1" fillId="0" borderId="0" xfId="253" applyFont="1" applyBorder="1">
      <alignment horizontal="center" wrapText="1"/>
    </xf>
    <xf numFmtId="0" fontId="3" fillId="0" borderId="0" xfId="533" applyFont="1" applyBorder="1">
      <alignment horizontal="right" wrapText="1"/>
    </xf>
    <xf numFmtId="0" fontId="13" fillId="0" borderId="1" xfId="258" applyFont="1" applyBorder="1">
      <alignment horizontal="center" vertical="center" wrapText="1"/>
    </xf>
    <xf numFmtId="0" fontId="13" fillId="0" borderId="1" xfId="266" applyFont="1" applyBorder="1">
      <alignment horizontal="center" vertical="center" wrapText="1"/>
    </xf>
    <xf numFmtId="176" fontId="14" fillId="0" borderId="0" xfId="0" applyNumberFormat="1" applyFont="1" applyBorder="1" applyAlignment="1">
      <alignment horizontal="right" vertical="center"/>
    </xf>
    <xf numFmtId="0" fontId="15" fillId="0" borderId="1" xfId="0" applyFont="1" applyBorder="1" applyAlignment="1">
      <alignment horizontal="center" vertical="center"/>
    </xf>
    <xf numFmtId="49" fontId="15" fillId="0" borderId="1" xfId="0" applyNumberFormat="1" applyFont="1" applyBorder="1" applyAlignment="1">
      <alignment horizontal="center" vertical="center" wrapText="1"/>
    </xf>
    <xf numFmtId="49" fontId="15" fillId="0" borderId="1" xfId="226" applyNumberFormat="1" applyFont="1" applyBorder="1">
      <alignment horizontal="center" vertical="center" wrapText="1"/>
    </xf>
    <xf numFmtId="49" fontId="15" fillId="0" borderId="1" xfId="0" applyNumberFormat="1" applyFont="1" applyBorder="1" applyAlignment="1">
      <alignment horizontal="center" vertical="center"/>
    </xf>
    <xf numFmtId="49" fontId="16" fillId="0" borderId="1" xfId="0" applyNumberFormat="1" applyFont="1" applyBorder="1" applyAlignment="1">
      <alignment horizontal="center" vertical="center"/>
    </xf>
    <xf numFmtId="49" fontId="16" fillId="0" borderId="1" xfId="0" applyNumberFormat="1" applyFont="1" applyBorder="1" applyAlignment="1" applyProtection="1">
      <alignment horizontal="center" vertical="center"/>
      <protection locked="0"/>
    </xf>
    <xf numFmtId="0" fontId="15" fillId="0" borderId="1" xfId="0" applyFont="1" applyBorder="1"/>
    <xf numFmtId="0" fontId="15" fillId="0" borderId="1" xfId="0" applyFont="1" applyBorder="1" applyAlignment="1">
      <alignment horizontal="left" indent="1"/>
    </xf>
    <xf numFmtId="0" fontId="15" fillId="0" borderId="1" xfId="223" applyFont="1" applyBorder="1">
      <alignment horizontal="center" vertical="center"/>
    </xf>
    <xf numFmtId="0" fontId="15" fillId="0" borderId="1" xfId="228" applyFont="1" applyBorder="1">
      <alignment horizontal="center" vertical="center"/>
    </xf>
    <xf numFmtId="0" fontId="15" fillId="0" borderId="1" xfId="230" applyFont="1" applyBorder="1">
      <alignment horizontal="center" vertical="center"/>
    </xf>
    <xf numFmtId="176" fontId="17" fillId="0" borderId="1" xfId="0" applyNumberFormat="1" applyFont="1" applyBorder="1" applyAlignment="1">
      <alignment horizontal="right" vertical="center"/>
    </xf>
    <xf numFmtId="176" fontId="17" fillId="0" borderId="1" xfId="0" applyNumberFormat="1" applyFont="1" applyBorder="1" applyAlignment="1">
      <alignment horizontal="right" vertical="center" indent="1"/>
    </xf>
    <xf numFmtId="176" fontId="17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 applyProtection="1">
      <alignment horizontal="center" vertical="center"/>
      <protection locked="0"/>
    </xf>
    <xf numFmtId="0" fontId="15" fillId="0" borderId="1" xfId="525" applyFont="1" applyBorder="1">
      <alignment horizontal="center" vertical="center"/>
      <protection locked="0"/>
    </xf>
    <xf numFmtId="0" fontId="15" fillId="0" borderId="1" xfId="308" applyFont="1" applyBorder="1">
      <alignment horizontal="center" vertical="center"/>
      <protection locked="0"/>
    </xf>
    <xf numFmtId="0" fontId="15" fillId="0" borderId="1" xfId="576" applyFont="1" applyBorder="1">
      <alignment horizontal="center" vertical="center"/>
      <protection locked="0"/>
    </xf>
    <xf numFmtId="0" fontId="16" fillId="0" borderId="1" xfId="247" applyFont="1" applyBorder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" fillId="0" borderId="0" xfId="329" applyFont="1" applyBorder="1">
      <alignment vertical="top"/>
    </xf>
    <xf numFmtId="49" fontId="4" fillId="0" borderId="1" xfId="219" applyNumberFormat="1" applyFont="1" applyBorder="1">
      <alignment horizontal="center" vertical="center" wrapText="1"/>
    </xf>
    <xf numFmtId="49" fontId="4" fillId="0" borderId="1" xfId="229" applyNumberFormat="1" applyFont="1" applyBorder="1">
      <alignment horizontal="center" vertical="center" wrapText="1"/>
    </xf>
    <xf numFmtId="0" fontId="4" fillId="0" borderId="1" xfId="560" applyFont="1" applyBorder="1">
      <alignment horizontal="center" vertical="center"/>
      <protection locked="0"/>
    </xf>
    <xf numFmtId="49" fontId="4" fillId="0" borderId="1" xfId="220" applyNumberFormat="1" applyFont="1" applyBorder="1">
      <alignment horizontal="center" vertical="center"/>
    </xf>
    <xf numFmtId="49" fontId="5" fillId="0" borderId="1" xfId="50" applyNumberFormat="1" applyFont="1" applyBorder="1" applyAlignment="1">
      <alignment horizontal="left" vertical="center" wrapText="1" indent="2"/>
    </xf>
    <xf numFmtId="0" fontId="1" fillId="0" borderId="1" xfId="0" applyFont="1" applyBorder="1" applyAlignment="1">
      <alignment horizontal="center" vertical="center"/>
    </xf>
    <xf numFmtId="0" fontId="1" fillId="0" borderId="1" xfId="250" applyFont="1" applyBorder="1">
      <alignment horizontal="center" vertical="center"/>
    </xf>
    <xf numFmtId="0" fontId="9" fillId="0" borderId="0" xfId="665" applyFont="1" applyFill="1" applyBorder="1" applyAlignment="1" applyProtection="1">
      <alignment vertical="top"/>
      <protection locked="0"/>
    </xf>
    <xf numFmtId="0" fontId="8" fillId="0" borderId="0" xfId="665" applyFont="1" applyFill="1" applyBorder="1" applyAlignment="1" applyProtection="1">
      <alignment vertical="center"/>
    </xf>
    <xf numFmtId="0" fontId="1" fillId="0" borderId="0" xfId="665" applyFont="1" applyFill="1" applyBorder="1" applyAlignment="1" applyProtection="1">
      <alignment vertical="center"/>
    </xf>
    <xf numFmtId="0" fontId="3" fillId="0" borderId="0" xfId="665" applyFont="1" applyFill="1" applyBorder="1" applyAlignment="1" applyProtection="1">
      <alignment horizontal="right" vertical="center"/>
    </xf>
    <xf numFmtId="0" fontId="18" fillId="0" borderId="0" xfId="665" applyFont="1" applyFill="1" applyBorder="1" applyAlignment="1" applyProtection="1">
      <alignment horizontal="center" vertical="center"/>
    </xf>
    <xf numFmtId="0" fontId="19" fillId="0" borderId="0" xfId="665" applyFont="1" applyFill="1" applyBorder="1" applyAlignment="1" applyProtection="1">
      <alignment horizontal="center" vertical="center"/>
    </xf>
    <xf numFmtId="0" fontId="3" fillId="0" borderId="0" xfId="665" applyFont="1" applyFill="1" applyBorder="1" applyAlignment="1" applyProtection="1">
      <alignment horizontal="left" vertical="center"/>
      <protection locked="0"/>
    </xf>
    <xf numFmtId="0" fontId="20" fillId="0" borderId="0" xfId="665" applyFont="1" applyFill="1" applyBorder="1" applyAlignment="1" applyProtection="1">
      <alignment horizontal="center" vertical="center"/>
    </xf>
    <xf numFmtId="0" fontId="3" fillId="0" borderId="0" xfId="665" applyFont="1" applyFill="1" applyBorder="1" applyAlignment="1" applyProtection="1">
      <alignment horizontal="right"/>
    </xf>
    <xf numFmtId="0" fontId="4" fillId="0" borderId="5" xfId="665" applyFont="1" applyFill="1" applyBorder="1" applyAlignment="1" applyProtection="1">
      <alignment horizontal="center" vertical="center"/>
    </xf>
    <xf numFmtId="0" fontId="4" fillId="0" borderId="7" xfId="665" applyFont="1" applyFill="1" applyBorder="1" applyAlignment="1" applyProtection="1">
      <alignment horizontal="center" vertical="center"/>
    </xf>
    <xf numFmtId="0" fontId="4" fillId="0" borderId="2" xfId="665" applyFont="1" applyFill="1" applyBorder="1" applyAlignment="1" applyProtection="1">
      <alignment horizontal="center" vertical="center"/>
    </xf>
    <xf numFmtId="0" fontId="4" fillId="0" borderId="2" xfId="665" applyFont="1" applyFill="1" applyBorder="1" applyAlignment="1" applyProtection="1">
      <alignment horizontal="center" vertical="center"/>
      <protection locked="0"/>
    </xf>
    <xf numFmtId="0" fontId="4" fillId="0" borderId="4" xfId="665" applyFont="1" applyFill="1" applyBorder="1" applyAlignment="1" applyProtection="1">
      <alignment horizontal="center" vertical="center"/>
    </xf>
    <xf numFmtId="0" fontId="4" fillId="0" borderId="4" xfId="665" applyFont="1" applyFill="1" applyBorder="1" applyAlignment="1" applyProtection="1">
      <alignment horizontal="center" vertical="center" wrapText="1"/>
    </xf>
    <xf numFmtId="0" fontId="3" fillId="0" borderId="1" xfId="665" applyFont="1" applyFill="1" applyBorder="1" applyAlignment="1" applyProtection="1">
      <alignment vertical="center"/>
    </xf>
    <xf numFmtId="4" fontId="3" fillId="0" borderId="1" xfId="665" applyNumberFormat="1" applyFont="1" applyFill="1" applyBorder="1" applyAlignment="1" applyProtection="1">
      <alignment horizontal="right" vertical="center"/>
    </xf>
    <xf numFmtId="0" fontId="3" fillId="0" borderId="1" xfId="665" applyFont="1" applyFill="1" applyBorder="1" applyAlignment="1" applyProtection="1">
      <alignment horizontal="left" vertical="center"/>
      <protection locked="0"/>
    </xf>
    <xf numFmtId="4" fontId="3" fillId="0" borderId="1" xfId="665" applyNumberFormat="1" applyFont="1" applyFill="1" applyBorder="1" applyAlignment="1" applyProtection="1">
      <alignment horizontal="right" vertical="center"/>
      <protection locked="0"/>
    </xf>
    <xf numFmtId="0" fontId="3" fillId="0" borderId="1" xfId="665" applyFont="1" applyFill="1" applyBorder="1" applyAlignment="1" applyProtection="1">
      <alignment vertical="center"/>
      <protection locked="0"/>
    </xf>
    <xf numFmtId="0" fontId="3" fillId="0" borderId="1" xfId="665" applyFont="1" applyFill="1" applyBorder="1" applyAlignment="1" applyProtection="1">
      <alignment horizontal="left" vertical="center"/>
    </xf>
    <xf numFmtId="0" fontId="21" fillId="0" borderId="1" xfId="665" applyFont="1" applyFill="1" applyBorder="1" applyAlignment="1" applyProtection="1">
      <alignment horizontal="right" vertical="center"/>
    </xf>
    <xf numFmtId="0" fontId="8" fillId="0" borderId="1" xfId="665" applyFont="1" applyFill="1" applyBorder="1" applyAlignment="1" applyProtection="1">
      <alignment vertical="center"/>
    </xf>
    <xf numFmtId="0" fontId="21" fillId="0" borderId="1" xfId="665" applyFont="1" applyFill="1" applyBorder="1" applyAlignment="1" applyProtection="1">
      <alignment horizontal="center" vertical="center"/>
    </xf>
    <xf numFmtId="0" fontId="21" fillId="0" borderId="1" xfId="665" applyFont="1" applyFill="1" applyBorder="1" applyAlignment="1" applyProtection="1">
      <alignment horizontal="center" vertical="center"/>
      <protection locked="0"/>
    </xf>
    <xf numFmtId="4" fontId="21" fillId="0" borderId="1" xfId="665" applyNumberFormat="1" applyFont="1" applyFill="1" applyBorder="1" applyAlignment="1" applyProtection="1">
      <alignment horizontal="right" vertical="center"/>
    </xf>
    <xf numFmtId="182" fontId="21" fillId="0" borderId="1" xfId="665" applyNumberFormat="1" applyFont="1" applyFill="1" applyBorder="1" applyAlignment="1" applyProtection="1">
      <alignment horizontal="right" vertical="center"/>
    </xf>
    <xf numFmtId="0" fontId="3" fillId="0" borderId="0" xfId="133" applyFont="1" applyBorder="1">
      <alignment horizontal="left" vertical="center" wrapText="1"/>
      <protection locked="0"/>
    </xf>
    <xf numFmtId="0" fontId="4" fillId="0" borderId="0" xfId="538" applyFont="1" applyBorder="1">
      <alignment horizontal="left" vertical="center" wrapText="1"/>
    </xf>
    <xf numFmtId="0" fontId="4" fillId="0" borderId="1" xfId="650" applyFont="1" applyBorder="1">
      <alignment horizontal="center" vertical="center" wrapText="1"/>
    </xf>
    <xf numFmtId="0" fontId="4" fillId="0" borderId="1" xfId="502" applyFont="1" applyBorder="1">
      <alignment horizontal="center" vertical="center" wrapText="1"/>
    </xf>
    <xf numFmtId="0" fontId="4" fillId="0" borderId="1" xfId="349" applyFont="1" applyBorder="1">
      <alignment horizontal="center" vertical="center"/>
    </xf>
    <xf numFmtId="0" fontId="4" fillId="0" borderId="1" xfId="659" applyFont="1" applyBorder="1">
      <alignment horizontal="center" vertical="center"/>
    </xf>
    <xf numFmtId="0" fontId="1" fillId="0" borderId="1" xfId="153" applyFont="1" applyBorder="1">
      <alignment horizontal="center" vertical="center"/>
    </xf>
    <xf numFmtId="0" fontId="4" fillId="0" borderId="1" xfId="467" applyFont="1" applyBorder="1">
      <alignment horizontal="center" vertical="center"/>
    </xf>
    <xf numFmtId="0" fontId="4" fillId="0" borderId="1" xfId="473" applyFont="1" applyBorder="1">
      <alignment horizontal="center" vertical="center"/>
      <protection locked="0"/>
    </xf>
    <xf numFmtId="3" fontId="4" fillId="0" borderId="1" xfId="149" applyNumberFormat="1" applyFont="1" applyBorder="1">
      <alignment horizontal="center" vertical="center"/>
      <protection locked="0"/>
    </xf>
    <xf numFmtId="3" fontId="4" fillId="0" borderId="1" xfId="150" applyNumberFormat="1" applyFont="1" applyBorder="1">
      <alignment horizontal="center" vertical="center"/>
    </xf>
    <xf numFmtId="0" fontId="1" fillId="0" borderId="1" xfId="137" applyFont="1" applyBorder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4" fillId="0" borderId="1" xfId="511" applyFont="1" applyBorder="1">
      <alignment horizontal="center" vertical="center" wrapText="1"/>
      <protection locked="0"/>
    </xf>
    <xf numFmtId="0" fontId="4" fillId="0" borderId="1" xfId="600" applyFont="1" applyBorder="1">
      <alignment horizontal="center" vertical="center" wrapText="1"/>
    </xf>
    <xf numFmtId="0" fontId="4" fillId="0" borderId="1" xfId="513" applyFont="1" applyBorder="1">
      <alignment horizontal="center" vertical="center" wrapText="1"/>
      <protection locked="0"/>
    </xf>
    <xf numFmtId="3" fontId="4" fillId="0" borderId="1" xfId="158" applyNumberFormat="1" applyFont="1" applyBorder="1">
      <alignment horizontal="center" vertical="top"/>
      <protection locked="0"/>
    </xf>
    <xf numFmtId="0" fontId="1" fillId="0" borderId="1" xfId="159" applyFont="1" applyBorder="1">
      <alignment horizontal="center" vertical="top"/>
    </xf>
    <xf numFmtId="0" fontId="4" fillId="0" borderId="1" xfId="604" applyFont="1" applyBorder="1">
      <alignment horizontal="center" vertical="center" wrapText="1"/>
    </xf>
    <xf numFmtId="0" fontId="1" fillId="0" borderId="1" xfId="85" applyFont="1" applyBorder="1">
      <alignment horizontal="center" vertical="center" wrapText="1"/>
      <protection locked="0"/>
    </xf>
    <xf numFmtId="0" fontId="1" fillId="0" borderId="1" xfId="93" applyFont="1" applyBorder="1">
      <alignment horizontal="center" vertical="center" wrapText="1"/>
      <protection locked="0"/>
    </xf>
    <xf numFmtId="0" fontId="1" fillId="0" borderId="1" xfId="100" applyFont="1" applyBorder="1">
      <alignment horizontal="center" vertical="center" wrapText="1"/>
      <protection locked="0"/>
    </xf>
    <xf numFmtId="0" fontId="1" fillId="0" borderId="1" xfId="101" applyFont="1" applyBorder="1">
      <alignment horizontal="center" vertical="center" wrapText="1"/>
    </xf>
    <xf numFmtId="0" fontId="1" fillId="0" borderId="1" xfId="86" applyFont="1" applyBorder="1">
      <alignment horizontal="center" vertical="center" wrapText="1"/>
    </xf>
    <xf numFmtId="0" fontId="1" fillId="0" borderId="1" xfId="94" applyFont="1" applyBorder="1">
      <alignment horizontal="center" vertical="center" wrapText="1"/>
    </xf>
    <xf numFmtId="0" fontId="1" fillId="0" borderId="1" xfId="87" applyFont="1" applyBorder="1">
      <alignment horizontal="center" vertical="center"/>
    </xf>
    <xf numFmtId="0" fontId="1" fillId="0" borderId="1" xfId="95" applyFont="1" applyBorder="1">
      <alignment horizontal="center" vertical="center"/>
    </xf>
    <xf numFmtId="0" fontId="1" fillId="0" borderId="1" xfId="193" applyFont="1" applyBorder="1">
      <alignment horizontal="center" vertical="center"/>
    </xf>
    <xf numFmtId="3" fontId="1" fillId="0" borderId="1" xfId="102" applyNumberFormat="1" applyFont="1" applyBorder="1">
      <alignment horizontal="center" vertical="center"/>
    </xf>
    <xf numFmtId="3" fontId="1" fillId="0" borderId="1" xfId="103" applyNumberFormat="1" applyFont="1" applyBorder="1">
      <alignment horizontal="center" vertical="center"/>
    </xf>
    <xf numFmtId="0" fontId="3" fillId="0" borderId="1" xfId="90" applyFont="1" applyBorder="1">
      <alignment horizontal="center" vertical="center"/>
      <protection locked="0"/>
    </xf>
    <xf numFmtId="0" fontId="3" fillId="0" borderId="1" xfId="97" applyFont="1" applyBorder="1">
      <alignment horizontal="right" vertical="center"/>
      <protection locked="0"/>
    </xf>
    <xf numFmtId="0" fontId="1" fillId="0" borderId="1" xfId="431" applyFont="1" applyBorder="1">
      <alignment horizontal="center" vertical="center"/>
      <protection locked="0"/>
    </xf>
    <xf numFmtId="0" fontId="1" fillId="0" borderId="1" xfId="113" applyFont="1" applyBorder="1">
      <alignment horizontal="center" vertical="center" wrapText="1"/>
    </xf>
    <xf numFmtId="0" fontId="1" fillId="0" borderId="1" xfId="108" applyFont="1" applyBorder="1">
      <alignment horizontal="center" vertical="center"/>
      <protection locked="0"/>
    </xf>
    <xf numFmtId="0" fontId="1" fillId="0" borderId="1" xfId="111" applyFont="1" applyBorder="1">
      <alignment horizontal="center" vertical="center" wrapText="1"/>
    </xf>
    <xf numFmtId="0" fontId="1" fillId="0" borderId="1" xfId="142" applyFont="1" applyBorder="1">
      <alignment horizontal="center" vertical="center" wrapText="1"/>
    </xf>
    <xf numFmtId="0" fontId="1" fillId="0" borderId="1" xfId="115" applyFont="1" applyBorder="1">
      <alignment horizontal="center" vertical="center" wrapText="1"/>
      <protection locked="0"/>
    </xf>
    <xf numFmtId="0" fontId="1" fillId="0" borderId="1" xfId="112" applyFont="1" applyBorder="1">
      <alignment horizontal="center" vertical="center" wrapText="1"/>
      <protection locked="0"/>
    </xf>
    <xf numFmtId="0" fontId="1" fillId="0" borderId="1" xfId="116" applyFont="1" applyBorder="1">
      <alignment horizontal="center" vertical="center"/>
      <protection locked="0"/>
    </xf>
    <xf numFmtId="0" fontId="1" fillId="0" borderId="0" xfId="661" applyFont="1" applyBorder="1">
      <alignment horizontal="right"/>
      <protection locked="0"/>
    </xf>
    <xf numFmtId="0" fontId="1" fillId="0" borderId="1" xfId="129" applyFont="1" applyBorder="1">
      <alignment horizontal="center" vertical="center" wrapText="1"/>
      <protection locked="0"/>
    </xf>
    <xf numFmtId="0" fontId="1" fillId="0" borderId="1" xfId="154" applyFont="1" applyBorder="1">
      <alignment horizontal="center" vertical="center" wrapText="1"/>
    </xf>
    <xf numFmtId="0" fontId="1" fillId="0" borderId="1" xfId="117" applyFont="1" applyBorder="1">
      <alignment horizontal="center" vertical="center"/>
      <protection locked="0"/>
    </xf>
    <xf numFmtId="3" fontId="1" fillId="0" borderId="1" xfId="118" applyNumberFormat="1" applyFont="1" applyBorder="1">
      <alignment horizontal="center" vertical="center"/>
    </xf>
    <xf numFmtId="3" fontId="1" fillId="0" borderId="1" xfId="120" applyNumberFormat="1" applyFont="1" applyBorder="1">
      <alignment horizontal="center" vertical="center"/>
    </xf>
    <xf numFmtId="0" fontId="3" fillId="0" borderId="0" xfId="588" applyFont="1" applyBorder="1">
      <alignment horizontal="left" vertical="center"/>
    </xf>
    <xf numFmtId="0" fontId="20" fillId="0" borderId="0" xfId="175" applyFont="1" applyBorder="1">
      <alignment horizontal="center" vertical="center"/>
    </xf>
    <xf numFmtId="0" fontId="4" fillId="0" borderId="1" xfId="655" applyFont="1" applyBorder="1">
      <alignment horizontal="center" vertical="center"/>
    </xf>
    <xf numFmtId="0" fontId="4" fillId="0" borderId="1" xfId="662" applyFont="1" applyBorder="1">
      <alignment horizontal="center" vertical="center"/>
    </xf>
    <xf numFmtId="0" fontId="4" fillId="0" borderId="1" xfId="656" applyFont="1" applyBorder="1">
      <alignment horizontal="center" vertical="center"/>
    </xf>
    <xf numFmtId="0" fontId="4" fillId="0" borderId="1" xfId="657" applyFont="1" applyBorder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49" fontId="5" fillId="0" borderId="1" xfId="50" applyNumberFormat="1" applyFont="1" applyBorder="1" applyAlignment="1">
      <alignment horizontal="center" vertical="center" wrapText="1"/>
    </xf>
    <xf numFmtId="0" fontId="3" fillId="0" borderId="0" xfId="488" applyFont="1" applyBorder="1" quotePrefix="1">
      <alignment horizontal="right"/>
    </xf>
    <xf numFmtId="0" fontId="3" fillId="0" borderId="0" xfId="530" applyFont="1" applyBorder="1" quotePrefix="1">
      <alignment horizontal="right" wrapText="1"/>
      <protection locked="0"/>
    </xf>
    <xf numFmtId="0" fontId="3" fillId="0" borderId="0" xfId="603" applyFont="1" applyBorder="1" quotePrefix="1">
      <alignment horizontal="right" vertical="center"/>
    </xf>
    <xf numFmtId="0" fontId="3" fillId="0" borderId="0" xfId="0" applyFont="1" applyBorder="1" applyAlignment="1" quotePrefix="1">
      <alignment horizontal="right"/>
    </xf>
    <xf numFmtId="0" fontId="3" fillId="0" borderId="0" xfId="533" applyFont="1" applyBorder="1" quotePrefix="1">
      <alignment horizontal="right" wrapText="1"/>
    </xf>
    <xf numFmtId="0" fontId="3" fillId="0" borderId="0" xfId="524" applyFont="1" applyBorder="1" quotePrefix="1">
      <alignment horizontal="right"/>
      <protection locked="0"/>
    </xf>
    <xf numFmtId="0" fontId="3" fillId="0" borderId="0" xfId="0" applyFont="1" applyBorder="1" applyAlignment="1" quotePrefix="1">
      <alignment horizontal="right" wrapText="1"/>
    </xf>
    <xf numFmtId="0" fontId="4" fillId="0" borderId="0" xfId="562" applyFont="1" applyBorder="1" quotePrefix="1">
      <alignment horizontal="right" vertical="center"/>
      <protection locked="0"/>
    </xf>
    <xf numFmtId="0" fontId="1" fillId="0" borderId="0" xfId="0" applyFont="1" applyBorder="1" applyAlignment="1" applyProtection="1" quotePrefix="1">
      <alignment horizontal="right"/>
      <protection locked="0"/>
    </xf>
  </cellXfs>
  <cellStyles count="66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  <cellStyle name="__b-1-0" xfId="57"/>
    <cellStyle name="__b-2-0" xfId="58"/>
    <cellStyle name="__b-3-0" xfId="59"/>
    <cellStyle name="__b-4-0" xfId="60"/>
    <cellStyle name="__b-5-0" xfId="61"/>
    <cellStyle name="__b-6-0" xfId="62"/>
    <cellStyle name="__b-7-0" xfId="63"/>
    <cellStyle name="__b-8-0" xfId="64"/>
    <cellStyle name="__b-9-0" xfId="65"/>
    <cellStyle name="__b-10-0" xfId="66"/>
    <cellStyle name="__b-11-0" xfId="67"/>
    <cellStyle name="__b-12-0" xfId="68"/>
    <cellStyle name="__b-13-0" xfId="69"/>
    <cellStyle name="__b-14-0" xfId="70"/>
    <cellStyle name="__b-15-0" xfId="71"/>
    <cellStyle name="__b-16-0" xfId="72"/>
    <cellStyle name="__b-17-0" xfId="73"/>
    <cellStyle name="__b-18-0" xfId="74"/>
    <cellStyle name="__b-19-0" xfId="75"/>
    <cellStyle name="__b-20-0" xfId="76"/>
    <cellStyle name="__b-21-0" xfId="77"/>
    <cellStyle name="__b-22-0" xfId="78"/>
    <cellStyle name="__b-23-0" xfId="79"/>
    <cellStyle name="__b-24-0" xfId="80"/>
    <cellStyle name="__b-25-0" xfId="81"/>
    <cellStyle name="部门收入预算表01-2 __b-1-0" xfId="82"/>
    <cellStyle name="部门收入预算表01-2 __b-2-0" xfId="83"/>
    <cellStyle name="部门收入预算表01-2 __b-3-0" xfId="84"/>
    <cellStyle name="部门收入预算表01-2 __b-4-0" xfId="85"/>
    <cellStyle name="部门收入预算表01-2 __b-5-0" xfId="86"/>
    <cellStyle name="部门收入预算表01-2 __b-6-0" xfId="87"/>
    <cellStyle name="部门收入预算表01-2 __b-7-0" xfId="88"/>
    <cellStyle name="部门收入预算表01-2 __b-8-0" xfId="89"/>
    <cellStyle name="部门收入预算表01-2 __b-9-0" xfId="90"/>
    <cellStyle name="部门收入预算表01-2 __b-10-0" xfId="91"/>
    <cellStyle name="部门收入预算表01-2 __b-11-0" xfId="92"/>
    <cellStyle name="部门收入预算表01-2 __b-12-0" xfId="93"/>
    <cellStyle name="部门收入预算表01-2 __b-13-0" xfId="94"/>
    <cellStyle name="部门收入预算表01-2 __b-14-0" xfId="95"/>
    <cellStyle name="部门收入预算表01-2 __b-15-0" xfId="96"/>
    <cellStyle name="部门收入预算表01-2 __b-16-0" xfId="97"/>
    <cellStyle name="部门收入预算表01-2 __b-17-0" xfId="98"/>
    <cellStyle name="部门收入预算表01-2 __b-18-0" xfId="99"/>
    <cellStyle name="部门收入预算表01-2 __b-19-0" xfId="100"/>
    <cellStyle name="部门收入预算表01-2 __b-20-0" xfId="101"/>
    <cellStyle name="部门收入预算表01-2 __b-21-0" xfId="102"/>
    <cellStyle name="部门收入预算表01-2 __b-22-0" xfId="103"/>
    <cellStyle name="部门收入预算表01-2 __b-23-0" xfId="104"/>
    <cellStyle name="部门收入预算表01-2 __b-24-0" xfId="105"/>
    <cellStyle name="部门收入预算表01-2 __b-25-0" xfId="106"/>
    <cellStyle name="__b-26-0" xfId="107"/>
    <cellStyle name="__b-27-0" xfId="108"/>
    <cellStyle name="__b-28-0" xfId="109"/>
    <cellStyle name="__b-29-0" xfId="110"/>
    <cellStyle name="__b-30-0" xfId="111"/>
    <cellStyle name="__b-31-0" xfId="112"/>
    <cellStyle name="__b-32-0" xfId="113"/>
    <cellStyle name="__b-33-0" xfId="114"/>
    <cellStyle name="__b-34-0" xfId="115"/>
    <cellStyle name="__b-35-0" xfId="116"/>
    <cellStyle name="__b-36-0" xfId="117"/>
    <cellStyle name="__b-37-0" xfId="118"/>
    <cellStyle name="__b-38-0" xfId="119"/>
    <cellStyle name="__b-39-0" xfId="120"/>
    <cellStyle name="__b-40-0" xfId="121"/>
    <cellStyle name="__b-41-0" xfId="122"/>
    <cellStyle name="__b-42-0" xfId="123"/>
    <cellStyle name="__b-43-0" xfId="124"/>
    <cellStyle name="__b-44-0" xfId="125"/>
    <cellStyle name="__b-45-0" xfId="126"/>
    <cellStyle name="__b-46-0" xfId="127"/>
    <cellStyle name="__b-47-0" xfId="128"/>
    <cellStyle name="__b-48-0" xfId="129"/>
    <cellStyle name="__b-49-0" xfId="130"/>
    <cellStyle name="部门支出预算表01-03 __b-1-0" xfId="131"/>
    <cellStyle name="部门支出预算表01-03 __b-2-0" xfId="132"/>
    <cellStyle name="部门支出预算表01-03 __b-3-0" xfId="133"/>
    <cellStyle name="部门支出预算表01-03 __b-4-0" xfId="134"/>
    <cellStyle name="部门支出预算表01-03 __b-5-0" xfId="135"/>
    <cellStyle name="部门支出预算表01-03 __b-6-0" xfId="136"/>
    <cellStyle name="部门支出预算表01-03 __b-7-0" xfId="137"/>
    <cellStyle name="部门支出预算表01-03 __b-8-0" xfId="138"/>
    <cellStyle name="部门支出预算表01-03 __b-9-0" xfId="139"/>
    <cellStyle name="部门支出预算表01-03 __b-10-0" xfId="140"/>
    <cellStyle name="部门支出预算表01-03 __b-11-0" xfId="141"/>
    <cellStyle name="部门支出预算表01-03 __b-12-0" xfId="142"/>
    <cellStyle name="部门支出预算表01-03 __b-13-0" xfId="143"/>
    <cellStyle name="部门支出预算表01-03 __b-14-0" xfId="144"/>
    <cellStyle name="部门支出预算表01-03 __b-15-0" xfId="145"/>
    <cellStyle name="部门支出预算表01-03 __b-16-0" xfId="146"/>
    <cellStyle name="部门支出预算表01-03 __b-17-0" xfId="147"/>
    <cellStyle name="部门支出预算表01-03 __b-18-0" xfId="148"/>
    <cellStyle name="部门支出预算表01-03 __b-19-0" xfId="149"/>
    <cellStyle name="部门支出预算表01-03 __b-20-0" xfId="150"/>
    <cellStyle name="部门支出预算表01-03 __b-21-0" xfId="151"/>
    <cellStyle name="部门支出预算表01-03 __b-22-0" xfId="152"/>
    <cellStyle name="部门支出预算表01-03 __b-23-0" xfId="153"/>
    <cellStyle name="部门支出预算表01-03 __b-24-0" xfId="154"/>
    <cellStyle name="部门支出预算表01-03 __b-25-0" xfId="155"/>
    <cellStyle name="部门支出预算表01-03 __b-26-0" xfId="156"/>
    <cellStyle name="部门支出预算表01-03 __b-27-0" xfId="157"/>
    <cellStyle name="部门支出预算表01-03 __b-28-0" xfId="158"/>
    <cellStyle name="部门支出预算表01-03 __b-29-0" xfId="159"/>
    <cellStyle name="部门支出预算表01-03 __b-30-0" xfId="160"/>
    <cellStyle name="部门支出预算表01-03 __b-31-0" xfId="161"/>
    <cellStyle name="部门支出预算表01-03 __b-32-0" xfId="162"/>
    <cellStyle name="财政拨款收支预算总表02-1 __b-1-0" xfId="163"/>
    <cellStyle name="财政拨款收支预算总表02-1 __b-2-0" xfId="164"/>
    <cellStyle name="财政拨款收支预算总表02-1 __b-3-0" xfId="165"/>
    <cellStyle name="财政拨款收支预算总表02-1 __b-4-0" xfId="166"/>
    <cellStyle name="财政拨款收支预算总表02-1 __b-5-0" xfId="167"/>
    <cellStyle name="财政拨款收支预算总表02-1 __b-6-0" xfId="168"/>
    <cellStyle name="财政拨款收支预算总表02-1 __b-7-0" xfId="169"/>
    <cellStyle name="财政拨款收支预算总表02-1 __b-8-0" xfId="170"/>
    <cellStyle name="财政拨款收支预算总表02-1 __b-9-0" xfId="171"/>
    <cellStyle name="财政拨款收支预算总表02-1 __b-10-0" xfId="172"/>
    <cellStyle name="财政拨款收支预算总表02-1 __b-11-0" xfId="173"/>
    <cellStyle name="财政拨款收支预算总表02-1 __b-12-0" xfId="174"/>
    <cellStyle name="财政拨款收支预算总表02-1 __b-13-0" xfId="175"/>
    <cellStyle name="财政拨款收支预算总表02-1 __b-14-0" xfId="176"/>
    <cellStyle name="财政拨款收支预算总表02-1 __b-15-0" xfId="177"/>
    <cellStyle name="财政拨款收支预算总表02-1 __b-16-0" xfId="178"/>
    <cellStyle name="财政拨款收支预算总表02-1 __b-17-0" xfId="179"/>
    <cellStyle name="财政拨款收支预算总表02-1 __b-18-0" xfId="180"/>
    <cellStyle name="财政拨款收支预算总表02-1 __b-19-0" xfId="181"/>
    <cellStyle name="财政拨款收支预算总表02-1 __b-20-0" xfId="182"/>
    <cellStyle name="财政拨款收支预算总表02-1 __b-21-0" xfId="183"/>
    <cellStyle name="财政拨款收支预算总表02-1 __b-22-0" xfId="184"/>
    <cellStyle name="财政拨款收支预算总表02-1 __b-23-0" xfId="185"/>
    <cellStyle name="财政拨款收支预算总表02-1 __b-24-0" xfId="186"/>
    <cellStyle name="一般公共预算支出预算表（按功能科目分类）02-2 __b-1-0" xfId="187"/>
    <cellStyle name="一般公共预算支出预算表（按功能科目分类）02-2 __b-2-0" xfId="188"/>
    <cellStyle name="一般公共预算支出预算表（按功能科目分类）02-2 __b-3-0" xfId="189"/>
    <cellStyle name="一般公共预算支出预算表（按功能科目分类）02-2 __b-4-0" xfId="190"/>
    <cellStyle name="一般公共预算支出预算表（按功能科目分类）02-2 __b-5-0" xfId="191"/>
    <cellStyle name="一般公共预算支出预算表（按功能科目分类）02-2 __b-6-0" xfId="192"/>
    <cellStyle name="一般公共预算支出预算表（按功能科目分类）02-2 __b-7-0" xfId="193"/>
    <cellStyle name="一般公共预算支出预算表（按功能科目分类）02-2 __b-8-0" xfId="194"/>
    <cellStyle name="一般公共预算支出预算表（按功能科目分类）02-2 __b-9-0" xfId="195"/>
    <cellStyle name="一般公共预算支出预算表（按功能科目分类）02-2 __b-10-0" xfId="196"/>
    <cellStyle name="一般公共预算支出预算表（按功能科目分类）02-2 __b-11-0" xfId="197"/>
    <cellStyle name="一般公共预算支出预算表（按功能科目分类）02-2 __b-12-0" xfId="198"/>
    <cellStyle name="一般公共预算支出预算表（按功能科目分类）02-2 __b-13-0" xfId="199"/>
    <cellStyle name="一般公共预算支出预算表（按功能科目分类）02-2 __b-14-0" xfId="200"/>
    <cellStyle name="一般公共预算支出预算表（按功能科目分类）02-2 __b-15-0" xfId="201"/>
    <cellStyle name="一般公共预算支出预算表（按功能科目分类）02-2 __b-16-0" xfId="202"/>
    <cellStyle name="一般公共预算支出预算表（按功能科目分类）02-2 __b-17-0" xfId="203"/>
    <cellStyle name="一般公共预算支出预算表（按功能科目分类）02-2 __b-18-0" xfId="204"/>
    <cellStyle name="一般公共预算支出预算表（按功能科目分类）02-2 __b-19-0" xfId="205"/>
    <cellStyle name="一般公共预算支出预算表（按功能科目分类）02-2 __b-20-0" xfId="206"/>
    <cellStyle name="一般公共预算支出预算表（按功能科目分类）02-2 __b-21-0" xfId="207"/>
    <cellStyle name="一般公共预算支出预算表（按功能科目分类）02-2 __b-22-0" xfId="208"/>
    <cellStyle name="一般公共预算支出预算表（按功能科目分类）02-2 __b-23-0" xfId="209"/>
    <cellStyle name="一般公共预算支出预算表（按功能科目分类）02-2 __b-24-0" xfId="210"/>
    <cellStyle name="一般公共预算支出预算表（按功能科目分类）02-2 __b-25-0" xfId="211"/>
    <cellStyle name="一般公共预算支出预算表（按功能科目分类）02-2 __b-26-0" xfId="212"/>
    <cellStyle name="一般公共预算支出预算表（按功能科目分类）02-2 __b-27-0" xfId="213"/>
    <cellStyle name="一般公共预算支出预算表（按功能科目分类）02-2 __b-28-0" xfId="214"/>
    <cellStyle name="一般公共预算支出预算表（按经济科目分类）02-3 __b-1-0" xfId="215"/>
    <cellStyle name="一般公共预算支出预算表（按经济科目分类）02-3 __b-2-0" xfId="216"/>
    <cellStyle name="一般公共预算支出预算表（按经济科目分类）02-3 __b-3-0" xfId="217"/>
    <cellStyle name="一般公共预算支出预算表（按经济科目分类）02-3 __b-4-0" xfId="218"/>
    <cellStyle name="一般公共预算支出预算表（按经济科目分类）02-3 __b-5-0" xfId="219"/>
    <cellStyle name="一般公共预算支出预算表（按经济科目分类）02-3 __b-6-0" xfId="220"/>
    <cellStyle name="一般公共预算支出预算表（按经济科目分类）02-3 __b-7-0" xfId="221"/>
    <cellStyle name="一般公共预算支出预算表（按经济科目分类）02-3 __b-8-0" xfId="222"/>
    <cellStyle name="一般公共预算支出预算表（按经济科目分类）02-3 __b-9-0" xfId="223"/>
    <cellStyle name="一般公共预算支出预算表（按经济科目分类）02-3 __b-10-0" xfId="224"/>
    <cellStyle name="一般公共预算支出预算表（按经济科目分类）02-3 __b-11-0" xfId="225"/>
    <cellStyle name="一般公共预算支出预算表（按经济科目分类）02-3 __b-12-0" xfId="226"/>
    <cellStyle name="一般公共预算支出预算表（按经济科目分类）02-3 __b-13-0" xfId="227"/>
    <cellStyle name="一般公共预算支出预算表（按经济科目分类）02-3 __b-14-0" xfId="228"/>
    <cellStyle name="一般公共预算支出预算表（按经济科目分类）02-3 __b-15-0" xfId="229"/>
    <cellStyle name="一般公共预算支出预算表（按经济科目分类）02-3 __b-16-0" xfId="230"/>
    <cellStyle name="一般公共预算支出预算表（按经济科目分类）02-3 __b-17-0" xfId="231"/>
    <cellStyle name="一般公共预算支出预算表（按经济科目分类）02-3 __b-18-0" xfId="232"/>
    <cellStyle name="一般公共预算支出预算表（按经济科目分类）02-3 __b-19-0" xfId="233"/>
    <cellStyle name="一般公共预算支出预算表（按经济科目分类）02-3 __b-20-0" xfId="234"/>
    <cellStyle name="一般公共预算支出预算表（按经济科目分类）02-3 __b-21-0" xfId="235"/>
    <cellStyle name="一般公共预算支出预算表（按经济科目分类）02-3 __b-22-0" xfId="236"/>
    <cellStyle name="一般公共预算支出预算表（按经济科目分类）02-3 __b-23-0" xfId="237"/>
    <cellStyle name="一般公共预算支出预算表（按经济科目分类）02-3 __b-24-0" xfId="238"/>
    <cellStyle name="一般公共预算支出预算表（按经济科目分类）02-3 __b-25-0" xfId="239"/>
    <cellStyle name="一般公共预算支出预算表（按经济科目分类）02-3 __b-26-0" xfId="240"/>
    <cellStyle name="一般公共预算支出预算表（按经济科目分类）02-3 __b-27-0" xfId="241"/>
    <cellStyle name="一般公共预算支出预算表（按经济科目分类）02-3 __b-28-0" xfId="242"/>
    <cellStyle name="一般公共预算支出预算表（按经济科目分类）02-3 __b-29-0" xfId="243"/>
    <cellStyle name="一般公共预算支出预算表（按经济科目分类）02-3 __b-30-0" xfId="244"/>
    <cellStyle name="一般公共预算支出预算表（按经济科目分类）02-3 __b-31-0" xfId="245"/>
    <cellStyle name="一般公共预算支出预算表（按经济科目分类）02-3 __b-32-0" xfId="246"/>
    <cellStyle name="一般公共预算支出预算表（按经济科目分类）02-3 __b-33-0" xfId="247"/>
    <cellStyle name="一般公共预算支出预算表（按经济科目分类）02-3 __b-34-0" xfId="248"/>
    <cellStyle name="一般公共预算支出预算表（按经济科目分类）02-3 __b-35-0" xfId="249"/>
    <cellStyle name="一般公共预算支出预算表（按经济科目分类）02-3 __b-36-0" xfId="250"/>
    <cellStyle name="一般公共预算支出预算表（按经济科目分类）02-3 __b-37-0" xfId="251"/>
    <cellStyle name="一般公共预算支出预算表（按经济科目分类）02-3 __b-38-0" xfId="252"/>
    <cellStyle name="一般公共预算“三公”经费支出预算表03 __b-1-0" xfId="253"/>
    <cellStyle name="一般公共预算“三公”经费支出预算表03 __b-2-0" xfId="254"/>
    <cellStyle name="一般公共预算“三公”经费支出预算表03 __b-3-0" xfId="255"/>
    <cellStyle name="一般公共预算“三公”经费支出预算表03 __b-4-0" xfId="256"/>
    <cellStyle name="一般公共预算“三公”经费支出预算表03 __b-5-0" xfId="257"/>
    <cellStyle name="一般公共预算“三公”经费支出预算表03 __b-6-0" xfId="258"/>
    <cellStyle name="一般公共预算“三公”经费支出预算表03 __b-7-0" xfId="259"/>
    <cellStyle name="一般公共预算“三公”经费支出预算表03 __b-8-0" xfId="260"/>
    <cellStyle name="一般公共预算“三公”经费支出预算表03 __b-9-0" xfId="261"/>
    <cellStyle name="一般公共预算“三公”经费支出预算表03 __b-10-0" xfId="262"/>
    <cellStyle name="一般公共预算“三公”经费支出预算表03 __b-11-0" xfId="263"/>
    <cellStyle name="一般公共预算“三公”经费支出预算表03 __b-12-0" xfId="264"/>
    <cellStyle name="一般公共预算“三公”经费支出预算表03 __b-13-0" xfId="265"/>
    <cellStyle name="一般公共预算“三公”经费支出预算表03 __b-14-0" xfId="266"/>
    <cellStyle name="一般公共预算“三公”经费支出预算表03 __b-15-0" xfId="267"/>
    <cellStyle name="一般公共预算“三公”经费支出预算表03 __b-16-0" xfId="268"/>
    <cellStyle name="一般公共预算“三公”经费支出预算表03 __b-17-0" xfId="269"/>
    <cellStyle name="一般公共预算“三公”经费支出预算表03 __b-18-0" xfId="270"/>
    <cellStyle name="一般公共预算“三公”经费支出预算表03 __b-19-0" xfId="271"/>
    <cellStyle name="一般公共预算“三公”经费支出预算表03 __b-20-0" xfId="272"/>
    <cellStyle name="一般公共预算“三公”经费支出预算表03 __b-21-0" xfId="273"/>
    <cellStyle name="一般公共预算“三公”经费支出预算表03 __b-22-0" xfId="274"/>
    <cellStyle name="一般公共预算“三公”经费支出预算表03 __b-23-0" xfId="275"/>
    <cellStyle name="基本支出预算表（人员类.运转类公用经费项目）04 __b-1-0" xfId="276"/>
    <cellStyle name="基本支出预算表（人员类.运转类公用经费项目）04 __b-2-0" xfId="277"/>
    <cellStyle name="基本支出预算表（人员类.运转类公用经费项目）04 __b-3-0" xfId="278"/>
    <cellStyle name="基本支出预算表（人员类.运转类公用经费项目）04 __b-4-0" xfId="279"/>
    <cellStyle name="基本支出预算表（人员类.运转类公用经费项目）04 __b-5-0" xfId="280"/>
    <cellStyle name="基本支出预算表（人员类.运转类公用经费项目）04 __b-6-0" xfId="281"/>
    <cellStyle name="基本支出预算表（人员类.运转类公用经费项目）04 __b-7-0" xfId="282"/>
    <cellStyle name="基本支出预算表（人员类.运转类公用经费项目）04 __b-8-0" xfId="283"/>
    <cellStyle name="基本支出预算表（人员类.运转类公用经费项目）04 __b-9-0" xfId="284"/>
    <cellStyle name="基本支出预算表（人员类.运转类公用经费项目）04 __b-10-0" xfId="285"/>
    <cellStyle name="基本支出预算表（人员类.运转类公用经费项目）04 __b-11-0" xfId="286"/>
    <cellStyle name="基本支出预算表（人员类.运转类公用经费项目）04 __b-12-0" xfId="287"/>
    <cellStyle name="基本支出预算表（人员类.运转类公用经费项目）04 __b-13-0" xfId="288"/>
    <cellStyle name="基本支出预算表（人员类.运转类公用经费项目）04 __b-14-0" xfId="289"/>
    <cellStyle name="基本支出预算表（人员类.运转类公用经费项目）04 __b-15-0" xfId="290"/>
    <cellStyle name="基本支出预算表（人员类.运转类公用经费项目）04 __b-16-0" xfId="291"/>
    <cellStyle name="基本支出预算表（人员类.运转类公用经费项目）04 __b-17-0" xfId="292"/>
    <cellStyle name="基本支出预算表（人员类.运转类公用经费项目）04 __b-18-0" xfId="293"/>
    <cellStyle name="基本支出预算表（人员类.运转类公用经费项目）04 __b-19-0" xfId="294"/>
    <cellStyle name="基本支出预算表（人员类.运转类公用经费项目）04 __b-20-0" xfId="295"/>
    <cellStyle name="基本支出预算表（人员类.运转类公用经费项目）04 __b-21-0" xfId="296"/>
    <cellStyle name="基本支出预算表（人员类.运转类公用经费项目）04 __b-22-0" xfId="297"/>
    <cellStyle name="基本支出预算表（人员类.运转类公用经费项目）04 __b-23-0" xfId="298"/>
    <cellStyle name="基本支出预算表（人员类.运转类公用经费项目）04 __b-24-0" xfId="299"/>
    <cellStyle name="基本支出预算表（人员类.运转类公用经费项目）04 __b-25-0" xfId="300"/>
    <cellStyle name="基本支出预算表（人员类.运转类公用经费项目）04 __b-26-0" xfId="301"/>
    <cellStyle name="基本支出预算表（人员类.运转类公用经费项目）04 __b-27-0" xfId="302"/>
    <cellStyle name="基本支出预算表（人员类.运转类公用经费项目）04 __b-28-0" xfId="303"/>
    <cellStyle name="基本支出预算表（人员类.运转类公用经费项目）04 __b-29-0" xfId="304"/>
    <cellStyle name="基本支出预算表（人员类.运转类公用经费项目）04 __b-30-0" xfId="305"/>
    <cellStyle name="基本支出预算表（人员类.运转类公用经费项目）04 __b-31-0" xfId="306"/>
    <cellStyle name="基本支出预算表（人员类.运转类公用经费项目）04 __b-32-0" xfId="307"/>
    <cellStyle name="基本支出预算表（人员类.运转类公用经费项目）04 __b-33-0" xfId="308"/>
    <cellStyle name="基本支出预算表（人员类.运转类公用经费项目）04 __b-34-0" xfId="309"/>
    <cellStyle name="基本支出预算表（人员类.运转类公用经费项目）04 __b-35-0" xfId="310"/>
    <cellStyle name="基本支出预算表（人员类.运转类公用经费项目）04 __b-36-0" xfId="311"/>
    <cellStyle name="基本支出预算表（人员类.运转类公用经费项目）04 __b-37-0" xfId="312"/>
    <cellStyle name="基本支出预算表（人员类.运转类公用经费项目）04 __b-38-0" xfId="313"/>
    <cellStyle name="基本支出预算表（人员类.运转类公用经费项目）04 __b-39-0" xfId="314"/>
    <cellStyle name="基本支出预算表（人员类.运转类公用经费项目）04 __b-40-0" xfId="315"/>
    <cellStyle name="基本支出预算表（人员类.运转类公用经费项目）04 __b-41-0" xfId="316"/>
    <cellStyle name="项目支出预算表（其他运转类.特定目标类项目）05-1 __b-1-0" xfId="317"/>
    <cellStyle name="项目支出预算表（其他运转类.特定目标类项目）05-1 __b-2-0" xfId="318"/>
    <cellStyle name="项目支出预算表（其他运转类.特定目标类项目）05-1 __b-3-0" xfId="319"/>
    <cellStyle name="项目支出预算表（其他运转类.特定目标类项目）05-1 __b-4-0" xfId="320"/>
    <cellStyle name="项目支出预算表（其他运转类.特定目标类项目）05-1 __b-5-0" xfId="321"/>
    <cellStyle name="项目支出预算表（其他运转类.特定目标类项目）05-1 __b-6-0" xfId="322"/>
    <cellStyle name="项目支出预算表（其他运转类.特定目标类项目）05-1 __b-7-0" xfId="323"/>
    <cellStyle name="项目支出预算表（其他运转类.特定目标类项目）05-1 __b-8-0" xfId="324"/>
    <cellStyle name="项目支出预算表（其他运转类.特定目标类项目）05-1 __b-9-0" xfId="325"/>
    <cellStyle name="项目支出预算表（其他运转类.特定目标类项目）05-1 __b-10-0" xfId="326"/>
    <cellStyle name="项目支出预算表（其他运转类.特定目标类项目）05-1 __b-11-0" xfId="327"/>
    <cellStyle name="项目支出预算表（其他运转类.特定目标类项目）05-1 __b-12-0" xfId="328"/>
    <cellStyle name="项目支出预算表（其他运转类.特定目标类项目）05-1 __b-13-0" xfId="329"/>
    <cellStyle name="项目支出预算表（其他运转类.特定目标类项目）05-1 __b-14-0" xfId="330"/>
    <cellStyle name="项目支出预算表（其他运转类.特定目标类项目）05-1 __b-15-0" xfId="331"/>
    <cellStyle name="项目支出预算表（其他运转类.特定目标类项目）05-1 __b-16-0" xfId="332"/>
    <cellStyle name="项目支出预算表（其他运转类.特定目标类项目）05-1 __b-17-0" xfId="333"/>
    <cellStyle name="项目支出预算表（其他运转类.特定目标类项目）05-1 __b-18-0" xfId="334"/>
    <cellStyle name="项目支出预算表（其他运转类.特定目标类项目）05-1 __b-19-0" xfId="335"/>
    <cellStyle name="项目支出预算表（其他运转类.特定目标类项目）05-1 __b-20-0" xfId="336"/>
    <cellStyle name="项目支出预算表（其他运转类.特定目标类项目）05-1 __b-21-0" xfId="337"/>
    <cellStyle name="项目支出预算表（其他运转类.特定目标类项目）05-1 __b-22-0" xfId="338"/>
    <cellStyle name="项目支出预算表（其他运转类.特定目标类项目）05-1 __b-23-0" xfId="339"/>
    <cellStyle name="项目支出预算表（其他运转类.特定目标类项目）05-1 __b-24-0" xfId="340"/>
    <cellStyle name="项目支出预算表（其他运转类.特定目标类项目）05-1 __b-25-0" xfId="341"/>
    <cellStyle name="项目支出预算表（其他运转类.特定目标类项目）05-1 __b-26-0" xfId="342"/>
    <cellStyle name="项目支出预算表（其他运转类.特定目标类项目）05-1 __b-27-0" xfId="343"/>
    <cellStyle name="项目支出预算表（其他运转类.特定目标类项目）05-1 __b-28-0" xfId="344"/>
    <cellStyle name="项目支出预算表（其他运转类.特定目标类项目）05-1 __b-29-0" xfId="345"/>
    <cellStyle name="项目支出预算表（其他运转类.特定目标类项目）05-1 __b-30-0" xfId="346"/>
    <cellStyle name="项目支出预算表（其他运转类.特定目标类项目）05-1 __b-31-0" xfId="347"/>
    <cellStyle name="项目支出预算表（其他运转类.特定目标类项目）05-1 __b-32-0" xfId="348"/>
    <cellStyle name="项目支出预算表（其他运转类.特定目标类项目）05-1 __b-33-0" xfId="349"/>
    <cellStyle name="项目支出预算表（其他运转类.特定目标类项目）05-1 __b-34-0" xfId="350"/>
    <cellStyle name="项目支出预算表（其他运转类.特定目标类项目）05-1 __b-35-0" xfId="351"/>
    <cellStyle name="项目支出预算表（其他运转类.特定目标类项目）05-1 __b-36-0" xfId="352"/>
    <cellStyle name="项目支出预算表（其他运转类.特定目标类项目）05-1 __b-37-0" xfId="353"/>
    <cellStyle name="项目支出预算表（其他运转类.特定目标类项目）05-1 __b-38-0" xfId="354"/>
    <cellStyle name="项目支出预算表（其他运转类.特定目标类项目）05-1 __b-39-0" xfId="355"/>
    <cellStyle name="项目支出预算表（其他运转类.特定目标类项目）05-1 __b-40-0" xfId="356"/>
    <cellStyle name="项目支出预算表（其他运转类.特定目标类项目）05-1 __b-41-0" xfId="357"/>
    <cellStyle name="项目支出预算表（其他运转类.特定目标类项目）05-1 __b-42-0" xfId="358"/>
    <cellStyle name="项目支出预算表（其他运转类.特定目标类项目）05-1 __b-43-0" xfId="359"/>
    <cellStyle name="项目支出绩效目标表（本级下达）05-2 __b-1-0" xfId="360"/>
    <cellStyle name="项目支出绩效目标表（本级下达）05-2 __b-2-0" xfId="361"/>
    <cellStyle name="项目支出绩效目标表（本级下达）05-2 __b-3-0" xfId="362"/>
    <cellStyle name="项目支出绩效目标表（本级下达）05-2 __b-4-0" xfId="363"/>
    <cellStyle name="项目支出绩效目标表（本级下达）05-2 __b-5-0" xfId="364"/>
    <cellStyle name="项目支出绩效目标表（本级下达）05-2 __b-6-0" xfId="365"/>
    <cellStyle name="项目支出绩效目标表（本级下达）05-2 __b-7-0" xfId="366"/>
    <cellStyle name="项目支出绩效目标表（本级下达）05-2 __b-8-0" xfId="367"/>
    <cellStyle name="项目支出绩效目标表（本级下达）05-2 __b-9-0" xfId="368"/>
    <cellStyle name="项目支出绩效目标表（本级下达）05-2 __b-10-0" xfId="369"/>
    <cellStyle name="项目支出绩效目标表（本级下达）05-2 __b-11-0" xfId="370"/>
    <cellStyle name="项目支出绩效目标表（本级下达）05-2 __b-12-0" xfId="371"/>
    <cellStyle name="项目支出绩效目标表（本级下达）05-2 __b-13-0" xfId="372"/>
    <cellStyle name="项目支出绩效目标表（本级下达）05-2 __b-14-0" xfId="373"/>
    <cellStyle name="项目支出绩效目标表（本级下达）05-2 __b-15-0" xfId="374"/>
    <cellStyle name="项目支出绩效目标表（本级下达）05-2 __b-16-0" xfId="375"/>
    <cellStyle name="项目支出绩效目标表（本级下达）05-2 __b-17-0" xfId="376"/>
    <cellStyle name="项目支出绩效目标表（本级下达）05-2 __b-18-0" xfId="377"/>
    <cellStyle name="项目支出绩效目标表（另文下达）05-3 __b-1-0" xfId="378"/>
    <cellStyle name="项目支出绩效目标表（另文下达）05-3 __b-2-0" xfId="379"/>
    <cellStyle name="项目支出绩效目标表（另文下达）05-3 __b-3-0" xfId="380"/>
    <cellStyle name="项目支出绩效目标表（另文下达）05-3 __b-4-0" xfId="381"/>
    <cellStyle name="项目支出绩效目标表（另文下达）05-3 __b-5-0" xfId="382"/>
    <cellStyle name="项目支出绩效目标表（另文下达）05-3 __b-6-0" xfId="383"/>
    <cellStyle name="项目支出绩效目标表（另文下达）05-3 __b-7-0" xfId="384"/>
    <cellStyle name="项目支出绩效目标表（另文下达）05-3 __b-8-0" xfId="385"/>
    <cellStyle name="项目支出绩效目标表（另文下达）05-3 __b-9-0" xfId="386"/>
    <cellStyle name="项目支出绩效目标表（另文下达）05-3 __b-10-0" xfId="387"/>
    <cellStyle name="项目支出绩效目标表（另文下达）05-3 __b-11-0" xfId="388"/>
    <cellStyle name="项目支出绩效目标表（另文下达）05-3 __b-12-0" xfId="389"/>
    <cellStyle name="项目支出绩效目标表（另文下达）05-3 __b-13-0" xfId="390"/>
    <cellStyle name="项目支出绩效目标表（另文下达）05-3 __b-14-0" xfId="391"/>
    <cellStyle name="项目支出绩效目标表（另文下达）05-3 __b-15-0" xfId="392"/>
    <cellStyle name="项目支出绩效目标表（另文下达）05-3 __b-16-0" xfId="393"/>
    <cellStyle name="政府性基金预算支出预算表06 __b-1-0" xfId="394"/>
    <cellStyle name="政府性基金预算支出预算表06 __b-2-0" xfId="395"/>
    <cellStyle name="政府性基金预算支出预算表06 __b-3-0" xfId="396"/>
    <cellStyle name="政府性基金预算支出预算表06 __b-4-0" xfId="397"/>
    <cellStyle name="政府性基金预算支出预算表06 __b-5-0" xfId="398"/>
    <cellStyle name="政府性基金预算支出预算表06 __b-6-0" xfId="399"/>
    <cellStyle name="政府性基金预算支出预算表06 __b-7-0" xfId="400"/>
    <cellStyle name="政府性基金预算支出预算表06 __b-8-0" xfId="401"/>
    <cellStyle name="政府性基金预算支出预算表06 __b-9-0" xfId="402"/>
    <cellStyle name="政府性基金预算支出预算表06 __b-10-0" xfId="403"/>
    <cellStyle name="政府性基金预算支出预算表06 __b-11-0" xfId="404"/>
    <cellStyle name="政府性基金预算支出预算表06 __b-12-0" xfId="405"/>
    <cellStyle name="政府性基金预算支出预算表06 __b-13-0" xfId="406"/>
    <cellStyle name="政府性基金预算支出预算表06 __b-14-0" xfId="407"/>
    <cellStyle name="政府性基金预算支出预算表06 __b-15-0" xfId="408"/>
    <cellStyle name="政府性基金预算支出预算表06 __b-16-0" xfId="409"/>
    <cellStyle name="政府性基金预算支出预算表06 __b-17-0" xfId="410"/>
    <cellStyle name="政府性基金预算支出预算表06 __b-18-0" xfId="411"/>
    <cellStyle name="政府性基金预算支出预算表06 __b-19-0" xfId="412"/>
    <cellStyle name="政府性基金预算支出预算表06 __b-20-0" xfId="413"/>
    <cellStyle name="政府性基金预算支出预算表06 __b-21-0" xfId="414"/>
    <cellStyle name="政府性基金预算支出预算表06 __b-22-0" xfId="415"/>
    <cellStyle name="政府性基金预算支出预算表06 __b-23-0" xfId="416"/>
    <cellStyle name="政府性基金预算支出预算表06 __b-24-0" xfId="417"/>
    <cellStyle name="政府性基金预算支出预算表06 __b-25-0" xfId="418"/>
    <cellStyle name="政府性基金预算支出预算表06 __b-26-0" xfId="419"/>
    <cellStyle name="政府性基金预算支出预算表06 __b-27-0" xfId="420"/>
    <cellStyle name="政府性基金预算支出预算表06 __b-28-0" xfId="421"/>
    <cellStyle name="政府性基金预算支出预算表06 __b-29-0" xfId="422"/>
    <cellStyle name="政府性基金预算支出预算表06 __b-30-0" xfId="423"/>
    <cellStyle name="国有资本经营预算支出表07 __b-1-0" xfId="424"/>
    <cellStyle name="国有资本经营预算支出表07 __b-2-0" xfId="425"/>
    <cellStyle name="国有资本经营预算支出表07 __b-3-0" xfId="426"/>
    <cellStyle name="国有资本经营预算支出表07 __b-4-0" xfId="427"/>
    <cellStyle name="国有资本经营预算支出表07 __b-5-0" xfId="428"/>
    <cellStyle name="国有资本经营预算支出表07 __b-6-0" xfId="429"/>
    <cellStyle name="国有资本经营预算支出表07 __b-7-0" xfId="430"/>
    <cellStyle name="国有资本经营预算支出表07 __b-8-0" xfId="431"/>
    <cellStyle name="国有资本经营预算支出表07 __b-9-0" xfId="432"/>
    <cellStyle name="国有资本经营预算支出表07 __b-10-0" xfId="433"/>
    <cellStyle name="国有资本经营预算支出表07 __b-11-0" xfId="434"/>
    <cellStyle name="国有资本经营预算支出表07 __b-12-0" xfId="435"/>
    <cellStyle name="国有资本经营预算支出表07 __b-13-0" xfId="436"/>
    <cellStyle name="国有资本经营预算支出表07 __b-14-0" xfId="437"/>
    <cellStyle name="国有资本经营预算支出表07 __b-15-0" xfId="438"/>
    <cellStyle name="国有资本经营预算支出表07 __b-16-0" xfId="439"/>
    <cellStyle name="国有资本经营预算支出表07 __b-17-0" xfId="440"/>
    <cellStyle name="国有资本经营预算支出表07 __b-18-0" xfId="441"/>
    <cellStyle name="国有资本经营预算支出表07 __b-19-0" xfId="442"/>
    <cellStyle name="国有资本经营预算支出表07 __b-20-0" xfId="443"/>
    <cellStyle name="国有资本经营预算支出表07 __b-21-0" xfId="444"/>
    <cellStyle name="国有资本经营预算支出表07 __b-22-0" xfId="445"/>
    <cellStyle name="国有资本经营预算支出表07 __b-23-0" xfId="446"/>
    <cellStyle name="国有资本经营预算支出表07 __b-24-0" xfId="447"/>
    <cellStyle name="国有资本经营预算支出表07 __b-25-0" xfId="448"/>
    <cellStyle name="国有资本经营预算支出表07 __b-26-0" xfId="449"/>
    <cellStyle name="国有资本经营预算支出表07 __b-27-0" xfId="450"/>
    <cellStyle name="国有资本经营预算支出表07 __b-28-0" xfId="451"/>
    <cellStyle name="国有资本经营预算支出表07 __b-29-0" xfId="452"/>
    <cellStyle name="部门政府采购预算表08 __b-1-0" xfId="453"/>
    <cellStyle name="部门政府采购预算表08 __b-2-0" xfId="454"/>
    <cellStyle name="部门政府采购预算表08 __b-3-0" xfId="455"/>
    <cellStyle name="部门政府采购预算表08 __b-4-0" xfId="456"/>
    <cellStyle name="部门政府采购预算表08 __b-5-0" xfId="457"/>
    <cellStyle name="部门政府采购预算表08 __b-6-0" xfId="458"/>
    <cellStyle name="部门政府采购预算表08 __b-7-0" xfId="459"/>
    <cellStyle name="部门政府采购预算表08 __b-8-0" xfId="460"/>
    <cellStyle name="部门政府采购预算表08 __b-9-0" xfId="461"/>
    <cellStyle name="部门政府采购预算表08 __b-10-0" xfId="462"/>
    <cellStyle name="部门政府采购预算表08 __b-11-0" xfId="463"/>
    <cellStyle name="部门政府采购预算表08 __b-12-0" xfId="464"/>
    <cellStyle name="部门政府采购预算表08 __b-13-0" xfId="465"/>
    <cellStyle name="部门政府采购预算表08 __b-14-0" xfId="466"/>
    <cellStyle name="部门政府采购预算表08 __b-15-0" xfId="467"/>
    <cellStyle name="部门政府采购预算表08 __b-16-0" xfId="468"/>
    <cellStyle name="部门政府采购预算表08 __b-17-0" xfId="469"/>
    <cellStyle name="部门政府采购预算表08 __b-18-0" xfId="470"/>
    <cellStyle name="部门政府采购预算表08 __b-19-0" xfId="471"/>
    <cellStyle name="部门政府采购预算表08 __b-20-0" xfId="472"/>
    <cellStyle name="部门政府采购预算表08 __b-21-0" xfId="473"/>
    <cellStyle name="部门政府采购预算表08 __b-22-0" xfId="474"/>
    <cellStyle name="部门政府采购预算表08 __b-23-0" xfId="475"/>
    <cellStyle name="部门政府采购预算表08 __b-24-0" xfId="476"/>
    <cellStyle name="部门政府采购预算表08 __b-25-0" xfId="477"/>
    <cellStyle name="部门政府采购预算表08 __b-26-0" xfId="478"/>
    <cellStyle name="部门政府采购预算表08 __b-27-0" xfId="479"/>
    <cellStyle name="部门政府采购预算表08 __b-28-0" xfId="480"/>
    <cellStyle name="部门政府采购预算表08 __b-29-0" xfId="481"/>
    <cellStyle name="部门政府采购预算表08 __b-30-0" xfId="482"/>
    <cellStyle name="部门政府采购预算表08 __b-31-0" xfId="483"/>
    <cellStyle name="部门政府采购预算表08 __b-32-0" xfId="484"/>
    <cellStyle name="部门政府采购预算表08 __b-33-0" xfId="485"/>
    <cellStyle name="部门政府采购预算表08 __b-34-0" xfId="486"/>
    <cellStyle name="部门政府采购预算表08 __b-35-0" xfId="487"/>
    <cellStyle name="部门政府采购预算表08 __b-36-0" xfId="488"/>
    <cellStyle name="部门政府采购预算表08 __b-37-0" xfId="489"/>
    <cellStyle name="部门政府采购预算表08 __b-38-0" xfId="490"/>
    <cellStyle name="政府购买服务预算表09 __b-1-0" xfId="491"/>
    <cellStyle name="政府购买服务预算表09 __b-2-0" xfId="492"/>
    <cellStyle name="政府购买服务预算表09 __b-3-0" xfId="493"/>
    <cellStyle name="政府购买服务预算表09 __b-4-0" xfId="494"/>
    <cellStyle name="政府购买服务预算表09 __b-5-0" xfId="495"/>
    <cellStyle name="政府购买服务预算表09 __b-6-0" xfId="496"/>
    <cellStyle name="政府购买服务预算表09 __b-7-0" xfId="497"/>
    <cellStyle name="政府购买服务预算表09 __b-8-0" xfId="498"/>
    <cellStyle name="政府购买服务预算表09 __b-9-0" xfId="499"/>
    <cellStyle name="政府购买服务预算表09 __b-10-0" xfId="500"/>
    <cellStyle name="政府购买服务预算表09 __b-11-0" xfId="501"/>
    <cellStyle name="政府购买服务预算表09 __b-12-0" xfId="502"/>
    <cellStyle name="政府购买服务预算表09 __b-13-0" xfId="503"/>
    <cellStyle name="政府购买服务预算表09 __b-14-0" xfId="504"/>
    <cellStyle name="政府购买服务预算表09 __b-15-0" xfId="505"/>
    <cellStyle name="政府购买服务预算表09 __b-16-0" xfId="506"/>
    <cellStyle name="政府购买服务预算表09 __b-17-0" xfId="507"/>
    <cellStyle name="政府购买服务预算表09 __b-18-0" xfId="508"/>
    <cellStyle name="政府购买服务预算表09 __b-19-0" xfId="509"/>
    <cellStyle name="政府购买服务预算表09 __b-20-0" xfId="510"/>
    <cellStyle name="政府购买服务预算表09 __b-21-0" xfId="511"/>
    <cellStyle name="政府购买服务预算表09 __b-22-0" xfId="512"/>
    <cellStyle name="政府购买服务预算表09 __b-23-0" xfId="513"/>
    <cellStyle name="政府购买服务预算表09 __b-24-0" xfId="514"/>
    <cellStyle name="政府购买服务预算表09 __b-25-0" xfId="515"/>
    <cellStyle name="政府购买服务预算表09 __b-26-0" xfId="516"/>
    <cellStyle name="政府购买服务预算表09 __b-27-0" xfId="517"/>
    <cellStyle name="政府购买服务预算表09 __b-28-0" xfId="518"/>
    <cellStyle name="政府购买服务预算表09 __b-29-0" xfId="519"/>
    <cellStyle name="政府购买服务预算表09 __b-30-0" xfId="520"/>
    <cellStyle name="政府购买服务预算表09 __b-31-0" xfId="521"/>
    <cellStyle name="政府购买服务预算表09 __b-32-0" xfId="522"/>
    <cellStyle name="政府购买服务预算表09 __b-33-0" xfId="523"/>
    <cellStyle name="政府购买服务预算表09 __b-34-0" xfId="524"/>
    <cellStyle name="政府购买服务预算表09 __b-35-0" xfId="525"/>
    <cellStyle name="政府购买服务预算表09 __b-36-0" xfId="526"/>
    <cellStyle name="政府购买服务预算表09 __b-37-0" xfId="527"/>
    <cellStyle name="政府购买服务预算表09 __b-38-0" xfId="528"/>
    <cellStyle name="政府购买服务预算表09 __b-39-0" xfId="529"/>
    <cellStyle name="政府购买服务预算表09 __b-40-0" xfId="530"/>
    <cellStyle name="政府购买服务预算表09 __b-41-0" xfId="531"/>
    <cellStyle name="政府购买服务预算表09 __b-42-0" xfId="532"/>
    <cellStyle name="政府购买服务预算表09 __b-43-0" xfId="533"/>
    <cellStyle name="政府购买服务预算表09 __b-44-0" xfId="534"/>
    <cellStyle name="政府购买服务预算表09 __b-45-0" xfId="535"/>
    <cellStyle name="市对下转移支付预算表10-1 __b-1-0" xfId="536"/>
    <cellStyle name="市对下转移支付预算表10-1 __b-2-0" xfId="537"/>
    <cellStyle name="市对下转移支付预算表10-1 __b-3-0" xfId="538"/>
    <cellStyle name="市对下转移支付预算表10-1 __b-4-0" xfId="539"/>
    <cellStyle name="市对下转移支付预算表10-1 __b-5-0" xfId="540"/>
    <cellStyle name="市对下转移支付预算表10-1 __b-6-0" xfId="541"/>
    <cellStyle name="市对下转移支付预算表10-1 __b-7-0" xfId="542"/>
    <cellStyle name="市对下转移支付预算表10-1 __b-8-0" xfId="543"/>
    <cellStyle name="市对下转移支付预算表10-1 __b-9-0" xfId="544"/>
    <cellStyle name="市对下转移支付预算表10-1 __b-10-0" xfId="545"/>
    <cellStyle name="市对下转移支付预算表10-1 __b-11-0" xfId="546"/>
    <cellStyle name="市对下转移支付预算表10-1 __b-12-0" xfId="547"/>
    <cellStyle name="市对下转移支付预算表10-1 __b-13-0" xfId="548"/>
    <cellStyle name="市对下转移支付预算表10-1 __b-14-0" xfId="549"/>
    <cellStyle name="市对下转移支付预算表10-1 __b-15-0" xfId="550"/>
    <cellStyle name="市对下转移支付预算表10-1 __b-16-0" xfId="551"/>
    <cellStyle name="市对下转移支付预算表10-1 __b-17-0" xfId="552"/>
    <cellStyle name="市对下转移支付预算表10-1 __b-18-0" xfId="553"/>
    <cellStyle name="市对下转移支付预算表10-1 __b-19-0" xfId="554"/>
    <cellStyle name="市对下转移支付预算表10-1 __b-20-0" xfId="555"/>
    <cellStyle name="市对下转移支付预算表10-1 __b-21-0" xfId="556"/>
    <cellStyle name="市对下转移支付预算表10-1 __b-22-0" xfId="557"/>
    <cellStyle name="市对下转移支付预算表10-1 __b-23-0" xfId="558"/>
    <cellStyle name="市对下转移支付预算表10-1 __b-24-0" xfId="559"/>
    <cellStyle name="市对下转移支付预算表10-1 __b-25-0" xfId="560"/>
    <cellStyle name="市对下转移支付预算表10-1 __b-26-0" xfId="561"/>
    <cellStyle name="市对下转移支付预算表10-1 __b-27-0" xfId="562"/>
    <cellStyle name="市对下转移支付预算表10-1 __b-28-0" xfId="563"/>
    <cellStyle name="市对下转移支付预算表10-1 __b-29-0" xfId="564"/>
    <cellStyle name="市对下转移支付预算表10-1 __b-30-0" xfId="565"/>
    <cellStyle name="市对下转移支付预算表10-1 __b-31-0" xfId="566"/>
    <cellStyle name="市对下转移支付绩效目标表10-2 __b-1-0" xfId="567"/>
    <cellStyle name="市对下转移支付绩效目标表10-2 __b-2-0" xfId="568"/>
    <cellStyle name="市对下转移支付绩效目标表10-2 __b-3-0" xfId="569"/>
    <cellStyle name="市对下转移支付绩效目标表10-2 __b-4-0" xfId="570"/>
    <cellStyle name="市对下转移支付绩效目标表10-2 __b-5-0" xfId="571"/>
    <cellStyle name="市对下转移支付绩效目标表10-2 __b-6-0" xfId="572"/>
    <cellStyle name="市对下转移支付绩效目标表10-2 __b-7-0" xfId="573"/>
    <cellStyle name="市对下转移支付绩效目标表10-2 __b-8-0" xfId="574"/>
    <cellStyle name="市对下转移支付绩效目标表10-2 __b-9-0" xfId="575"/>
    <cellStyle name="市对下转移支付绩效目标表10-2 __b-10-0" xfId="576"/>
    <cellStyle name="市对下转移支付绩效目标表10-2 __b-11-0" xfId="577"/>
    <cellStyle name="市对下转移支付绩效目标表10-2 __b-12-0" xfId="578"/>
    <cellStyle name="市对下转移支付绩效目标表10-2 __b-13-0" xfId="579"/>
    <cellStyle name="市对下转移支付绩效目标表10-2 __b-14-0" xfId="580"/>
    <cellStyle name="市对下转移支付绩效目标表10-2 __b-15-0" xfId="581"/>
    <cellStyle name="市对下转移支付绩效目标表10-2 __b-16-0" xfId="582"/>
    <cellStyle name="市对下转移支付绩效目标表10-2 __b-17-0" xfId="583"/>
    <cellStyle name="市对下转移支付绩效目标表10-2 __b-18-0" xfId="584"/>
    <cellStyle name="市对下转移支付绩效目标表10-2 __b-19-0" xfId="585"/>
    <cellStyle name="新增资产配置表11 __b-1-0" xfId="586"/>
    <cellStyle name="新增资产配置表11 __b-2-0" xfId="587"/>
    <cellStyle name="新增资产配置表11 __b-3-0" xfId="588"/>
    <cellStyle name="新增资产配置表11 __b-4-0" xfId="589"/>
    <cellStyle name="新增资产配置表11 __b-5-0" xfId="590"/>
    <cellStyle name="新增资产配置表11 __b-6-0" xfId="591"/>
    <cellStyle name="新增资产配置表11 __b-7-0" xfId="592"/>
    <cellStyle name="新增资产配置表11 __b-8-0" xfId="593"/>
    <cellStyle name="新增资产配置表11 __b-9-0" xfId="594"/>
    <cellStyle name="新增资产配置表11 __b-10-0" xfId="595"/>
    <cellStyle name="新增资产配置表11 __b-11-0" xfId="596"/>
    <cellStyle name="新增资产配置表11 __b-12-0" xfId="597"/>
    <cellStyle name="新增资产配置表11 __b-13-0" xfId="598"/>
    <cellStyle name="新增资产配置表11 __b-14-0" xfId="599"/>
    <cellStyle name="新增资产配置表11 __b-15-0" xfId="600"/>
    <cellStyle name="新增资产配置表11 __b-16-0" xfId="601"/>
    <cellStyle name="新增资产配置表11 __b-17-0" xfId="602"/>
    <cellStyle name="新增资产配置表11 __b-18-0" xfId="603"/>
    <cellStyle name="新增资产配置表11 __b-19-0" xfId="604"/>
    <cellStyle name="新增资产配置表11 __b-20-0" xfId="605"/>
    <cellStyle name="上级补助项目支出预算表12 __b-1-0" xfId="606"/>
    <cellStyle name="上级补助项目支出预算表12 __b-2-0" xfId="607"/>
    <cellStyle name="上级补助项目支出预算表12 __b-3-0" xfId="608"/>
    <cellStyle name="上级补助项目支出预算表12 __b-4-0" xfId="609"/>
    <cellStyle name="上级补助项目支出预算表12 __b-5-0" xfId="610"/>
    <cellStyle name="上级补助项目支出预算表12 __b-6-0" xfId="611"/>
    <cellStyle name="上级补助项目支出预算表12 __b-7-0" xfId="612"/>
    <cellStyle name="上级补助项目支出预算表12 __b-8-0" xfId="613"/>
    <cellStyle name="上级补助项目支出预算表12 __b-9-0" xfId="614"/>
    <cellStyle name="上级补助项目支出预算表12 __b-10-0" xfId="615"/>
    <cellStyle name="上级补助项目支出预算表12 __b-11-0" xfId="616"/>
    <cellStyle name="上级补助项目支出预算表12 __b-12-0" xfId="617"/>
    <cellStyle name="上级补助项目支出预算表12 __b-13-0" xfId="618"/>
    <cellStyle name="上级补助项目支出预算表12 __b-14-0" xfId="619"/>
    <cellStyle name="上级补助项目支出预算表12 __b-15-0" xfId="620"/>
    <cellStyle name="上级补助项目支出预算表12 __b-16-0" xfId="621"/>
    <cellStyle name="上级补助项目支出预算表12 __b-17-0" xfId="622"/>
    <cellStyle name="上级补助项目支出预算表12 __b-18-0" xfId="623"/>
    <cellStyle name="上级补助项目支出预算表12 __b-19-0" xfId="624"/>
    <cellStyle name="上级补助项目支出预算表12 __b-20-0" xfId="625"/>
    <cellStyle name="上级补助项目支出预算表12 __b-21-0" xfId="626"/>
    <cellStyle name="上级补助项目支出预算表12 __b-22-0" xfId="627"/>
    <cellStyle name="上级补助项目支出预算表12 __b-23-0" xfId="628"/>
    <cellStyle name="上级补助项目支出预算表12 __b-24-0" xfId="629"/>
    <cellStyle name="上级补助项目支出预算表12 __b-25-0" xfId="630"/>
    <cellStyle name="上级补助项目支出预算表12 __b-26-0" xfId="631"/>
    <cellStyle name="上级补助项目支出预算表12 __b-27-0" xfId="632"/>
    <cellStyle name="上级补助项目支出预算表12 __b-28-0" xfId="633"/>
    <cellStyle name="上级补助项目支出预算表12 __b-29-0" xfId="634"/>
    <cellStyle name="上级补助项目支出预算表12 __b-30-0" xfId="635"/>
    <cellStyle name="部门项目中期规划预算表13 __b-1-0" xfId="636"/>
    <cellStyle name="部门项目中期规划预算表13 __b-2-0" xfId="637"/>
    <cellStyle name="部门项目中期规划预算表13 __b-3-0" xfId="638"/>
    <cellStyle name="部门项目中期规划预算表13 __b-4-0" xfId="639"/>
    <cellStyle name="部门项目中期规划预算表13 __b-5-0" xfId="640"/>
    <cellStyle name="部门项目中期规划预算表13 __b-6-0" xfId="641"/>
    <cellStyle name="部门项目中期规划预算表13 __b-7-0" xfId="642"/>
    <cellStyle name="部门项目中期规划预算表13 __b-8-0" xfId="643"/>
    <cellStyle name="部门项目中期规划预算表13 __b-9-0" xfId="644"/>
    <cellStyle name="部门项目中期规划预算表13 __b-10-0" xfId="645"/>
    <cellStyle name="部门项目中期规划预算表13 __b-11-0" xfId="646"/>
    <cellStyle name="部门项目中期规划预算表13 __b-12-0" xfId="647"/>
    <cellStyle name="部门项目中期规划预算表13 __b-13-0" xfId="648"/>
    <cellStyle name="部门项目中期规划预算表13 __b-14-0" xfId="649"/>
    <cellStyle name="部门项目中期规划预算表13 __b-15-0" xfId="650"/>
    <cellStyle name="部门项目中期规划预算表13 __b-16-0" xfId="651"/>
    <cellStyle name="部门项目中期规划预算表13 __b-17-0" xfId="652"/>
    <cellStyle name="部门项目中期规划预算表13 __b-18-0" xfId="653"/>
    <cellStyle name="部门项目中期规划预算表13 __b-19-0" xfId="654"/>
    <cellStyle name="部门项目中期规划预算表13 __b-20-0" xfId="655"/>
    <cellStyle name="部门项目中期规划预算表13 __b-21-0" xfId="656"/>
    <cellStyle name="部门项目中期规划预算表13 __b-22-0" xfId="657"/>
    <cellStyle name="部门项目中期规划预算表13 __b-23-0" xfId="658"/>
    <cellStyle name="部门项目中期规划预算表13 __b-24-0" xfId="659"/>
    <cellStyle name="部门项目中期规划预算表13 __b-25-0" xfId="660"/>
    <cellStyle name="部门项目中期规划预算表13 __b-26-0" xfId="661"/>
    <cellStyle name="部门项目中期规划预算表13 __b-27-0" xfId="662"/>
    <cellStyle name="部门项目中期规划预算表13 __b-28-0" xfId="663"/>
    <cellStyle name="部门项目中期规划预算表13 __b-29-0" xfId="664"/>
    <cellStyle name="Normal" xfId="66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3" Type="http://schemas.openxmlformats.org/officeDocument/2006/relationships/sharedStrings" Target="sharedStrings.xml"/><Relationship Id="rId22" Type="http://schemas.openxmlformats.org/officeDocument/2006/relationships/styles" Target="styles.xml"/><Relationship Id="rId21" Type="http://schemas.openxmlformats.org/officeDocument/2006/relationships/theme" Target="theme/theme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8"/>
  <sheetViews>
    <sheetView showZeros="0" tabSelected="1" workbookViewId="0">
      <selection activeCell="B11" sqref="B11"/>
    </sheetView>
  </sheetViews>
  <sheetFormatPr defaultColWidth="8" defaultRowHeight="14.25" customHeight="1" outlineLevelCol="3"/>
  <cols>
    <col min="1" max="1" width="39.5740740740741" customWidth="1"/>
    <col min="2" max="2" width="43.1388888888889" customWidth="1"/>
    <col min="3" max="3" width="39.7037037037037" customWidth="1"/>
    <col min="4" max="4" width="42.7037037037037" customWidth="1"/>
  </cols>
  <sheetData>
    <row r="1" ht="13.5" customHeight="1" spans="4:4">
      <c r="D1" s="95" t="s">
        <v>0</v>
      </c>
    </row>
    <row r="2" ht="36" customHeight="1" spans="1:4">
      <c r="A2" s="3" t="s">
        <v>1</v>
      </c>
      <c r="B2" s="3"/>
      <c r="C2" s="3"/>
      <c r="D2" s="3"/>
    </row>
    <row r="3" ht="21" customHeight="1" spans="1:4">
      <c r="A3" s="260" t="str">
        <f>"单位名称："&amp;"曲靖市职业教育服务中心"</f>
        <v>单位名称：曲靖市职业教育服务中心</v>
      </c>
      <c r="B3" s="261"/>
      <c r="C3" s="261"/>
      <c r="D3" s="268" t="s">
        <v>2</v>
      </c>
    </row>
    <row r="4" ht="19.5" customHeight="1" spans="1:4">
      <c r="A4" s="262" t="s">
        <v>3</v>
      </c>
      <c r="B4" s="263"/>
      <c r="C4" s="262" t="s">
        <v>4</v>
      </c>
      <c r="D4" s="263"/>
    </row>
    <row r="5" ht="19.5" customHeight="1" spans="1:4">
      <c r="A5" s="264" t="s">
        <v>5</v>
      </c>
      <c r="B5" s="264" t="s">
        <v>6</v>
      </c>
      <c r="C5" s="264" t="s">
        <v>7</v>
      </c>
      <c r="D5" s="264" t="s">
        <v>6</v>
      </c>
    </row>
    <row r="6" ht="19.5" customHeight="1" spans="1:4">
      <c r="A6" s="265"/>
      <c r="B6" s="265"/>
      <c r="C6" s="265"/>
      <c r="D6" s="265"/>
    </row>
    <row r="7" ht="20.25" customHeight="1" spans="1:4">
      <c r="A7" s="13" t="s">
        <v>8</v>
      </c>
      <c r="B7" s="15">
        <v>255.561315</v>
      </c>
      <c r="C7" s="266" t="str">
        <f>"一"&amp;"、"&amp;"一般公共服务支出"</f>
        <v>一、一般公共服务支出</v>
      </c>
      <c r="D7" s="15"/>
    </row>
    <row r="8" ht="20.25" customHeight="1" spans="1:4">
      <c r="A8" s="13" t="s">
        <v>9</v>
      </c>
      <c r="B8" s="15"/>
      <c r="C8" s="266" t="str">
        <f>"二"&amp;"、"&amp;"外交支出"</f>
        <v>二、外交支出</v>
      </c>
      <c r="D8" s="15"/>
    </row>
    <row r="9" ht="20.25" customHeight="1" spans="1:4">
      <c r="A9" s="13" t="s">
        <v>10</v>
      </c>
      <c r="B9" s="15"/>
      <c r="C9" s="266" t="str">
        <f>"三"&amp;"、"&amp;"国防支出"</f>
        <v>三、国防支出</v>
      </c>
      <c r="D9" s="15"/>
    </row>
    <row r="10" ht="20.25" customHeight="1" spans="1:4">
      <c r="A10" s="13" t="s">
        <v>11</v>
      </c>
      <c r="B10" s="15"/>
      <c r="C10" s="266" t="str">
        <f>"四"&amp;"、"&amp;"公共安全支出"</f>
        <v>四、公共安全支出</v>
      </c>
      <c r="D10" s="15"/>
    </row>
    <row r="11" ht="20.25" customHeight="1" spans="1:4">
      <c r="A11" s="13" t="s">
        <v>12</v>
      </c>
      <c r="B11" s="15"/>
      <c r="C11" s="266" t="str">
        <f>"五"&amp;"、"&amp;"教育支出"</f>
        <v>五、教育支出</v>
      </c>
      <c r="D11" s="15">
        <v>223.681186</v>
      </c>
    </row>
    <row r="12" ht="20.25" customHeight="1" spans="1:4">
      <c r="A12" s="13" t="s">
        <v>13</v>
      </c>
      <c r="B12" s="15"/>
      <c r="C12" s="266" t="str">
        <f>"六"&amp;"、"&amp;"科学技术支出"</f>
        <v>六、科学技术支出</v>
      </c>
      <c r="D12" s="15"/>
    </row>
    <row r="13" ht="20.25" customHeight="1" spans="1:4">
      <c r="A13" s="13" t="s">
        <v>14</v>
      </c>
      <c r="B13" s="15"/>
      <c r="C13" s="266" t="str">
        <f>"七"&amp;"、"&amp;"文化旅游体育与传媒支出"</f>
        <v>七、文化旅游体育与传媒支出</v>
      </c>
      <c r="D13" s="15"/>
    </row>
    <row r="14" ht="20.25" customHeight="1" spans="1:4">
      <c r="A14" s="13" t="s">
        <v>15</v>
      </c>
      <c r="B14" s="15"/>
      <c r="C14" s="266" t="str">
        <f>"八"&amp;"、"&amp;"社会保障和就业支出"</f>
        <v>八、社会保障和就业支出</v>
      </c>
      <c r="D14" s="15">
        <v>14.945516</v>
      </c>
    </row>
    <row r="15" ht="20.25" customHeight="1" spans="1:4">
      <c r="A15" s="13" t="s">
        <v>16</v>
      </c>
      <c r="B15" s="15"/>
      <c r="C15" s="266" t="str">
        <f>"九"&amp;"、"&amp;"社会保险基金支出"</f>
        <v>九、社会保险基金支出</v>
      </c>
      <c r="D15" s="15"/>
    </row>
    <row r="16" ht="20.25" customHeight="1" spans="1:4">
      <c r="A16" s="13" t="s">
        <v>17</v>
      </c>
      <c r="B16" s="15"/>
      <c r="C16" s="266" t="str">
        <f>"十"&amp;"、"&amp;"卫生健康支出"</f>
        <v>十、卫生健康支出</v>
      </c>
      <c r="D16" s="15">
        <v>5.707569</v>
      </c>
    </row>
    <row r="17" ht="20.25" customHeight="1" spans="1:4">
      <c r="A17" s="13"/>
      <c r="B17" s="15"/>
      <c r="C17" s="266" t="str">
        <f>"十一"&amp;"、"&amp;"节能环保支出"</f>
        <v>十一、节能环保支出</v>
      </c>
      <c r="D17" s="15"/>
    </row>
    <row r="18" ht="20.25" customHeight="1" spans="1:4">
      <c r="A18" s="13"/>
      <c r="B18" s="13"/>
      <c r="C18" s="266" t="str">
        <f>"十二"&amp;"、"&amp;"城乡社区支出"</f>
        <v>十二、城乡社区支出</v>
      </c>
      <c r="D18" s="15"/>
    </row>
    <row r="19" ht="20.25" customHeight="1" spans="1:4">
      <c r="A19" s="13"/>
      <c r="B19" s="13"/>
      <c r="C19" s="266" t="str">
        <f>"十三"&amp;"、"&amp;"农林水支出"</f>
        <v>十三、农林水支出</v>
      </c>
      <c r="D19" s="15"/>
    </row>
    <row r="20" ht="20.25" customHeight="1" spans="1:4">
      <c r="A20" s="13"/>
      <c r="B20" s="13"/>
      <c r="C20" s="266" t="str">
        <f>"十四"&amp;"、"&amp;"交通运输支出"</f>
        <v>十四、交通运输支出</v>
      </c>
      <c r="D20" s="15"/>
    </row>
    <row r="21" ht="20.25" customHeight="1" spans="1:4">
      <c r="A21" s="13"/>
      <c r="B21" s="13"/>
      <c r="C21" s="266" t="str">
        <f>"十五"&amp;"、"&amp;"资源勘探工业信息等支出"</f>
        <v>十五、资源勘探工业信息等支出</v>
      </c>
      <c r="D21" s="15"/>
    </row>
    <row r="22" ht="20.25" customHeight="1" spans="1:4">
      <c r="A22" s="13"/>
      <c r="B22" s="13"/>
      <c r="C22" s="266" t="str">
        <f>"十六"&amp;"、"&amp;"商业服务业等支出"</f>
        <v>十六、商业服务业等支出</v>
      </c>
      <c r="D22" s="15"/>
    </row>
    <row r="23" ht="20.25" customHeight="1" spans="1:4">
      <c r="A23" s="13"/>
      <c r="B23" s="13"/>
      <c r="C23" s="266" t="str">
        <f>"十七"&amp;"、"&amp;"金融支出"</f>
        <v>十七、金融支出</v>
      </c>
      <c r="D23" s="15"/>
    </row>
    <row r="24" ht="20.25" customHeight="1" spans="1:4">
      <c r="A24" s="13"/>
      <c r="B24" s="13"/>
      <c r="C24" s="266" t="str">
        <f>"十八"&amp;"、"&amp;"援助其他地区支出"</f>
        <v>十八、援助其他地区支出</v>
      </c>
      <c r="D24" s="15"/>
    </row>
    <row r="25" ht="20.25" customHeight="1" spans="1:4">
      <c r="A25" s="13"/>
      <c r="B25" s="13"/>
      <c r="C25" s="266" t="str">
        <f>"十九"&amp;"、"&amp;"自然资源海洋气象等支出"</f>
        <v>十九、自然资源海洋气象等支出</v>
      </c>
      <c r="D25" s="15"/>
    </row>
    <row r="26" ht="20.25" customHeight="1" spans="1:4">
      <c r="A26" s="13"/>
      <c r="B26" s="13"/>
      <c r="C26" s="266" t="str">
        <f>"二十"&amp;"、"&amp;"住房保障支出"</f>
        <v>二十、住房保障支出</v>
      </c>
      <c r="D26" s="15">
        <v>11.227044</v>
      </c>
    </row>
    <row r="27" ht="20.25" customHeight="1" spans="1:4">
      <c r="A27" s="13"/>
      <c r="B27" s="13"/>
      <c r="C27" s="266" t="str">
        <f>"二十一"&amp;"、"&amp;"粮油物资储备支出"</f>
        <v>二十一、粮油物资储备支出</v>
      </c>
      <c r="D27" s="15"/>
    </row>
    <row r="28" ht="20.25" customHeight="1" spans="1:4">
      <c r="A28" s="13"/>
      <c r="B28" s="13"/>
      <c r="C28" s="266" t="str">
        <f>"二十二"&amp;"、"&amp;"灾害防治及应急管理支出"</f>
        <v>二十二、灾害防治及应急管理支出</v>
      </c>
      <c r="D28" s="15"/>
    </row>
    <row r="29" ht="20.25" customHeight="1" spans="1:4">
      <c r="A29" s="13"/>
      <c r="B29" s="13"/>
      <c r="C29" s="266" t="str">
        <f>"二十三"&amp;"、"&amp;"预备费"</f>
        <v>二十三、预备费</v>
      </c>
      <c r="D29" s="15"/>
    </row>
    <row r="30" ht="20.25" customHeight="1" spans="1:4">
      <c r="A30" s="13"/>
      <c r="B30" s="13"/>
      <c r="C30" s="266" t="str">
        <f>"二十四"&amp;"、"&amp;"其他支出"</f>
        <v>二十四、其他支出</v>
      </c>
      <c r="D30" s="15"/>
    </row>
    <row r="31" ht="20.25" customHeight="1" spans="1:4">
      <c r="A31" s="13"/>
      <c r="B31" s="13"/>
      <c r="C31" s="266" t="str">
        <f>"二十五"&amp;"、"&amp;"转移性支出"</f>
        <v>二十五、转移性支出</v>
      </c>
      <c r="D31" s="15"/>
    </row>
    <row r="32" ht="20.25" customHeight="1" spans="1:4">
      <c r="A32" s="13"/>
      <c r="B32" s="13"/>
      <c r="C32" s="266" t="str">
        <f>"二十六"&amp;"、"&amp;"债务还本支出"</f>
        <v>二十六、债务还本支出</v>
      </c>
      <c r="D32" s="15"/>
    </row>
    <row r="33" ht="20.25" customHeight="1" spans="1:4">
      <c r="A33" s="13"/>
      <c r="B33" s="13"/>
      <c r="C33" s="266" t="str">
        <f>"二十七"&amp;"、"&amp;"债务付息支出"</f>
        <v>二十七、债务付息支出</v>
      </c>
      <c r="D33" s="15"/>
    </row>
    <row r="34" ht="20.25" customHeight="1" spans="1:4">
      <c r="A34" s="13"/>
      <c r="B34" s="13"/>
      <c r="C34" s="266" t="str">
        <f>"二十八"&amp;"、"&amp;"债务发行费用支出"</f>
        <v>二十八、债务发行费用支出</v>
      </c>
      <c r="D34" s="15"/>
    </row>
    <row r="35" ht="20.25" customHeight="1" spans="1:4">
      <c r="A35" s="13"/>
      <c r="B35" s="13"/>
      <c r="C35" s="266" t="str">
        <f>"二十九"&amp;"、"&amp;"抗疫特别国债安排的支出"</f>
        <v>二十九、抗疫特别国债安排的支出</v>
      </c>
      <c r="D35" s="15"/>
    </row>
    <row r="36" ht="20.25" customHeight="1" spans="1:4">
      <c r="A36" s="267" t="s">
        <v>18</v>
      </c>
      <c r="B36" s="15">
        <v>255.561315</v>
      </c>
      <c r="C36" s="267" t="s">
        <v>19</v>
      </c>
      <c r="D36" s="15">
        <v>255.561315</v>
      </c>
    </row>
    <row r="37" ht="20.25" customHeight="1" spans="1:4">
      <c r="A37" s="13" t="s">
        <v>20</v>
      </c>
      <c r="B37" s="15"/>
      <c r="C37" s="13" t="s">
        <v>21</v>
      </c>
      <c r="D37" s="15"/>
    </row>
    <row r="38" ht="20.25" customHeight="1" spans="1:4">
      <c r="A38" s="267" t="s">
        <v>22</v>
      </c>
      <c r="B38" s="15">
        <v>255.561315</v>
      </c>
      <c r="C38" s="267" t="s">
        <v>23</v>
      </c>
      <c r="D38" s="15">
        <v>255.561315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pageSetup paperSize="9" fitToWidth="0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T9"/>
  <sheetViews>
    <sheetView showZeros="0" workbookViewId="0">
      <selection activeCell="B23" sqref="B23"/>
    </sheetView>
  </sheetViews>
  <sheetFormatPr defaultColWidth="8" defaultRowHeight="14.25" customHeight="1"/>
  <cols>
    <col min="1" max="1" width="25.287037037037" customWidth="1"/>
    <col min="2" max="2" width="33.5740740740741" customWidth="1"/>
    <col min="3" max="8" width="12.5740740740741" customWidth="1"/>
    <col min="9" max="9" width="11.7037037037037" customWidth="1"/>
    <col min="10" max="14" width="12.5740740740741" customWidth="1"/>
    <col min="15" max="15" width="15.8518518518519" customWidth="1"/>
    <col min="16" max="16" width="9.57407407407407" customWidth="1"/>
    <col min="17" max="17" width="21.287037037037" customWidth="1"/>
    <col min="18" max="18" width="10.5740740740741" customWidth="1"/>
    <col min="19" max="20" width="10.1388888888889" customWidth="1"/>
  </cols>
  <sheetData>
    <row r="1" customHeight="1" spans="9:20">
      <c r="I1" s="64"/>
      <c r="O1" s="64"/>
      <c r="P1" s="64"/>
      <c r="Q1" s="64"/>
      <c r="R1" s="64"/>
      <c r="S1" s="85" t="s">
        <v>24</v>
      </c>
      <c r="T1" s="35" t="s">
        <v>24</v>
      </c>
    </row>
    <row r="2" ht="36" customHeight="1" spans="1:20">
      <c r="A2" s="3" t="s">
        <v>25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ht="20.25" customHeight="1" spans="1:20">
      <c r="A3" s="40" t="str">
        <f>"单位名称："&amp;"曲靖市职业教育服务中心"</f>
        <v>单位名称：曲靖市职业教育服务中心</v>
      </c>
      <c r="B3" s="21"/>
      <c r="C3" s="21"/>
      <c r="D3" s="21"/>
      <c r="E3" s="21"/>
      <c r="F3" s="21"/>
      <c r="G3" s="21"/>
      <c r="H3" s="21"/>
      <c r="I3" s="55"/>
      <c r="J3" s="21"/>
      <c r="K3" s="21"/>
      <c r="L3" s="21"/>
      <c r="M3" s="21"/>
      <c r="N3" s="21"/>
      <c r="O3" s="55"/>
      <c r="P3" s="55"/>
      <c r="Q3" s="55"/>
      <c r="R3" s="55"/>
      <c r="S3" s="269" t="s">
        <v>2</v>
      </c>
      <c r="T3" s="254" t="s">
        <v>26</v>
      </c>
    </row>
    <row r="4" ht="18.75" customHeight="1" spans="1:20">
      <c r="A4" s="233" t="s">
        <v>27</v>
      </c>
      <c r="B4" s="234" t="s">
        <v>28</v>
      </c>
      <c r="C4" s="234" t="s">
        <v>29</v>
      </c>
      <c r="D4" s="235" t="s">
        <v>30</v>
      </c>
      <c r="E4" s="236"/>
      <c r="F4" s="236"/>
      <c r="G4" s="236"/>
      <c r="H4" s="236"/>
      <c r="I4" s="246"/>
      <c r="J4" s="236"/>
      <c r="K4" s="236"/>
      <c r="L4" s="236"/>
      <c r="M4" s="236"/>
      <c r="N4" s="247"/>
      <c r="O4" s="235" t="s">
        <v>20</v>
      </c>
      <c r="P4" s="235"/>
      <c r="Q4" s="235"/>
      <c r="R4" s="235"/>
      <c r="S4" s="236"/>
      <c r="T4" s="255"/>
    </row>
    <row r="5" ht="24.75" customHeight="1" spans="1:20">
      <c r="A5" s="237"/>
      <c r="B5" s="238"/>
      <c r="C5" s="238"/>
      <c r="D5" s="238" t="s">
        <v>31</v>
      </c>
      <c r="E5" s="238" t="s">
        <v>32</v>
      </c>
      <c r="F5" s="238" t="s">
        <v>33</v>
      </c>
      <c r="G5" s="238" t="s">
        <v>34</v>
      </c>
      <c r="H5" s="238" t="s">
        <v>35</v>
      </c>
      <c r="I5" s="248" t="s">
        <v>36</v>
      </c>
      <c r="J5" s="249"/>
      <c r="K5" s="249"/>
      <c r="L5" s="249"/>
      <c r="M5" s="249"/>
      <c r="N5" s="250"/>
      <c r="O5" s="251" t="s">
        <v>31</v>
      </c>
      <c r="P5" s="251" t="s">
        <v>32</v>
      </c>
      <c r="Q5" s="233" t="s">
        <v>33</v>
      </c>
      <c r="R5" s="234" t="s">
        <v>34</v>
      </c>
      <c r="S5" s="256" t="s">
        <v>35</v>
      </c>
      <c r="T5" s="234" t="s">
        <v>36</v>
      </c>
    </row>
    <row r="6" ht="24.75" customHeight="1" spans="1:20">
      <c r="A6" s="239"/>
      <c r="B6" s="240"/>
      <c r="C6" s="240"/>
      <c r="D6" s="240"/>
      <c r="E6" s="240"/>
      <c r="F6" s="240"/>
      <c r="G6" s="240"/>
      <c r="H6" s="240"/>
      <c r="I6" s="12" t="s">
        <v>31</v>
      </c>
      <c r="J6" s="252" t="s">
        <v>37</v>
      </c>
      <c r="K6" s="252" t="s">
        <v>38</v>
      </c>
      <c r="L6" s="252" t="s">
        <v>39</v>
      </c>
      <c r="M6" s="252" t="s">
        <v>40</v>
      </c>
      <c r="N6" s="252" t="s">
        <v>41</v>
      </c>
      <c r="O6" s="253"/>
      <c r="P6" s="253"/>
      <c r="Q6" s="257"/>
      <c r="R6" s="253"/>
      <c r="S6" s="240"/>
      <c r="T6" s="240"/>
    </row>
    <row r="7" ht="16.5" customHeight="1" spans="1:20">
      <c r="A7" s="241">
        <v>1</v>
      </c>
      <c r="B7" s="11">
        <v>2</v>
      </c>
      <c r="C7" s="11">
        <v>3</v>
      </c>
      <c r="D7" s="11">
        <v>4</v>
      </c>
      <c r="E7" s="242">
        <v>5</v>
      </c>
      <c r="F7" s="243">
        <v>6</v>
      </c>
      <c r="G7" s="243">
        <v>7</v>
      </c>
      <c r="H7" s="242">
        <v>8</v>
      </c>
      <c r="I7" s="242">
        <v>9</v>
      </c>
      <c r="J7" s="243">
        <v>10</v>
      </c>
      <c r="K7" s="243">
        <v>11</v>
      </c>
      <c r="L7" s="242">
        <v>12</v>
      </c>
      <c r="M7" s="242">
        <v>13</v>
      </c>
      <c r="N7" s="243">
        <v>14</v>
      </c>
      <c r="O7" s="243">
        <v>15</v>
      </c>
      <c r="P7" s="242">
        <v>16</v>
      </c>
      <c r="Q7" s="258">
        <v>17</v>
      </c>
      <c r="R7" s="259">
        <v>18</v>
      </c>
      <c r="S7" s="259">
        <v>19</v>
      </c>
      <c r="T7" s="259">
        <v>20</v>
      </c>
    </row>
    <row r="8" ht="16.5" customHeight="1" spans="1:20">
      <c r="A8" s="13" t="s">
        <v>42</v>
      </c>
      <c r="B8" s="13" t="s">
        <v>43</v>
      </c>
      <c r="C8" s="15">
        <v>255.561315</v>
      </c>
      <c r="D8" s="15">
        <v>255.561315</v>
      </c>
      <c r="E8" s="15">
        <v>255.561315</v>
      </c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</row>
    <row r="9" ht="12.75" customHeight="1" spans="1:20">
      <c r="A9" s="244" t="s">
        <v>29</v>
      </c>
      <c r="B9" s="245"/>
      <c r="C9" s="15">
        <v>255.561315</v>
      </c>
      <c r="D9" s="15">
        <v>255.561315</v>
      </c>
      <c r="E9" s="15">
        <v>255.561315</v>
      </c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</row>
  </sheetData>
  <mergeCells count="23">
    <mergeCell ref="S1:T1"/>
    <mergeCell ref="A2:K2"/>
    <mergeCell ref="L2:T2"/>
    <mergeCell ref="A3:D3"/>
    <mergeCell ref="S3:T3"/>
    <mergeCell ref="D4:N4"/>
    <mergeCell ref="O4:T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ageMargins left="0.75" right="0.75" top="1" bottom="1" header="0.5" footer="0.5"/>
  <pageSetup paperSize="9" fitToWidth="0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Q23"/>
  <sheetViews>
    <sheetView showZeros="0" workbookViewId="0">
      <selection activeCell="A21" sqref="A21"/>
    </sheetView>
  </sheetViews>
  <sheetFormatPr defaultColWidth="9.13888888888889" defaultRowHeight="14.25" customHeight="1"/>
  <cols>
    <col min="1" max="1" width="30.4259259259259" customWidth="1"/>
    <col min="2" max="2" width="37.7037037037037" customWidth="1"/>
    <col min="3" max="3" width="18.8518518518519" customWidth="1"/>
    <col min="4" max="4" width="21" customWidth="1"/>
    <col min="5" max="5" width="18.8518518518519" customWidth="1"/>
    <col min="6" max="6" width="20.1388888888889" customWidth="1"/>
    <col min="7" max="7" width="18.8518518518519" customWidth="1"/>
    <col min="8" max="8" width="19.8518518518519" customWidth="1"/>
    <col min="9" max="9" width="21.287037037037" customWidth="1"/>
    <col min="10" max="10" width="15.5740740740741" customWidth="1"/>
    <col min="11" max="11" width="16.4259259259259" customWidth="1"/>
    <col min="12" max="12" width="13.5740740740741" customWidth="1"/>
    <col min="13" max="17" width="18.8518518518519" customWidth="1"/>
  </cols>
  <sheetData>
    <row r="1" ht="15.75" customHeight="1" spans="17:17">
      <c r="Q1" s="39" t="s">
        <v>44</v>
      </c>
    </row>
    <row r="2" ht="28.5" customHeight="1" spans="1:17">
      <c r="A2" s="3" t="s">
        <v>45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ht="15" customHeight="1" spans="1:17">
      <c r="A3" s="214" t="str">
        <f>"单位名称："&amp;"曲靖市职业教育服务中心"</f>
        <v>单位名称：曲靖市职业教育服务中心</v>
      </c>
      <c r="B3" s="215"/>
      <c r="C3" s="53"/>
      <c r="D3" s="6"/>
      <c r="E3" s="53"/>
      <c r="F3" s="6"/>
      <c r="G3" s="53"/>
      <c r="H3" s="6"/>
      <c r="I3" s="6"/>
      <c r="J3" s="6"/>
      <c r="K3" s="53"/>
      <c r="L3" s="6"/>
      <c r="M3" s="53"/>
      <c r="N3" s="53"/>
      <c r="O3" s="6"/>
      <c r="P3" s="6"/>
      <c r="Q3" s="270" t="s">
        <v>2</v>
      </c>
    </row>
    <row r="4" ht="17.25" customHeight="1" spans="1:17">
      <c r="A4" s="216" t="s">
        <v>46</v>
      </c>
      <c r="B4" s="217" t="s">
        <v>47</v>
      </c>
      <c r="C4" s="218" t="s">
        <v>29</v>
      </c>
      <c r="D4" s="219" t="s">
        <v>48</v>
      </c>
      <c r="E4" s="10"/>
      <c r="F4" s="219" t="s">
        <v>49</v>
      </c>
      <c r="G4" s="10"/>
      <c r="H4" s="220" t="s">
        <v>32</v>
      </c>
      <c r="I4" s="226" t="s">
        <v>33</v>
      </c>
      <c r="J4" s="217" t="s">
        <v>50</v>
      </c>
      <c r="K4" s="227" t="s">
        <v>34</v>
      </c>
      <c r="L4" s="219" t="s">
        <v>36</v>
      </c>
      <c r="M4" s="228"/>
      <c r="N4" s="228"/>
      <c r="O4" s="228"/>
      <c r="P4" s="228"/>
      <c r="Q4" s="232"/>
    </row>
    <row r="5" ht="26.25" customHeight="1" spans="1:17">
      <c r="A5" s="10"/>
      <c r="B5" s="221"/>
      <c r="C5" s="221"/>
      <c r="D5" s="221" t="s">
        <v>29</v>
      </c>
      <c r="E5" s="221" t="s">
        <v>51</v>
      </c>
      <c r="F5" s="221" t="s">
        <v>29</v>
      </c>
      <c r="G5" s="222" t="s">
        <v>51</v>
      </c>
      <c r="H5" s="221"/>
      <c r="I5" s="221"/>
      <c r="J5" s="221"/>
      <c r="K5" s="222"/>
      <c r="L5" s="221" t="s">
        <v>31</v>
      </c>
      <c r="M5" s="229" t="s">
        <v>52</v>
      </c>
      <c r="N5" s="229" t="s">
        <v>53</v>
      </c>
      <c r="O5" s="229" t="s">
        <v>54</v>
      </c>
      <c r="P5" s="229" t="s">
        <v>55</v>
      </c>
      <c r="Q5" s="229" t="s">
        <v>56</v>
      </c>
    </row>
    <row r="6" ht="16.5" customHeight="1" spans="1:17">
      <c r="A6" s="10">
        <v>1</v>
      </c>
      <c r="B6" s="221">
        <v>2</v>
      </c>
      <c r="C6" s="221">
        <v>3</v>
      </c>
      <c r="D6" s="221">
        <v>4</v>
      </c>
      <c r="E6" s="223">
        <v>5</v>
      </c>
      <c r="F6" s="224">
        <v>6</v>
      </c>
      <c r="G6" s="223">
        <v>7</v>
      </c>
      <c r="H6" s="224">
        <v>8</v>
      </c>
      <c r="I6" s="223">
        <v>9</v>
      </c>
      <c r="J6" s="223">
        <v>10</v>
      </c>
      <c r="K6" s="223">
        <v>11</v>
      </c>
      <c r="L6" s="223">
        <v>12</v>
      </c>
      <c r="M6" s="230">
        <v>13</v>
      </c>
      <c r="N6" s="231">
        <v>14</v>
      </c>
      <c r="O6" s="231">
        <v>15</v>
      </c>
      <c r="P6" s="231">
        <v>16</v>
      </c>
      <c r="Q6" s="231">
        <v>17</v>
      </c>
    </row>
    <row r="7" ht="19.5" customHeight="1" spans="1:17">
      <c r="A7" s="13" t="s">
        <v>57</v>
      </c>
      <c r="B7" s="13" t="s">
        <v>58</v>
      </c>
      <c r="C7" s="15">
        <v>223.681186</v>
      </c>
      <c r="D7" s="15">
        <v>103.681186</v>
      </c>
      <c r="E7" s="15">
        <v>103.681186</v>
      </c>
      <c r="F7" s="15">
        <v>120</v>
      </c>
      <c r="G7" s="15">
        <v>120</v>
      </c>
      <c r="H7" s="15">
        <v>223.681186</v>
      </c>
      <c r="I7" s="15"/>
      <c r="J7" s="15"/>
      <c r="K7" s="15"/>
      <c r="L7" s="15"/>
      <c r="M7" s="15"/>
      <c r="N7" s="15"/>
      <c r="O7" s="15"/>
      <c r="P7" s="15"/>
      <c r="Q7" s="15"/>
    </row>
    <row r="8" ht="19.5" customHeight="1" spans="1:17">
      <c r="A8" s="145" t="s">
        <v>59</v>
      </c>
      <c r="B8" s="145" t="s">
        <v>60</v>
      </c>
      <c r="C8" s="15">
        <v>223.681186</v>
      </c>
      <c r="D8" s="15">
        <v>103.681186</v>
      </c>
      <c r="E8" s="15">
        <v>103.681186</v>
      </c>
      <c r="F8" s="15">
        <v>120</v>
      </c>
      <c r="G8" s="15">
        <v>120</v>
      </c>
      <c r="H8" s="15">
        <v>223.681186</v>
      </c>
      <c r="I8" s="15"/>
      <c r="J8" s="15"/>
      <c r="K8" s="15"/>
      <c r="L8" s="15"/>
      <c r="M8" s="15"/>
      <c r="N8" s="15"/>
      <c r="O8" s="15"/>
      <c r="P8" s="15"/>
      <c r="Q8" s="15"/>
    </row>
    <row r="9" ht="19.5" customHeight="1" spans="1:17">
      <c r="A9" s="184" t="s">
        <v>61</v>
      </c>
      <c r="B9" s="184" t="s">
        <v>62</v>
      </c>
      <c r="C9" s="15">
        <v>223.681186</v>
      </c>
      <c r="D9" s="15">
        <v>103.681186</v>
      </c>
      <c r="E9" s="15">
        <v>103.681186</v>
      </c>
      <c r="F9" s="15">
        <v>120</v>
      </c>
      <c r="G9" s="15">
        <v>120</v>
      </c>
      <c r="H9" s="15">
        <v>223.681186</v>
      </c>
      <c r="I9" s="15"/>
      <c r="J9" s="15"/>
      <c r="K9" s="15"/>
      <c r="L9" s="15"/>
      <c r="M9" s="15"/>
      <c r="N9" s="15"/>
      <c r="O9" s="15"/>
      <c r="P9" s="15"/>
      <c r="Q9" s="15"/>
    </row>
    <row r="10" ht="19.5" customHeight="1" spans="1:17">
      <c r="A10" s="13" t="s">
        <v>63</v>
      </c>
      <c r="B10" s="13" t="s">
        <v>64</v>
      </c>
      <c r="C10" s="15">
        <v>14.945516</v>
      </c>
      <c r="D10" s="15">
        <v>14.945516</v>
      </c>
      <c r="E10" s="15">
        <v>14.945516</v>
      </c>
      <c r="F10" s="15"/>
      <c r="G10" s="15"/>
      <c r="H10" s="15">
        <v>14.945516</v>
      </c>
      <c r="I10" s="15"/>
      <c r="J10" s="15"/>
      <c r="K10" s="15"/>
      <c r="L10" s="15"/>
      <c r="M10" s="15"/>
      <c r="N10" s="15"/>
      <c r="O10" s="15"/>
      <c r="P10" s="15"/>
      <c r="Q10" s="15"/>
    </row>
    <row r="11" ht="19.5" customHeight="1" spans="1:17">
      <c r="A11" s="145" t="s">
        <v>65</v>
      </c>
      <c r="B11" s="145" t="s">
        <v>66</v>
      </c>
      <c r="C11" s="15">
        <v>14.413888</v>
      </c>
      <c r="D11" s="15">
        <v>14.413888</v>
      </c>
      <c r="E11" s="15">
        <v>14.413888</v>
      </c>
      <c r="F11" s="15"/>
      <c r="G11" s="15"/>
      <c r="H11" s="15">
        <v>14.413888</v>
      </c>
      <c r="I11" s="15"/>
      <c r="J11" s="15"/>
      <c r="K11" s="15"/>
      <c r="L11" s="15"/>
      <c r="M11" s="15"/>
      <c r="N11" s="15"/>
      <c r="O11" s="15"/>
      <c r="P11" s="15"/>
      <c r="Q11" s="15"/>
    </row>
    <row r="12" ht="19.5" customHeight="1" spans="1:17">
      <c r="A12" s="184" t="s">
        <v>67</v>
      </c>
      <c r="B12" s="184" t="s">
        <v>68</v>
      </c>
      <c r="C12" s="15">
        <v>0.366097</v>
      </c>
      <c r="D12" s="15">
        <v>0.366097</v>
      </c>
      <c r="E12" s="15">
        <v>0.366097</v>
      </c>
      <c r="F12" s="15"/>
      <c r="G12" s="15"/>
      <c r="H12" s="15">
        <v>0.366097</v>
      </c>
      <c r="I12" s="15"/>
      <c r="J12" s="15"/>
      <c r="K12" s="15"/>
      <c r="L12" s="15"/>
      <c r="M12" s="15"/>
      <c r="N12" s="15"/>
      <c r="O12" s="15"/>
      <c r="P12" s="15"/>
      <c r="Q12" s="15"/>
    </row>
    <row r="13" ht="19.5" customHeight="1" spans="1:17">
      <c r="A13" s="184" t="s">
        <v>69</v>
      </c>
      <c r="B13" s="184" t="s">
        <v>70</v>
      </c>
      <c r="C13" s="15">
        <v>14.047791</v>
      </c>
      <c r="D13" s="15">
        <v>14.047791</v>
      </c>
      <c r="E13" s="15">
        <v>14.047791</v>
      </c>
      <c r="F13" s="15"/>
      <c r="G13" s="15"/>
      <c r="H13" s="15">
        <v>14.047791</v>
      </c>
      <c r="I13" s="15"/>
      <c r="J13" s="15"/>
      <c r="K13" s="15"/>
      <c r="L13" s="15"/>
      <c r="M13" s="15"/>
      <c r="N13" s="15"/>
      <c r="O13" s="15"/>
      <c r="P13" s="15"/>
      <c r="Q13" s="15"/>
    </row>
    <row r="14" ht="19.5" customHeight="1" spans="1:17">
      <c r="A14" s="145" t="s">
        <v>71</v>
      </c>
      <c r="B14" s="145" t="s">
        <v>72</v>
      </c>
      <c r="C14" s="15">
        <v>0.531628</v>
      </c>
      <c r="D14" s="15">
        <v>0.531628</v>
      </c>
      <c r="E14" s="15">
        <v>0.531628</v>
      </c>
      <c r="F14" s="15"/>
      <c r="G14" s="15"/>
      <c r="H14" s="15">
        <v>0.531628</v>
      </c>
      <c r="I14" s="15"/>
      <c r="J14" s="15"/>
      <c r="K14" s="15"/>
      <c r="L14" s="15"/>
      <c r="M14" s="15"/>
      <c r="N14" s="15"/>
      <c r="O14" s="15"/>
      <c r="P14" s="15"/>
      <c r="Q14" s="15"/>
    </row>
    <row r="15" ht="19.5" customHeight="1" spans="1:17">
      <c r="A15" s="184" t="s">
        <v>73</v>
      </c>
      <c r="B15" s="184" t="s">
        <v>72</v>
      </c>
      <c r="C15" s="15">
        <v>0.531628</v>
      </c>
      <c r="D15" s="15">
        <v>0.531628</v>
      </c>
      <c r="E15" s="15">
        <v>0.531628</v>
      </c>
      <c r="F15" s="15"/>
      <c r="G15" s="15"/>
      <c r="H15" s="15">
        <v>0.531628</v>
      </c>
      <c r="I15" s="15"/>
      <c r="J15" s="15"/>
      <c r="K15" s="15"/>
      <c r="L15" s="15"/>
      <c r="M15" s="15"/>
      <c r="N15" s="15"/>
      <c r="O15" s="15"/>
      <c r="P15" s="15"/>
      <c r="Q15" s="15"/>
    </row>
    <row r="16" ht="19.5" customHeight="1" spans="1:17">
      <c r="A16" s="13" t="s">
        <v>74</v>
      </c>
      <c r="B16" s="13" t="s">
        <v>75</v>
      </c>
      <c r="C16" s="15">
        <v>5.707569</v>
      </c>
      <c r="D16" s="15">
        <v>5.707569</v>
      </c>
      <c r="E16" s="15">
        <v>5.707569</v>
      </c>
      <c r="F16" s="15"/>
      <c r="G16" s="15"/>
      <c r="H16" s="15">
        <v>5.707569</v>
      </c>
      <c r="I16" s="15"/>
      <c r="J16" s="15"/>
      <c r="K16" s="15"/>
      <c r="L16" s="15"/>
      <c r="M16" s="15"/>
      <c r="N16" s="15"/>
      <c r="O16" s="15"/>
      <c r="P16" s="15"/>
      <c r="Q16" s="15"/>
    </row>
    <row r="17" ht="19.5" customHeight="1" spans="1:17">
      <c r="A17" s="145" t="s">
        <v>76</v>
      </c>
      <c r="B17" s="145" t="s">
        <v>77</v>
      </c>
      <c r="C17" s="15">
        <v>5.707569</v>
      </c>
      <c r="D17" s="15">
        <v>5.707569</v>
      </c>
      <c r="E17" s="15">
        <v>5.707569</v>
      </c>
      <c r="F17" s="15"/>
      <c r="G17" s="15"/>
      <c r="H17" s="15">
        <v>5.707569</v>
      </c>
      <c r="I17" s="15"/>
      <c r="J17" s="15"/>
      <c r="K17" s="15"/>
      <c r="L17" s="15"/>
      <c r="M17" s="15"/>
      <c r="N17" s="15"/>
      <c r="O17" s="15"/>
      <c r="P17" s="15"/>
      <c r="Q17" s="15"/>
    </row>
    <row r="18" ht="19.5" customHeight="1" spans="1:17">
      <c r="A18" s="184" t="s">
        <v>78</v>
      </c>
      <c r="B18" s="184" t="s">
        <v>79</v>
      </c>
      <c r="C18" s="15">
        <v>5.164382</v>
      </c>
      <c r="D18" s="15">
        <v>5.164382</v>
      </c>
      <c r="E18" s="15">
        <v>5.164382</v>
      </c>
      <c r="F18" s="15"/>
      <c r="G18" s="15"/>
      <c r="H18" s="15">
        <v>5.164382</v>
      </c>
      <c r="I18" s="15"/>
      <c r="J18" s="15"/>
      <c r="K18" s="15"/>
      <c r="L18" s="15"/>
      <c r="M18" s="15"/>
      <c r="N18" s="15"/>
      <c r="O18" s="15"/>
      <c r="P18" s="15"/>
      <c r="Q18" s="15"/>
    </row>
    <row r="19" ht="19.5" customHeight="1" spans="1:17">
      <c r="A19" s="184" t="s">
        <v>80</v>
      </c>
      <c r="B19" s="184" t="s">
        <v>81</v>
      </c>
      <c r="C19" s="15">
        <v>0.543187</v>
      </c>
      <c r="D19" s="15">
        <v>0.543187</v>
      </c>
      <c r="E19" s="15">
        <v>0.543187</v>
      </c>
      <c r="F19" s="15"/>
      <c r="G19" s="15"/>
      <c r="H19" s="15">
        <v>0.543187</v>
      </c>
      <c r="I19" s="15"/>
      <c r="J19" s="15"/>
      <c r="K19" s="15"/>
      <c r="L19" s="15"/>
      <c r="M19" s="15"/>
      <c r="N19" s="15"/>
      <c r="O19" s="15"/>
      <c r="P19" s="15"/>
      <c r="Q19" s="15"/>
    </row>
    <row r="20" ht="19.5" customHeight="1" spans="1:17">
      <c r="A20" s="13" t="s">
        <v>82</v>
      </c>
      <c r="B20" s="13" t="s">
        <v>83</v>
      </c>
      <c r="C20" s="15">
        <v>11.227044</v>
      </c>
      <c r="D20" s="15">
        <v>11.227044</v>
      </c>
      <c r="E20" s="15">
        <v>11.227044</v>
      </c>
      <c r="F20" s="15"/>
      <c r="G20" s="15"/>
      <c r="H20" s="15">
        <v>11.227044</v>
      </c>
      <c r="I20" s="15"/>
      <c r="J20" s="15"/>
      <c r="K20" s="15"/>
      <c r="L20" s="15"/>
      <c r="M20" s="15"/>
      <c r="N20" s="15"/>
      <c r="O20" s="15"/>
      <c r="P20" s="15"/>
      <c r="Q20" s="15"/>
    </row>
    <row r="21" ht="19.5" customHeight="1" spans="1:17">
      <c r="A21" s="145" t="s">
        <v>84</v>
      </c>
      <c r="B21" s="145" t="s">
        <v>85</v>
      </c>
      <c r="C21" s="15">
        <v>11.227044</v>
      </c>
      <c r="D21" s="15">
        <v>11.227044</v>
      </c>
      <c r="E21" s="15">
        <v>11.227044</v>
      </c>
      <c r="F21" s="15"/>
      <c r="G21" s="15"/>
      <c r="H21" s="15">
        <v>11.227044</v>
      </c>
      <c r="I21" s="15"/>
      <c r="J21" s="15"/>
      <c r="K21" s="15"/>
      <c r="L21" s="15"/>
      <c r="M21" s="15"/>
      <c r="N21" s="15"/>
      <c r="O21" s="15"/>
      <c r="P21" s="15"/>
      <c r="Q21" s="15"/>
    </row>
    <row r="22" ht="19.5" customHeight="1" spans="1:17">
      <c r="A22" s="184" t="s">
        <v>86</v>
      </c>
      <c r="B22" s="184" t="s">
        <v>87</v>
      </c>
      <c r="C22" s="15">
        <v>11.227044</v>
      </c>
      <c r="D22" s="15">
        <v>11.227044</v>
      </c>
      <c r="E22" s="15">
        <v>11.227044</v>
      </c>
      <c r="F22" s="15"/>
      <c r="G22" s="15"/>
      <c r="H22" s="15">
        <v>11.227044</v>
      </c>
      <c r="I22" s="15"/>
      <c r="J22" s="15"/>
      <c r="K22" s="15"/>
      <c r="L22" s="15"/>
      <c r="M22" s="15"/>
      <c r="N22" s="15"/>
      <c r="O22" s="15"/>
      <c r="P22" s="15"/>
      <c r="Q22" s="15"/>
    </row>
    <row r="23" ht="17.25" customHeight="1" spans="1:17">
      <c r="A23" s="225" t="s">
        <v>88</v>
      </c>
      <c r="B23" s="226" t="s">
        <v>88</v>
      </c>
      <c r="C23" s="15">
        <v>255.561315</v>
      </c>
      <c r="D23" s="15">
        <v>135.561315</v>
      </c>
      <c r="E23" s="15">
        <v>135.561315</v>
      </c>
      <c r="F23" s="15">
        <v>120</v>
      </c>
      <c r="G23" s="15">
        <v>120</v>
      </c>
      <c r="H23" s="15">
        <v>255.561315</v>
      </c>
      <c r="I23" s="15"/>
      <c r="J23" s="15"/>
      <c r="K23" s="15"/>
      <c r="L23" s="15"/>
      <c r="M23" s="15"/>
      <c r="N23" s="15"/>
      <c r="O23" s="15"/>
      <c r="P23" s="15"/>
      <c r="Q23" s="15"/>
    </row>
  </sheetData>
  <mergeCells count="14">
    <mergeCell ref="A2:K2"/>
    <mergeCell ref="L2:Q2"/>
    <mergeCell ref="A3:N3"/>
    <mergeCell ref="D4:E4"/>
    <mergeCell ref="F4:G4"/>
    <mergeCell ref="L4:Q4"/>
    <mergeCell ref="A23:B23"/>
    <mergeCell ref="A4:A5"/>
    <mergeCell ref="B4:B5"/>
    <mergeCell ref="C4:C5"/>
    <mergeCell ref="H4:H5"/>
    <mergeCell ref="I4:I5"/>
    <mergeCell ref="J4:J5"/>
    <mergeCell ref="K4:K5"/>
  </mergeCells>
  <pageMargins left="0.75" right="0.75" top="1" bottom="1" header="0.5" footer="0.5"/>
  <pageSetup paperSize="9" fitToWidth="0" fitToHeight="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2"/>
  <sheetViews>
    <sheetView showZeros="0" workbookViewId="0">
      <selection activeCell="B12" sqref="B12"/>
    </sheetView>
  </sheetViews>
  <sheetFormatPr defaultColWidth="8.87962962962963" defaultRowHeight="14.25" customHeight="1" outlineLevelCol="3"/>
  <cols>
    <col min="1" max="1" width="49.287037037037" style="188" customWidth="1"/>
    <col min="2" max="2" width="38.8425925925926" style="188" customWidth="1"/>
    <col min="3" max="3" width="48.5740740740741" style="188" customWidth="1"/>
    <col min="4" max="4" width="36.4259259259259" style="188" customWidth="1"/>
    <col min="5" max="5" width="9.12962962962963" style="187" customWidth="1"/>
    <col min="6" max="256" width="9.12962962962963" style="187"/>
    <col min="257" max="16384" width="8.87962962962963" style="187"/>
  </cols>
  <sheetData>
    <row r="1" s="187" customFormat="1" customHeight="1" spans="1:4">
      <c r="A1" s="189"/>
      <c r="B1" s="189"/>
      <c r="C1" s="189"/>
      <c r="D1" s="190" t="s">
        <v>89</v>
      </c>
    </row>
    <row r="2" s="187" customFormat="1" ht="31.5" customHeight="1" spans="1:4">
      <c r="A2" s="191" t="s">
        <v>90</v>
      </c>
      <c r="B2" s="192"/>
      <c r="C2" s="192"/>
      <c r="D2" s="192"/>
    </row>
    <row r="3" s="187" customFormat="1" ht="17.25" customHeight="1" spans="1:4">
      <c r="A3" s="193" t="str">
        <f>'部门支出预算表01-03'!A3</f>
        <v>单位名称：曲靖市职业教育服务中心</v>
      </c>
      <c r="B3" s="194"/>
      <c r="C3" s="194"/>
      <c r="D3" s="195" t="s">
        <v>26</v>
      </c>
    </row>
    <row r="4" s="187" customFormat="1" ht="19.5" customHeight="1" spans="1:4">
      <c r="A4" s="196" t="s">
        <v>3</v>
      </c>
      <c r="B4" s="197"/>
      <c r="C4" s="196" t="s">
        <v>4</v>
      </c>
      <c r="D4" s="197"/>
    </row>
    <row r="5" s="187" customFormat="1" ht="21.75" customHeight="1" spans="1:4">
      <c r="A5" s="198" t="s">
        <v>5</v>
      </c>
      <c r="B5" s="199" t="s">
        <v>6</v>
      </c>
      <c r="C5" s="198" t="s">
        <v>91</v>
      </c>
      <c r="D5" s="199" t="s">
        <v>6</v>
      </c>
    </row>
    <row r="6" s="187" customFormat="1" ht="17.25" customHeight="1" spans="1:4">
      <c r="A6" s="200"/>
      <c r="B6" s="201"/>
      <c r="C6" s="200"/>
      <c r="D6" s="201"/>
    </row>
    <row r="7" s="187" customFormat="1" ht="17.25" customHeight="1" spans="1:4">
      <c r="A7" s="202" t="s">
        <v>92</v>
      </c>
      <c r="B7" s="203">
        <v>255.56</v>
      </c>
      <c r="C7" s="204" t="s">
        <v>93</v>
      </c>
      <c r="D7" s="205">
        <v>255.56</v>
      </c>
    </row>
    <row r="8" s="187" customFormat="1" ht="17.25" customHeight="1" spans="1:4">
      <c r="A8" s="206" t="s">
        <v>94</v>
      </c>
      <c r="B8" s="203">
        <v>255.56</v>
      </c>
      <c r="C8" s="204" t="s">
        <v>95</v>
      </c>
      <c r="D8" s="205"/>
    </row>
    <row r="9" s="187" customFormat="1" ht="17.25" customHeight="1" spans="1:4">
      <c r="A9" s="206" t="s">
        <v>96</v>
      </c>
      <c r="B9" s="203"/>
      <c r="C9" s="204" t="s">
        <v>97</v>
      </c>
      <c r="D9" s="205"/>
    </row>
    <row r="10" s="187" customFormat="1" ht="17.25" customHeight="1" spans="1:4">
      <c r="A10" s="206" t="s">
        <v>98</v>
      </c>
      <c r="B10" s="203"/>
      <c r="C10" s="204" t="s">
        <v>99</v>
      </c>
      <c r="D10" s="205"/>
    </row>
    <row r="11" s="187" customFormat="1" ht="17.25" customHeight="1" spans="1:4">
      <c r="A11" s="206" t="s">
        <v>100</v>
      </c>
      <c r="B11" s="203"/>
      <c r="C11" s="204" t="s">
        <v>101</v>
      </c>
      <c r="D11" s="205"/>
    </row>
    <row r="12" s="187" customFormat="1" ht="17.25" customHeight="1" spans="1:4">
      <c r="A12" s="206" t="s">
        <v>94</v>
      </c>
      <c r="B12" s="203"/>
      <c r="C12" s="204" t="s">
        <v>102</v>
      </c>
      <c r="D12" s="205">
        <v>223.68</v>
      </c>
    </row>
    <row r="13" s="187" customFormat="1" ht="17.25" customHeight="1" spans="1:4">
      <c r="A13" s="207" t="s">
        <v>96</v>
      </c>
      <c r="B13" s="205"/>
      <c r="C13" s="204" t="s">
        <v>103</v>
      </c>
      <c r="D13" s="205"/>
    </row>
    <row r="14" s="187" customFormat="1" ht="17.25" customHeight="1" spans="1:4">
      <c r="A14" s="207" t="s">
        <v>98</v>
      </c>
      <c r="B14" s="205"/>
      <c r="C14" s="204" t="s">
        <v>104</v>
      </c>
      <c r="D14" s="205"/>
    </row>
    <row r="15" s="187" customFormat="1" ht="17.25" customHeight="1" spans="1:4">
      <c r="A15" s="206"/>
      <c r="B15" s="205"/>
      <c r="C15" s="204" t="s">
        <v>105</v>
      </c>
      <c r="D15" s="205">
        <v>14.95</v>
      </c>
    </row>
    <row r="16" s="187" customFormat="1" ht="17.25" customHeight="1" spans="1:4">
      <c r="A16" s="206"/>
      <c r="B16" s="203"/>
      <c r="C16" s="204" t="s">
        <v>106</v>
      </c>
      <c r="D16" s="205">
        <v>5.71</v>
      </c>
    </row>
    <row r="17" s="187" customFormat="1" ht="17.25" customHeight="1" spans="1:4">
      <c r="A17" s="206"/>
      <c r="B17" s="208"/>
      <c r="C17" s="204" t="s">
        <v>107</v>
      </c>
      <c r="D17" s="205"/>
    </row>
    <row r="18" s="187" customFormat="1" ht="17.25" customHeight="1" spans="1:4">
      <c r="A18" s="207"/>
      <c r="B18" s="208"/>
      <c r="C18" s="204" t="s">
        <v>108</v>
      </c>
      <c r="D18" s="205"/>
    </row>
    <row r="19" s="187" customFormat="1" ht="17.25" customHeight="1" spans="1:4">
      <c r="A19" s="207"/>
      <c r="B19" s="209"/>
      <c r="C19" s="204" t="s">
        <v>109</v>
      </c>
      <c r="D19" s="205"/>
    </row>
    <row r="20" s="187" customFormat="1" ht="17.25" customHeight="1" spans="1:4">
      <c r="A20" s="209"/>
      <c r="B20" s="209"/>
      <c r="C20" s="204" t="s">
        <v>110</v>
      </c>
      <c r="D20" s="205"/>
    </row>
    <row r="21" s="187" customFormat="1" ht="17.25" customHeight="1" spans="1:4">
      <c r="A21" s="209"/>
      <c r="B21" s="209"/>
      <c r="C21" s="204" t="s">
        <v>111</v>
      </c>
      <c r="D21" s="205"/>
    </row>
    <row r="22" s="187" customFormat="1" ht="17.25" customHeight="1" spans="1:4">
      <c r="A22" s="209"/>
      <c r="B22" s="209"/>
      <c r="C22" s="204" t="s">
        <v>112</v>
      </c>
      <c r="D22" s="205"/>
    </row>
    <row r="23" s="187" customFormat="1" ht="17.25" customHeight="1" spans="1:4">
      <c r="A23" s="209"/>
      <c r="B23" s="209"/>
      <c r="C23" s="204" t="s">
        <v>113</v>
      </c>
      <c r="D23" s="205"/>
    </row>
    <row r="24" s="187" customFormat="1" ht="17.25" customHeight="1" spans="1:4">
      <c r="A24" s="209"/>
      <c r="B24" s="209"/>
      <c r="C24" s="204" t="s">
        <v>114</v>
      </c>
      <c r="D24" s="205"/>
    </row>
    <row r="25" s="187" customFormat="1" ht="17.25" customHeight="1" spans="1:4">
      <c r="A25" s="209"/>
      <c r="B25" s="209"/>
      <c r="C25" s="204" t="s">
        <v>115</v>
      </c>
      <c r="D25" s="205"/>
    </row>
    <row r="26" s="187" customFormat="1" ht="17.25" customHeight="1" spans="1:4">
      <c r="A26" s="209"/>
      <c r="B26" s="209"/>
      <c r="C26" s="204" t="s">
        <v>116</v>
      </c>
      <c r="D26" s="205">
        <v>11.23</v>
      </c>
    </row>
    <row r="27" s="187" customFormat="1" ht="17.25" customHeight="1" spans="1:4">
      <c r="A27" s="209"/>
      <c r="B27" s="209"/>
      <c r="C27" s="204" t="s">
        <v>117</v>
      </c>
      <c r="D27" s="205"/>
    </row>
    <row r="28" s="187" customFormat="1" ht="17.25" customHeight="1" spans="1:4">
      <c r="A28" s="209"/>
      <c r="B28" s="209"/>
      <c r="C28" s="204" t="s">
        <v>118</v>
      </c>
      <c r="D28" s="205"/>
    </row>
    <row r="29" s="187" customFormat="1" ht="17.25" customHeight="1" spans="1:4">
      <c r="A29" s="209"/>
      <c r="B29" s="209"/>
      <c r="C29" s="204" t="s">
        <v>119</v>
      </c>
      <c r="D29" s="205"/>
    </row>
    <row r="30" s="187" customFormat="1" ht="17.25" customHeight="1" spans="1:4">
      <c r="A30" s="209"/>
      <c r="B30" s="209"/>
      <c r="C30" s="204" t="s">
        <v>120</v>
      </c>
      <c r="D30" s="205"/>
    </row>
    <row r="31" s="187" customFormat="1" customHeight="1" spans="1:4">
      <c r="A31" s="210"/>
      <c r="B31" s="208"/>
      <c r="C31" s="207" t="s">
        <v>121</v>
      </c>
      <c r="D31" s="208"/>
    </row>
    <row r="32" s="187" customFormat="1" ht="17.25" customHeight="1" spans="1:4">
      <c r="A32" s="211" t="s">
        <v>122</v>
      </c>
      <c r="B32" s="212">
        <v>255.56</v>
      </c>
      <c r="C32" s="210" t="s">
        <v>23</v>
      </c>
      <c r="D32" s="213">
        <v>255.56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pageSetup paperSize="9" fitToWidth="0" fitToHeight="0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3"/>
  <sheetViews>
    <sheetView showZeros="0" workbookViewId="0">
      <selection activeCell="B20" sqref="B20"/>
    </sheetView>
  </sheetViews>
  <sheetFormatPr defaultColWidth="9.13888888888889" defaultRowHeight="14.25" customHeight="1" outlineLevelCol="6"/>
  <cols>
    <col min="1" max="1" width="20.1388888888889" customWidth="1"/>
    <col min="2" max="2" width="44" customWidth="1"/>
    <col min="3" max="3" width="24.287037037037" customWidth="1"/>
    <col min="4" max="4" width="16.5740740740741" customWidth="1"/>
    <col min="5" max="7" width="24.287037037037" customWidth="1"/>
  </cols>
  <sheetData>
    <row r="1" customHeight="1" spans="4:7">
      <c r="D1" s="179"/>
      <c r="F1" s="50"/>
      <c r="G1" s="39" t="s">
        <v>123</v>
      </c>
    </row>
    <row r="2" ht="39" customHeight="1" spans="1:7">
      <c r="A2" s="3" t="s">
        <v>124</v>
      </c>
      <c r="B2" s="3"/>
      <c r="C2" s="3"/>
      <c r="D2" s="3"/>
      <c r="E2" s="3"/>
      <c r="F2" s="3"/>
      <c r="G2" s="3"/>
    </row>
    <row r="3" ht="18" customHeight="1" spans="1:7">
      <c r="A3" s="4" t="str">
        <f>"单位名称："&amp;"曲靖市职业教育服务中心"</f>
        <v>单位名称：曲靖市职业教育服务中心</v>
      </c>
      <c r="F3" s="94"/>
      <c r="G3" s="271" t="s">
        <v>2</v>
      </c>
    </row>
    <row r="4" ht="20.25" customHeight="1" spans="1:7">
      <c r="A4" s="180" t="s">
        <v>125</v>
      </c>
      <c r="B4" s="181"/>
      <c r="C4" s="58" t="s">
        <v>29</v>
      </c>
      <c r="D4" s="182" t="s">
        <v>48</v>
      </c>
      <c r="E4" s="10"/>
      <c r="F4" s="10"/>
      <c r="G4" s="10" t="s">
        <v>49</v>
      </c>
    </row>
    <row r="5" ht="20.25" customHeight="1" spans="1:7">
      <c r="A5" s="183" t="s">
        <v>46</v>
      </c>
      <c r="B5" s="183" t="s">
        <v>47</v>
      </c>
      <c r="C5" s="10"/>
      <c r="D5" s="57" t="s">
        <v>31</v>
      </c>
      <c r="E5" s="57" t="s">
        <v>126</v>
      </c>
      <c r="F5" s="57" t="s">
        <v>127</v>
      </c>
      <c r="G5" s="10"/>
    </row>
    <row r="6" ht="13.5" customHeight="1" spans="1:7">
      <c r="A6" s="183" t="s">
        <v>128</v>
      </c>
      <c r="B6" s="183" t="s">
        <v>129</v>
      </c>
      <c r="C6" s="183" t="s">
        <v>130</v>
      </c>
      <c r="D6" s="101" t="s">
        <v>131</v>
      </c>
      <c r="E6" s="101" t="s">
        <v>132</v>
      </c>
      <c r="F6" s="101" t="s">
        <v>133</v>
      </c>
      <c r="G6" s="62">
        <v>7</v>
      </c>
    </row>
    <row r="7" ht="18" customHeight="1" spans="1:7">
      <c r="A7" s="13" t="s">
        <v>57</v>
      </c>
      <c r="B7" s="13" t="s">
        <v>58</v>
      </c>
      <c r="C7" s="15">
        <v>223.681186</v>
      </c>
      <c r="D7" s="15">
        <v>103.681186</v>
      </c>
      <c r="E7" s="15">
        <v>93.681196</v>
      </c>
      <c r="F7" s="15">
        <v>9.99999</v>
      </c>
      <c r="G7" s="15">
        <v>120</v>
      </c>
    </row>
    <row r="8" ht="18" customHeight="1" spans="1:7">
      <c r="A8" s="145" t="s">
        <v>59</v>
      </c>
      <c r="B8" s="145" t="s">
        <v>60</v>
      </c>
      <c r="C8" s="15">
        <v>223.681186</v>
      </c>
      <c r="D8" s="15">
        <v>103.681186</v>
      </c>
      <c r="E8" s="15">
        <v>93.681196</v>
      </c>
      <c r="F8" s="15">
        <v>9.99999</v>
      </c>
      <c r="G8" s="15">
        <v>120</v>
      </c>
    </row>
    <row r="9" ht="18" customHeight="1" spans="1:7">
      <c r="A9" s="184" t="s">
        <v>61</v>
      </c>
      <c r="B9" s="184" t="s">
        <v>62</v>
      </c>
      <c r="C9" s="15">
        <v>223.681186</v>
      </c>
      <c r="D9" s="15">
        <v>103.681186</v>
      </c>
      <c r="E9" s="15">
        <v>93.681196</v>
      </c>
      <c r="F9" s="15">
        <v>9.99999</v>
      </c>
      <c r="G9" s="15">
        <v>120</v>
      </c>
    </row>
    <row r="10" ht="18" customHeight="1" spans="1:7">
      <c r="A10" s="13" t="s">
        <v>63</v>
      </c>
      <c r="B10" s="13" t="s">
        <v>64</v>
      </c>
      <c r="C10" s="15">
        <v>14.945516</v>
      </c>
      <c r="D10" s="15">
        <v>14.945516</v>
      </c>
      <c r="E10" s="15">
        <v>14.579419</v>
      </c>
      <c r="F10" s="15">
        <v>0.366097</v>
      </c>
      <c r="G10" s="15"/>
    </row>
    <row r="11" ht="18" customHeight="1" spans="1:7">
      <c r="A11" s="145" t="s">
        <v>65</v>
      </c>
      <c r="B11" s="145" t="s">
        <v>66</v>
      </c>
      <c r="C11" s="15">
        <v>14.413888</v>
      </c>
      <c r="D11" s="15">
        <v>14.413888</v>
      </c>
      <c r="E11" s="15">
        <v>14.047791</v>
      </c>
      <c r="F11" s="15">
        <v>0.366097</v>
      </c>
      <c r="G11" s="15"/>
    </row>
    <row r="12" ht="18" customHeight="1" spans="1:7">
      <c r="A12" s="184" t="s">
        <v>67</v>
      </c>
      <c r="B12" s="184" t="s">
        <v>68</v>
      </c>
      <c r="C12" s="15">
        <v>0.366097</v>
      </c>
      <c r="D12" s="15">
        <v>0.366097</v>
      </c>
      <c r="E12" s="15"/>
      <c r="F12" s="15">
        <v>0.366097</v>
      </c>
      <c r="G12" s="15"/>
    </row>
    <row r="13" ht="18" customHeight="1" spans="1:7">
      <c r="A13" s="184" t="s">
        <v>69</v>
      </c>
      <c r="B13" s="184" t="s">
        <v>70</v>
      </c>
      <c r="C13" s="15">
        <v>14.047791</v>
      </c>
      <c r="D13" s="15">
        <v>14.047791</v>
      </c>
      <c r="E13" s="15">
        <v>14.047791</v>
      </c>
      <c r="F13" s="15"/>
      <c r="G13" s="15"/>
    </row>
    <row r="14" ht="18" customHeight="1" spans="1:7">
      <c r="A14" s="145" t="s">
        <v>71</v>
      </c>
      <c r="B14" s="145" t="s">
        <v>72</v>
      </c>
      <c r="C14" s="15">
        <v>0.531628</v>
      </c>
      <c r="D14" s="15">
        <v>0.531628</v>
      </c>
      <c r="E14" s="15">
        <v>0.531628</v>
      </c>
      <c r="F14" s="15"/>
      <c r="G14" s="15"/>
    </row>
    <row r="15" ht="18" customHeight="1" spans="1:7">
      <c r="A15" s="184" t="s">
        <v>73</v>
      </c>
      <c r="B15" s="184" t="s">
        <v>72</v>
      </c>
      <c r="C15" s="15">
        <v>0.531628</v>
      </c>
      <c r="D15" s="15">
        <v>0.531628</v>
      </c>
      <c r="E15" s="15">
        <v>0.531628</v>
      </c>
      <c r="F15" s="15"/>
      <c r="G15" s="15"/>
    </row>
    <row r="16" ht="18" customHeight="1" spans="1:7">
      <c r="A16" s="13" t="s">
        <v>74</v>
      </c>
      <c r="B16" s="13" t="s">
        <v>75</v>
      </c>
      <c r="C16" s="15">
        <v>5.707569</v>
      </c>
      <c r="D16" s="15">
        <v>5.707569</v>
      </c>
      <c r="E16" s="15">
        <v>5.707569</v>
      </c>
      <c r="F16" s="15"/>
      <c r="G16" s="15"/>
    </row>
    <row r="17" ht="18" customHeight="1" spans="1:7">
      <c r="A17" s="145" t="s">
        <v>76</v>
      </c>
      <c r="B17" s="145" t="s">
        <v>77</v>
      </c>
      <c r="C17" s="15">
        <v>5.707569</v>
      </c>
      <c r="D17" s="15">
        <v>5.707569</v>
      </c>
      <c r="E17" s="15">
        <v>5.707569</v>
      </c>
      <c r="F17" s="15"/>
      <c r="G17" s="15"/>
    </row>
    <row r="18" ht="18" customHeight="1" spans="1:7">
      <c r="A18" s="184" t="s">
        <v>78</v>
      </c>
      <c r="B18" s="184" t="s">
        <v>79</v>
      </c>
      <c r="C18" s="15">
        <v>5.164382</v>
      </c>
      <c r="D18" s="15">
        <v>5.164382</v>
      </c>
      <c r="E18" s="15">
        <v>5.164382</v>
      </c>
      <c r="F18" s="15"/>
      <c r="G18" s="15"/>
    </row>
    <row r="19" ht="18" customHeight="1" spans="1:7">
      <c r="A19" s="184" t="s">
        <v>80</v>
      </c>
      <c r="B19" s="184" t="s">
        <v>81</v>
      </c>
      <c r="C19" s="15">
        <v>0.543187</v>
      </c>
      <c r="D19" s="15">
        <v>0.543187</v>
      </c>
      <c r="E19" s="15">
        <v>0.543187</v>
      </c>
      <c r="F19" s="15"/>
      <c r="G19" s="15"/>
    </row>
    <row r="20" ht="18" customHeight="1" spans="1:7">
      <c r="A20" s="13" t="s">
        <v>82</v>
      </c>
      <c r="B20" s="13" t="s">
        <v>83</v>
      </c>
      <c r="C20" s="15">
        <v>11.227044</v>
      </c>
      <c r="D20" s="15">
        <v>11.227044</v>
      </c>
      <c r="E20" s="15">
        <v>11.227044</v>
      </c>
      <c r="F20" s="15"/>
      <c r="G20" s="15"/>
    </row>
    <row r="21" ht="18" customHeight="1" spans="1:7">
      <c r="A21" s="145" t="s">
        <v>84</v>
      </c>
      <c r="B21" s="145" t="s">
        <v>85</v>
      </c>
      <c r="C21" s="15">
        <v>11.227044</v>
      </c>
      <c r="D21" s="15">
        <v>11.227044</v>
      </c>
      <c r="E21" s="15">
        <v>11.227044</v>
      </c>
      <c r="F21" s="15"/>
      <c r="G21" s="15"/>
    </row>
    <row r="22" ht="18" customHeight="1" spans="1:7">
      <c r="A22" s="184" t="s">
        <v>86</v>
      </c>
      <c r="B22" s="184" t="s">
        <v>87</v>
      </c>
      <c r="C22" s="15">
        <v>11.227044</v>
      </c>
      <c r="D22" s="15">
        <v>11.227044</v>
      </c>
      <c r="E22" s="15">
        <v>11.227044</v>
      </c>
      <c r="F22" s="15"/>
      <c r="G22" s="15"/>
    </row>
    <row r="23" ht="18" customHeight="1" spans="1:7">
      <c r="A23" s="185" t="s">
        <v>88</v>
      </c>
      <c r="B23" s="186" t="s">
        <v>88</v>
      </c>
      <c r="C23" s="15">
        <v>255.561315</v>
      </c>
      <c r="D23" s="15">
        <v>135.561315</v>
      </c>
      <c r="E23" s="15">
        <v>125.195228</v>
      </c>
      <c r="F23" s="15">
        <v>10.366087</v>
      </c>
      <c r="G23" s="15">
        <v>120</v>
      </c>
    </row>
  </sheetData>
  <mergeCells count="7">
    <mergeCell ref="A2:G2"/>
    <mergeCell ref="A3:E3"/>
    <mergeCell ref="A4:B4"/>
    <mergeCell ref="D4:F4"/>
    <mergeCell ref="A23:B23"/>
    <mergeCell ref="C4:C5"/>
    <mergeCell ref="G4:G5"/>
  </mergeCells>
  <pageMargins left="0.75" right="0.75" top="1" bottom="1" header="0.5" footer="0.5"/>
  <pageSetup paperSize="9" fitToWidth="0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Z35"/>
  <sheetViews>
    <sheetView showGridLines="0" showZeros="0" zoomScale="80" zoomScaleNormal="80" workbookViewId="0">
      <selection activeCell="I19" sqref="I19"/>
    </sheetView>
  </sheetViews>
  <sheetFormatPr defaultColWidth="9.13888888888889" defaultRowHeight="14.25" customHeight="1"/>
  <cols>
    <col min="1" max="1" width="5.85185185185185" customWidth="1"/>
    <col min="2" max="2" width="7.13888888888889" customWidth="1"/>
    <col min="3" max="3" width="44" customWidth="1"/>
    <col min="4" max="4" width="29.5740740740741" customWidth="1"/>
    <col min="5" max="13" width="19.4259259259259" customWidth="1"/>
    <col min="14" max="14" width="7.57407407407407" customWidth="1"/>
    <col min="15" max="15" width="6.28703703703704" customWidth="1"/>
    <col min="16" max="16" width="20.9351851851852" customWidth="1"/>
    <col min="17" max="17" width="21.712962962963" customWidth="1"/>
    <col min="18" max="26" width="18.8518518518519" customWidth="1"/>
  </cols>
  <sheetData>
    <row r="1" ht="12" customHeight="1" spans="1:26">
      <c r="A1" s="158"/>
      <c r="D1" s="51"/>
      <c r="K1" s="51"/>
      <c r="L1" s="51"/>
      <c r="M1" s="51"/>
      <c r="Q1" s="51"/>
      <c r="W1" s="50"/>
      <c r="X1" s="50"/>
      <c r="Y1" s="50"/>
      <c r="Z1" s="49" t="s">
        <v>134</v>
      </c>
    </row>
    <row r="2" ht="39" customHeight="1" spans="1:26">
      <c r="A2" s="3" t="s">
        <v>135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19.5" customHeight="1" spans="1:26">
      <c r="A3" s="20" t="str">
        <f>"单位名称："&amp;"曲靖市职业教育服务中心"</f>
        <v>单位名称：曲靖市职业教育服务中心</v>
      </c>
      <c r="D3" s="51"/>
      <c r="K3" s="51"/>
      <c r="L3" s="51"/>
      <c r="M3" s="51"/>
      <c r="Q3" s="51"/>
      <c r="W3" s="94"/>
      <c r="X3" s="94"/>
      <c r="Y3" s="94"/>
      <c r="Z3" s="94" t="s">
        <v>2</v>
      </c>
    </row>
    <row r="4" ht="19.5" customHeight="1" spans="1:26">
      <c r="A4" s="159" t="s">
        <v>4</v>
      </c>
      <c r="B4" s="159"/>
      <c r="C4" s="159"/>
      <c r="D4" s="159"/>
      <c r="E4" s="159"/>
      <c r="F4" s="159"/>
      <c r="G4" s="159"/>
      <c r="H4" s="159"/>
      <c r="I4" s="159"/>
      <c r="J4" s="159"/>
      <c r="K4" s="159"/>
      <c r="L4" s="159"/>
      <c r="M4" s="159"/>
      <c r="N4" s="159" t="s">
        <v>4</v>
      </c>
      <c r="O4" s="159"/>
      <c r="P4" s="159"/>
      <c r="Q4" s="159"/>
      <c r="R4" s="159"/>
      <c r="S4" s="159"/>
      <c r="T4" s="159"/>
      <c r="U4" s="159"/>
      <c r="V4" s="159"/>
      <c r="W4" s="159"/>
      <c r="X4" s="159"/>
      <c r="Y4" s="159"/>
      <c r="Z4" s="159"/>
    </row>
    <row r="5" ht="21.75" customHeight="1" spans="1:26">
      <c r="A5" s="160" t="s">
        <v>136</v>
      </c>
      <c r="B5" s="161"/>
      <c r="C5" s="160"/>
      <c r="D5" s="159" t="s">
        <v>29</v>
      </c>
      <c r="E5" s="159" t="s">
        <v>32</v>
      </c>
      <c r="F5" s="159"/>
      <c r="G5" s="159"/>
      <c r="H5" s="159" t="s">
        <v>33</v>
      </c>
      <c r="I5" s="159"/>
      <c r="J5" s="159"/>
      <c r="K5" s="159" t="s">
        <v>34</v>
      </c>
      <c r="L5" s="159"/>
      <c r="M5" s="159"/>
      <c r="N5" s="160" t="s">
        <v>137</v>
      </c>
      <c r="O5" s="161"/>
      <c r="P5" s="160"/>
      <c r="Q5" s="159" t="s">
        <v>29</v>
      </c>
      <c r="R5" s="173" t="s">
        <v>32</v>
      </c>
      <c r="S5" s="174"/>
      <c r="T5" s="175"/>
      <c r="U5" s="173" t="s">
        <v>33</v>
      </c>
      <c r="V5" s="174"/>
      <c r="W5" s="159"/>
      <c r="X5" s="159" t="s">
        <v>34</v>
      </c>
      <c r="Y5" s="159"/>
      <c r="Z5" s="175"/>
    </row>
    <row r="6" ht="17.25" customHeight="1" spans="1:26">
      <c r="A6" s="162" t="s">
        <v>138</v>
      </c>
      <c r="B6" s="162" t="s">
        <v>139</v>
      </c>
      <c r="C6" s="162" t="s">
        <v>47</v>
      </c>
      <c r="D6" s="159"/>
      <c r="E6" s="159" t="s">
        <v>31</v>
      </c>
      <c r="F6" s="159" t="s">
        <v>48</v>
      </c>
      <c r="G6" s="159" t="s">
        <v>49</v>
      </c>
      <c r="H6" s="159" t="s">
        <v>31</v>
      </c>
      <c r="I6" s="159" t="s">
        <v>48</v>
      </c>
      <c r="J6" s="159" t="s">
        <v>49</v>
      </c>
      <c r="K6" s="159" t="s">
        <v>31</v>
      </c>
      <c r="L6" s="159" t="s">
        <v>48</v>
      </c>
      <c r="M6" s="159" t="s">
        <v>49</v>
      </c>
      <c r="N6" s="162" t="s">
        <v>138</v>
      </c>
      <c r="O6" s="162" t="s">
        <v>139</v>
      </c>
      <c r="P6" s="162" t="s">
        <v>47</v>
      </c>
      <c r="Q6" s="159"/>
      <c r="R6" s="159" t="s">
        <v>31</v>
      </c>
      <c r="S6" s="159" t="s">
        <v>48</v>
      </c>
      <c r="T6" s="159" t="s">
        <v>49</v>
      </c>
      <c r="U6" s="159" t="s">
        <v>31</v>
      </c>
      <c r="V6" s="159" t="s">
        <v>48</v>
      </c>
      <c r="W6" s="159" t="s">
        <v>49</v>
      </c>
      <c r="X6" s="159" t="s">
        <v>31</v>
      </c>
      <c r="Y6" s="159" t="s">
        <v>48</v>
      </c>
      <c r="Z6" s="176" t="s">
        <v>49</v>
      </c>
    </row>
    <row r="7" customHeight="1" spans="1:26">
      <c r="A7" s="163" t="s">
        <v>128</v>
      </c>
      <c r="B7" s="163" t="s">
        <v>129</v>
      </c>
      <c r="C7" s="163" t="s">
        <v>130</v>
      </c>
      <c r="D7" s="163" t="s">
        <v>131</v>
      </c>
      <c r="E7" s="164" t="s">
        <v>132</v>
      </c>
      <c r="F7" s="164" t="s">
        <v>133</v>
      </c>
      <c r="G7" s="164" t="s">
        <v>140</v>
      </c>
      <c r="H7" s="164" t="s">
        <v>141</v>
      </c>
      <c r="I7" s="164" t="s">
        <v>142</v>
      </c>
      <c r="J7" s="164" t="s">
        <v>143</v>
      </c>
      <c r="K7" s="164" t="s">
        <v>144</v>
      </c>
      <c r="L7" s="164" t="s">
        <v>145</v>
      </c>
      <c r="M7" s="164" t="s">
        <v>146</v>
      </c>
      <c r="N7" s="164" t="s">
        <v>147</v>
      </c>
      <c r="O7" s="164" t="s">
        <v>148</v>
      </c>
      <c r="P7" s="164" t="s">
        <v>149</v>
      </c>
      <c r="Q7" s="164" t="s">
        <v>150</v>
      </c>
      <c r="R7" s="164" t="s">
        <v>151</v>
      </c>
      <c r="S7" s="164" t="s">
        <v>152</v>
      </c>
      <c r="T7" s="164" t="s">
        <v>153</v>
      </c>
      <c r="U7" s="164" t="s">
        <v>154</v>
      </c>
      <c r="V7" s="164" t="s">
        <v>155</v>
      </c>
      <c r="W7" s="164" t="s">
        <v>156</v>
      </c>
      <c r="X7" s="164" t="s">
        <v>157</v>
      </c>
      <c r="Y7" s="177">
        <v>25</v>
      </c>
      <c r="Z7" s="178">
        <v>26</v>
      </c>
    </row>
    <row r="8" ht="17.25" customHeight="1" spans="1:26">
      <c r="A8" s="165" t="s">
        <v>158</v>
      </c>
      <c r="B8" s="165"/>
      <c r="C8" s="165" t="s">
        <v>159</v>
      </c>
      <c r="D8" s="15"/>
      <c r="E8" s="15"/>
      <c r="F8" s="15"/>
      <c r="G8" s="15"/>
      <c r="H8" s="15"/>
      <c r="I8" s="15"/>
      <c r="J8" s="15"/>
      <c r="K8" s="15"/>
      <c r="L8" s="15"/>
      <c r="M8" s="15"/>
      <c r="N8" s="13" t="s">
        <v>160</v>
      </c>
      <c r="O8" s="13"/>
      <c r="P8" s="170" t="s">
        <v>161</v>
      </c>
      <c r="Q8" s="15">
        <v>125.195228</v>
      </c>
      <c r="R8" s="15">
        <v>125.195228</v>
      </c>
      <c r="S8" s="15">
        <v>125.195228</v>
      </c>
      <c r="T8" s="15"/>
      <c r="U8" s="15"/>
      <c r="V8" s="15"/>
      <c r="W8" s="15"/>
      <c r="X8" s="15"/>
      <c r="Y8" s="15"/>
      <c r="Z8" s="15"/>
    </row>
    <row r="9" ht="17.25" customHeight="1" spans="1:26">
      <c r="A9" s="166"/>
      <c r="B9" s="166" t="s">
        <v>162</v>
      </c>
      <c r="C9" s="166" t="s">
        <v>163</v>
      </c>
      <c r="D9" s="15"/>
      <c r="E9" s="15"/>
      <c r="F9" s="15"/>
      <c r="G9" s="15"/>
      <c r="H9" s="15"/>
      <c r="I9" s="15"/>
      <c r="J9" s="15"/>
      <c r="K9" s="15"/>
      <c r="L9" s="15"/>
      <c r="M9" s="15"/>
      <c r="N9" s="145"/>
      <c r="O9" s="145" t="s">
        <v>162</v>
      </c>
      <c r="P9" s="171" t="s">
        <v>164</v>
      </c>
      <c r="Q9" s="15">
        <v>38.5428</v>
      </c>
      <c r="R9" s="15">
        <v>38.5428</v>
      </c>
      <c r="S9" s="15">
        <v>38.5428</v>
      </c>
      <c r="T9" s="15"/>
      <c r="U9" s="15"/>
      <c r="V9" s="15"/>
      <c r="W9" s="15"/>
      <c r="X9" s="15"/>
      <c r="Y9" s="15"/>
      <c r="Z9" s="15"/>
    </row>
    <row r="10" ht="17.25" customHeight="1" spans="1:26">
      <c r="A10" s="165" t="s">
        <v>165</v>
      </c>
      <c r="B10" s="165"/>
      <c r="C10" s="165" t="s">
        <v>166</v>
      </c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45"/>
      <c r="O10" s="145" t="s">
        <v>167</v>
      </c>
      <c r="P10" s="171" t="s">
        <v>168</v>
      </c>
      <c r="Q10" s="15">
        <v>2.684496</v>
      </c>
      <c r="R10" s="15">
        <v>2.684496</v>
      </c>
      <c r="S10" s="15">
        <v>2.684496</v>
      </c>
      <c r="T10" s="15"/>
      <c r="U10" s="15"/>
      <c r="V10" s="15"/>
      <c r="W10" s="15"/>
      <c r="X10" s="15"/>
      <c r="Y10" s="15"/>
      <c r="Z10" s="15"/>
    </row>
    <row r="11" ht="17.25" customHeight="1" spans="1:26">
      <c r="A11" s="166"/>
      <c r="B11" s="166" t="s">
        <v>162</v>
      </c>
      <c r="C11" s="166" t="s">
        <v>169</v>
      </c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45"/>
      <c r="O11" s="145" t="s">
        <v>170</v>
      </c>
      <c r="P11" s="171" t="s">
        <v>171</v>
      </c>
      <c r="Q11" s="15"/>
      <c r="R11" s="15"/>
      <c r="S11" s="15"/>
      <c r="T11" s="15"/>
      <c r="U11" s="15"/>
      <c r="V11" s="15"/>
      <c r="W11" s="15"/>
      <c r="X11" s="15"/>
      <c r="Y11" s="15"/>
      <c r="Z11" s="15"/>
    </row>
    <row r="12" ht="17.25" customHeight="1" spans="1:26">
      <c r="A12" s="166"/>
      <c r="B12" s="166" t="s">
        <v>167</v>
      </c>
      <c r="C12" s="166" t="s">
        <v>172</v>
      </c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45"/>
      <c r="O12" s="145" t="s">
        <v>173</v>
      </c>
      <c r="P12" s="171" t="s">
        <v>174</v>
      </c>
      <c r="Q12" s="15">
        <v>52.4539</v>
      </c>
      <c r="R12" s="15">
        <v>52.4539</v>
      </c>
      <c r="S12" s="15">
        <v>52.4539</v>
      </c>
      <c r="T12" s="15"/>
      <c r="U12" s="15"/>
      <c r="V12" s="15"/>
      <c r="W12" s="15"/>
      <c r="X12" s="15"/>
      <c r="Y12" s="15"/>
      <c r="Z12" s="15"/>
    </row>
    <row r="13" ht="17.25" customHeight="1" spans="1:26">
      <c r="A13" s="166"/>
      <c r="B13" s="166" t="s">
        <v>170</v>
      </c>
      <c r="C13" s="166" t="s">
        <v>175</v>
      </c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45"/>
      <c r="O13" s="145" t="s">
        <v>176</v>
      </c>
      <c r="P13" s="171" t="s">
        <v>177</v>
      </c>
      <c r="Q13" s="15">
        <v>14.047791</v>
      </c>
      <c r="R13" s="15">
        <v>14.047791</v>
      </c>
      <c r="S13" s="15">
        <v>14.047791</v>
      </c>
      <c r="T13" s="15"/>
      <c r="U13" s="15"/>
      <c r="V13" s="15"/>
      <c r="W13" s="15"/>
      <c r="X13" s="15"/>
      <c r="Y13" s="15"/>
      <c r="Z13" s="15"/>
    </row>
    <row r="14" ht="17.25" customHeight="1" spans="1:26">
      <c r="A14" s="165" t="s">
        <v>178</v>
      </c>
      <c r="B14" s="165"/>
      <c r="C14" s="165" t="s">
        <v>179</v>
      </c>
      <c r="D14" s="15">
        <v>255.561315</v>
      </c>
      <c r="E14" s="15">
        <v>255.561315</v>
      </c>
      <c r="F14" s="15">
        <v>135.561315</v>
      </c>
      <c r="G14" s="15">
        <v>120</v>
      </c>
      <c r="H14" s="15"/>
      <c r="I14" s="15"/>
      <c r="J14" s="15"/>
      <c r="K14" s="15"/>
      <c r="L14" s="15"/>
      <c r="M14" s="15"/>
      <c r="N14" s="145"/>
      <c r="O14" s="145" t="s">
        <v>180</v>
      </c>
      <c r="P14" s="171" t="s">
        <v>181</v>
      </c>
      <c r="Q14" s="15"/>
      <c r="R14" s="15"/>
      <c r="S14" s="15"/>
      <c r="T14" s="15"/>
      <c r="U14" s="15"/>
      <c r="V14" s="15"/>
      <c r="W14" s="15"/>
      <c r="X14" s="15"/>
      <c r="Y14" s="15"/>
      <c r="Z14" s="15"/>
    </row>
    <row r="15" ht="17.25" customHeight="1" spans="1:26">
      <c r="A15" s="166"/>
      <c r="B15" s="166" t="s">
        <v>162</v>
      </c>
      <c r="C15" s="166" t="s">
        <v>161</v>
      </c>
      <c r="D15" s="15">
        <v>125.195228</v>
      </c>
      <c r="E15" s="15">
        <v>125.195228</v>
      </c>
      <c r="F15" s="15">
        <v>125.195228</v>
      </c>
      <c r="G15" s="15"/>
      <c r="H15" s="15"/>
      <c r="I15" s="15"/>
      <c r="J15" s="15"/>
      <c r="K15" s="15"/>
      <c r="L15" s="15"/>
      <c r="M15" s="15"/>
      <c r="N15" s="145"/>
      <c r="O15" s="145" t="s">
        <v>143</v>
      </c>
      <c r="P15" s="171" t="s">
        <v>182</v>
      </c>
      <c r="Q15" s="15">
        <v>5.164382</v>
      </c>
      <c r="R15" s="15">
        <v>5.164382</v>
      </c>
      <c r="S15" s="15">
        <v>5.164382</v>
      </c>
      <c r="T15" s="15"/>
      <c r="U15" s="15"/>
      <c r="V15" s="15"/>
      <c r="W15" s="15"/>
      <c r="X15" s="15"/>
      <c r="Y15" s="15"/>
      <c r="Z15" s="15"/>
    </row>
    <row r="16" ht="17.25" customHeight="1" spans="1:26">
      <c r="A16" s="166"/>
      <c r="B16" s="166" t="s">
        <v>167</v>
      </c>
      <c r="C16" s="166" t="s">
        <v>183</v>
      </c>
      <c r="D16" s="15">
        <v>130.366087</v>
      </c>
      <c r="E16" s="15">
        <v>130.366087</v>
      </c>
      <c r="F16" s="15">
        <v>10.366087</v>
      </c>
      <c r="G16" s="15">
        <v>120</v>
      </c>
      <c r="H16" s="15"/>
      <c r="I16" s="15"/>
      <c r="J16" s="15"/>
      <c r="K16" s="15"/>
      <c r="L16" s="15"/>
      <c r="M16" s="15"/>
      <c r="N16" s="145"/>
      <c r="O16" s="145" t="s">
        <v>144</v>
      </c>
      <c r="P16" s="171" t="s">
        <v>184</v>
      </c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ht="17.25" customHeight="1" spans="1:26">
      <c r="A17" s="165" t="s">
        <v>185</v>
      </c>
      <c r="B17" s="165"/>
      <c r="C17" s="165" t="s">
        <v>186</v>
      </c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45"/>
      <c r="O17" s="145" t="s">
        <v>145</v>
      </c>
      <c r="P17" s="171" t="s">
        <v>187</v>
      </c>
      <c r="Q17" s="15">
        <v>1.074815</v>
      </c>
      <c r="R17" s="15">
        <v>1.074815</v>
      </c>
      <c r="S17" s="15">
        <v>1.074815</v>
      </c>
      <c r="T17" s="15"/>
      <c r="U17" s="15"/>
      <c r="V17" s="15"/>
      <c r="W17" s="15"/>
      <c r="X17" s="15"/>
      <c r="Y17" s="15"/>
      <c r="Z17" s="15"/>
    </row>
    <row r="18" ht="17.25" customHeight="1" spans="1:26">
      <c r="A18" s="166"/>
      <c r="B18" s="166" t="s">
        <v>162</v>
      </c>
      <c r="C18" s="166" t="s">
        <v>188</v>
      </c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45"/>
      <c r="O18" s="145" t="s">
        <v>146</v>
      </c>
      <c r="P18" s="171" t="s">
        <v>87</v>
      </c>
      <c r="Q18" s="15">
        <v>11.227044</v>
      </c>
      <c r="R18" s="15">
        <v>11.227044</v>
      </c>
      <c r="S18" s="15">
        <v>11.227044</v>
      </c>
      <c r="T18" s="15"/>
      <c r="U18" s="15"/>
      <c r="V18" s="15"/>
      <c r="W18" s="15"/>
      <c r="X18" s="15"/>
      <c r="Y18" s="15"/>
      <c r="Z18" s="15"/>
    </row>
    <row r="19" ht="17.25" customHeight="1" spans="1:26">
      <c r="A19" s="166"/>
      <c r="B19" s="166" t="s">
        <v>189</v>
      </c>
      <c r="C19" s="166" t="s">
        <v>190</v>
      </c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3" t="s">
        <v>191</v>
      </c>
      <c r="O19" s="13"/>
      <c r="P19" s="170" t="s">
        <v>183</v>
      </c>
      <c r="Q19" s="15">
        <v>130.366087</v>
      </c>
      <c r="R19" s="15">
        <v>130.366087</v>
      </c>
      <c r="S19" s="15">
        <v>10.366087</v>
      </c>
      <c r="T19" s="15">
        <v>120</v>
      </c>
      <c r="U19" s="15"/>
      <c r="V19" s="15"/>
      <c r="W19" s="15"/>
      <c r="X19" s="15"/>
      <c r="Y19" s="15"/>
      <c r="Z19" s="15"/>
    </row>
    <row r="20" ht="17.25" customHeight="1" spans="1:26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45"/>
      <c r="O20" s="145" t="s">
        <v>162</v>
      </c>
      <c r="P20" s="171" t="s">
        <v>192</v>
      </c>
      <c r="Q20" s="15">
        <v>21.219398</v>
      </c>
      <c r="R20" s="15">
        <v>21.219398</v>
      </c>
      <c r="S20" s="15">
        <v>6.219398</v>
      </c>
      <c r="T20" s="15">
        <v>15</v>
      </c>
      <c r="U20" s="15"/>
      <c r="V20" s="15"/>
      <c r="W20" s="15"/>
      <c r="X20" s="15"/>
      <c r="Y20" s="15"/>
      <c r="Z20" s="15"/>
    </row>
    <row r="21" ht="17.25" customHeight="1" spans="1:26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45"/>
      <c r="O21" s="145" t="s">
        <v>193</v>
      </c>
      <c r="P21" s="171" t="s">
        <v>194</v>
      </c>
      <c r="Q21" s="15">
        <v>15</v>
      </c>
      <c r="R21" s="15">
        <v>15</v>
      </c>
      <c r="S21" s="15"/>
      <c r="T21" s="15">
        <v>15</v>
      </c>
      <c r="U21" s="15"/>
      <c r="V21" s="15"/>
      <c r="W21" s="15"/>
      <c r="X21" s="15"/>
      <c r="Y21" s="15"/>
      <c r="Z21" s="15"/>
    </row>
    <row r="22" ht="17.25" customHeight="1" spans="1:26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45"/>
      <c r="O22" s="145" t="s">
        <v>146</v>
      </c>
      <c r="P22" s="171" t="s">
        <v>195</v>
      </c>
      <c r="Q22" s="15">
        <v>3.8</v>
      </c>
      <c r="R22" s="15">
        <v>3.8</v>
      </c>
      <c r="S22" s="15"/>
      <c r="T22" s="15">
        <v>3.8</v>
      </c>
      <c r="U22" s="15"/>
      <c r="V22" s="15"/>
      <c r="W22" s="15"/>
      <c r="X22" s="15"/>
      <c r="Y22" s="15"/>
      <c r="Z22" s="15"/>
    </row>
    <row r="23" ht="17.25" customHeight="1" spans="1:26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45"/>
      <c r="O23" s="145" t="s">
        <v>148</v>
      </c>
      <c r="P23" s="171" t="s">
        <v>172</v>
      </c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ht="17.25" customHeight="1" spans="1:26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45"/>
      <c r="O24" s="145" t="s">
        <v>149</v>
      </c>
      <c r="P24" s="171" t="s">
        <v>175</v>
      </c>
      <c r="Q24" s="15">
        <v>0.616572</v>
      </c>
      <c r="R24" s="15">
        <v>0.616572</v>
      </c>
      <c r="S24" s="15">
        <v>0.616572</v>
      </c>
      <c r="T24" s="15"/>
      <c r="U24" s="15"/>
      <c r="V24" s="15"/>
      <c r="W24" s="15"/>
      <c r="X24" s="15"/>
      <c r="Y24" s="15"/>
      <c r="Z24" s="15"/>
    </row>
    <row r="25" ht="17.25" customHeight="1" spans="1:26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45"/>
      <c r="O25" s="145" t="s">
        <v>196</v>
      </c>
      <c r="P25" s="171" t="s">
        <v>197</v>
      </c>
      <c r="Q25" s="15">
        <v>70</v>
      </c>
      <c r="R25" s="15">
        <v>70</v>
      </c>
      <c r="S25" s="15"/>
      <c r="T25" s="15">
        <v>70</v>
      </c>
      <c r="U25" s="15"/>
      <c r="V25" s="15"/>
      <c r="W25" s="15"/>
      <c r="X25" s="15"/>
      <c r="Y25" s="15"/>
      <c r="Z25" s="15"/>
    </row>
    <row r="26" ht="17.25" customHeight="1" spans="1:26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45"/>
      <c r="O26" s="145" t="s">
        <v>198</v>
      </c>
      <c r="P26" s="171" t="s">
        <v>199</v>
      </c>
      <c r="Q26" s="15">
        <v>1.675341</v>
      </c>
      <c r="R26" s="15">
        <v>1.675341</v>
      </c>
      <c r="S26" s="15">
        <v>1.675341</v>
      </c>
      <c r="T26" s="15"/>
      <c r="U26" s="15"/>
      <c r="V26" s="15"/>
      <c r="W26" s="15"/>
      <c r="X26" s="15"/>
      <c r="Y26" s="15"/>
      <c r="Z26" s="15"/>
    </row>
    <row r="27" ht="17.25" customHeight="1" spans="1:26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45"/>
      <c r="O27" s="145" t="s">
        <v>200</v>
      </c>
      <c r="P27" s="171" t="s">
        <v>201</v>
      </c>
      <c r="Q27" s="15">
        <v>1.854776</v>
      </c>
      <c r="R27" s="15">
        <v>1.854776</v>
      </c>
      <c r="S27" s="15">
        <v>1.854776</v>
      </c>
      <c r="T27" s="15"/>
      <c r="U27" s="15"/>
      <c r="V27" s="15"/>
      <c r="W27" s="15"/>
      <c r="X27" s="15"/>
      <c r="Y27" s="15"/>
      <c r="Z27" s="15"/>
    </row>
    <row r="28" ht="17.25" customHeight="1" spans="1:26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45"/>
      <c r="O28" s="145" t="s">
        <v>202</v>
      </c>
      <c r="P28" s="171" t="s">
        <v>203</v>
      </c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ht="17.25" customHeight="1" spans="1:26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45"/>
      <c r="O29" s="145" t="s">
        <v>204</v>
      </c>
      <c r="P29" s="171" t="s">
        <v>205</v>
      </c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ht="17.25" customHeight="1" spans="1:26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45"/>
      <c r="O30" s="145" t="s">
        <v>206</v>
      </c>
      <c r="P30" s="171" t="s">
        <v>207</v>
      </c>
      <c r="Q30" s="15">
        <v>16.2</v>
      </c>
      <c r="R30" s="15">
        <v>16.2</v>
      </c>
      <c r="S30" s="15"/>
      <c r="T30" s="15">
        <v>16.2</v>
      </c>
      <c r="U30" s="15"/>
      <c r="V30" s="15"/>
      <c r="W30" s="15"/>
      <c r="X30" s="15"/>
      <c r="Y30" s="15"/>
      <c r="Z30" s="15"/>
    </row>
    <row r="31" ht="17.25" customHeight="1" spans="1:26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 t="s">
        <v>208</v>
      </c>
      <c r="O31" s="13"/>
      <c r="P31" s="170" t="s">
        <v>186</v>
      </c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ht="17.25" customHeight="1" spans="1:26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45"/>
      <c r="O32" s="145" t="s">
        <v>167</v>
      </c>
      <c r="P32" s="171" t="s">
        <v>209</v>
      </c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ht="17.25" customHeight="1" spans="1:26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45"/>
      <c r="O33" s="145" t="s">
        <v>189</v>
      </c>
      <c r="P33" s="171" t="s">
        <v>210</v>
      </c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ht="17.25" customHeight="1" spans="1:26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45"/>
      <c r="O34" s="145" t="s">
        <v>173</v>
      </c>
      <c r="P34" s="171" t="s">
        <v>211</v>
      </c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ht="20.25" customHeight="1" spans="1:26">
      <c r="A35" s="167" t="s">
        <v>23</v>
      </c>
      <c r="B35" s="168"/>
      <c r="C35" s="169"/>
      <c r="D35" s="15">
        <v>255.561315</v>
      </c>
      <c r="E35" s="15">
        <v>255.561315</v>
      </c>
      <c r="F35" s="15">
        <v>135.561315</v>
      </c>
      <c r="G35" s="15">
        <v>120</v>
      </c>
      <c r="H35" s="15"/>
      <c r="I35" s="15"/>
      <c r="J35" s="15"/>
      <c r="K35" s="15"/>
      <c r="L35" s="15"/>
      <c r="M35" s="15"/>
      <c r="N35" s="172" t="s">
        <v>23</v>
      </c>
      <c r="O35" s="172"/>
      <c r="P35" s="172"/>
      <c r="Q35" s="15">
        <v>255.561315</v>
      </c>
      <c r="R35" s="15">
        <v>255.561315</v>
      </c>
      <c r="S35" s="15">
        <v>135.561315</v>
      </c>
      <c r="T35" s="15">
        <v>120</v>
      </c>
      <c r="U35" s="15"/>
      <c r="V35" s="15"/>
      <c r="W35" s="15"/>
      <c r="X35" s="15"/>
      <c r="Y35" s="15"/>
      <c r="Z35" s="15"/>
    </row>
  </sheetData>
  <mergeCells count="18">
    <mergeCell ref="A2:K2"/>
    <mergeCell ref="L2:V2"/>
    <mergeCell ref="W2:Z2"/>
    <mergeCell ref="A3:C3"/>
    <mergeCell ref="A4:M4"/>
    <mergeCell ref="N4:Z4"/>
    <mergeCell ref="A5:C5"/>
    <mergeCell ref="E5:G5"/>
    <mergeCell ref="H5:J5"/>
    <mergeCell ref="K5:M5"/>
    <mergeCell ref="N5:P5"/>
    <mergeCell ref="R5:T5"/>
    <mergeCell ref="U5:W5"/>
    <mergeCell ref="X5:Z5"/>
    <mergeCell ref="A35:C35"/>
    <mergeCell ref="N35:P35"/>
    <mergeCell ref="D5:D6"/>
    <mergeCell ref="Q5:Q6"/>
  </mergeCells>
  <pageMargins left="0.75" right="0.75" top="1" bottom="1" header="0.5" footer="0.5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8"/>
  <sheetViews>
    <sheetView showZeros="0" workbookViewId="0">
      <selection activeCell="B13" sqref="B13"/>
    </sheetView>
  </sheetViews>
  <sheetFormatPr defaultColWidth="9.13888888888889" defaultRowHeight="14.25" customHeight="1" outlineLevelRow="7" outlineLevelCol="5"/>
  <cols>
    <col min="1" max="2" width="27.4259259259259" customWidth="1"/>
    <col min="3" max="3" width="17.287037037037" customWidth="1"/>
    <col min="4" max="5" width="26.287037037037" customWidth="1"/>
    <col min="6" max="6" width="18.712962962963" customWidth="1"/>
  </cols>
  <sheetData>
    <row r="1" customHeight="1" spans="1:6">
      <c r="A1" s="154"/>
      <c r="B1" s="154"/>
      <c r="C1" s="63"/>
      <c r="F1" s="155" t="s">
        <v>212</v>
      </c>
    </row>
    <row r="2" ht="25.5" customHeight="1" spans="1:6">
      <c r="A2" s="3" t="s">
        <v>213</v>
      </c>
      <c r="B2" s="3"/>
      <c r="C2" s="3"/>
      <c r="D2" s="3"/>
      <c r="E2" s="3"/>
      <c r="F2" s="3"/>
    </row>
    <row r="3" ht="15.75" customHeight="1" spans="1:6">
      <c r="A3" s="4" t="str">
        <f>"单位名称："&amp;"曲靖市职业教育服务中心"</f>
        <v>单位名称：曲靖市职业教育服务中心</v>
      </c>
      <c r="B3" s="154"/>
      <c r="C3" s="63"/>
      <c r="F3" s="272" t="s">
        <v>2</v>
      </c>
    </row>
    <row r="4" ht="19.5" customHeight="1" spans="1:6">
      <c r="A4" s="9" t="s">
        <v>214</v>
      </c>
      <c r="B4" s="10" t="s">
        <v>215</v>
      </c>
      <c r="C4" s="10" t="s">
        <v>216</v>
      </c>
      <c r="D4" s="10"/>
      <c r="E4" s="10"/>
      <c r="F4" s="10" t="s">
        <v>217</v>
      </c>
    </row>
    <row r="5" ht="19.5" customHeight="1" spans="1:6">
      <c r="A5" s="9"/>
      <c r="B5" s="10"/>
      <c r="C5" s="57" t="s">
        <v>31</v>
      </c>
      <c r="D5" s="57" t="s">
        <v>218</v>
      </c>
      <c r="E5" s="57" t="s">
        <v>219</v>
      </c>
      <c r="F5" s="10"/>
    </row>
    <row r="6" ht="18.75" customHeight="1" spans="1:6">
      <c r="A6" s="156">
        <v>1</v>
      </c>
      <c r="B6" s="156">
        <v>2</v>
      </c>
      <c r="C6" s="157">
        <v>3</v>
      </c>
      <c r="D6" s="156">
        <v>4</v>
      </c>
      <c r="E6" s="156">
        <v>5</v>
      </c>
      <c r="F6" s="156">
        <v>6</v>
      </c>
    </row>
    <row r="7" ht="18.75" customHeight="1" spans="1:6">
      <c r="A7" s="15"/>
      <c r="B7" s="15"/>
      <c r="C7" s="15"/>
      <c r="D7" s="15"/>
      <c r="E7" s="15"/>
      <c r="F7" s="15"/>
    </row>
    <row r="8" customHeight="1" spans="1:1">
      <c r="A8" t="s">
        <v>220</v>
      </c>
    </row>
  </sheetData>
  <mergeCells count="6">
    <mergeCell ref="A2:F2"/>
    <mergeCell ref="A3:D3"/>
    <mergeCell ref="C4:E4"/>
    <mergeCell ref="A4:A5"/>
    <mergeCell ref="B4:B5"/>
    <mergeCell ref="F4:F5"/>
  </mergeCells>
  <pageMargins left="0.75" right="0.75" top="1" bottom="1" header="0.5" footer="0.5"/>
  <pageSetup paperSize="9" fitToWidth="0" fitToHeight="0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Z29"/>
  <sheetViews>
    <sheetView showZeros="0" topLeftCell="A13" workbookViewId="0">
      <selection activeCell="A2" sqref="A2:Z2"/>
    </sheetView>
  </sheetViews>
  <sheetFormatPr defaultColWidth="9.13888888888889" defaultRowHeight="14.25" customHeight="1"/>
  <cols>
    <col min="1" max="1" width="32.8518518518519" customWidth="1"/>
    <col min="2" max="2" width="20.712962962963" customWidth="1"/>
    <col min="3" max="3" width="31.287037037037" customWidth="1"/>
    <col min="4" max="4" width="10.1388888888889" customWidth="1"/>
    <col min="5" max="5" width="17.5740740740741" customWidth="1"/>
    <col min="6" max="6" width="10.287037037037" customWidth="1"/>
    <col min="7" max="7" width="23" customWidth="1"/>
    <col min="8" max="8" width="10.7037037037037" customWidth="1"/>
    <col min="9" max="9" width="11" customWidth="1"/>
    <col min="10" max="10" width="15.4259259259259" customWidth="1"/>
    <col min="11" max="11" width="10.7037037037037" customWidth="1"/>
    <col min="12" max="13" width="11.1388888888889" customWidth="1"/>
    <col min="15" max="15" width="11.1388888888889" customWidth="1"/>
    <col min="16" max="16" width="11.8518518518519" customWidth="1"/>
    <col min="20" max="20" width="12.1388888888889" customWidth="1"/>
    <col min="21" max="23" width="12.287037037037" customWidth="1"/>
    <col min="24" max="24" width="12.7037037037037" customWidth="1"/>
    <col min="25" max="26" width="11.1388888888889" customWidth="1"/>
  </cols>
  <sheetData>
    <row r="1" ht="16.5" customHeight="1" spans="2:26">
      <c r="B1" s="134"/>
      <c r="D1" s="135"/>
      <c r="E1" s="135"/>
      <c r="F1" s="135"/>
      <c r="G1" s="135"/>
      <c r="H1" s="136"/>
      <c r="I1" s="136"/>
      <c r="K1" s="136"/>
      <c r="L1" s="136"/>
      <c r="M1" s="136"/>
      <c r="P1" s="136"/>
      <c r="T1" s="136"/>
      <c r="X1" s="134"/>
      <c r="Z1" s="49" t="s">
        <v>221</v>
      </c>
    </row>
    <row r="2" ht="26.25" customHeight="1" spans="1:26">
      <c r="A2" s="3" t="s">
        <v>222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15" customHeight="1" spans="1:26">
      <c r="A3" s="4" t="str">
        <f>"单位名称："&amp;"曲靖市职业教育服务中心"</f>
        <v>单位名称：曲靖市职业教育服务中心</v>
      </c>
      <c r="B3" s="137"/>
      <c r="C3" s="137"/>
      <c r="D3" s="137"/>
      <c r="E3" s="137"/>
      <c r="F3" s="137"/>
      <c r="G3" s="137"/>
      <c r="H3" s="138"/>
      <c r="I3" s="138"/>
      <c r="J3" s="6"/>
      <c r="K3" s="138"/>
      <c r="L3" s="138"/>
      <c r="M3" s="138"/>
      <c r="N3" s="6"/>
      <c r="O3" s="6"/>
      <c r="P3" s="138"/>
      <c r="Q3" s="6"/>
      <c r="R3" s="6"/>
      <c r="S3" s="6"/>
      <c r="T3" s="138"/>
      <c r="X3" s="134"/>
      <c r="Z3" s="273" t="s">
        <v>2</v>
      </c>
    </row>
    <row r="4" ht="18" customHeight="1" spans="1:26">
      <c r="A4" s="139" t="s">
        <v>223</v>
      </c>
      <c r="B4" s="139" t="s">
        <v>224</v>
      </c>
      <c r="C4" s="139" t="s">
        <v>225</v>
      </c>
      <c r="D4" s="139" t="s">
        <v>226</v>
      </c>
      <c r="E4" s="139" t="s">
        <v>227</v>
      </c>
      <c r="F4" s="139" t="s">
        <v>228</v>
      </c>
      <c r="G4" s="139" t="s">
        <v>229</v>
      </c>
      <c r="H4" s="58" t="s">
        <v>230</v>
      </c>
      <c r="I4" s="58" t="s">
        <v>230</v>
      </c>
      <c r="J4" s="10"/>
      <c r="K4" s="58"/>
      <c r="L4" s="58"/>
      <c r="M4" s="58"/>
      <c r="N4" s="10"/>
      <c r="O4" s="10"/>
      <c r="P4" s="58"/>
      <c r="Q4" s="10"/>
      <c r="R4" s="10"/>
      <c r="S4" s="10"/>
      <c r="T4" s="152" t="s">
        <v>35</v>
      </c>
      <c r="U4" s="58" t="s">
        <v>36</v>
      </c>
      <c r="V4" s="58"/>
      <c r="W4" s="58"/>
      <c r="X4" s="58"/>
      <c r="Y4" s="58"/>
      <c r="Z4" s="58"/>
    </row>
    <row r="5" ht="18" customHeight="1" spans="1:26">
      <c r="A5" s="140"/>
      <c r="B5" s="141"/>
      <c r="C5" s="140"/>
      <c r="D5" s="140"/>
      <c r="E5" s="140"/>
      <c r="F5" s="140"/>
      <c r="G5" s="140"/>
      <c r="H5" s="58" t="s">
        <v>231</v>
      </c>
      <c r="I5" s="58" t="s">
        <v>32</v>
      </c>
      <c r="J5" s="10"/>
      <c r="K5" s="58"/>
      <c r="L5" s="58"/>
      <c r="M5" s="58"/>
      <c r="N5" s="10"/>
      <c r="O5" s="10"/>
      <c r="P5" s="58"/>
      <c r="Q5" s="10" t="s">
        <v>232</v>
      </c>
      <c r="R5" s="10"/>
      <c r="S5" s="10"/>
      <c r="T5" s="139" t="s">
        <v>35</v>
      </c>
      <c r="U5" s="58" t="s">
        <v>36</v>
      </c>
      <c r="V5" s="152" t="s">
        <v>37</v>
      </c>
      <c r="W5" s="58" t="s">
        <v>36</v>
      </c>
      <c r="X5" s="152" t="s">
        <v>39</v>
      </c>
      <c r="Y5" s="152" t="s">
        <v>40</v>
      </c>
      <c r="Z5" s="150" t="s">
        <v>41</v>
      </c>
    </row>
    <row r="6" customHeight="1" spans="1:26">
      <c r="A6" s="142"/>
      <c r="B6" s="142"/>
      <c r="C6" s="142"/>
      <c r="D6" s="142"/>
      <c r="E6" s="142"/>
      <c r="F6" s="142"/>
      <c r="G6" s="142"/>
      <c r="H6" s="142"/>
      <c r="I6" s="149" t="s">
        <v>233</v>
      </c>
      <c r="J6" s="150" t="s">
        <v>234</v>
      </c>
      <c r="K6" s="139" t="s">
        <v>235</v>
      </c>
      <c r="L6" s="139" t="s">
        <v>236</v>
      </c>
      <c r="M6" s="139" t="s">
        <v>237</v>
      </c>
      <c r="N6" s="139" t="s">
        <v>238</v>
      </c>
      <c r="O6" s="139" t="s">
        <v>33</v>
      </c>
      <c r="P6" s="139" t="s">
        <v>34</v>
      </c>
      <c r="Q6" s="139" t="s">
        <v>32</v>
      </c>
      <c r="R6" s="139" t="s">
        <v>33</v>
      </c>
      <c r="S6" s="139" t="s">
        <v>34</v>
      </c>
      <c r="T6" s="142"/>
      <c r="U6" s="139" t="s">
        <v>31</v>
      </c>
      <c r="V6" s="139" t="s">
        <v>37</v>
      </c>
      <c r="W6" s="139" t="s">
        <v>239</v>
      </c>
      <c r="X6" s="139" t="s">
        <v>39</v>
      </c>
      <c r="Y6" s="139" t="s">
        <v>40</v>
      </c>
      <c r="Z6" s="139" t="s">
        <v>41</v>
      </c>
    </row>
    <row r="7" ht="37.5" customHeight="1" spans="1:26">
      <c r="A7" s="143"/>
      <c r="B7" s="143"/>
      <c r="C7" s="143"/>
      <c r="D7" s="143"/>
      <c r="E7" s="143"/>
      <c r="F7" s="143"/>
      <c r="G7" s="143"/>
      <c r="H7" s="143"/>
      <c r="I7" s="48" t="s">
        <v>31</v>
      </c>
      <c r="J7" s="48" t="s">
        <v>240</v>
      </c>
      <c r="K7" s="151" t="s">
        <v>234</v>
      </c>
      <c r="L7" s="151" t="s">
        <v>236</v>
      </c>
      <c r="M7" s="151" t="s">
        <v>237</v>
      </c>
      <c r="N7" s="151" t="s">
        <v>238</v>
      </c>
      <c r="O7" s="151" t="s">
        <v>238</v>
      </c>
      <c r="P7" s="151" t="s">
        <v>238</v>
      </c>
      <c r="Q7" s="151" t="s">
        <v>236</v>
      </c>
      <c r="R7" s="151" t="s">
        <v>237</v>
      </c>
      <c r="S7" s="151" t="s">
        <v>238</v>
      </c>
      <c r="T7" s="151" t="s">
        <v>35</v>
      </c>
      <c r="U7" s="151" t="s">
        <v>31</v>
      </c>
      <c r="V7" s="151" t="s">
        <v>37</v>
      </c>
      <c r="W7" s="151" t="s">
        <v>239</v>
      </c>
      <c r="X7" s="151" t="s">
        <v>39</v>
      </c>
      <c r="Y7" s="151" t="s">
        <v>40</v>
      </c>
      <c r="Z7" s="151" t="s">
        <v>41</v>
      </c>
    </row>
    <row r="8" customHeight="1" spans="1:26">
      <c r="A8" s="12">
        <v>1</v>
      </c>
      <c r="B8" s="12">
        <v>2</v>
      </c>
      <c r="C8" s="12">
        <v>3</v>
      </c>
      <c r="D8" s="12">
        <v>4</v>
      </c>
      <c r="E8" s="12">
        <v>5</v>
      </c>
      <c r="F8" s="12">
        <v>6</v>
      </c>
      <c r="G8" s="12">
        <v>7</v>
      </c>
      <c r="H8" s="12">
        <v>8</v>
      </c>
      <c r="I8" s="12">
        <v>9</v>
      </c>
      <c r="J8" s="12">
        <v>10</v>
      </c>
      <c r="K8" s="12">
        <v>11</v>
      </c>
      <c r="L8" s="12">
        <v>12</v>
      </c>
      <c r="M8" s="12">
        <v>13</v>
      </c>
      <c r="N8" s="12">
        <v>14</v>
      </c>
      <c r="O8" s="12">
        <v>15</v>
      </c>
      <c r="P8" s="12">
        <v>16</v>
      </c>
      <c r="Q8" s="12">
        <v>17</v>
      </c>
      <c r="R8" s="12">
        <v>18</v>
      </c>
      <c r="S8" s="12">
        <v>19</v>
      </c>
      <c r="T8" s="12">
        <v>20</v>
      </c>
      <c r="U8" s="12">
        <v>21</v>
      </c>
      <c r="V8" s="12">
        <v>22</v>
      </c>
      <c r="W8" s="12">
        <v>23</v>
      </c>
      <c r="X8" s="12">
        <v>24</v>
      </c>
      <c r="Y8" s="62">
        <v>25</v>
      </c>
      <c r="Z8" s="153">
        <v>26</v>
      </c>
    </row>
    <row r="9" ht="21" customHeight="1" outlineLevel="1" spans="1:26">
      <c r="A9" s="13" t="s">
        <v>43</v>
      </c>
      <c r="B9" s="144"/>
      <c r="C9" s="144"/>
      <c r="D9" s="144"/>
      <c r="E9" s="144"/>
      <c r="F9" s="144"/>
      <c r="G9" s="144"/>
      <c r="H9" s="15">
        <v>135.561315</v>
      </c>
      <c r="I9" s="15">
        <v>135.561315</v>
      </c>
      <c r="J9" s="15"/>
      <c r="K9" s="15"/>
      <c r="L9" s="15"/>
      <c r="M9" s="15">
        <v>135.561315</v>
      </c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 ht="23.25" customHeight="1" outlineLevel="1" spans="1:26">
      <c r="A10" s="145" t="s">
        <v>43</v>
      </c>
      <c r="B10" s="13" t="s">
        <v>241</v>
      </c>
      <c r="C10" s="13" t="s">
        <v>242</v>
      </c>
      <c r="D10" s="13" t="s">
        <v>61</v>
      </c>
      <c r="E10" s="13" t="s">
        <v>62</v>
      </c>
      <c r="F10" s="13" t="s">
        <v>243</v>
      </c>
      <c r="G10" s="13" t="s">
        <v>164</v>
      </c>
      <c r="H10" s="15">
        <v>38.5428</v>
      </c>
      <c r="I10" s="15">
        <v>38.5428</v>
      </c>
      <c r="J10" s="15"/>
      <c r="K10" s="15"/>
      <c r="L10" s="15"/>
      <c r="M10" s="15">
        <v>38.5428</v>
      </c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ht="23.25" customHeight="1" outlineLevel="1" spans="1:26">
      <c r="A11" s="145" t="s">
        <v>43</v>
      </c>
      <c r="B11" s="13" t="s">
        <v>241</v>
      </c>
      <c r="C11" s="13" t="s">
        <v>242</v>
      </c>
      <c r="D11" s="13" t="s">
        <v>61</v>
      </c>
      <c r="E11" s="13" t="s">
        <v>62</v>
      </c>
      <c r="F11" s="13" t="s">
        <v>244</v>
      </c>
      <c r="G11" s="13" t="s">
        <v>168</v>
      </c>
      <c r="H11" s="15">
        <v>2.684496</v>
      </c>
      <c r="I11" s="15">
        <v>2.684496</v>
      </c>
      <c r="J11" s="15"/>
      <c r="K11" s="15"/>
      <c r="L11" s="15"/>
      <c r="M11" s="15">
        <v>2.684496</v>
      </c>
      <c r="N11" s="15"/>
      <c r="O11" s="13"/>
      <c r="P11" s="13"/>
      <c r="Q11" s="15"/>
      <c r="R11" s="15"/>
      <c r="S11" s="15"/>
      <c r="T11" s="15"/>
      <c r="U11" s="15"/>
      <c r="V11" s="15"/>
      <c r="W11" s="15"/>
      <c r="X11" s="15"/>
      <c r="Y11" s="15"/>
      <c r="Z11" s="15"/>
    </row>
    <row r="12" ht="23.25" customHeight="1" outlineLevel="1" spans="1:26">
      <c r="A12" s="145" t="s">
        <v>43</v>
      </c>
      <c r="B12" s="13" t="s">
        <v>241</v>
      </c>
      <c r="C12" s="13" t="s">
        <v>242</v>
      </c>
      <c r="D12" s="13" t="s">
        <v>61</v>
      </c>
      <c r="E12" s="13" t="s">
        <v>62</v>
      </c>
      <c r="F12" s="13" t="s">
        <v>245</v>
      </c>
      <c r="G12" s="13" t="s">
        <v>174</v>
      </c>
      <c r="H12" s="15">
        <v>3.2119</v>
      </c>
      <c r="I12" s="15">
        <v>3.2119</v>
      </c>
      <c r="J12" s="15"/>
      <c r="K12" s="15"/>
      <c r="L12" s="15"/>
      <c r="M12" s="15">
        <v>3.2119</v>
      </c>
      <c r="N12" s="15"/>
      <c r="O12" s="13"/>
      <c r="P12" s="13"/>
      <c r="Q12" s="15"/>
      <c r="R12" s="15"/>
      <c r="S12" s="15"/>
      <c r="T12" s="15"/>
      <c r="U12" s="15"/>
      <c r="V12" s="15"/>
      <c r="W12" s="15"/>
      <c r="X12" s="15"/>
      <c r="Y12" s="15"/>
      <c r="Z12" s="15"/>
    </row>
    <row r="13" ht="23.25" customHeight="1" outlineLevel="1" spans="1:26">
      <c r="A13" s="145" t="s">
        <v>43</v>
      </c>
      <c r="B13" s="13" t="s">
        <v>241</v>
      </c>
      <c r="C13" s="13" t="s">
        <v>242</v>
      </c>
      <c r="D13" s="13" t="s">
        <v>61</v>
      </c>
      <c r="E13" s="13" t="s">
        <v>62</v>
      </c>
      <c r="F13" s="13" t="s">
        <v>245</v>
      </c>
      <c r="G13" s="13" t="s">
        <v>174</v>
      </c>
      <c r="H13" s="15">
        <v>27.192</v>
      </c>
      <c r="I13" s="15">
        <v>27.192</v>
      </c>
      <c r="J13" s="15"/>
      <c r="K13" s="15"/>
      <c r="L13" s="15"/>
      <c r="M13" s="15">
        <v>27.192</v>
      </c>
      <c r="N13" s="15"/>
      <c r="O13" s="13"/>
      <c r="P13" s="13"/>
      <c r="Q13" s="15"/>
      <c r="R13" s="15"/>
      <c r="S13" s="15"/>
      <c r="T13" s="15"/>
      <c r="U13" s="15"/>
      <c r="V13" s="15"/>
      <c r="W13" s="15"/>
      <c r="X13" s="15"/>
      <c r="Y13" s="15"/>
      <c r="Z13" s="15"/>
    </row>
    <row r="14" ht="23.25" customHeight="1" outlineLevel="1" spans="1:26">
      <c r="A14" s="145" t="s">
        <v>43</v>
      </c>
      <c r="B14" s="13" t="s">
        <v>241</v>
      </c>
      <c r="C14" s="13" t="s">
        <v>242</v>
      </c>
      <c r="D14" s="13" t="s">
        <v>61</v>
      </c>
      <c r="E14" s="13" t="s">
        <v>62</v>
      </c>
      <c r="F14" s="13" t="s">
        <v>245</v>
      </c>
      <c r="G14" s="13" t="s">
        <v>174</v>
      </c>
      <c r="H14" s="15">
        <v>7.65</v>
      </c>
      <c r="I14" s="15">
        <v>7.65</v>
      </c>
      <c r="J14" s="15"/>
      <c r="K14" s="15"/>
      <c r="L14" s="15"/>
      <c r="M14" s="15">
        <v>7.65</v>
      </c>
      <c r="N14" s="15"/>
      <c r="O14" s="13"/>
      <c r="P14" s="13"/>
      <c r="Q14" s="15"/>
      <c r="R14" s="15"/>
      <c r="S14" s="15"/>
      <c r="T14" s="15"/>
      <c r="U14" s="15"/>
      <c r="V14" s="15"/>
      <c r="W14" s="15"/>
      <c r="X14" s="15"/>
      <c r="Y14" s="15"/>
      <c r="Z14" s="15"/>
    </row>
    <row r="15" ht="23.25" customHeight="1" outlineLevel="1" spans="1:26">
      <c r="A15" s="145" t="s">
        <v>43</v>
      </c>
      <c r="B15" s="13" t="s">
        <v>246</v>
      </c>
      <c r="C15" s="13" t="s">
        <v>247</v>
      </c>
      <c r="D15" s="13" t="s">
        <v>61</v>
      </c>
      <c r="E15" s="13" t="s">
        <v>62</v>
      </c>
      <c r="F15" s="13" t="s">
        <v>245</v>
      </c>
      <c r="G15" s="13" t="s">
        <v>174</v>
      </c>
      <c r="H15" s="15">
        <v>14.4</v>
      </c>
      <c r="I15" s="15">
        <v>14.4</v>
      </c>
      <c r="J15" s="15"/>
      <c r="K15" s="15"/>
      <c r="L15" s="15"/>
      <c r="M15" s="15">
        <v>14.4</v>
      </c>
      <c r="N15" s="15"/>
      <c r="O15" s="13"/>
      <c r="P15" s="13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ht="23.25" customHeight="1" outlineLevel="1" spans="1:26">
      <c r="A16" s="145" t="s">
        <v>43</v>
      </c>
      <c r="B16" s="13" t="s">
        <v>248</v>
      </c>
      <c r="C16" s="13" t="s">
        <v>249</v>
      </c>
      <c r="D16" s="13" t="s">
        <v>69</v>
      </c>
      <c r="E16" s="13" t="s">
        <v>70</v>
      </c>
      <c r="F16" s="13" t="s">
        <v>250</v>
      </c>
      <c r="G16" s="13" t="s">
        <v>177</v>
      </c>
      <c r="H16" s="15">
        <v>14.047791</v>
      </c>
      <c r="I16" s="15">
        <v>14.047791</v>
      </c>
      <c r="J16" s="15"/>
      <c r="K16" s="15"/>
      <c r="L16" s="15"/>
      <c r="M16" s="15">
        <v>14.047791</v>
      </c>
      <c r="N16" s="15"/>
      <c r="O16" s="13"/>
      <c r="P16" s="13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ht="23.25" customHeight="1" outlineLevel="1" spans="1:26">
      <c r="A17" s="145" t="s">
        <v>43</v>
      </c>
      <c r="B17" s="13" t="s">
        <v>251</v>
      </c>
      <c r="C17" s="13" t="s">
        <v>252</v>
      </c>
      <c r="D17" s="13" t="s">
        <v>78</v>
      </c>
      <c r="E17" s="13" t="s">
        <v>79</v>
      </c>
      <c r="F17" s="13" t="s">
        <v>253</v>
      </c>
      <c r="G17" s="13" t="s">
        <v>182</v>
      </c>
      <c r="H17" s="15">
        <v>5.164382</v>
      </c>
      <c r="I17" s="15">
        <v>5.164382</v>
      </c>
      <c r="J17" s="15"/>
      <c r="K17" s="15"/>
      <c r="L17" s="15"/>
      <c r="M17" s="15">
        <v>5.164382</v>
      </c>
      <c r="N17" s="15"/>
      <c r="O17" s="13"/>
      <c r="P17" s="13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ht="23.25" customHeight="1" outlineLevel="1" spans="1:26">
      <c r="A18" s="145" t="s">
        <v>43</v>
      </c>
      <c r="B18" s="13" t="s">
        <v>254</v>
      </c>
      <c r="C18" s="13" t="s">
        <v>255</v>
      </c>
      <c r="D18" s="13" t="s">
        <v>80</v>
      </c>
      <c r="E18" s="13" t="s">
        <v>81</v>
      </c>
      <c r="F18" s="13" t="s">
        <v>256</v>
      </c>
      <c r="G18" s="13" t="s">
        <v>187</v>
      </c>
      <c r="H18" s="15">
        <v>0.303787</v>
      </c>
      <c r="I18" s="15">
        <v>0.303787</v>
      </c>
      <c r="J18" s="15"/>
      <c r="K18" s="15"/>
      <c r="L18" s="15"/>
      <c r="M18" s="15">
        <v>0.303787</v>
      </c>
      <c r="N18" s="15"/>
      <c r="O18" s="13"/>
      <c r="P18" s="13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ht="23.25" customHeight="1" outlineLevel="1" spans="1:26">
      <c r="A19" s="145" t="s">
        <v>43</v>
      </c>
      <c r="B19" s="13" t="s">
        <v>257</v>
      </c>
      <c r="C19" s="13" t="s">
        <v>258</v>
      </c>
      <c r="D19" s="13" t="s">
        <v>73</v>
      </c>
      <c r="E19" s="13" t="s">
        <v>72</v>
      </c>
      <c r="F19" s="13" t="s">
        <v>256</v>
      </c>
      <c r="G19" s="13" t="s">
        <v>187</v>
      </c>
      <c r="H19" s="15">
        <v>0.531628</v>
      </c>
      <c r="I19" s="15">
        <v>0.531628</v>
      </c>
      <c r="J19" s="15"/>
      <c r="K19" s="15"/>
      <c r="L19" s="15"/>
      <c r="M19" s="15">
        <v>0.531628</v>
      </c>
      <c r="N19" s="15"/>
      <c r="O19" s="13"/>
      <c r="P19" s="13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ht="23.25" customHeight="1" outlineLevel="1" spans="1:26">
      <c r="A20" s="145" t="s">
        <v>43</v>
      </c>
      <c r="B20" s="13" t="s">
        <v>259</v>
      </c>
      <c r="C20" s="13" t="s">
        <v>260</v>
      </c>
      <c r="D20" s="13" t="s">
        <v>80</v>
      </c>
      <c r="E20" s="13" t="s">
        <v>81</v>
      </c>
      <c r="F20" s="13" t="s">
        <v>256</v>
      </c>
      <c r="G20" s="13" t="s">
        <v>187</v>
      </c>
      <c r="H20" s="15">
        <v>0.2394</v>
      </c>
      <c r="I20" s="15">
        <v>0.2394</v>
      </c>
      <c r="J20" s="15"/>
      <c r="K20" s="15"/>
      <c r="L20" s="15"/>
      <c r="M20" s="15">
        <v>0.2394</v>
      </c>
      <c r="N20" s="15"/>
      <c r="O20" s="13"/>
      <c r="P20" s="13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ht="23.25" customHeight="1" outlineLevel="1" spans="1:26">
      <c r="A21" s="145" t="s">
        <v>43</v>
      </c>
      <c r="B21" s="13" t="s">
        <v>261</v>
      </c>
      <c r="C21" s="13" t="s">
        <v>262</v>
      </c>
      <c r="D21" s="13" t="s">
        <v>86</v>
      </c>
      <c r="E21" s="13" t="s">
        <v>87</v>
      </c>
      <c r="F21" s="13" t="s">
        <v>263</v>
      </c>
      <c r="G21" s="13" t="s">
        <v>87</v>
      </c>
      <c r="H21" s="15">
        <v>11.227044</v>
      </c>
      <c r="I21" s="15">
        <v>11.227044</v>
      </c>
      <c r="J21" s="15"/>
      <c r="K21" s="15"/>
      <c r="L21" s="15"/>
      <c r="M21" s="15">
        <v>11.227044</v>
      </c>
      <c r="N21" s="15"/>
      <c r="O21" s="13"/>
      <c r="P21" s="13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ht="23.25" customHeight="1" outlineLevel="1" spans="1:26">
      <c r="A22" s="145" t="s">
        <v>43</v>
      </c>
      <c r="B22" s="13" t="s">
        <v>264</v>
      </c>
      <c r="C22" s="13" t="s">
        <v>265</v>
      </c>
      <c r="D22" s="13" t="s">
        <v>61</v>
      </c>
      <c r="E22" s="13" t="s">
        <v>62</v>
      </c>
      <c r="F22" s="13" t="s">
        <v>266</v>
      </c>
      <c r="G22" s="13" t="s">
        <v>192</v>
      </c>
      <c r="H22" s="15">
        <v>6.1731</v>
      </c>
      <c r="I22" s="15">
        <v>6.1731</v>
      </c>
      <c r="J22" s="15"/>
      <c r="K22" s="15"/>
      <c r="L22" s="15"/>
      <c r="M22" s="15">
        <v>6.1731</v>
      </c>
      <c r="N22" s="15"/>
      <c r="O22" s="13"/>
      <c r="P22" s="13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ht="23.25" customHeight="1" outlineLevel="1" spans="1:26">
      <c r="A23" s="145" t="s">
        <v>43</v>
      </c>
      <c r="B23" s="13" t="s">
        <v>267</v>
      </c>
      <c r="C23" s="13" t="s">
        <v>268</v>
      </c>
      <c r="D23" s="13" t="s">
        <v>67</v>
      </c>
      <c r="E23" s="13" t="s">
        <v>68</v>
      </c>
      <c r="F23" s="13" t="s">
        <v>266</v>
      </c>
      <c r="G23" s="13" t="s">
        <v>192</v>
      </c>
      <c r="H23" s="15">
        <v>0.046298</v>
      </c>
      <c r="I23" s="15">
        <v>0.046298</v>
      </c>
      <c r="J23" s="15"/>
      <c r="K23" s="15"/>
      <c r="L23" s="15"/>
      <c r="M23" s="15">
        <v>0.046298</v>
      </c>
      <c r="N23" s="15"/>
      <c r="O23" s="13"/>
      <c r="P23" s="13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ht="23.25" customHeight="1" outlineLevel="1" spans="1:26">
      <c r="A24" s="145" t="s">
        <v>43</v>
      </c>
      <c r="B24" s="13" t="s">
        <v>269</v>
      </c>
      <c r="C24" s="13" t="s">
        <v>175</v>
      </c>
      <c r="D24" s="13" t="s">
        <v>61</v>
      </c>
      <c r="E24" s="13" t="s">
        <v>62</v>
      </c>
      <c r="F24" s="13" t="s">
        <v>270</v>
      </c>
      <c r="G24" s="13" t="s">
        <v>175</v>
      </c>
      <c r="H24" s="15">
        <v>0.616572</v>
      </c>
      <c r="I24" s="15">
        <v>0.616572</v>
      </c>
      <c r="J24" s="15"/>
      <c r="K24" s="15"/>
      <c r="L24" s="15"/>
      <c r="M24" s="15">
        <v>0.616572</v>
      </c>
      <c r="N24" s="15"/>
      <c r="O24" s="13"/>
      <c r="P24" s="13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ht="23.25" customHeight="1" outlineLevel="1" spans="1:26">
      <c r="A25" s="145" t="s">
        <v>43</v>
      </c>
      <c r="B25" s="13" t="s">
        <v>271</v>
      </c>
      <c r="C25" s="13" t="s">
        <v>199</v>
      </c>
      <c r="D25" s="13" t="s">
        <v>61</v>
      </c>
      <c r="E25" s="13" t="s">
        <v>62</v>
      </c>
      <c r="F25" s="13" t="s">
        <v>272</v>
      </c>
      <c r="G25" s="13" t="s">
        <v>199</v>
      </c>
      <c r="H25" s="15">
        <v>1.521386</v>
      </c>
      <c r="I25" s="15">
        <v>1.521386</v>
      </c>
      <c r="J25" s="15"/>
      <c r="K25" s="15"/>
      <c r="L25" s="15"/>
      <c r="M25" s="15">
        <v>1.521386</v>
      </c>
      <c r="N25" s="15"/>
      <c r="O25" s="13"/>
      <c r="P25" s="13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ht="23.25" customHeight="1" outlineLevel="1" spans="1:26">
      <c r="A26" s="145" t="s">
        <v>43</v>
      </c>
      <c r="B26" s="13" t="s">
        <v>271</v>
      </c>
      <c r="C26" s="13" t="s">
        <v>199</v>
      </c>
      <c r="D26" s="13" t="s">
        <v>67</v>
      </c>
      <c r="E26" s="13" t="s">
        <v>68</v>
      </c>
      <c r="F26" s="13" t="s">
        <v>272</v>
      </c>
      <c r="G26" s="13" t="s">
        <v>199</v>
      </c>
      <c r="H26" s="15">
        <v>0.153955</v>
      </c>
      <c r="I26" s="15">
        <v>0.153955</v>
      </c>
      <c r="J26" s="15"/>
      <c r="K26" s="15"/>
      <c r="L26" s="15"/>
      <c r="M26" s="15">
        <v>0.153955</v>
      </c>
      <c r="N26" s="15"/>
      <c r="O26" s="13"/>
      <c r="P26" s="13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ht="23.25" customHeight="1" outlineLevel="1" spans="1:26">
      <c r="A27" s="145" t="s">
        <v>43</v>
      </c>
      <c r="B27" s="13" t="s">
        <v>273</v>
      </c>
      <c r="C27" s="13" t="s">
        <v>201</v>
      </c>
      <c r="D27" s="13" t="s">
        <v>61</v>
      </c>
      <c r="E27" s="13" t="s">
        <v>62</v>
      </c>
      <c r="F27" s="13" t="s">
        <v>274</v>
      </c>
      <c r="G27" s="13" t="s">
        <v>201</v>
      </c>
      <c r="H27" s="15">
        <v>1.688932</v>
      </c>
      <c r="I27" s="15">
        <v>1.688932</v>
      </c>
      <c r="J27" s="15"/>
      <c r="K27" s="15"/>
      <c r="L27" s="15"/>
      <c r="M27" s="15">
        <v>1.688932</v>
      </c>
      <c r="N27" s="15"/>
      <c r="O27" s="13"/>
      <c r="P27" s="13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ht="23.25" customHeight="1" spans="1:26">
      <c r="A28" s="145" t="s">
        <v>43</v>
      </c>
      <c r="B28" s="13" t="s">
        <v>273</v>
      </c>
      <c r="C28" s="13" t="s">
        <v>201</v>
      </c>
      <c r="D28" s="13" t="s">
        <v>67</v>
      </c>
      <c r="E28" s="13" t="s">
        <v>68</v>
      </c>
      <c r="F28" s="13" t="s">
        <v>274</v>
      </c>
      <c r="G28" s="13" t="s">
        <v>201</v>
      </c>
      <c r="H28" s="15">
        <v>0.165844</v>
      </c>
      <c r="I28" s="15">
        <v>0.165844</v>
      </c>
      <c r="J28" s="15"/>
      <c r="K28" s="15"/>
      <c r="L28" s="15"/>
      <c r="M28" s="15">
        <v>0.165844</v>
      </c>
      <c r="N28" s="15"/>
      <c r="O28" s="13"/>
      <c r="P28" s="13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ht="17.25" customHeight="1" spans="1:26">
      <c r="A29" s="146" t="s">
        <v>88</v>
      </c>
      <c r="B29" s="147"/>
      <c r="C29" s="147"/>
      <c r="D29" s="147"/>
      <c r="E29" s="147"/>
      <c r="F29" s="147"/>
      <c r="G29" s="148"/>
      <c r="H29" s="15">
        <v>135.561315</v>
      </c>
      <c r="I29" s="15">
        <v>135.561315</v>
      </c>
      <c r="J29" s="15"/>
      <c r="K29" s="15"/>
      <c r="L29" s="15"/>
      <c r="M29" s="15">
        <v>135.561315</v>
      </c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</sheetData>
  <mergeCells count="34">
    <mergeCell ref="A2:K2"/>
    <mergeCell ref="L2:V2"/>
    <mergeCell ref="W2:Z2"/>
    <mergeCell ref="A3:G3"/>
    <mergeCell ref="H4:Z4"/>
    <mergeCell ref="I5:P5"/>
    <mergeCell ref="Q5:S5"/>
    <mergeCell ref="U5:Z5"/>
    <mergeCell ref="I6:J6"/>
    <mergeCell ref="A29:G29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5:T7"/>
    <mergeCell ref="U6:U7"/>
    <mergeCell ref="V6:V7"/>
    <mergeCell ref="W6:W7"/>
    <mergeCell ref="X6:X7"/>
    <mergeCell ref="Y6:Y7"/>
    <mergeCell ref="Z6:Z7"/>
  </mergeCells>
  <pageMargins left="0.75" right="0.75" top="1" bottom="1" header="0.5" footer="0.5"/>
  <pageSetup paperSize="9" fitToWidth="0" fitToHeight="0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5"/>
  <sheetViews>
    <sheetView showZeros="0" workbookViewId="0">
      <selection activeCell="A2" sqref="A2:W2"/>
    </sheetView>
  </sheetViews>
  <sheetFormatPr defaultColWidth="9.13888888888889" defaultRowHeight="14.25" customHeight="1"/>
  <cols>
    <col min="1" max="1" width="10.287037037037" customWidth="1"/>
    <col min="2" max="2" width="13.4259259259259" customWidth="1"/>
    <col min="3" max="3" width="32.8518518518519" customWidth="1"/>
    <col min="4" max="4" width="23.8518518518519" customWidth="1"/>
    <col min="5" max="5" width="11.1388888888889" customWidth="1"/>
    <col min="6" max="6" width="17.712962962963" customWidth="1"/>
    <col min="7" max="7" width="9.85185185185185" customWidth="1"/>
    <col min="8" max="8" width="17.712962962963" customWidth="1"/>
    <col min="9" max="10" width="10.7037037037037" customWidth="1"/>
    <col min="11" max="11" width="11" customWidth="1"/>
    <col min="12" max="14" width="12.287037037037" customWidth="1"/>
    <col min="15" max="15" width="12.7037037037037" customWidth="1"/>
    <col min="16" max="17" width="11.1388888888889" customWidth="1"/>
    <col min="19" max="19" width="10.287037037037" customWidth="1"/>
    <col min="20" max="21" width="11.8518518518519" customWidth="1"/>
    <col min="22" max="22" width="11.7037037037037" customWidth="1"/>
    <col min="23" max="23" width="10.287037037037" customWidth="1"/>
  </cols>
  <sheetData>
    <row r="1" ht="13.5" customHeight="1" spans="2:23">
      <c r="B1" s="126"/>
      <c r="E1" s="1"/>
      <c r="F1" s="1"/>
      <c r="G1" s="1"/>
      <c r="H1" s="1"/>
      <c r="U1" s="126"/>
      <c r="W1" s="133" t="s">
        <v>275</v>
      </c>
    </row>
    <row r="2" ht="27.75" customHeight="1" spans="1:23">
      <c r="A2" s="3" t="s">
        <v>276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ht="13.5" customHeight="1" spans="1:23">
      <c r="A3" s="4" t="str">
        <f>"单位名称："&amp;"曲靖市职业教育服务中心"</f>
        <v>单位名称：曲靖市职业教育服务中心</v>
      </c>
      <c r="B3" s="5"/>
      <c r="C3" s="5"/>
      <c r="D3" s="5"/>
      <c r="E3" s="5"/>
      <c r="F3" s="5"/>
      <c r="G3" s="5"/>
      <c r="H3" s="5"/>
      <c r="I3" s="6"/>
      <c r="J3" s="6"/>
      <c r="K3" s="6"/>
      <c r="L3" s="6"/>
      <c r="M3" s="6"/>
      <c r="N3" s="6"/>
      <c r="O3" s="6"/>
      <c r="P3" s="6"/>
      <c r="Q3" s="6"/>
      <c r="U3" s="126"/>
      <c r="W3" s="271" t="s">
        <v>2</v>
      </c>
    </row>
    <row r="4" ht="21.75" customHeight="1" spans="1:23">
      <c r="A4" s="8" t="s">
        <v>277</v>
      </c>
      <c r="B4" s="9" t="s">
        <v>224</v>
      </c>
      <c r="C4" s="8" t="s">
        <v>225</v>
      </c>
      <c r="D4" s="8" t="s">
        <v>223</v>
      </c>
      <c r="E4" s="9" t="s">
        <v>226</v>
      </c>
      <c r="F4" s="9" t="s">
        <v>227</v>
      </c>
      <c r="G4" s="9" t="s">
        <v>278</v>
      </c>
      <c r="H4" s="9" t="s">
        <v>279</v>
      </c>
      <c r="I4" s="10" t="s">
        <v>29</v>
      </c>
      <c r="J4" s="10" t="s">
        <v>280</v>
      </c>
      <c r="K4" s="10"/>
      <c r="L4" s="10"/>
      <c r="M4" s="10"/>
      <c r="N4" s="10" t="s">
        <v>232</v>
      </c>
      <c r="O4" s="10"/>
      <c r="P4" s="10"/>
      <c r="Q4" s="9" t="s">
        <v>35</v>
      </c>
      <c r="R4" s="10" t="s">
        <v>36</v>
      </c>
      <c r="S4" s="10"/>
      <c r="T4" s="10"/>
      <c r="U4" s="10"/>
      <c r="V4" s="10"/>
      <c r="W4" s="10"/>
    </row>
    <row r="5" ht="21.75" customHeight="1" spans="1:23">
      <c r="A5" s="8"/>
      <c r="B5" s="10"/>
      <c r="C5" s="8"/>
      <c r="D5" s="8"/>
      <c r="E5" s="127"/>
      <c r="F5" s="127"/>
      <c r="G5" s="127"/>
      <c r="H5" s="127"/>
      <c r="I5" s="10"/>
      <c r="J5" s="131" t="s">
        <v>32</v>
      </c>
      <c r="K5" s="10"/>
      <c r="L5" s="9" t="s">
        <v>33</v>
      </c>
      <c r="M5" s="9" t="s">
        <v>34</v>
      </c>
      <c r="N5" s="9" t="s">
        <v>32</v>
      </c>
      <c r="O5" s="9" t="s">
        <v>33</v>
      </c>
      <c r="P5" s="9" t="s">
        <v>34</v>
      </c>
      <c r="Q5" s="127"/>
      <c r="R5" s="9" t="s">
        <v>31</v>
      </c>
      <c r="S5" s="9" t="s">
        <v>37</v>
      </c>
      <c r="T5" s="9" t="s">
        <v>239</v>
      </c>
      <c r="U5" s="9" t="s">
        <v>39</v>
      </c>
      <c r="V5" s="9" t="s">
        <v>40</v>
      </c>
      <c r="W5" s="9" t="s">
        <v>41</v>
      </c>
    </row>
    <row r="6" ht="21" customHeight="1" spans="1:23">
      <c r="A6" s="10"/>
      <c r="B6" s="10"/>
      <c r="C6" s="10"/>
      <c r="D6" s="10"/>
      <c r="E6" s="10"/>
      <c r="F6" s="10"/>
      <c r="G6" s="10"/>
      <c r="H6" s="10"/>
      <c r="I6" s="10"/>
      <c r="J6" s="132" t="s">
        <v>31</v>
      </c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ht="39.75" customHeight="1" spans="1:23">
      <c r="A7" s="8"/>
      <c r="B7" s="10"/>
      <c r="C7" s="8"/>
      <c r="D7" s="8"/>
      <c r="E7" s="9"/>
      <c r="F7" s="9"/>
      <c r="G7" s="9"/>
      <c r="H7" s="9"/>
      <c r="I7" s="10"/>
      <c r="J7" s="44" t="s">
        <v>31</v>
      </c>
      <c r="K7" s="44" t="s">
        <v>281</v>
      </c>
      <c r="L7" s="9"/>
      <c r="M7" s="9"/>
      <c r="N7" s="9"/>
      <c r="O7" s="9"/>
      <c r="P7" s="9"/>
      <c r="Q7" s="9"/>
      <c r="R7" s="9"/>
      <c r="S7" s="9"/>
      <c r="T7" s="9"/>
      <c r="U7" s="10"/>
      <c r="V7" s="9"/>
      <c r="W7" s="9"/>
    </row>
    <row r="8" ht="15" customHeight="1" spans="1:23">
      <c r="A8" s="11">
        <v>1</v>
      </c>
      <c r="B8" s="11">
        <v>2</v>
      </c>
      <c r="C8" s="11">
        <v>3</v>
      </c>
      <c r="D8" s="11">
        <v>4</v>
      </c>
      <c r="E8" s="11">
        <v>5</v>
      </c>
      <c r="F8" s="11">
        <v>6</v>
      </c>
      <c r="G8" s="11">
        <v>7</v>
      </c>
      <c r="H8" s="11">
        <v>8</v>
      </c>
      <c r="I8" s="11">
        <v>9</v>
      </c>
      <c r="J8" s="11">
        <v>10</v>
      </c>
      <c r="K8" s="11">
        <v>11</v>
      </c>
      <c r="L8" s="12">
        <v>12</v>
      </c>
      <c r="M8" s="12">
        <v>13</v>
      </c>
      <c r="N8" s="12">
        <v>14</v>
      </c>
      <c r="O8" s="12">
        <v>15</v>
      </c>
      <c r="P8" s="12">
        <v>16</v>
      </c>
      <c r="Q8" s="12">
        <v>17</v>
      </c>
      <c r="R8" s="12">
        <v>18</v>
      </c>
      <c r="S8" s="12">
        <v>19</v>
      </c>
      <c r="T8" s="12">
        <v>20</v>
      </c>
      <c r="U8" s="11">
        <v>21</v>
      </c>
      <c r="V8" s="11">
        <v>22</v>
      </c>
      <c r="W8" s="11">
        <v>23</v>
      </c>
    </row>
    <row r="9" ht="21" customHeight="1" spans="1:23">
      <c r="A9" s="14"/>
      <c r="B9" s="14"/>
      <c r="C9" s="13" t="s">
        <v>282</v>
      </c>
      <c r="D9" s="14"/>
      <c r="E9" s="14"/>
      <c r="F9" s="14"/>
      <c r="G9" s="14"/>
      <c r="H9" s="14"/>
      <c r="I9" s="15">
        <v>120</v>
      </c>
      <c r="J9" s="15">
        <v>120</v>
      </c>
      <c r="K9" s="15">
        <v>120</v>
      </c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</row>
    <row r="10" ht="23.25" customHeight="1" spans="1:23">
      <c r="A10" s="13" t="s">
        <v>283</v>
      </c>
      <c r="B10" s="13" t="s">
        <v>284</v>
      </c>
      <c r="C10" s="13" t="s">
        <v>282</v>
      </c>
      <c r="D10" s="13" t="s">
        <v>43</v>
      </c>
      <c r="E10" s="13" t="s">
        <v>61</v>
      </c>
      <c r="F10" s="13" t="s">
        <v>62</v>
      </c>
      <c r="G10" s="13" t="s">
        <v>266</v>
      </c>
      <c r="H10" s="13" t="s">
        <v>192</v>
      </c>
      <c r="I10" s="15">
        <v>15</v>
      </c>
      <c r="J10" s="15">
        <v>15</v>
      </c>
      <c r="K10" s="15">
        <v>15</v>
      </c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</row>
    <row r="11" ht="23.25" customHeight="1" spans="1:23">
      <c r="A11" s="13" t="s">
        <v>283</v>
      </c>
      <c r="B11" s="13" t="s">
        <v>284</v>
      </c>
      <c r="C11" s="13" t="s">
        <v>282</v>
      </c>
      <c r="D11" s="13" t="s">
        <v>43</v>
      </c>
      <c r="E11" s="13" t="s">
        <v>61</v>
      </c>
      <c r="F11" s="13" t="s">
        <v>62</v>
      </c>
      <c r="G11" s="13" t="s">
        <v>285</v>
      </c>
      <c r="H11" s="13" t="s">
        <v>194</v>
      </c>
      <c r="I11" s="15">
        <v>15</v>
      </c>
      <c r="J11" s="15">
        <v>15</v>
      </c>
      <c r="K11" s="15">
        <v>15</v>
      </c>
      <c r="L11" s="15"/>
      <c r="M11" s="15"/>
      <c r="N11" s="15"/>
      <c r="O11" s="15"/>
      <c r="P11" s="13"/>
      <c r="Q11" s="15"/>
      <c r="R11" s="15"/>
      <c r="S11" s="15"/>
      <c r="T11" s="15"/>
      <c r="U11" s="15"/>
      <c r="V11" s="15"/>
      <c r="W11" s="15"/>
    </row>
    <row r="12" ht="23.25" customHeight="1" spans="1:23">
      <c r="A12" s="13" t="s">
        <v>283</v>
      </c>
      <c r="B12" s="13" t="s">
        <v>284</v>
      </c>
      <c r="C12" s="13" t="s">
        <v>282</v>
      </c>
      <c r="D12" s="13" t="s">
        <v>43</v>
      </c>
      <c r="E12" s="13" t="s">
        <v>61</v>
      </c>
      <c r="F12" s="13" t="s">
        <v>62</v>
      </c>
      <c r="G12" s="13" t="s">
        <v>286</v>
      </c>
      <c r="H12" s="13" t="s">
        <v>195</v>
      </c>
      <c r="I12" s="15">
        <v>3.8</v>
      </c>
      <c r="J12" s="15">
        <v>3.8</v>
      </c>
      <c r="K12" s="15">
        <v>3.8</v>
      </c>
      <c r="L12" s="15"/>
      <c r="M12" s="15"/>
      <c r="N12" s="15"/>
      <c r="O12" s="15"/>
      <c r="P12" s="13"/>
      <c r="Q12" s="15"/>
      <c r="R12" s="15"/>
      <c r="S12" s="15"/>
      <c r="T12" s="15"/>
      <c r="U12" s="15"/>
      <c r="V12" s="15"/>
      <c r="W12" s="15"/>
    </row>
    <row r="13" ht="23.25" customHeight="1" spans="1:23">
      <c r="A13" s="13" t="s">
        <v>283</v>
      </c>
      <c r="B13" s="13" t="s">
        <v>284</v>
      </c>
      <c r="C13" s="13" t="s">
        <v>282</v>
      </c>
      <c r="D13" s="13" t="s">
        <v>43</v>
      </c>
      <c r="E13" s="13" t="s">
        <v>61</v>
      </c>
      <c r="F13" s="13" t="s">
        <v>62</v>
      </c>
      <c r="G13" s="13" t="s">
        <v>287</v>
      </c>
      <c r="H13" s="13" t="s">
        <v>197</v>
      </c>
      <c r="I13" s="15">
        <v>70</v>
      </c>
      <c r="J13" s="15">
        <v>70</v>
      </c>
      <c r="K13" s="15">
        <v>70</v>
      </c>
      <c r="L13" s="15"/>
      <c r="M13" s="15"/>
      <c r="N13" s="15"/>
      <c r="O13" s="15"/>
      <c r="P13" s="13"/>
      <c r="Q13" s="15"/>
      <c r="R13" s="15"/>
      <c r="S13" s="15"/>
      <c r="T13" s="15"/>
      <c r="U13" s="15"/>
      <c r="V13" s="15"/>
      <c r="W13" s="15"/>
    </row>
    <row r="14" ht="23.25" customHeight="1" spans="1:23">
      <c r="A14" s="13" t="s">
        <v>283</v>
      </c>
      <c r="B14" s="13" t="s">
        <v>284</v>
      </c>
      <c r="C14" s="13" t="s">
        <v>282</v>
      </c>
      <c r="D14" s="13" t="s">
        <v>43</v>
      </c>
      <c r="E14" s="13" t="s">
        <v>61</v>
      </c>
      <c r="F14" s="13" t="s">
        <v>62</v>
      </c>
      <c r="G14" s="13" t="s">
        <v>288</v>
      </c>
      <c r="H14" s="13" t="s">
        <v>207</v>
      </c>
      <c r="I14" s="15">
        <v>16.2</v>
      </c>
      <c r="J14" s="15">
        <v>16.2</v>
      </c>
      <c r="K14" s="15">
        <v>16.2</v>
      </c>
      <c r="L14" s="15"/>
      <c r="M14" s="15"/>
      <c r="N14" s="15"/>
      <c r="O14" s="15"/>
      <c r="P14" s="13"/>
      <c r="Q14" s="15"/>
      <c r="R14" s="15"/>
      <c r="S14" s="15"/>
      <c r="T14" s="15"/>
      <c r="U14" s="15"/>
      <c r="V14" s="15"/>
      <c r="W14" s="15"/>
    </row>
    <row r="15" ht="18.75" customHeight="1" spans="1:23">
      <c r="A15" s="128" t="s">
        <v>88</v>
      </c>
      <c r="B15" s="129"/>
      <c r="C15" s="129"/>
      <c r="D15" s="129"/>
      <c r="E15" s="129"/>
      <c r="F15" s="129"/>
      <c r="G15" s="129"/>
      <c r="H15" s="130"/>
      <c r="I15" s="15">
        <v>120</v>
      </c>
      <c r="J15" s="15">
        <v>120</v>
      </c>
      <c r="K15" s="15">
        <v>120</v>
      </c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</sheetData>
  <mergeCells count="29">
    <mergeCell ref="A2:K2"/>
    <mergeCell ref="L2:V2"/>
    <mergeCell ref="A3:H3"/>
    <mergeCell ref="J4:M4"/>
    <mergeCell ref="N4:P4"/>
    <mergeCell ref="R4:W4"/>
    <mergeCell ref="A15:H15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ageMargins left="0.75" right="0.75" top="1" bottom="1" header="0.5" footer="0.5"/>
  <pageSetup paperSize="9" fitToWidth="0" fitToHeight="0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6"/>
  <sheetViews>
    <sheetView showZeros="0" topLeftCell="B1" workbookViewId="0">
      <selection activeCell="G19" sqref="G19"/>
    </sheetView>
  </sheetViews>
  <sheetFormatPr defaultColWidth="9.13888888888889" defaultRowHeight="12" customHeight="1"/>
  <cols>
    <col min="1" max="1" width="30.0277777777778" customWidth="1"/>
    <col min="2" max="2" width="29" customWidth="1"/>
    <col min="3" max="3" width="23.8518518518519" customWidth="1"/>
    <col min="4" max="4" width="20.5740740740741" customWidth="1"/>
    <col min="5" max="5" width="20.1388888888889" customWidth="1"/>
    <col min="6" max="6" width="19.8518518518519" customWidth="1"/>
    <col min="7" max="7" width="9.85185185185185" customWidth="1"/>
    <col min="8" max="8" width="19" customWidth="1"/>
    <col min="9" max="9" width="12.5740740740741" customWidth="1"/>
    <col min="10" max="10" width="12.287037037037" customWidth="1"/>
    <col min="11" max="11" width="15.7037037037037" customWidth="1"/>
  </cols>
  <sheetData>
    <row r="1" customHeight="1" spans="11:11">
      <c r="K1" s="49" t="s">
        <v>289</v>
      </c>
    </row>
    <row r="2" ht="28.5" customHeight="1" spans="2:11">
      <c r="B2" s="3" t="s">
        <v>290</v>
      </c>
      <c r="C2" s="3"/>
      <c r="D2" s="3"/>
      <c r="E2" s="3"/>
      <c r="F2" s="3"/>
      <c r="G2" s="3"/>
      <c r="H2" s="3"/>
      <c r="I2" s="3"/>
      <c r="J2" s="3"/>
      <c r="K2" s="3"/>
    </row>
    <row r="3" ht="17.25" customHeight="1" spans="1:2">
      <c r="A3" t="str">
        <f>"单位名称："&amp;"曲靖市职业教育服务中心"</f>
        <v>单位名称：曲靖市职业教育服务中心</v>
      </c>
      <c r="B3" s="4"/>
    </row>
    <row r="4" ht="44.25" customHeight="1" spans="1:11">
      <c r="A4" s="121" t="s">
        <v>224</v>
      </c>
      <c r="B4" s="44" t="s">
        <v>291</v>
      </c>
      <c r="C4" s="44" t="s">
        <v>292</v>
      </c>
      <c r="D4" s="44" t="s">
        <v>293</v>
      </c>
      <c r="E4" s="44" t="s">
        <v>294</v>
      </c>
      <c r="F4" s="44" t="s">
        <v>295</v>
      </c>
      <c r="G4" s="47" t="s">
        <v>296</v>
      </c>
      <c r="H4" s="44" t="s">
        <v>297</v>
      </c>
      <c r="I4" s="47" t="s">
        <v>298</v>
      </c>
      <c r="J4" s="47" t="s">
        <v>299</v>
      </c>
      <c r="K4" s="44" t="s">
        <v>300</v>
      </c>
    </row>
    <row r="5" ht="18.75" customHeight="1" spans="1:11">
      <c r="A5" s="122">
        <v>1</v>
      </c>
      <c r="B5" s="123">
        <v>2</v>
      </c>
      <c r="C5" s="123">
        <v>3</v>
      </c>
      <c r="D5" s="123">
        <v>4</v>
      </c>
      <c r="E5" s="123">
        <v>5</v>
      </c>
      <c r="F5" s="123">
        <v>6</v>
      </c>
      <c r="G5" s="124">
        <v>7</v>
      </c>
      <c r="H5" s="123">
        <v>8</v>
      </c>
      <c r="I5" s="124">
        <v>9</v>
      </c>
      <c r="J5" s="124">
        <v>10</v>
      </c>
      <c r="K5" s="123">
        <v>11</v>
      </c>
    </row>
    <row r="6" ht="21.75" customHeight="1" spans="1:11">
      <c r="A6" s="14"/>
      <c r="B6" s="13" t="s">
        <v>43</v>
      </c>
      <c r="C6" s="14"/>
      <c r="D6" s="14"/>
      <c r="E6" s="14"/>
      <c r="F6" s="14"/>
      <c r="G6" s="14"/>
      <c r="H6" s="14"/>
      <c r="I6" s="14"/>
      <c r="J6" s="14"/>
      <c r="K6" s="14"/>
    </row>
    <row r="7" ht="19.5" customHeight="1" spans="1:11">
      <c r="A7" s="125" t="s">
        <v>284</v>
      </c>
      <c r="B7" s="13" t="s">
        <v>282</v>
      </c>
      <c r="C7" s="13" t="s">
        <v>301</v>
      </c>
      <c r="D7" s="13" t="s">
        <v>302</v>
      </c>
      <c r="E7" s="13" t="s">
        <v>303</v>
      </c>
      <c r="F7" s="13" t="s">
        <v>304</v>
      </c>
      <c r="G7" s="13" t="s">
        <v>305</v>
      </c>
      <c r="H7" s="13" t="s">
        <v>306</v>
      </c>
      <c r="I7" s="13" t="s">
        <v>307</v>
      </c>
      <c r="J7" s="13" t="s">
        <v>308</v>
      </c>
      <c r="K7" s="13" t="s">
        <v>309</v>
      </c>
    </row>
    <row r="8" ht="19.5" customHeight="1" spans="1:11">
      <c r="A8" s="125" t="s">
        <v>284</v>
      </c>
      <c r="B8" s="13" t="s">
        <v>282</v>
      </c>
      <c r="C8" s="13" t="s">
        <v>301</v>
      </c>
      <c r="D8" s="13" t="s">
        <v>302</v>
      </c>
      <c r="E8" s="13" t="s">
        <v>310</v>
      </c>
      <c r="F8" s="13" t="s">
        <v>311</v>
      </c>
      <c r="G8" s="13" t="s">
        <v>312</v>
      </c>
      <c r="H8" s="13" t="s">
        <v>313</v>
      </c>
      <c r="I8" s="13" t="s">
        <v>314</v>
      </c>
      <c r="J8" s="13" t="s">
        <v>308</v>
      </c>
      <c r="K8" s="13" t="s">
        <v>315</v>
      </c>
    </row>
    <row r="9" ht="19.5" customHeight="1" spans="1:11">
      <c r="A9" s="125" t="s">
        <v>284</v>
      </c>
      <c r="B9" s="13" t="s">
        <v>282</v>
      </c>
      <c r="C9" s="13" t="s">
        <v>301</v>
      </c>
      <c r="D9" s="13" t="s">
        <v>302</v>
      </c>
      <c r="E9" s="13" t="s">
        <v>310</v>
      </c>
      <c r="F9" s="13" t="s">
        <v>316</v>
      </c>
      <c r="G9" s="13" t="s">
        <v>312</v>
      </c>
      <c r="H9" s="13" t="s">
        <v>313</v>
      </c>
      <c r="I9" s="13" t="s">
        <v>314</v>
      </c>
      <c r="J9" s="13" t="s">
        <v>308</v>
      </c>
      <c r="K9" s="13" t="s">
        <v>317</v>
      </c>
    </row>
    <row r="10" ht="19.5" customHeight="1" spans="1:11">
      <c r="A10" s="125" t="s">
        <v>284</v>
      </c>
      <c r="B10" s="13" t="s">
        <v>282</v>
      </c>
      <c r="C10" s="13" t="s">
        <v>301</v>
      </c>
      <c r="D10" s="13" t="s">
        <v>302</v>
      </c>
      <c r="E10" s="13" t="s">
        <v>310</v>
      </c>
      <c r="F10" s="13" t="s">
        <v>318</v>
      </c>
      <c r="G10" s="13" t="s">
        <v>312</v>
      </c>
      <c r="H10" s="13" t="s">
        <v>319</v>
      </c>
      <c r="I10" s="13" t="s">
        <v>314</v>
      </c>
      <c r="J10" s="13" t="s">
        <v>308</v>
      </c>
      <c r="K10" s="13" t="s">
        <v>320</v>
      </c>
    </row>
    <row r="11" ht="19.5" customHeight="1" spans="1:11">
      <c r="A11" s="125" t="s">
        <v>284</v>
      </c>
      <c r="B11" s="13" t="s">
        <v>282</v>
      </c>
      <c r="C11" s="13" t="s">
        <v>301</v>
      </c>
      <c r="D11" s="13" t="s">
        <v>302</v>
      </c>
      <c r="E11" s="13" t="s">
        <v>321</v>
      </c>
      <c r="F11" s="13" t="s">
        <v>322</v>
      </c>
      <c r="G11" s="13" t="s">
        <v>312</v>
      </c>
      <c r="H11" s="13" t="s">
        <v>319</v>
      </c>
      <c r="I11" s="13" t="s">
        <v>314</v>
      </c>
      <c r="J11" s="13" t="s">
        <v>308</v>
      </c>
      <c r="K11" s="13" t="s">
        <v>323</v>
      </c>
    </row>
    <row r="12" ht="19.5" customHeight="1" spans="1:11">
      <c r="A12" s="125" t="s">
        <v>284</v>
      </c>
      <c r="B12" s="13" t="s">
        <v>282</v>
      </c>
      <c r="C12" s="13" t="s">
        <v>301</v>
      </c>
      <c r="D12" s="13" t="s">
        <v>302</v>
      </c>
      <c r="E12" s="13" t="s">
        <v>321</v>
      </c>
      <c r="F12" s="13" t="s">
        <v>324</v>
      </c>
      <c r="G12" s="13" t="s">
        <v>312</v>
      </c>
      <c r="H12" s="13" t="s">
        <v>325</v>
      </c>
      <c r="I12" s="13" t="s">
        <v>314</v>
      </c>
      <c r="J12" s="13" t="s">
        <v>308</v>
      </c>
      <c r="K12" s="13" t="s">
        <v>326</v>
      </c>
    </row>
    <row r="13" ht="19.5" customHeight="1" spans="1:11">
      <c r="A13" s="125" t="s">
        <v>284</v>
      </c>
      <c r="B13" s="13" t="s">
        <v>282</v>
      </c>
      <c r="C13" s="13" t="s">
        <v>301</v>
      </c>
      <c r="D13" s="13" t="s">
        <v>327</v>
      </c>
      <c r="E13" s="13" t="s">
        <v>328</v>
      </c>
      <c r="F13" s="13" t="s">
        <v>329</v>
      </c>
      <c r="G13" s="13" t="s">
        <v>305</v>
      </c>
      <c r="H13" s="13" t="s">
        <v>330</v>
      </c>
      <c r="I13" s="13" t="s">
        <v>331</v>
      </c>
      <c r="J13" s="13" t="s">
        <v>332</v>
      </c>
      <c r="K13" s="13" t="s">
        <v>333</v>
      </c>
    </row>
    <row r="14" ht="19.5" customHeight="1" spans="1:11">
      <c r="A14" s="125" t="s">
        <v>284</v>
      </c>
      <c r="B14" s="13" t="s">
        <v>282</v>
      </c>
      <c r="C14" s="13" t="s">
        <v>301</v>
      </c>
      <c r="D14" s="13" t="s">
        <v>327</v>
      </c>
      <c r="E14" s="13" t="s">
        <v>328</v>
      </c>
      <c r="F14" s="13" t="s">
        <v>334</v>
      </c>
      <c r="G14" s="13" t="s">
        <v>305</v>
      </c>
      <c r="H14" s="13" t="s">
        <v>330</v>
      </c>
      <c r="I14" s="13" t="s">
        <v>331</v>
      </c>
      <c r="J14" s="13" t="s">
        <v>332</v>
      </c>
      <c r="K14" s="13" t="s">
        <v>335</v>
      </c>
    </row>
    <row r="15" ht="19.5" customHeight="1" spans="1:11">
      <c r="A15" s="125" t="s">
        <v>284</v>
      </c>
      <c r="B15" s="13" t="s">
        <v>282</v>
      </c>
      <c r="C15" s="13" t="s">
        <v>301</v>
      </c>
      <c r="D15" s="13" t="s">
        <v>336</v>
      </c>
      <c r="E15" s="13" t="s">
        <v>337</v>
      </c>
      <c r="F15" s="13" t="s">
        <v>338</v>
      </c>
      <c r="G15" s="13" t="s">
        <v>312</v>
      </c>
      <c r="H15" s="13" t="s">
        <v>339</v>
      </c>
      <c r="I15" s="13" t="s">
        <v>314</v>
      </c>
      <c r="J15" s="13" t="s">
        <v>308</v>
      </c>
      <c r="K15" s="13" t="s">
        <v>340</v>
      </c>
    </row>
    <row r="16" ht="19.5" customHeight="1" spans="1:11">
      <c r="A16" s="125" t="s">
        <v>284</v>
      </c>
      <c r="B16" s="13" t="s">
        <v>282</v>
      </c>
      <c r="C16" s="13" t="s">
        <v>301</v>
      </c>
      <c r="D16" s="13" t="s">
        <v>336</v>
      </c>
      <c r="E16" s="13" t="s">
        <v>337</v>
      </c>
      <c r="F16" s="13" t="s">
        <v>341</v>
      </c>
      <c r="G16" s="13" t="s">
        <v>305</v>
      </c>
      <c r="H16" s="13" t="s">
        <v>339</v>
      </c>
      <c r="I16" s="13" t="s">
        <v>314</v>
      </c>
      <c r="J16" s="13" t="s">
        <v>308</v>
      </c>
      <c r="K16" s="13" t="s">
        <v>342</v>
      </c>
    </row>
  </sheetData>
  <mergeCells count="4">
    <mergeCell ref="B2:K2"/>
    <mergeCell ref="A7:A16"/>
    <mergeCell ref="B7:B16"/>
    <mergeCell ref="C7:C16"/>
  </mergeCells>
  <pageMargins left="0.75" right="0.75" top="1" bottom="1" header="0.5" footer="0.5"/>
  <pageSetup paperSize="9" fitToWidth="0" fitToHeight="0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8"/>
  <sheetViews>
    <sheetView zoomScaleSheetLayoutView="60" workbookViewId="0">
      <selection activeCell="A8" sqref="A8"/>
    </sheetView>
  </sheetViews>
  <sheetFormatPr defaultColWidth="7.76851851851852" defaultRowHeight="12" outlineLevelRow="7"/>
  <cols>
    <col min="1" max="1" width="30" style="110" customWidth="1"/>
    <col min="2" max="2" width="25.3796296296296" style="110" customWidth="1"/>
    <col min="3" max="5" width="20.6296296296296" style="110" customWidth="1"/>
    <col min="6" max="6" width="9.87962962962963" style="111" customWidth="1"/>
    <col min="7" max="7" width="21.9907407407407" style="110" customWidth="1"/>
    <col min="8" max="8" width="13.6296296296296" style="111" customWidth="1"/>
    <col min="9" max="9" width="11.75" style="111" customWidth="1"/>
    <col min="10" max="10" width="16.4814814814815" style="110" customWidth="1"/>
    <col min="11" max="11" width="7.99074074074074" style="111" customWidth="1"/>
    <col min="12" max="16384" width="7.99074074074074" style="111"/>
  </cols>
  <sheetData>
    <row r="1" customHeight="1" spans="10:10">
      <c r="J1" s="120" t="s">
        <v>343</v>
      </c>
    </row>
    <row r="2" ht="28.5" customHeight="1" spans="1:10">
      <c r="A2" s="3" t="s">
        <v>344</v>
      </c>
      <c r="B2" s="3"/>
      <c r="C2" s="3"/>
      <c r="D2" s="3"/>
      <c r="E2" s="3"/>
      <c r="F2" s="3"/>
      <c r="G2" s="3"/>
      <c r="H2" s="3"/>
      <c r="I2" s="3"/>
      <c r="J2" s="3"/>
    </row>
    <row r="3" ht="17.25" customHeight="1" spans="1:8">
      <c r="A3" s="112" t="s">
        <v>345</v>
      </c>
      <c r="B3" s="112"/>
      <c r="C3" s="112"/>
      <c r="D3" s="112"/>
      <c r="E3" s="112"/>
      <c r="F3" s="112"/>
      <c r="G3" s="112"/>
      <c r="H3" s="112"/>
    </row>
    <row r="4" ht="44.25" customHeight="1" spans="1:10">
      <c r="A4" s="113" t="s">
        <v>225</v>
      </c>
      <c r="B4" s="113" t="s">
        <v>292</v>
      </c>
      <c r="C4" s="113" t="s">
        <v>293</v>
      </c>
      <c r="D4" s="113" t="s">
        <v>294</v>
      </c>
      <c r="E4" s="113" t="s">
        <v>295</v>
      </c>
      <c r="F4" s="114" t="s">
        <v>296</v>
      </c>
      <c r="G4" s="113" t="s">
        <v>297</v>
      </c>
      <c r="H4" s="114" t="s">
        <v>298</v>
      </c>
      <c r="I4" s="114" t="s">
        <v>299</v>
      </c>
      <c r="J4" s="113" t="s">
        <v>300</v>
      </c>
    </row>
    <row r="5" ht="14.25" customHeight="1" spans="1:10">
      <c r="A5" s="113">
        <v>1</v>
      </c>
      <c r="B5" s="113">
        <v>2</v>
      </c>
      <c r="C5" s="113">
        <v>3</v>
      </c>
      <c r="D5" s="113">
        <v>4</v>
      </c>
      <c r="E5" s="113">
        <v>5</v>
      </c>
      <c r="F5" s="113">
        <v>6</v>
      </c>
      <c r="G5" s="113">
        <v>7</v>
      </c>
      <c r="H5" s="113">
        <v>8</v>
      </c>
      <c r="I5" s="113">
        <v>9</v>
      </c>
      <c r="J5" s="113">
        <v>10</v>
      </c>
    </row>
    <row r="6" ht="42" customHeight="1" spans="1:10">
      <c r="A6" s="115" t="s">
        <v>346</v>
      </c>
      <c r="B6" s="116"/>
      <c r="C6" s="116"/>
      <c r="D6" s="116"/>
      <c r="E6" s="117"/>
      <c r="F6" s="118"/>
      <c r="G6" s="117"/>
      <c r="H6" s="118"/>
      <c r="I6" s="118"/>
      <c r="J6" s="117"/>
    </row>
    <row r="7" ht="42.75" customHeight="1" spans="1:10">
      <c r="A7" s="119" t="s">
        <v>346</v>
      </c>
      <c r="B7" s="119" t="s">
        <v>346</v>
      </c>
      <c r="C7" s="119" t="s">
        <v>346</v>
      </c>
      <c r="D7" s="119" t="s">
        <v>346</v>
      </c>
      <c r="E7" s="115" t="s">
        <v>346</v>
      </c>
      <c r="F7" s="119" t="s">
        <v>346</v>
      </c>
      <c r="G7" s="115" t="s">
        <v>346</v>
      </c>
      <c r="H7" s="119" t="s">
        <v>346</v>
      </c>
      <c r="I7" s="119" t="s">
        <v>346</v>
      </c>
      <c r="J7" s="115" t="s">
        <v>346</v>
      </c>
    </row>
    <row r="8" ht="14.4" spans="1:1">
      <c r="A8" t="s">
        <v>347</v>
      </c>
    </row>
  </sheetData>
  <mergeCells count="2">
    <mergeCell ref="A2:J2"/>
    <mergeCell ref="A3:H3"/>
  </mergeCells>
  <printOptions horizontalCentered="1"/>
  <pageMargins left="0.393055555555556" right="0.393055555555556" top="0.511805555555556" bottom="0.511805555555556" header="0.314583333333333" footer="0.314583333333333"/>
  <pageSetup paperSize="9" scale="65" orientation="landscape" horizontalDpi="600" verticalDpi="600"/>
  <headerFooter>
    <oddFooter>&amp;C&amp;"-"&amp;16- &amp;P 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0"/>
  <sheetViews>
    <sheetView showZeros="0" workbookViewId="0">
      <selection activeCell="A10" sqref="A10"/>
    </sheetView>
  </sheetViews>
  <sheetFormatPr defaultColWidth="9.13888888888889" defaultRowHeight="14.25" customHeight="1" outlineLevelCol="5"/>
  <cols>
    <col min="1" max="1" width="26.8518518518519" customWidth="1"/>
    <col min="2" max="2" width="34.287037037037" customWidth="1"/>
    <col min="3" max="3" width="30.4259259259259" customWidth="1"/>
    <col min="4" max="4" width="28.712962962963" customWidth="1"/>
    <col min="5" max="6" width="26.8518518518519" customWidth="1"/>
  </cols>
  <sheetData>
    <row r="1" ht="12" customHeight="1" spans="1:6">
      <c r="A1" s="92">
        <v>1</v>
      </c>
      <c r="B1" s="93">
        <v>0</v>
      </c>
      <c r="C1" s="92">
        <v>1</v>
      </c>
      <c r="D1" s="105"/>
      <c r="E1" s="105"/>
      <c r="F1" s="91" t="s">
        <v>348</v>
      </c>
    </row>
    <row r="2" ht="26.25" customHeight="1" spans="1:6">
      <c r="A2" s="3" t="s">
        <v>349</v>
      </c>
      <c r="B2" s="3" t="s">
        <v>349</v>
      </c>
      <c r="C2" s="3"/>
      <c r="D2" s="3"/>
      <c r="E2" s="3"/>
      <c r="F2" s="3"/>
    </row>
    <row r="3" ht="13.5" customHeight="1" spans="1:6">
      <c r="A3" s="4" t="str">
        <f>"单位名称："&amp;"曲靖市职业教育服务中心"</f>
        <v>单位名称：曲靖市职业教育服务中心</v>
      </c>
      <c r="B3" s="4" t="s">
        <v>350</v>
      </c>
      <c r="C3" s="92"/>
      <c r="D3" s="105"/>
      <c r="E3" s="105"/>
      <c r="F3" s="271" t="s">
        <v>2</v>
      </c>
    </row>
    <row r="4" ht="19.5" customHeight="1" spans="1:6">
      <c r="A4" s="58" t="s">
        <v>351</v>
      </c>
      <c r="B4" s="106" t="s">
        <v>46</v>
      </c>
      <c r="C4" s="58" t="s">
        <v>47</v>
      </c>
      <c r="D4" s="10" t="s">
        <v>352</v>
      </c>
      <c r="E4" s="10"/>
      <c r="F4" s="10"/>
    </row>
    <row r="5" ht="18.75" customHeight="1" spans="1:6">
      <c r="A5" s="58"/>
      <c r="B5" s="107"/>
      <c r="C5" s="58"/>
      <c r="D5" s="10" t="s">
        <v>29</v>
      </c>
      <c r="E5" s="10" t="s">
        <v>48</v>
      </c>
      <c r="F5" s="10" t="s">
        <v>49</v>
      </c>
    </row>
    <row r="6" ht="23.25" customHeight="1" spans="1:6">
      <c r="A6" s="47">
        <v>1</v>
      </c>
      <c r="B6" s="101" t="s">
        <v>129</v>
      </c>
      <c r="C6" s="47">
        <v>3</v>
      </c>
      <c r="D6" s="57">
        <v>4</v>
      </c>
      <c r="E6" s="57">
        <v>5</v>
      </c>
      <c r="F6" s="57">
        <v>6</v>
      </c>
    </row>
    <row r="7" ht="23.25" customHeight="1" spans="1:6">
      <c r="A7" s="13"/>
      <c r="B7" s="14"/>
      <c r="C7" s="14"/>
      <c r="D7" s="15"/>
      <c r="E7" s="15"/>
      <c r="F7" s="15"/>
    </row>
    <row r="8" ht="24" customHeight="1" spans="1:6">
      <c r="A8" s="14"/>
      <c r="B8" s="13"/>
      <c r="C8" s="13"/>
      <c r="D8" s="15"/>
      <c r="E8" s="15"/>
      <c r="F8" s="15"/>
    </row>
    <row r="9" ht="18.75" customHeight="1" spans="1:6">
      <c r="A9" s="108" t="s">
        <v>88</v>
      </c>
      <c r="B9" s="108" t="s">
        <v>88</v>
      </c>
      <c r="C9" s="109" t="s">
        <v>88</v>
      </c>
      <c r="D9" s="15"/>
      <c r="E9" s="15"/>
      <c r="F9" s="15"/>
    </row>
    <row r="10" customHeight="1" spans="1:1">
      <c r="A10" t="s">
        <v>353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ageMargins left="0.75" right="0.75" top="1" bottom="1" header="0.5" footer="0.5"/>
  <pageSetup paperSize="9" fitToWidth="0" fitToHeight="0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0"/>
  <sheetViews>
    <sheetView showZeros="0" workbookViewId="0">
      <selection activeCell="A10" sqref="A10"/>
    </sheetView>
  </sheetViews>
  <sheetFormatPr defaultColWidth="9.13888888888889" defaultRowHeight="14.25" customHeight="1" outlineLevelCol="5"/>
  <cols>
    <col min="1" max="1" width="23.5740740740741" customWidth="1"/>
    <col min="2" max="2" width="30.4259259259259" customWidth="1"/>
    <col min="3" max="3" width="26.1388888888889" customWidth="1"/>
    <col min="4" max="4" width="25.287037037037" customWidth="1"/>
    <col min="5" max="6" width="23.5740740740741" customWidth="1"/>
  </cols>
  <sheetData>
    <row r="1" ht="12" customHeight="1" spans="1:6">
      <c r="A1" s="92">
        <v>1</v>
      </c>
      <c r="B1" s="93">
        <v>0</v>
      </c>
      <c r="C1" s="92">
        <v>1</v>
      </c>
      <c r="D1" s="94"/>
      <c r="E1" s="94"/>
      <c r="F1" s="95" t="s">
        <v>354</v>
      </c>
    </row>
    <row r="2" ht="26.25" customHeight="1" spans="1:6">
      <c r="A2" s="3" t="s">
        <v>355</v>
      </c>
      <c r="B2" s="3" t="s">
        <v>349</v>
      </c>
      <c r="C2" s="3"/>
      <c r="D2" s="3"/>
      <c r="E2" s="3"/>
      <c r="F2" s="3"/>
    </row>
    <row r="3" ht="13.5" customHeight="1" spans="1:6">
      <c r="A3" s="4" t="str">
        <f>"单位名称："&amp;"曲靖市职业教育服务中心"</f>
        <v>单位名称：曲靖市职业教育服务中心</v>
      </c>
      <c r="B3" s="96" t="s">
        <v>350</v>
      </c>
      <c r="C3" s="92"/>
      <c r="D3" s="94"/>
      <c r="E3" s="94"/>
      <c r="F3" s="271" t="s">
        <v>2</v>
      </c>
    </row>
    <row r="4" ht="19.5" customHeight="1" spans="1:6">
      <c r="A4" s="97" t="s">
        <v>351</v>
      </c>
      <c r="B4" s="98" t="s">
        <v>46</v>
      </c>
      <c r="C4" s="97" t="s">
        <v>47</v>
      </c>
      <c r="D4" s="36" t="s">
        <v>356</v>
      </c>
      <c r="E4" s="37"/>
      <c r="F4" s="38"/>
    </row>
    <row r="5" ht="18.75" customHeight="1" spans="1:6">
      <c r="A5" s="99"/>
      <c r="B5" s="100"/>
      <c r="C5" s="99"/>
      <c r="D5" s="24" t="s">
        <v>29</v>
      </c>
      <c r="E5" s="36" t="s">
        <v>48</v>
      </c>
      <c r="F5" s="24" t="s">
        <v>49</v>
      </c>
    </row>
    <row r="6" ht="18.75" customHeight="1" spans="1:6">
      <c r="A6" s="47">
        <v>1</v>
      </c>
      <c r="B6" s="101" t="s">
        <v>129</v>
      </c>
      <c r="C6" s="47">
        <v>3</v>
      </c>
      <c r="D6" s="57">
        <v>4</v>
      </c>
      <c r="E6" s="57">
        <v>5</v>
      </c>
      <c r="F6" s="57">
        <v>6</v>
      </c>
    </row>
    <row r="7" ht="21" customHeight="1" spans="1:6">
      <c r="A7" s="13"/>
      <c r="B7" s="102"/>
      <c r="C7" s="102"/>
      <c r="D7" s="15"/>
      <c r="E7" s="15"/>
      <c r="F7" s="15"/>
    </row>
    <row r="8" ht="21" customHeight="1" spans="1:6">
      <c r="A8" s="102"/>
      <c r="B8" s="13"/>
      <c r="C8" s="13"/>
      <c r="D8" s="15"/>
      <c r="E8" s="15"/>
      <c r="F8" s="15"/>
    </row>
    <row r="9" ht="18.75" customHeight="1" spans="1:6">
      <c r="A9" s="103" t="s">
        <v>88</v>
      </c>
      <c r="B9" s="103" t="s">
        <v>88</v>
      </c>
      <c r="C9" s="104" t="s">
        <v>88</v>
      </c>
      <c r="D9" s="15"/>
      <c r="E9" s="15"/>
      <c r="F9" s="15"/>
    </row>
    <row r="10" customHeight="1" spans="1:1">
      <c r="A10" t="s">
        <v>357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ageMargins left="0.75" right="0.75" top="1" bottom="1" header="0.5" footer="0.5"/>
  <pageSetup paperSize="9" fitToWidth="0" fitToHeight="0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Q11"/>
  <sheetViews>
    <sheetView showZeros="0" workbookViewId="0">
      <selection activeCell="A11" sqref="A11"/>
    </sheetView>
  </sheetViews>
  <sheetFormatPr defaultColWidth="9.13888888888889" defaultRowHeight="14.25" customHeight="1"/>
  <cols>
    <col min="1" max="2" width="23.5740740740741" customWidth="1"/>
    <col min="3" max="3" width="27" customWidth="1"/>
    <col min="4" max="5" width="23.5740740740741" customWidth="1"/>
    <col min="6" max="6" width="33.8518518518519" customWidth="1"/>
    <col min="7" max="8" width="20.1388888888889" customWidth="1"/>
    <col min="9" max="9" width="25.287037037037" customWidth="1"/>
    <col min="10" max="12" width="27" customWidth="1"/>
    <col min="13" max="13" width="23.5740740740741" customWidth="1"/>
    <col min="14" max="14" width="30.4259259259259" customWidth="1"/>
    <col min="15" max="15" width="27" customWidth="1"/>
    <col min="16" max="16" width="30.4259259259259" customWidth="1"/>
    <col min="17" max="17" width="23.5740740740741" customWidth="1"/>
  </cols>
  <sheetData>
    <row r="1" ht="13.5" customHeight="1" spans="15:17">
      <c r="O1" s="60"/>
      <c r="P1" s="60"/>
      <c r="Q1" s="39" t="s">
        <v>358</v>
      </c>
    </row>
    <row r="2" ht="27.75" customHeight="1" spans="1:17">
      <c r="A2" s="3" t="s">
        <v>359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ht="18.75" customHeight="1" spans="1:17">
      <c r="A3" s="40" t="str">
        <f>"单位名称："&amp;"曲靖市职业教育服务中心"</f>
        <v>单位名称：曲靖市职业教育服务中心</v>
      </c>
      <c r="B3" s="21"/>
      <c r="C3" s="21"/>
      <c r="D3" s="21"/>
      <c r="E3" s="21"/>
      <c r="F3" s="21"/>
      <c r="G3" s="21"/>
      <c r="H3" s="21"/>
      <c r="I3" s="21"/>
      <c r="J3" s="21"/>
      <c r="O3" s="78"/>
      <c r="P3" s="78"/>
      <c r="Q3" s="271" t="s">
        <v>2</v>
      </c>
    </row>
    <row r="4" ht="15.75" customHeight="1" spans="1:17">
      <c r="A4" s="23" t="s">
        <v>360</v>
      </c>
      <c r="B4" s="66" t="s">
        <v>361</v>
      </c>
      <c r="C4" s="66" t="s">
        <v>362</v>
      </c>
      <c r="D4" s="66" t="s">
        <v>363</v>
      </c>
      <c r="E4" s="66" t="s">
        <v>364</v>
      </c>
      <c r="F4" s="66" t="s">
        <v>365</v>
      </c>
      <c r="G4" s="42" t="s">
        <v>230</v>
      </c>
      <c r="H4" s="42"/>
      <c r="I4" s="42"/>
      <c r="J4" s="42"/>
      <c r="K4" s="79"/>
      <c r="L4" s="42"/>
      <c r="M4" s="42"/>
      <c r="N4" s="42"/>
      <c r="O4" s="80"/>
      <c r="P4" s="79"/>
      <c r="Q4" s="43"/>
    </row>
    <row r="5" ht="17.25" customHeight="1" spans="1:17">
      <c r="A5" s="26"/>
      <c r="B5" s="68"/>
      <c r="C5" s="68"/>
      <c r="D5" s="68"/>
      <c r="E5" s="68"/>
      <c r="F5" s="68"/>
      <c r="G5" s="68" t="s">
        <v>29</v>
      </c>
      <c r="H5" s="68" t="s">
        <v>32</v>
      </c>
      <c r="I5" s="68" t="s">
        <v>366</v>
      </c>
      <c r="J5" s="68" t="s">
        <v>367</v>
      </c>
      <c r="K5" s="69" t="s">
        <v>368</v>
      </c>
      <c r="L5" s="81" t="s">
        <v>36</v>
      </c>
      <c r="M5" s="81"/>
      <c r="N5" s="81"/>
      <c r="O5" s="82"/>
      <c r="P5" s="87"/>
      <c r="Q5" s="70"/>
    </row>
    <row r="6" ht="54" customHeight="1" spans="1:17">
      <c r="A6" s="29"/>
      <c r="B6" s="70"/>
      <c r="C6" s="70"/>
      <c r="D6" s="70"/>
      <c r="E6" s="70"/>
      <c r="F6" s="70"/>
      <c r="G6" s="70"/>
      <c r="H6" s="70" t="s">
        <v>31</v>
      </c>
      <c r="I6" s="70"/>
      <c r="J6" s="70"/>
      <c r="K6" s="71"/>
      <c r="L6" s="70" t="s">
        <v>31</v>
      </c>
      <c r="M6" s="70" t="s">
        <v>37</v>
      </c>
      <c r="N6" s="70" t="s">
        <v>239</v>
      </c>
      <c r="O6" s="48" t="s">
        <v>39</v>
      </c>
      <c r="P6" s="71" t="s">
        <v>40</v>
      </c>
      <c r="Q6" s="70" t="s">
        <v>41</v>
      </c>
    </row>
    <row r="7" ht="15" customHeight="1" spans="1:17">
      <c r="A7" s="30">
        <v>1</v>
      </c>
      <c r="B7" s="88">
        <v>2</v>
      </c>
      <c r="C7" s="88">
        <v>3</v>
      </c>
      <c r="D7" s="88">
        <v>4</v>
      </c>
      <c r="E7" s="88">
        <v>5</v>
      </c>
      <c r="F7" s="88">
        <v>6</v>
      </c>
      <c r="G7" s="89">
        <v>7</v>
      </c>
      <c r="H7" s="89">
        <v>8</v>
      </c>
      <c r="I7" s="89">
        <v>9</v>
      </c>
      <c r="J7" s="89">
        <v>10</v>
      </c>
      <c r="K7" s="89">
        <v>11</v>
      </c>
      <c r="L7" s="89">
        <v>12</v>
      </c>
      <c r="M7" s="89">
        <v>13</v>
      </c>
      <c r="N7" s="89">
        <v>14</v>
      </c>
      <c r="O7" s="89">
        <v>15</v>
      </c>
      <c r="P7" s="89">
        <v>16</v>
      </c>
      <c r="Q7" s="89">
        <v>17</v>
      </c>
    </row>
    <row r="8" ht="21" customHeight="1" spans="1:17">
      <c r="A8" s="13"/>
      <c r="B8" s="72"/>
      <c r="C8" s="72"/>
      <c r="D8" s="72"/>
      <c r="E8" s="90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</row>
    <row r="9" ht="25.5" customHeight="1" spans="1:17">
      <c r="A9" s="13"/>
      <c r="B9" s="13"/>
      <c r="C9" s="13"/>
      <c r="D9" s="13"/>
      <c r="E9" s="13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</row>
    <row r="10" ht="21" customHeight="1" spans="1:17">
      <c r="A10" s="74" t="s">
        <v>88</v>
      </c>
      <c r="B10" s="75"/>
      <c r="C10" s="75"/>
      <c r="D10" s="75"/>
      <c r="E10" s="90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</row>
    <row r="11" customHeight="1" spans="1:1">
      <c r="A11" t="s">
        <v>369</v>
      </c>
    </row>
  </sheetData>
  <mergeCells count="17">
    <mergeCell ref="A2:K2"/>
    <mergeCell ref="L2:Q2"/>
    <mergeCell ref="A3:F3"/>
    <mergeCell ref="G4:Q4"/>
    <mergeCell ref="L5:Q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pageSetup paperSize="9" fitToWidth="0" fitToHeight="0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R11"/>
  <sheetViews>
    <sheetView showZeros="0" workbookViewId="0">
      <selection activeCell="A11" sqref="A11"/>
    </sheetView>
  </sheetViews>
  <sheetFormatPr defaultColWidth="9.13888888888889" defaultRowHeight="14.25" customHeight="1"/>
  <cols>
    <col min="1" max="1" width="23.5740740740741" customWidth="1"/>
    <col min="2" max="2" width="27" customWidth="1"/>
    <col min="3" max="3" width="28.287037037037" customWidth="1"/>
    <col min="4" max="4" width="23.5740740740741" customWidth="1"/>
    <col min="5" max="7" width="27" customWidth="1"/>
    <col min="8" max="9" width="20.1388888888889" customWidth="1"/>
    <col min="10" max="10" width="25.287037037037" customWidth="1"/>
    <col min="11" max="13" width="27" customWidth="1"/>
    <col min="14" max="14" width="23.5740740740741" customWidth="1"/>
    <col min="15" max="15" width="30.4259259259259" customWidth="1"/>
    <col min="16" max="16" width="27" customWidth="1"/>
    <col min="17" max="17" width="30.4259259259259" customWidth="1"/>
    <col min="18" max="18" width="23.5740740740741" customWidth="1"/>
  </cols>
  <sheetData>
    <row r="1" ht="13.5" customHeight="1" spans="1:18">
      <c r="A1" s="63"/>
      <c r="B1" s="63"/>
      <c r="C1" s="63"/>
      <c r="D1" s="64"/>
      <c r="E1" s="64"/>
      <c r="F1" s="64"/>
      <c r="G1" s="64"/>
      <c r="H1" s="63"/>
      <c r="I1" s="63"/>
      <c r="J1" s="63"/>
      <c r="K1" s="63"/>
      <c r="L1" s="77"/>
      <c r="M1" s="63"/>
      <c r="N1" s="63"/>
      <c r="O1" s="63"/>
      <c r="P1" s="60"/>
      <c r="Q1" s="83"/>
      <c r="R1" s="84" t="s">
        <v>370</v>
      </c>
    </row>
    <row r="2" ht="27.75" customHeight="1" spans="1:18">
      <c r="A2" s="3" t="s">
        <v>371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ht="18.75" customHeight="1" spans="1:18">
      <c r="A3" s="65" t="str">
        <f>"单位名称："&amp;"曲靖市职业教育服务中心"</f>
        <v>单位名称：曲靖市职业教育服务中心</v>
      </c>
      <c r="B3" s="53"/>
      <c r="C3" s="53"/>
      <c r="D3" s="55"/>
      <c r="E3" s="55"/>
      <c r="F3" s="55"/>
      <c r="G3" s="55"/>
      <c r="H3" s="53"/>
      <c r="I3" s="53"/>
      <c r="J3" s="53"/>
      <c r="K3" s="53"/>
      <c r="L3" s="77"/>
      <c r="M3" s="63"/>
      <c r="N3" s="63"/>
      <c r="O3" s="63"/>
      <c r="P3" s="78"/>
      <c r="Q3" s="85"/>
      <c r="R3" s="274" t="s">
        <v>2</v>
      </c>
    </row>
    <row r="4" ht="15.75" customHeight="1" spans="1:18">
      <c r="A4" s="23" t="s">
        <v>360</v>
      </c>
      <c r="B4" s="66" t="s">
        <v>372</v>
      </c>
      <c r="C4" s="66" t="s">
        <v>373</v>
      </c>
      <c r="D4" s="67" t="s">
        <v>374</v>
      </c>
      <c r="E4" s="67" t="s">
        <v>375</v>
      </c>
      <c r="F4" s="67" t="s">
        <v>376</v>
      </c>
      <c r="G4" s="67" t="s">
        <v>377</v>
      </c>
      <c r="H4" s="42" t="s">
        <v>230</v>
      </c>
      <c r="I4" s="42"/>
      <c r="J4" s="42"/>
      <c r="K4" s="42"/>
      <c r="L4" s="79"/>
      <c r="M4" s="42"/>
      <c r="N4" s="42"/>
      <c r="O4" s="42"/>
      <c r="P4" s="80"/>
      <c r="Q4" s="79"/>
      <c r="R4" s="43"/>
    </row>
    <row r="5" ht="17.25" customHeight="1" spans="1:18">
      <c r="A5" s="26"/>
      <c r="B5" s="68"/>
      <c r="C5" s="68"/>
      <c r="D5" s="69"/>
      <c r="E5" s="69"/>
      <c r="F5" s="69"/>
      <c r="G5" s="69"/>
      <c r="H5" s="68" t="s">
        <v>29</v>
      </c>
      <c r="I5" s="68" t="s">
        <v>32</v>
      </c>
      <c r="J5" s="68" t="s">
        <v>366</v>
      </c>
      <c r="K5" s="68" t="s">
        <v>367</v>
      </c>
      <c r="L5" s="69" t="s">
        <v>368</v>
      </c>
      <c r="M5" s="81" t="s">
        <v>378</v>
      </c>
      <c r="N5" s="81"/>
      <c r="O5" s="81"/>
      <c r="P5" s="82"/>
      <c r="Q5" s="87"/>
      <c r="R5" s="70"/>
    </row>
    <row r="6" ht="54" customHeight="1" spans="1:18">
      <c r="A6" s="29"/>
      <c r="B6" s="70"/>
      <c r="C6" s="70"/>
      <c r="D6" s="71"/>
      <c r="E6" s="71"/>
      <c r="F6" s="71"/>
      <c r="G6" s="71"/>
      <c r="H6" s="70"/>
      <c r="I6" s="70" t="s">
        <v>31</v>
      </c>
      <c r="J6" s="70"/>
      <c r="K6" s="70"/>
      <c r="L6" s="71"/>
      <c r="M6" s="70" t="s">
        <v>31</v>
      </c>
      <c r="N6" s="70" t="s">
        <v>37</v>
      </c>
      <c r="O6" s="70" t="s">
        <v>239</v>
      </c>
      <c r="P6" s="48" t="s">
        <v>39</v>
      </c>
      <c r="Q6" s="71" t="s">
        <v>40</v>
      </c>
      <c r="R6" s="70" t="s">
        <v>41</v>
      </c>
    </row>
    <row r="7" ht="15" customHeight="1" spans="1:18">
      <c r="A7" s="29">
        <v>1</v>
      </c>
      <c r="B7" s="70">
        <v>2</v>
      </c>
      <c r="C7" s="70">
        <v>3</v>
      </c>
      <c r="D7" s="71">
        <v>4</v>
      </c>
      <c r="E7" s="71">
        <v>5</v>
      </c>
      <c r="F7" s="71">
        <v>6</v>
      </c>
      <c r="G7" s="71">
        <v>7</v>
      </c>
      <c r="H7" s="71">
        <v>8</v>
      </c>
      <c r="I7" s="71">
        <v>9</v>
      </c>
      <c r="J7" s="71">
        <v>10</v>
      </c>
      <c r="K7" s="71">
        <v>11</v>
      </c>
      <c r="L7" s="71">
        <v>12</v>
      </c>
      <c r="M7" s="71">
        <v>13</v>
      </c>
      <c r="N7" s="71">
        <v>14</v>
      </c>
      <c r="O7" s="71">
        <v>15</v>
      </c>
      <c r="P7" s="71">
        <v>16</v>
      </c>
      <c r="Q7" s="71">
        <v>17</v>
      </c>
      <c r="R7" s="71">
        <v>18</v>
      </c>
    </row>
    <row r="8" ht="21" customHeight="1" spans="1:18">
      <c r="A8" s="13"/>
      <c r="B8" s="72"/>
      <c r="C8" s="72"/>
      <c r="D8" s="73"/>
      <c r="E8" s="73"/>
      <c r="F8" s="73"/>
      <c r="G8" s="73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</row>
    <row r="9" ht="21" customHeight="1" spans="1:18">
      <c r="A9" s="13"/>
      <c r="B9" s="13"/>
      <c r="C9" s="13"/>
      <c r="D9" s="13"/>
      <c r="E9" s="13"/>
      <c r="F9" s="13"/>
      <c r="G9" s="13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</row>
    <row r="10" ht="21" customHeight="1" spans="1:18">
      <c r="A10" s="74" t="s">
        <v>379</v>
      </c>
      <c r="B10" s="75"/>
      <c r="C10" s="76"/>
      <c r="D10" s="73"/>
      <c r="E10" s="73"/>
      <c r="F10" s="73"/>
      <c r="G10" s="73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</row>
    <row r="11" customHeight="1" spans="1:1">
      <c r="A11" t="s">
        <v>380</v>
      </c>
    </row>
  </sheetData>
  <mergeCells count="18">
    <mergeCell ref="A2:K2"/>
    <mergeCell ref="L2:R2"/>
    <mergeCell ref="A3:C3"/>
    <mergeCell ref="H4:R4"/>
    <mergeCell ref="M5:R5"/>
    <mergeCell ref="A10:C10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ageMargins left="0.75" right="0.75" top="1" bottom="1" header="0.5" footer="0.5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N9"/>
  <sheetViews>
    <sheetView showZeros="0" workbookViewId="0">
      <selection activeCell="A9" sqref="A9"/>
    </sheetView>
  </sheetViews>
  <sheetFormatPr defaultColWidth="9.13888888888889" defaultRowHeight="14.25" customHeight="1"/>
  <cols>
    <col min="1" max="1" width="37.7037037037037" customWidth="1"/>
    <col min="2" max="4" width="13.4259259259259" customWidth="1"/>
    <col min="5" max="5" width="10.287037037037" customWidth="1"/>
    <col min="7" max="14" width="10.287037037037" customWidth="1"/>
  </cols>
  <sheetData>
    <row r="1" ht="13.5" customHeight="1" spans="4:14">
      <c r="D1" s="50"/>
      <c r="F1" s="51"/>
      <c r="N1" s="60" t="s">
        <v>381</v>
      </c>
    </row>
    <row r="2" ht="35.25" customHeight="1" spans="1:14">
      <c r="A2" s="3" t="s">
        <v>382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24" customHeight="1" spans="1:13">
      <c r="A3" s="52" t="str">
        <f>"单位名称："&amp;"曲靖市职业教育服务中心"</f>
        <v>单位名称：曲靖市职业教育服务中心</v>
      </c>
      <c r="B3" s="53"/>
      <c r="C3" s="53"/>
      <c r="D3" s="54"/>
      <c r="E3" s="53"/>
      <c r="F3" s="55"/>
      <c r="G3" s="53"/>
      <c r="H3" s="53"/>
      <c r="I3" s="53"/>
      <c r="J3" s="53"/>
      <c r="K3" s="21"/>
      <c r="L3" s="21"/>
      <c r="M3" s="275" t="s">
        <v>2</v>
      </c>
    </row>
    <row r="4" ht="19.5" customHeight="1" spans="1:14">
      <c r="A4" s="10" t="s">
        <v>383</v>
      </c>
      <c r="B4" s="10" t="s">
        <v>230</v>
      </c>
      <c r="C4" s="10"/>
      <c r="D4" s="10"/>
      <c r="E4" s="10" t="s">
        <v>384</v>
      </c>
      <c r="F4" s="10"/>
      <c r="G4" s="10"/>
      <c r="H4" s="10"/>
      <c r="I4" s="10"/>
      <c r="J4" s="10"/>
      <c r="K4" s="10"/>
      <c r="L4" s="10"/>
      <c r="M4" s="10"/>
      <c r="N4" s="10"/>
    </row>
    <row r="5" ht="40.5" customHeight="1" spans="1:14">
      <c r="A5" s="10"/>
      <c r="B5" s="10" t="s">
        <v>29</v>
      </c>
      <c r="C5" s="9" t="s">
        <v>32</v>
      </c>
      <c r="D5" s="56" t="s">
        <v>385</v>
      </c>
      <c r="E5" s="47" t="s">
        <v>386</v>
      </c>
      <c r="F5" s="47" t="s">
        <v>387</v>
      </c>
      <c r="G5" s="47" t="s">
        <v>388</v>
      </c>
      <c r="H5" s="47" t="s">
        <v>389</v>
      </c>
      <c r="I5" s="47" t="s">
        <v>390</v>
      </c>
      <c r="J5" s="47" t="s">
        <v>391</v>
      </c>
      <c r="K5" s="47" t="s">
        <v>392</v>
      </c>
      <c r="L5" s="47" t="s">
        <v>393</v>
      </c>
      <c r="M5" s="47" t="s">
        <v>394</v>
      </c>
      <c r="N5" s="47" t="s">
        <v>395</v>
      </c>
    </row>
    <row r="6" ht="19.5" customHeight="1" spans="1:14">
      <c r="A6" s="57">
        <v>1</v>
      </c>
      <c r="B6" s="57">
        <v>2</v>
      </c>
      <c r="C6" s="57">
        <v>3</v>
      </c>
      <c r="D6" s="10">
        <v>4</v>
      </c>
      <c r="E6" s="47">
        <v>5</v>
      </c>
      <c r="F6" s="57">
        <v>6</v>
      </c>
      <c r="G6" s="47">
        <v>7</v>
      </c>
      <c r="H6" s="58">
        <v>8</v>
      </c>
      <c r="I6" s="47">
        <v>9</v>
      </c>
      <c r="J6" s="47">
        <v>10</v>
      </c>
      <c r="K6" s="47">
        <v>11</v>
      </c>
      <c r="L6" s="58">
        <v>12</v>
      </c>
      <c r="M6" s="47">
        <v>13</v>
      </c>
      <c r="N6" s="62">
        <v>14</v>
      </c>
    </row>
    <row r="7" ht="18.75" customHeight="1" spans="1:14">
      <c r="A7" s="59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</row>
    <row r="8" ht="18.75" customHeight="1" spans="1:14">
      <c r="A8" s="59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</row>
    <row r="9" customHeight="1" spans="1:1">
      <c r="A9" t="s">
        <v>396</v>
      </c>
    </row>
  </sheetData>
  <mergeCells count="7">
    <mergeCell ref="A2:K2"/>
    <mergeCell ref="L2:N2"/>
    <mergeCell ref="A3:J3"/>
    <mergeCell ref="M3:N3"/>
    <mergeCell ref="B4:D4"/>
    <mergeCell ref="E4:N4"/>
    <mergeCell ref="A4:A5"/>
  </mergeCells>
  <pageMargins left="0.75" right="0.75" top="1" bottom="1" header="0.5" footer="0.5"/>
  <pageSetup paperSize="9" fitToWidth="0" fitToHeight="0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selection activeCell="A14" sqref="A14"/>
    </sheetView>
  </sheetViews>
  <sheetFormatPr defaultColWidth="9.13888888888889" defaultRowHeight="12" customHeight="1"/>
  <cols>
    <col min="1" max="1" width="26.4259259259259" customWidth="1"/>
    <col min="2" max="5" width="26.8518518518519" customWidth="1"/>
    <col min="6" max="6" width="23.5740740740741" customWidth="1"/>
    <col min="7" max="7" width="25" customWidth="1"/>
    <col min="8" max="9" width="23.5740740740741" customWidth="1"/>
    <col min="10" max="10" width="26.8518518518519" customWidth="1"/>
  </cols>
  <sheetData>
    <row r="1" customHeight="1" spans="10:10">
      <c r="J1" s="49" t="s">
        <v>397</v>
      </c>
    </row>
    <row r="2" ht="28.5" customHeight="1" spans="1:10">
      <c r="A2" s="3" t="s">
        <v>398</v>
      </c>
      <c r="B2" s="3"/>
      <c r="C2" s="3"/>
      <c r="D2" s="3"/>
      <c r="E2" s="3"/>
      <c r="F2" s="3"/>
      <c r="G2" s="3"/>
      <c r="H2" s="3"/>
      <c r="I2" s="3"/>
      <c r="J2" s="3"/>
    </row>
    <row r="3" ht="17.25" customHeight="1" spans="1:1">
      <c r="A3" s="4" t="str">
        <f>"单位名称："&amp;"曲靖市职业教育服务中心"</f>
        <v>单位名称：曲靖市职业教育服务中心</v>
      </c>
    </row>
    <row r="4" ht="44.25" customHeight="1" spans="1:10">
      <c r="A4" s="44" t="s">
        <v>291</v>
      </c>
      <c r="B4" s="44" t="s">
        <v>292</v>
      </c>
      <c r="C4" s="44" t="s">
        <v>293</v>
      </c>
      <c r="D4" s="44" t="s">
        <v>294</v>
      </c>
      <c r="E4" s="44" t="s">
        <v>295</v>
      </c>
      <c r="F4" s="47" t="s">
        <v>296</v>
      </c>
      <c r="G4" s="44" t="s">
        <v>297</v>
      </c>
      <c r="H4" s="47" t="s">
        <v>298</v>
      </c>
      <c r="I4" s="47" t="s">
        <v>299</v>
      </c>
      <c r="J4" s="44" t="s">
        <v>300</v>
      </c>
    </row>
    <row r="5" ht="14.25" customHeight="1" spans="1:10">
      <c r="A5" s="44">
        <v>1</v>
      </c>
      <c r="B5" s="47">
        <v>2</v>
      </c>
      <c r="C5" s="48">
        <v>3</v>
      </c>
      <c r="D5" s="48">
        <v>4</v>
      </c>
      <c r="E5" s="48">
        <v>5</v>
      </c>
      <c r="F5" s="48">
        <v>6</v>
      </c>
      <c r="G5" s="47">
        <v>7</v>
      </c>
      <c r="H5" s="48">
        <v>8</v>
      </c>
      <c r="I5" s="47">
        <v>9</v>
      </c>
      <c r="J5" s="47">
        <v>10</v>
      </c>
    </row>
    <row r="6" ht="27.75" customHeight="1" spans="1:10">
      <c r="A6" s="13"/>
      <c r="B6" s="14"/>
      <c r="C6" s="14"/>
      <c r="D6" s="14"/>
      <c r="E6" s="14"/>
      <c r="F6" s="14"/>
      <c r="G6" s="14"/>
      <c r="H6" s="14"/>
      <c r="I6" s="14"/>
      <c r="J6" s="14"/>
    </row>
    <row r="7" ht="26.25" customHeight="1" spans="1:10">
      <c r="A7" s="13"/>
      <c r="B7" s="13"/>
      <c r="C7" s="13"/>
      <c r="D7" s="13"/>
      <c r="E7" s="13"/>
      <c r="F7" s="13"/>
      <c r="G7" s="13"/>
      <c r="H7" s="13"/>
      <c r="I7" s="13"/>
      <c r="J7" s="13"/>
    </row>
    <row r="9" customHeight="1" spans="1:1">
      <c r="A9" t="s">
        <v>399</v>
      </c>
    </row>
  </sheetData>
  <mergeCells count="2">
    <mergeCell ref="A2:J2"/>
    <mergeCell ref="A3:H3"/>
  </mergeCells>
  <pageMargins left="0.75" right="0.75" top="1" bottom="1" header="0.5" footer="0.5"/>
  <pageSetup paperSize="9" fitToWidth="0" fitToHeight="0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H10"/>
  <sheetViews>
    <sheetView showZeros="0" workbookViewId="0">
      <selection activeCell="A13" sqref="A13"/>
    </sheetView>
  </sheetViews>
  <sheetFormatPr defaultColWidth="9.13888888888889" defaultRowHeight="12" customHeight="1" outlineLevelCol="7"/>
  <cols>
    <col min="1" max="1" width="22.712962962963" customWidth="1"/>
    <col min="2" max="2" width="24.5740740740741" customWidth="1"/>
    <col min="3" max="3" width="30.4259259259259" customWidth="1"/>
    <col min="4" max="5" width="23.5740740740741" customWidth="1"/>
    <col min="6" max="8" width="32.1388888888889" customWidth="1"/>
  </cols>
  <sheetData>
    <row r="1" ht="14.25" customHeight="1" spans="8:8">
      <c r="H1" s="39" t="s">
        <v>400</v>
      </c>
    </row>
    <row r="2" ht="28.5" customHeight="1" spans="1:8">
      <c r="A2" s="3" t="s">
        <v>401</v>
      </c>
      <c r="B2" s="3"/>
      <c r="C2" s="3"/>
      <c r="D2" s="3"/>
      <c r="E2" s="3"/>
      <c r="F2" s="3"/>
      <c r="G2" s="3"/>
      <c r="H2" s="3"/>
    </row>
    <row r="3" ht="13.5" customHeight="1" spans="1:2">
      <c r="A3" s="40" t="str">
        <f>"单位名称："&amp;"曲靖市职业教育服务中心"</f>
        <v>单位名称：曲靖市职业教育服务中心</v>
      </c>
      <c r="B3" s="20"/>
    </row>
    <row r="4" ht="18" customHeight="1" spans="1:8">
      <c r="A4" s="23" t="s">
        <v>351</v>
      </c>
      <c r="B4" s="23" t="s">
        <v>402</v>
      </c>
      <c r="C4" s="23" t="s">
        <v>403</v>
      </c>
      <c r="D4" s="23" t="s">
        <v>404</v>
      </c>
      <c r="E4" s="23" t="s">
        <v>405</v>
      </c>
      <c r="F4" s="41" t="s">
        <v>406</v>
      </c>
      <c r="G4" s="42"/>
      <c r="H4" s="43"/>
    </row>
    <row r="5" ht="18" customHeight="1" spans="1:8">
      <c r="A5" s="29"/>
      <c r="B5" s="29"/>
      <c r="C5" s="29"/>
      <c r="D5" s="29"/>
      <c r="E5" s="29"/>
      <c r="F5" s="44" t="s">
        <v>364</v>
      </c>
      <c r="G5" s="44" t="s">
        <v>407</v>
      </c>
      <c r="H5" s="44" t="s">
        <v>408</v>
      </c>
    </row>
    <row r="6" ht="21" customHeight="1" spans="1:8">
      <c r="A6" s="44">
        <v>1</v>
      </c>
      <c r="B6" s="44">
        <v>2</v>
      </c>
      <c r="C6" s="44">
        <v>3</v>
      </c>
      <c r="D6" s="44">
        <v>4</v>
      </c>
      <c r="E6" s="44">
        <v>5</v>
      </c>
      <c r="F6" s="44">
        <v>6</v>
      </c>
      <c r="G6" s="44">
        <v>7</v>
      </c>
      <c r="H6" s="44">
        <v>8</v>
      </c>
    </row>
    <row r="7" ht="33" customHeight="1" spans="1:8">
      <c r="A7" s="13"/>
      <c r="B7" s="13"/>
      <c r="C7" s="13"/>
      <c r="D7" s="13"/>
      <c r="E7" s="13"/>
      <c r="F7" s="13"/>
      <c r="G7" s="15"/>
      <c r="H7" s="15"/>
    </row>
    <row r="8" ht="24" customHeight="1" spans="1:8">
      <c r="A8" s="45" t="s">
        <v>29</v>
      </c>
      <c r="B8" s="46"/>
      <c r="C8" s="46"/>
      <c r="D8" s="46"/>
      <c r="E8" s="46"/>
      <c r="F8" s="13"/>
      <c r="G8" s="15"/>
      <c r="H8" s="15"/>
    </row>
    <row r="10" customHeight="1" spans="1:1">
      <c r="A10" t="s">
        <v>409</v>
      </c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ageMargins left="0.75" right="0.75" top="1" bottom="1" header="0.5" footer="0.5"/>
  <pageSetup paperSize="9" fitToWidth="0" fitToHeight="0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1"/>
  <sheetViews>
    <sheetView showZeros="0" workbookViewId="0">
      <selection activeCell="C16" sqref="C16"/>
    </sheetView>
  </sheetViews>
  <sheetFormatPr defaultColWidth="9.13888888888889" defaultRowHeight="14.25" customHeight="1"/>
  <cols>
    <col min="1" max="3" width="23.5740740740741" customWidth="1"/>
    <col min="4" max="7" width="27" customWidth="1"/>
    <col min="8" max="8" width="20.1388888888889" customWidth="1"/>
    <col min="9" max="9" width="33.8518518518519" customWidth="1"/>
    <col min="10" max="10" width="32.1388888888889" customWidth="1"/>
    <col min="11" max="11" width="17.5740740740741" customWidth="1"/>
  </cols>
  <sheetData>
    <row r="1" ht="13.5" customHeight="1" spans="4:11">
      <c r="D1" s="19"/>
      <c r="E1" s="19"/>
      <c r="F1" s="19"/>
      <c r="G1" s="19"/>
      <c r="K1" s="35" t="s">
        <v>410</v>
      </c>
    </row>
    <row r="2" ht="27.75" customHeight="1" spans="1:11">
      <c r="A2" s="3" t="s">
        <v>411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3.5" customHeight="1" spans="1:11">
      <c r="A3" s="4" t="str">
        <f>"单位名称："&amp;"曲靖市职业教育服务中心"</f>
        <v>单位名称：曲靖市职业教育服务中心</v>
      </c>
      <c r="B3" s="20"/>
      <c r="C3" s="20"/>
      <c r="D3" s="20"/>
      <c r="E3" s="20"/>
      <c r="F3" s="20"/>
      <c r="G3" s="20"/>
      <c r="H3" s="21"/>
      <c r="I3" s="21"/>
      <c r="J3" s="21"/>
      <c r="K3" s="276" t="s">
        <v>2</v>
      </c>
    </row>
    <row r="4" ht="21.75" customHeight="1" spans="1:11">
      <c r="A4" s="22" t="s">
        <v>277</v>
      </c>
      <c r="B4" s="22" t="s">
        <v>225</v>
      </c>
      <c r="C4" s="22" t="s">
        <v>223</v>
      </c>
      <c r="D4" s="23" t="s">
        <v>226</v>
      </c>
      <c r="E4" s="23" t="s">
        <v>227</v>
      </c>
      <c r="F4" s="23" t="s">
        <v>278</v>
      </c>
      <c r="G4" s="23" t="s">
        <v>279</v>
      </c>
      <c r="H4" s="24" t="s">
        <v>29</v>
      </c>
      <c r="I4" s="36" t="s">
        <v>412</v>
      </c>
      <c r="J4" s="37"/>
      <c r="K4" s="38"/>
    </row>
    <row r="5" ht="21.75" customHeight="1" spans="1:11">
      <c r="A5" s="25"/>
      <c r="B5" s="25"/>
      <c r="C5" s="25"/>
      <c r="D5" s="26"/>
      <c r="E5" s="26"/>
      <c r="F5" s="26"/>
      <c r="G5" s="26"/>
      <c r="H5" s="27"/>
      <c r="I5" s="23" t="s">
        <v>32</v>
      </c>
      <c r="J5" s="23" t="s">
        <v>33</v>
      </c>
      <c r="K5" s="23" t="s">
        <v>34</v>
      </c>
    </row>
    <row r="6" ht="40.5" customHeight="1" spans="1:11">
      <c r="A6" s="28"/>
      <c r="B6" s="28"/>
      <c r="C6" s="28"/>
      <c r="D6" s="29"/>
      <c r="E6" s="29"/>
      <c r="F6" s="29"/>
      <c r="G6" s="29"/>
      <c r="H6" s="30"/>
      <c r="I6" s="29" t="s">
        <v>31</v>
      </c>
      <c r="J6" s="29"/>
      <c r="K6" s="29"/>
    </row>
    <row r="7" ht="15" customHeight="1" spans="1:11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  <c r="I7" s="11">
        <v>9</v>
      </c>
      <c r="J7" s="12">
        <v>10</v>
      </c>
      <c r="K7" s="12">
        <v>11</v>
      </c>
    </row>
    <row r="8" ht="18.75" customHeight="1" spans="1:11">
      <c r="A8" s="31"/>
      <c r="B8" s="13"/>
      <c r="C8" s="31"/>
      <c r="D8" s="31"/>
      <c r="E8" s="31"/>
      <c r="F8" s="31"/>
      <c r="G8" s="31"/>
      <c r="H8" s="15"/>
      <c r="I8" s="15"/>
      <c r="J8" s="15"/>
      <c r="K8" s="15"/>
    </row>
    <row r="9" ht="18.75" customHeight="1" spans="1:11">
      <c r="A9" s="13"/>
      <c r="B9" s="13"/>
      <c r="C9" s="13"/>
      <c r="D9" s="13"/>
      <c r="E9" s="13"/>
      <c r="F9" s="13"/>
      <c r="G9" s="13"/>
      <c r="H9" s="15"/>
      <c r="I9" s="15"/>
      <c r="J9" s="15"/>
      <c r="K9" s="15"/>
    </row>
    <row r="10" ht="18.75" customHeight="1" spans="1:11">
      <c r="A10" s="32" t="s">
        <v>88</v>
      </c>
      <c r="B10" s="33"/>
      <c r="C10" s="33"/>
      <c r="D10" s="33"/>
      <c r="E10" s="33"/>
      <c r="F10" s="33"/>
      <c r="G10" s="34"/>
      <c r="H10" s="15"/>
      <c r="I10" s="15"/>
      <c r="J10" s="15"/>
      <c r="K10" s="15"/>
    </row>
    <row r="11" customHeight="1" spans="1:1">
      <c r="A11" t="s">
        <v>413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ageMargins left="0.75" right="0.75" top="1" bottom="1" header="0.5" footer="0.5"/>
  <pageSetup paperSize="9" fitToWidth="0" fitToHeight="0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P26"/>
  <sheetViews>
    <sheetView showZeros="0" workbookViewId="0">
      <selection activeCell="G16" sqref="G16"/>
    </sheetView>
  </sheetViews>
  <sheetFormatPr defaultColWidth="9.13888888888889" defaultRowHeight="14.25" customHeight="1"/>
  <cols>
    <col min="1" max="1" width="27.4259259259259" customWidth="1"/>
    <col min="2" max="2" width="30.712962962963" customWidth="1"/>
    <col min="3" max="3" width="27.4259259259259" customWidth="1"/>
    <col min="4" max="4" width="26.8518518518519" customWidth="1"/>
    <col min="5" max="7" width="30.4259259259259" customWidth="1"/>
  </cols>
  <sheetData>
    <row r="1" ht="13.5" customHeight="1" spans="4:7">
      <c r="D1" s="1"/>
      <c r="G1" s="2" t="s">
        <v>414</v>
      </c>
    </row>
    <row r="2" ht="27.75" customHeight="1" spans="1:7">
      <c r="A2" s="3" t="s">
        <v>415</v>
      </c>
      <c r="B2" s="3"/>
      <c r="C2" s="3"/>
      <c r="D2" s="3"/>
      <c r="E2" s="3"/>
      <c r="F2" s="3"/>
      <c r="G2" s="3"/>
    </row>
    <row r="3" ht="13.5" customHeight="1" spans="1:7">
      <c r="A3" s="4" t="str">
        <f>"单位名称："&amp;"曲靖市职业教育服务中心"</f>
        <v>单位名称：曲靖市职业教育服务中心</v>
      </c>
      <c r="B3" s="5"/>
      <c r="C3" s="5"/>
      <c r="D3" s="5"/>
      <c r="E3" s="6"/>
      <c r="F3" s="6"/>
      <c r="G3" s="276" t="s">
        <v>2</v>
      </c>
    </row>
    <row r="4" ht="21.75" customHeight="1" spans="1:7">
      <c r="A4" s="8" t="s">
        <v>223</v>
      </c>
      <c r="B4" s="8" t="s">
        <v>277</v>
      </c>
      <c r="C4" s="8" t="s">
        <v>225</v>
      </c>
      <c r="D4" s="9" t="s">
        <v>416</v>
      </c>
      <c r="E4" s="10" t="s">
        <v>32</v>
      </c>
      <c r="F4" s="10"/>
      <c r="G4" s="10"/>
    </row>
    <row r="5" ht="21.75" customHeight="1" spans="1:7">
      <c r="A5" s="8"/>
      <c r="B5" s="8"/>
      <c r="C5" s="8"/>
      <c r="D5" s="9"/>
      <c r="E5" s="10" t="s">
        <v>417</v>
      </c>
      <c r="F5" s="9" t="s">
        <v>418</v>
      </c>
      <c r="G5" s="9" t="s">
        <v>419</v>
      </c>
    </row>
    <row r="6" ht="40.5" customHeight="1" spans="1:7">
      <c r="A6" s="8"/>
      <c r="B6" s="8"/>
      <c r="C6" s="8"/>
      <c r="D6" s="9"/>
      <c r="E6" s="10"/>
      <c r="F6" s="9" t="s">
        <v>31</v>
      </c>
      <c r="G6" s="9"/>
    </row>
    <row r="7" ht="15.75" customHeight="1" spans="1:7">
      <c r="A7" s="11">
        <v>1</v>
      </c>
      <c r="B7" s="11">
        <v>2</v>
      </c>
      <c r="C7" s="11">
        <v>3</v>
      </c>
      <c r="D7" s="11">
        <v>4</v>
      </c>
      <c r="E7" s="11">
        <v>8</v>
      </c>
      <c r="F7" s="11">
        <v>9</v>
      </c>
      <c r="G7" s="12">
        <v>10</v>
      </c>
    </row>
    <row r="8" ht="26.25" customHeight="1" spans="1:7">
      <c r="A8" s="13" t="s">
        <v>43</v>
      </c>
      <c r="B8" s="14"/>
      <c r="C8" s="14"/>
      <c r="D8" s="14"/>
      <c r="E8" s="15">
        <v>120</v>
      </c>
      <c r="F8" s="15"/>
      <c r="G8" s="15"/>
    </row>
    <row r="9" ht="24.75" customHeight="1" spans="1:7">
      <c r="A9" s="14"/>
      <c r="B9" s="13" t="s">
        <v>420</v>
      </c>
      <c r="C9" s="13" t="s">
        <v>282</v>
      </c>
      <c r="D9" s="13" t="s">
        <v>421</v>
      </c>
      <c r="E9" s="15">
        <v>120</v>
      </c>
      <c r="F9" s="15"/>
      <c r="G9" s="15"/>
    </row>
    <row r="10" ht="18.75" customHeight="1" spans="1:7">
      <c r="A10" s="16" t="s">
        <v>29</v>
      </c>
      <c r="B10" s="17" t="s">
        <v>346</v>
      </c>
      <c r="C10" s="17"/>
      <c r="D10" s="18"/>
      <c r="E10" s="15">
        <v>120</v>
      </c>
      <c r="F10" s="15"/>
      <c r="G10" s="15"/>
    </row>
    <row r="26" customHeight="1" spans="6:16"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</row>
  </sheetData>
  <mergeCells count="12">
    <mergeCell ref="A2:G2"/>
    <mergeCell ref="A3:D3"/>
    <mergeCell ref="E4:G4"/>
    <mergeCell ref="A10:D10"/>
    <mergeCell ref="F26:P26"/>
    <mergeCell ref="A4:A6"/>
    <mergeCell ref="B4:B6"/>
    <mergeCell ref="C4:C6"/>
    <mergeCell ref="D4:D6"/>
    <mergeCell ref="E5:E6"/>
    <mergeCell ref="F5:F6"/>
    <mergeCell ref="G5:G6"/>
  </mergeCells>
  <pageMargins left="0.75" right="0.75" top="1" bottom="1" header="0.5" footer="0.5"/>
  <pageSetup paperSize="9" fitToWidth="0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财务收支预算总表01-1</vt:lpstr>
      <vt:lpstr>部门收入预算表01-2</vt:lpstr>
      <vt:lpstr>部门支出预算表01-03</vt:lpstr>
      <vt:lpstr>财政拨款收支预算总表02-1</vt:lpstr>
      <vt:lpstr>一般公共预算支出预算表（按功能科目分类）02-2</vt:lpstr>
      <vt:lpstr>一般公共预算支出预算表（按经济科目分类）02-3</vt:lpstr>
      <vt:lpstr>一般公共预算“三公”经费支出预算表03</vt:lpstr>
      <vt:lpstr>基本支出预算表（人员类.运转类公用经费项目）04</vt:lpstr>
      <vt:lpstr>项目支出预算表（其他运转类.特定目标类项目）05-1</vt:lpstr>
      <vt:lpstr>项目支出绩效目标表（本次下达）05-2</vt:lpstr>
      <vt:lpstr>项目支出绩效目标表（另文下达）05-3 </vt:lpstr>
      <vt:lpstr>政府性基金预算支出预算表06</vt:lpstr>
      <vt:lpstr>国有资本经营预算支出表07</vt:lpstr>
      <vt:lpstr>部门政府采购预算表08-1</vt:lpstr>
      <vt:lpstr>政府购买服务预算表08-2</vt:lpstr>
      <vt:lpstr>市对下转移支付预算表9-1</vt:lpstr>
      <vt:lpstr>市对下转移支付绩效目标表9-2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杨柳</cp:lastModifiedBy>
  <dcterms:created xsi:type="dcterms:W3CDTF">2024-01-30T15:32:00Z</dcterms:created>
  <dcterms:modified xsi:type="dcterms:W3CDTF">2024-02-02T07:47:07Z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E2DB805D257B4EB19913C1DE0BB3A8E3_12</vt:lpwstr>
  </property>
  <property fmtid="{D5CDD505-2E9C-101B-9397-08002B2CF9AE}" pid="4" name="KSOProductBuildVer">
    <vt:lpwstr>2052-12.1.0.16120</vt:lpwstr>
  </property>
</Properties>
</file>