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 activeTab="2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市对下转移支付预算表09-1" sheetId="16" r:id="rId16"/>
    <sheet name="市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1">'部门收入预算表01-2'!$A:$A,'部门收入预算表01-2'!$1:$1</definedName>
    <definedName name="_xlnm.Print_Titles" localSheetId="19">部门项目中期规划预算表12!$A:$A,部门项目中期规划预算表12!$1:$1</definedName>
    <definedName name="_xlnm.Print_Titles" localSheetId="13">'部门政府采购预算表08-1'!$A:$A,'部门政府采购预算表08-1'!$1:$1</definedName>
    <definedName name="_xlnm.Print_Titles" localSheetId="2">'部门支出预算表01-03'!$A:$A,'部门支出预算表01-03'!$1:$1</definedName>
    <definedName name="_xlnm.Print_Titles" localSheetId="0">'财务收支预算总表01-1'!$A:$A,'财务收支预算总表01-1'!$1:$1</definedName>
    <definedName name="_xlnm.Print_Titles" localSheetId="3">'财政拨款收支预算总表02-1'!$A:$A,'财政拨款收支预算总表02-1'!$1:$1</definedName>
    <definedName name="_xlnm.Print_Titles" localSheetId="12">国有资本经营预算支出表07!$A:$A,国有资本经营预算支出表07!$1:$1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18">上级补助项目支出预算表11!$A:$A,上级补助项目支出预算表11!$1:$1</definedName>
    <definedName name="_xlnm.Print_Titles" localSheetId="16">'市对下转移支付绩效目标表09-2'!$A:$A,'市对下转移支付绩效目标表09-2'!$1:$1</definedName>
    <definedName name="_xlnm.Print_Titles" localSheetId="15">'市对下转移支付预算表09-1'!$A:$A,'市对下转移支付预算表09-1'!$1:$1</definedName>
    <definedName name="_xlnm.Print_Titles" localSheetId="9">'项目支出绩效目标表（本次下达）05-2'!#REF!,'项目支出绩效目标表（本次下达）05-2'!$1:$1</definedName>
    <definedName name="_xlnm.Print_Titles" localSheetId="10">'项目支出绩效目标表（另文下达）05-3'!#REF!,'项目支出绩效目标表（另文下达）05-3'!$1:$1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17">新增资产配置表10!$A:$A,新增资产配置表10!$1:$1</definedName>
    <definedName name="_xlnm.Print_Titles" localSheetId="6">一般公共预算“三公”经费支出预算表03!$A:$A,一般公共预算“三公”经费支出预算表03!$1:$1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'一般公共预算支出预算明细表（按经济科目分类）02-3'!$A:$A,'一般公共预算支出预算明细表（按经济科目分类）02-3'!$1:$1</definedName>
    <definedName name="_xlnm.Print_Titles" localSheetId="14">'政府购买服务预算表08-2'!$A:$A,'政府购买服务预算表08-2'!$1:$1</definedName>
    <definedName name="_xlnm.Print_Titles" localSheetId="11">政府性基金预算支出预算表06!$A:$A,政府性基金预算支出预算表06!$1:$1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3" i="19"/>
  <c r="A3" i="18"/>
  <c r="A3" i="17"/>
  <c r="A3" i="16"/>
  <c r="A3" i="15"/>
  <c r="A3" i="14"/>
  <c r="A3" i="13"/>
  <c r="A3" i="12"/>
  <c r="A3" i="9"/>
  <c r="A3" i="8"/>
  <c r="A3" i="7"/>
  <c r="A3" i="6"/>
  <c r="A3" i="5"/>
  <c r="C8" i="4"/>
  <c r="A3" i="4"/>
  <c r="A3" i="3"/>
  <c r="A3" i="2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7" i="1"/>
  <c r="A3" i="1"/>
</calcChain>
</file>

<file path=xl/sharedStrings.xml><?xml version="1.0" encoding="utf-8"?>
<sst xmlns="http://schemas.openxmlformats.org/spreadsheetml/2006/main" count="1313" uniqueCount="492">
  <si>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</si>
  <si>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</si>
  <si>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</si>
  <si>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</si>
  <si>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</si>
  <si>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</si>
  <si>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</si>
  <si>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</si>
  <si>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</si>
  <si>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</si>
  <si>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</si>
  <si>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</si>
  <si>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</si>
  <si>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</si>
  <si>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</si>
  <si>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</si>
  <si>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</si>
  <si>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九、卫生健康支出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</si>
  <si>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</si>
  <si>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</si>
  <si>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</si>
  <si>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</si>
  <si>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</si>
  <si>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</si>
  <si>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</si>
  <si>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</si>
  <si>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</si>
  <si>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</si>
  <si>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</si>
  <si>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</si>
  <si>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</si>
  <si>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</si>
  <si>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</si>
  <si>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</si>
  <si>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</si>
  <si>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</si>
  <si>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</si>
  <si>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</si>
  <si>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</si>
  <si>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</si>
  <si>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</si>
  <si>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</si>
  <si>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</si>
  <si>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209</t>
  </si>
  <si>
    <t>曲靖市归国华侨联合会</t>
  </si>
  <si>
    <t>209001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</si>
  <si>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</si>
  <si>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</si>
  <si>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</si>
  <si>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</si>
  <si>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</si>
  <si>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</si>
  <si>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</si>
  <si>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</si>
  <si>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</si>
  <si>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</si>
  <si>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</si>
  <si>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</si>
  <si>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</si>
  <si>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</si>
  <si>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</si>
  <si>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</si>
  <si>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</si>
  <si>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</si>
  <si>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</si>
  <si>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</si>
  <si>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</si>
  <si>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</si>
  <si>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</si>
  <si>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</si>
  <si>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</si>
  <si>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</si>
  <si>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</si>
  <si>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</si>
  <si>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</si>
  <si>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</si>
  <si>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</si>
  <si>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</si>
  <si>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</si>
  <si>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</si>
  <si>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</si>
  <si>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</si>
  <si>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</si>
  <si>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</si>
  <si>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</si>
  <si>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</si>
  <si>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</si>
  <si>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</si>
  <si>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</si>
  <si>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</si>
  <si>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</si>
  <si>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</si>
  <si>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</si>
  <si>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</si>
  <si>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</si>
  <si>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</si>
  <si>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</si>
  <si>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</si>
  <si>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</si>
  <si>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(二）外交支出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</si>
  <si>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</si>
  <si>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</si>
  <si>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</si>
  <si>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</si>
  <si>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</si>
  <si>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</si>
  <si>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</si>
  <si>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</si>
  <si>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</si>
  <si>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</si>
  <si>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</si>
  <si>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</si>
  <si>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</si>
  <si>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</si>
  <si>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</si>
  <si>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</si>
  <si>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</si>
  <si>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</si>
  <si>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</si>
  <si>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</si>
  <si>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</si>
  <si>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</si>
  <si>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</si>
  <si>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</si>
  <si>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</si>
  <si>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</si>
  <si>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</si>
  <si>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</si>
  <si>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</si>
  <si>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</si>
  <si>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</si>
  <si>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</si>
  <si>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</si>
  <si>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</si>
  <si>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</si>
  <si>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</si>
  <si>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</si>
  <si>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</si>
  <si>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</si>
  <si>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</si>
  <si>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</si>
  <si>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</si>
  <si>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</si>
  <si>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</si>
  <si>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</si>
  <si>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</si>
  <si>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</si>
  <si>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</si>
  <si>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</si>
  <si>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</si>
  <si>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</si>
  <si>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</si>
  <si>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</si>
  <si>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</si>
  <si>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</si>
  <si>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</si>
  <si>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</si>
  <si>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</si>
  <si>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</si>
  <si>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</si>
  <si>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</si>
  <si>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</si>
  <si>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</si>
  <si>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</si>
  <si>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</si>
  <si>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</si>
  <si>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</si>
  <si>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</si>
  <si>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</si>
  <si>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</si>
  <si>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</si>
  <si>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</si>
  <si>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</si>
  <si>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</si>
  <si>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07</t>
  </si>
  <si>
    <t>绩效工资</t>
  </si>
  <si>
    <t>502</t>
  </si>
  <si>
    <t>机关商品和服务支出</t>
  </si>
  <si>
    <t>08</t>
  </si>
  <si>
    <t>机关事业单位基本养老保险缴费</t>
  </si>
  <si>
    <t>办公经费</t>
  </si>
  <si>
    <t>09</t>
  </si>
  <si>
    <t>职业年金缴费</t>
  </si>
  <si>
    <t>会议费</t>
  </si>
  <si>
    <t>职工基本医疗保险缴费</t>
  </si>
  <si>
    <t>培训费</t>
  </si>
  <si>
    <t>公务员医疗补助缴费</t>
  </si>
  <si>
    <t>05</t>
  </si>
  <si>
    <t>委托业务费</t>
  </si>
  <si>
    <t>其他社会保障缴费</t>
  </si>
  <si>
    <t>06</t>
  </si>
  <si>
    <t>公务接待费</t>
  </si>
  <si>
    <t>公务用车运行维护费</t>
  </si>
  <si>
    <t>503</t>
  </si>
  <si>
    <t>机关资本性支出（一）</t>
  </si>
  <si>
    <t>302</t>
  </si>
  <si>
    <t>商品和服务支出</t>
  </si>
  <si>
    <t>设备购置</t>
  </si>
  <si>
    <t>办公费</t>
  </si>
  <si>
    <t>505</t>
  </si>
  <si>
    <t>对事业单位经常性补助</t>
  </si>
  <si>
    <t>差旅费</t>
  </si>
  <si>
    <t>509</t>
  </si>
  <si>
    <t>对个人和家庭的补助</t>
  </si>
  <si>
    <t>社会福利和救助</t>
  </si>
  <si>
    <t>26</t>
  </si>
  <si>
    <t>劳务费</t>
  </si>
  <si>
    <t>离退休费</t>
  </si>
  <si>
    <t>27</t>
  </si>
  <si>
    <t>28</t>
  </si>
  <si>
    <t>工会经费</t>
  </si>
  <si>
    <t>29</t>
  </si>
  <si>
    <t>福利费</t>
  </si>
  <si>
    <t>31</t>
  </si>
  <si>
    <t>39</t>
  </si>
  <si>
    <t>其他交通费用</t>
  </si>
  <si>
    <t>303</t>
  </si>
  <si>
    <t>退休费</t>
  </si>
  <si>
    <t>生活补助</t>
  </si>
  <si>
    <t>医疗费补助</t>
  </si>
  <si>
    <t>310</t>
  </si>
  <si>
    <t>资本性支出</t>
  </si>
  <si>
    <t>办公设备购置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</si>
  <si>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</si>
  <si>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</si>
  <si>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</si>
  <si>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</si>
  <si>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</si>
  <si>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</si>
  <si>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</si>
  <si>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</si>
  <si>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</si>
  <si>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</si>
  <si>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</si>
  <si>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</si>
  <si>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</si>
  <si>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</si>
  <si>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</si>
  <si>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</si>
  <si>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</si>
  <si>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</si>
  <si>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</si>
  <si>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</si>
  <si>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</si>
  <si>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</si>
  <si>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</si>
  <si>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</si>
  <si>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</si>
  <si>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</si>
  <si>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</si>
  <si>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530300210000000020718</t>
  </si>
  <si>
    <t>行政人员支出工资</t>
  </si>
  <si>
    <t>30101</t>
  </si>
  <si>
    <t>30102</t>
  </si>
  <si>
    <t>530300231100001529876</t>
  </si>
  <si>
    <t>公务员基础绩效奖</t>
  </si>
  <si>
    <t>30103</t>
  </si>
  <si>
    <t>530300210000000020760</t>
  </si>
  <si>
    <t>社会保障缴费（养老保险）</t>
  </si>
  <si>
    <t>30108</t>
  </si>
  <si>
    <t>530300210000000020748</t>
  </si>
  <si>
    <t>社会保障缴费（基本医疗保险）</t>
  </si>
  <si>
    <t>30110</t>
  </si>
  <si>
    <t>530300210000000020746</t>
  </si>
  <si>
    <t>社会保障缴费（工伤保险）</t>
  </si>
  <si>
    <t>30112</t>
  </si>
  <si>
    <t>530300210000000020754</t>
  </si>
  <si>
    <t>社会保障缴费（生育保险）</t>
  </si>
  <si>
    <t>530300210000000020742</t>
  </si>
  <si>
    <t>社会保障缴费（附加商业险）</t>
  </si>
  <si>
    <t>530300210000000020774</t>
  </si>
  <si>
    <t>社会保障缴费（住房公积金）</t>
  </si>
  <si>
    <t>30113</t>
  </si>
  <si>
    <t>530300210000000020816</t>
  </si>
  <si>
    <t>一般公用经费</t>
  </si>
  <si>
    <t>30201</t>
  </si>
  <si>
    <t>530300231100001529888</t>
  </si>
  <si>
    <t>30217</t>
  </si>
  <si>
    <t>530300210000000020809</t>
  </si>
  <si>
    <t>退休公用经费</t>
  </si>
  <si>
    <t>530300210000000020808</t>
  </si>
  <si>
    <t>30216</t>
  </si>
  <si>
    <t>530300210000000020798</t>
  </si>
  <si>
    <t>30228</t>
  </si>
  <si>
    <t>530300210000000020800</t>
  </si>
  <si>
    <t>30229</t>
  </si>
  <si>
    <t>530300210000000020787</t>
  </si>
  <si>
    <t>30231</t>
  </si>
  <si>
    <t>530300210000000020802</t>
  </si>
  <si>
    <t>公务出行租车经费</t>
  </si>
  <si>
    <t>30239</t>
  </si>
  <si>
    <t>530300210000000020793</t>
  </si>
  <si>
    <t>行政人员公务交通补贴</t>
  </si>
  <si>
    <t>530300210000000020729</t>
  </si>
  <si>
    <t>公务员医疗费</t>
  </si>
  <si>
    <t>30111</t>
  </si>
  <si>
    <t>530300210000000020773</t>
  </si>
  <si>
    <t>退休公务员医疗费</t>
  </si>
  <si>
    <t>530300231100001528574</t>
  </si>
  <si>
    <t>其他人员支出</t>
  </si>
  <si>
    <t>30199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</si>
  <si>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</si>
  <si>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</si>
  <si>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</si>
  <si>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</si>
  <si>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</si>
  <si>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</si>
  <si>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</si>
  <si>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国内工作项目经费</t>
  </si>
  <si>
    <t>专项业务类</t>
  </si>
  <si>
    <t>530300231100001309239</t>
  </si>
  <si>
    <t>30211</t>
  </si>
  <si>
    <t>30226</t>
  </si>
  <si>
    <t>30227</t>
  </si>
  <si>
    <t>31002</t>
  </si>
  <si>
    <t>海外联谊经费</t>
  </si>
  <si>
    <t>530300200000000000663</t>
  </si>
  <si>
    <t>预算05-2表</t>
  </si>
  <si>
    <t>项目支出绩效目标表（本次下达）</t>
  </si>
  <si>
    <t>单位名称：曲靖市归国华侨联合会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</si>
  <si>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</si>
  <si>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</si>
  <si>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</si>
  <si>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</si>
  <si>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</si>
  <si>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</si>
  <si>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</si>
  <si>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</si>
  <si>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</si>
  <si>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  国内工作项目经费</t>
  </si>
  <si>
    <t>1.深入学习宣传贯彻落实党的二十大精神，做好侨界群众思想政治引领。
方式：举办专题培训班、讲座等，深入侨界群众宣讲
责任科室：综合科
2.筹备召开曲靖市侨联全委会。
方式：召开曲靖市侨联全委会
责任科室：办公室、综合科
3.大力加强侨联基层组织建设。分类建立相关人员数据库，科学运用调研数据和资料库为侨联工作提供参考。
方式：深入基层开展调研，分类建立相关数据库
责任科室：综合科
4.以侨为本为侨服务。深入基层、深入群众，关爱、帮扶侨界困难群体，组织开展健康向上的群众性精神文明建设活动，团结凝聚侨心侨力。
方式：开展春节慰问、困难侨界群众帮扶活动、召开茶话会、联谊会等
责任科室：办公室、综合科
5.参政议政建言献策
方式：组织侨界人大代表、政协委员开展调研、撰写高质量提案，积极建言献策
责任科室：综合科
6.大力宣传侨法“一法两办法”，举办法律服务站专家讲座、侨联干部侨法知识培训，进一步增强侨联干部和侨界群众的法治意识。做好侨界群众意识形态工作，维护侨胞合法权益，切实保障侨界和谐稳定。
方式：印制侨法宣传资料，深入侨界群众开展宣传，举办培训班、专题讲座等，对侨界信访事件件件有回应
责任科室：办公室、综合科
7.深入推进“侨爱心工程”，争取更多海内外慈善捐助项目；推进乡村振兴，为定点帮扶村提供各项帮扶；积极参与创文工作，开展多种形式的志愿服务。
方式：向海内外争取公益项目落地我市、为定点帮扶村提供各项帮扶措施、积极参与创文
责任科室：办公室、综合科</t>
  </si>
  <si>
    <t>产出指标</t>
  </si>
  <si>
    <t>数量指标</t>
  </si>
  <si>
    <t>撰写高质量提案</t>
  </si>
  <si>
    <t>&gt;=</t>
  </si>
  <si>
    <t>件</t>
  </si>
  <si>
    <t>定量指标</t>
  </si>
  <si>
    <t>组织侨界人大代表、政协委员撰写高质量提案。</t>
  </si>
  <si>
    <t>海内外捐赠项目</t>
  </si>
  <si>
    <t>个</t>
  </si>
  <si>
    <t>积极争取海内外捐赠项目落地我市，推进经济社会发展极献言献策。</t>
  </si>
  <si>
    <t>建设侨胞之家</t>
  </si>
  <si>
    <t>建设侨胞之家，开展形式多样的活动，提升侨联组织活力。</t>
  </si>
  <si>
    <t>开展“一法两办法”宣传</t>
  </si>
  <si>
    <t>次</t>
  </si>
  <si>
    <t>深入基层、深入群众，通过宣传资料、宣传片、案例讲解等形式广泛开展“一法两办法”宣传，提高全社会对侨法的认识，做好信访工作，切实维护归侨侨眷的合法权益。</t>
  </si>
  <si>
    <t>召开曲靖市侨联全委会</t>
  </si>
  <si>
    <t>召开曲靖市侨联全委会。</t>
  </si>
  <si>
    <t>春节慰问归侨侨眷</t>
  </si>
  <si>
    <t>开展春节慰问归侨侨眷活动，生病住院、去世、困难归侨侨眷慰问帮扶及吊唁，侨界群众诉求反映及问题处置等工作。</t>
  </si>
  <si>
    <t>质量指标</t>
  </si>
  <si>
    <t>撰写高质量提案及时率</t>
  </si>
  <si>
    <t>100</t>
  </si>
  <si>
    <t>%</t>
  </si>
  <si>
    <t>做好捐赠项目对接及时率</t>
  </si>
  <si>
    <t>侨胞之家建设验收合格率</t>
  </si>
  <si>
    <t>=</t>
  </si>
  <si>
    <t>90</t>
  </si>
  <si>
    <t>“一法两办法”宣传内容覆盖率</t>
  </si>
  <si>
    <t>召开曲靖市侨联全委会大会及时率</t>
  </si>
  <si>
    <t>春节慰问归侨侨眷及时率</t>
  </si>
  <si>
    <t>时效指标</t>
  </si>
  <si>
    <t>我市“两会”前完成所有提案撰写上报</t>
  </si>
  <si>
    <t>我市“两会”前完成所有提案撰写上报。</t>
  </si>
  <si>
    <t>年底前完成捐赠项目落地</t>
  </si>
  <si>
    <t>年底前完成捐赠项目落地。</t>
  </si>
  <si>
    <t>年底前完成全部侨胞之家建设</t>
  </si>
  <si>
    <t>年底前完成全部侨胞之家建设。</t>
  </si>
  <si>
    <t>结合普法宣传日、宪法日等开展侨法活动</t>
  </si>
  <si>
    <t>结合普法宣传日、宪法日等开展侨法活动。</t>
  </si>
  <si>
    <t>春节前完成归侨侨眷慰问</t>
  </si>
  <si>
    <t>春节前完成归侨侨眷慰问。</t>
  </si>
  <si>
    <t>年底前召开曲靖市侨联全委会</t>
  </si>
  <si>
    <t>年底前召开曲靖市侨联全委会。</t>
  </si>
  <si>
    <t>效益指标</t>
  </si>
  <si>
    <t>社会效益指标</t>
  </si>
  <si>
    <t>通过建言献策，为社会发展服务</t>
  </si>
  <si>
    <t>作用明显</t>
  </si>
  <si>
    <t>定性指标</t>
  </si>
  <si>
    <t>通过建言献策，为社会发展服务，也反映侨界提案水平。</t>
  </si>
  <si>
    <t>积极争取海内外捐赠项目落地我市，推进我市社会发展</t>
  </si>
  <si>
    <t>积极争取海内外捐赠项目落地我市，推进我市社会发展，也反映市侨联公益捐赠对社会发展促进情况。</t>
  </si>
  <si>
    <t>通过维护广大归侨侨眷合法权益，维护侨界和谐稳定，助推社会发展</t>
  </si>
  <si>
    <t>通过维护广大归侨侨眷合法权益，维护侨界和谐稳定，助推社会发展，也反映市侨联维护侨界和谐稳定服务社会发展情况。</t>
  </si>
  <si>
    <t>通过团结凝聚侨界力量，为我市社会发展服务</t>
  </si>
  <si>
    <t>通过团结凝聚侨界力量，为我市社会发展服务，也反映侨联服务社会发展情况。</t>
  </si>
  <si>
    <t>满意度指标</t>
  </si>
  <si>
    <t>服务对象满意度指标</t>
  </si>
  <si>
    <t>社会评价满意度</t>
  </si>
  <si>
    <t>反映公众对侨界参政议政工作的满意度。</t>
  </si>
  <si>
    <t>侨界群众满意度</t>
  </si>
  <si>
    <t>反映侨界群众对侨联基层组织建设工作的满意度。</t>
  </si>
  <si>
    <t>反映侨界群众对市侨联工作的满意度。</t>
  </si>
  <si>
    <t xml:space="preserve">         海外联谊经费</t>
  </si>
  <si>
    <t>（一）举办寻根之旅夏令营
1、方式：举办夏令营。
2、责任科室：综合科。
3、工作要求：认真做好夏令营筹备工作，高质量办好夏令营。
（二）参加南博会、东盟华商会等
1、方式：参加南博会、东盟华商会等，大力宣传曲靖，推介项目。
2、责任科室：综合科。
3、工作要求：做好有关准备工作。
（三）邀请华侨华人到曲靖考察投资
1、方式：邀请有关海外华侨到曲靖考察、访问、投资。
2、责任科室：综合科。
3、工作要求：做好联络、接待等工作。</t>
  </si>
  <si>
    <t>举办寻根之旅夏令营</t>
  </si>
  <si>
    <t>参加南博会、东盟华商会等，大力宣传曲靖，推介项目，邀请华侨华人到曲靖考察投资</t>
  </si>
  <si>
    <t>参加南博会、东盟华商会等，大力宣传曲靖，推介项目。反映市侨联发挥优势，大力开展招商引资牵线搭桥工作情况。</t>
  </si>
  <si>
    <t>高质量办好寻根之络夏令营</t>
  </si>
  <si>
    <t>高质量办好寻根之旅网络夏令营</t>
  </si>
  <si>
    <t>通过参加南博会、东盟华商会让海内外侨商进一步认识曲靖，积极促成项目合作率</t>
  </si>
  <si>
    <t>80</t>
  </si>
  <si>
    <t>通过参加南博会、东盟华商会、邀请华侨华人到曲靖考察投资等，让海内外侨商进一步认识曲靖，积极促成项目合作</t>
  </si>
  <si>
    <t>10月前完成寻根之旅夏令营办营工作</t>
  </si>
  <si>
    <t>举办寻根之旅网络夏令营</t>
  </si>
  <si>
    <t>及时参加南博会、东盟华商会、邀请华侨华人到曲靖考察投资</t>
  </si>
  <si>
    <t>参加南博会、东盟华商会等，大力宣传曲靖，推介项目，邀请华侨华人到曲靖考察投资。</t>
  </si>
  <si>
    <t>通过各种方式宣传、推介曲靖，积极促成海外华侨华人及侨资企业到我市投资，促成项目合作，促进我市经济发展</t>
  </si>
  <si>
    <t>达标</t>
  </si>
  <si>
    <t>举办寻根之旅网络夏令营；参加南博会、东盟华商会等，大力宣传曲靖，推介项目，邀请华侨华人到曲靖考察投资</t>
  </si>
  <si>
    <t>预算05-3表</t>
  </si>
  <si>
    <t>项目支出绩效目标表（另文下达）</t>
  </si>
  <si>
    <t>说明：曲靖市归国华侨联合会2024年无另文下达的项目支出，故该表为空。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</si>
  <si>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</si>
  <si>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</si>
  <si>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</si>
  <si>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</si>
  <si>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</si>
  <si>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说明：曲靖市归国华侨联合会2024年无政府性基金预算，故该表为空。</t>
  </si>
  <si>
    <t>预算07表</t>
  </si>
  <si>
    <t>国有资本经营预算支出预算表</t>
  </si>
  <si>
    <t>本年国有资本经营预算支出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</si>
  <si>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</si>
  <si>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</si>
  <si>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</si>
  <si>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</si>
  <si>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</si>
  <si>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</si>
  <si>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</si>
  <si>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</si>
  <si>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</si>
  <si>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</si>
  <si>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</si>
  <si>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办公设备</t>
  </si>
  <si>
    <t>A02010105 台式计算机</t>
  </si>
  <si>
    <t>台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</si>
  <si>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</si>
  <si>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</si>
  <si>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</si>
  <si>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</si>
  <si>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</si>
  <si>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</si>
  <si>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</si>
  <si>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</si>
  <si>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</si>
  <si>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</si>
  <si>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说明：曲靖市归国华侨联合会2024年无政府购买服务，故该表为空。</t>
  </si>
  <si>
    <t>预算09-1表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</si>
  <si>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</si>
  <si>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</si>
  <si>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</si>
  <si>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</si>
  <si>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</si>
  <si>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</si>
  <si>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</si>
  <si>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</si>
  <si>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</si>
  <si>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</si>
  <si>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</si>
  <si>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</si>
  <si>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</si>
  <si>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</si>
  <si>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说明：曲靖市归国华侨联合会2024年无市对下转移支付，故该表为空。</t>
  </si>
  <si>
    <t>预算09-2表</t>
  </si>
  <si>
    <t>市对下转移支付绩效目标表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</si>
  <si>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</si>
  <si>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</si>
  <si>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</si>
  <si>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</si>
  <si>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</si>
  <si>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</si>
  <si>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</si>
  <si>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</si>
  <si>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</si>
  <si>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</si>
  <si>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办公设备-电脑</t>
  </si>
  <si>
    <t>台式电脑</t>
  </si>
  <si>
    <t>预算11表</t>
  </si>
  <si>
    <t>上级补助项目支出预算表</t>
  </si>
  <si>
    <t>上级补助</t>
  </si>
  <si>
    <t>说明：曲靖市归国华侨联合会2024年无上级补助项目支出预算，故该表为空。</t>
  </si>
  <si>
    <t>部门项目中期规划预算表</t>
  </si>
  <si>
    <t>项目级次</t>
  </si>
  <si>
    <t>116 其他人员支出</t>
  </si>
  <si>
    <t>本级</t>
  </si>
  <si>
    <t>311 专项业务类</t>
  </si>
  <si>
    <t/>
  </si>
  <si>
    <r>
      <t>说明：曲靖市归国华侨联合会2</t>
    </r>
    <r>
      <rPr>
        <sz val="11"/>
        <color theme="1"/>
        <rFont val="宋体"/>
        <family val="3"/>
        <charset val="134"/>
        <scheme val="minor"/>
      </rPr>
      <t>024</t>
    </r>
    <r>
      <rPr>
        <sz val="11"/>
        <color theme="1"/>
        <rFont val="宋体"/>
        <charset val="134"/>
        <scheme val="minor"/>
      </rPr>
      <t>年无国有资本经营预算支出，故该表为空。</t>
    </r>
    <phoneticPr fontId="30" type="noConversion"/>
  </si>
  <si>
    <r>
      <t>预算1</t>
    </r>
    <r>
      <rPr>
        <sz val="10"/>
        <color rgb="FF000000"/>
        <rFont val="宋体"/>
        <family val="3"/>
        <charset val="134"/>
      </rPr>
      <t>2</t>
    </r>
    <r>
      <rPr>
        <sz val="10"/>
        <color rgb="FF000000"/>
        <rFont val="宋体"/>
        <charset val="134"/>
      </rPr>
      <t>表</t>
    </r>
    <phoneticPr fontId="30" type="noConversion"/>
  </si>
  <si>
    <r>
      <t>202</t>
    </r>
    <r>
      <rPr>
        <sz val="11"/>
        <color rgb="FF000000"/>
        <rFont val="宋体"/>
        <family val="3"/>
        <charset val="134"/>
      </rPr>
      <t>4</t>
    </r>
    <r>
      <rPr>
        <sz val="11"/>
        <color rgb="FF000000"/>
        <rFont val="宋体"/>
        <charset val="134"/>
      </rPr>
      <t>年</t>
    </r>
    <phoneticPr fontId="30" type="noConversion"/>
  </si>
  <si>
    <r>
      <t>202</t>
    </r>
    <r>
      <rPr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charset val="134"/>
      </rPr>
      <t>年</t>
    </r>
    <phoneticPr fontId="30" type="noConversion"/>
  </si>
  <si>
    <r>
      <t>202</t>
    </r>
    <r>
      <rPr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charset val="134"/>
      </rPr>
      <t>年</t>
    </r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</si>
</sst>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yyyy/mm/dd"/>
    <numFmt numFmtId="179" formatCode="yyyy/mm/dd\ hh:mm:ss"/>
    <numFmt numFmtId="180" formatCode="#,##0;\-#,##0;;@"/>
    <numFmt numFmtId="181" formatCode="#,##0.00;\-#,##0.00;;@"/>
    <numFmt numFmtId="182" formatCode="hh:mm:ss"/>
  </numFmts>
  <fonts count="3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family val="2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color rgb="FF000000"/>
      <name val="SimSun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family val="2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family val="2"/>
    </font>
    <font>
      <sz val="10.5"/>
      <color rgb="FF000000"/>
      <name val="normal"/>
      <family val="1"/>
    </font>
    <font>
      <sz val="10.5"/>
      <color rgb="FF000000"/>
      <name val="SimSun"/>
      <charset val="134"/>
    </font>
    <font>
      <sz val="10.5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theme="1"/>
      <name val="normal"/>
      <family val="1"/>
    </font>
    <font>
      <sz val="11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color rgb="FF000000"/>
      <name val="Microsoft YaHei UI"/>
      <family val="1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33">
    <xf numFmtId="0" fontId="0" fillId="0" borderId="0"/>
    <xf numFmtId="0" fontId="1" fillId="0" borderId="0"/>
    <xf numFmtId="0" fontId="27" fillId="0" borderId="4">
      <alignment horizontal="center" vertical="center"/>
    </xf>
    <xf numFmtId="0" fontId="27" fillId="0" borderId="4">
      <alignment horizontal="center" vertical="center"/>
      <protection locked="0"/>
    </xf>
    <xf numFmtId="0" fontId="2" fillId="0" borderId="0">
      <alignment horizontal="center" vertical="top"/>
    </xf>
    <xf numFmtId="0" fontId="24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1">
      <alignment horizontal="right" vertical="center"/>
      <protection locked="0"/>
    </xf>
    <xf numFmtId="4" fontId="27" fillId="0" borderId="11">
      <alignment horizontal="right" vertical="center"/>
    </xf>
    <xf numFmtId="4" fontId="3" fillId="0" borderId="11">
      <alignment horizontal="right" vertical="center"/>
    </xf>
    <xf numFmtId="0" fontId="6" fillId="0" borderId="0">
      <alignment horizontal="center" vertical="center"/>
    </xf>
    <xf numFmtId="0" fontId="27" fillId="0" borderId="1">
      <alignment horizontal="center" vertical="center"/>
    </xf>
    <xf numFmtId="0" fontId="3" fillId="0" borderId="0">
      <alignment horizontal="right"/>
    </xf>
    <xf numFmtId="4" fontId="27" fillId="0" borderId="1">
      <alignment horizontal="right" vertical="center"/>
    </xf>
    <xf numFmtId="0" fontId="3" fillId="0" borderId="1">
      <alignment horizontal="right" vertical="center"/>
    </xf>
    <xf numFmtId="4" fontId="27" fillId="0" borderId="1">
      <alignment horizontal="right" vertical="center"/>
      <protection locked="0"/>
    </xf>
    <xf numFmtId="0" fontId="28" fillId="0" borderId="0">
      <alignment vertical="top"/>
      <protection locked="0"/>
    </xf>
    <xf numFmtId="0" fontId="1" fillId="0" borderId="6">
      <alignment horizontal="center" vertical="center"/>
      <protection locked="0"/>
    </xf>
    <xf numFmtId="0" fontId="1" fillId="0" borderId="12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3" fillId="0" borderId="0">
      <alignment horizontal="left" vertical="center"/>
    </xf>
    <xf numFmtId="0" fontId="1" fillId="0" borderId="12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0">
      <alignment horizontal="center" vertical="center" wrapText="1"/>
    </xf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0">
      <alignment horizontal="center" vertical="center"/>
    </xf>
    <xf numFmtId="0" fontId="4" fillId="0" borderId="5">
      <alignment horizontal="center" vertical="center"/>
    </xf>
    <xf numFmtId="4" fontId="3" fillId="0" borderId="10">
      <alignment horizontal="right" vertical="center"/>
      <protection locked="0"/>
    </xf>
    <xf numFmtId="0" fontId="3" fillId="0" borderId="10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8">
      <alignment horizontal="center" vertical="center" wrapText="1"/>
    </xf>
    <xf numFmtId="0" fontId="3" fillId="0" borderId="10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28" fillId="0" borderId="0">
      <alignment vertical="top"/>
      <protection locked="0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178" fontId="22" fillId="0" borderId="1">
      <alignment horizontal="right" vertical="center"/>
    </xf>
    <xf numFmtId="179" fontId="22" fillId="0" borderId="1">
      <alignment horizontal="right" vertical="center"/>
    </xf>
    <xf numFmtId="180" fontId="22" fillId="0" borderId="1">
      <alignment horizontal="right" vertical="center"/>
    </xf>
    <xf numFmtId="181" fontId="22" fillId="0" borderId="1">
      <alignment horizontal="right" vertical="center"/>
    </xf>
    <xf numFmtId="0" fontId="22" fillId="0" borderId="0">
      <alignment vertical="top"/>
      <protection locked="0"/>
    </xf>
    <xf numFmtId="181" fontId="22" fillId="0" borderId="1">
      <alignment horizontal="right" vertical="center"/>
    </xf>
    <xf numFmtId="10" fontId="22" fillId="0" borderId="1">
      <alignment horizontal="right" vertical="center"/>
    </xf>
    <xf numFmtId="49" fontId="22" fillId="0" borderId="1">
      <alignment horizontal="left" vertical="center" wrapText="1"/>
    </xf>
    <xf numFmtId="182" fontId="22" fillId="0" borderId="1">
      <alignment horizontal="right" vertical="center"/>
    </xf>
    <xf numFmtId="0" fontId="1" fillId="0" borderId="0"/>
    <xf numFmtId="0" fontId="1" fillId="0" borderId="8">
      <alignment horizontal="center" vertical="center" wrapText="1"/>
      <protection locked="0"/>
    </xf>
    <xf numFmtId="0" fontId="1" fillId="0" borderId="9">
      <alignment horizontal="center" vertical="center" wrapText="1"/>
    </xf>
    <xf numFmtId="0" fontId="1" fillId="0" borderId="10">
      <alignment horizontal="center" vertical="center"/>
    </xf>
    <xf numFmtId="0" fontId="3" fillId="0" borderId="7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6" fillId="0" borderId="0">
      <alignment horizontal="center" vertical="center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3" fillId="0" borderId="5">
      <alignment horizontal="center" vertical="center"/>
      <protection locked="0"/>
    </xf>
    <xf numFmtId="0" fontId="1" fillId="0" borderId="0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2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0"/>
    <xf numFmtId="0" fontId="4" fillId="0" borderId="10">
      <alignment horizontal="center" vertical="center"/>
    </xf>
    <xf numFmtId="0" fontId="4" fillId="0" borderId="10">
      <alignment horizontal="center" vertical="center"/>
      <protection locked="0"/>
    </xf>
    <xf numFmtId="0" fontId="3" fillId="0" borderId="0">
      <alignment horizontal="right"/>
    </xf>
    <xf numFmtId="0" fontId="1" fillId="0" borderId="0"/>
    <xf numFmtId="0" fontId="1" fillId="0" borderId="10">
      <alignment horizontal="center" vertical="center" wrapText="1"/>
    </xf>
    <xf numFmtId="3" fontId="4" fillId="0" borderId="10">
      <alignment horizontal="center" vertical="center"/>
      <protection locked="0"/>
    </xf>
    <xf numFmtId="3" fontId="4" fillId="0" borderId="10">
      <alignment horizontal="center" vertical="center"/>
    </xf>
    <xf numFmtId="0" fontId="1" fillId="0" borderId="8">
      <alignment horizontal="center" vertical="center"/>
    </xf>
    <xf numFmtId="0" fontId="1" fillId="0" borderId="8">
      <alignment horizontal="center" vertical="center" wrapText="1"/>
    </xf>
    <xf numFmtId="3" fontId="4" fillId="0" borderId="10">
      <alignment horizontal="center" vertical="top"/>
      <protection locked="0"/>
    </xf>
    <xf numFmtId="0" fontId="1" fillId="0" borderId="10">
      <alignment horizontal="center" vertical="top"/>
    </xf>
    <xf numFmtId="0" fontId="3" fillId="0" borderId="0">
      <alignment horizontal="left" vertical="center" wrapText="1"/>
      <protection locked="0"/>
    </xf>
    <xf numFmtId="0" fontId="1" fillId="0" borderId="11">
      <alignment horizontal="center" vertical="center" wrapText="1"/>
      <protection locked="0"/>
    </xf>
    <xf numFmtId="0" fontId="1" fillId="0" borderId="0">
      <alignment vertical="center"/>
    </xf>
    <xf numFmtId="0" fontId="23" fillId="0" borderId="0">
      <alignment horizontal="center" vertical="center"/>
    </xf>
    <xf numFmtId="0" fontId="24" fillId="0" borderId="0">
      <alignment horizontal="center" vertical="center"/>
    </xf>
    <xf numFmtId="0" fontId="9" fillId="0" borderId="0">
      <alignment horizontal="right"/>
      <protection locked="0"/>
    </xf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10" fillId="0" borderId="0">
      <alignment horizontal="center" vertical="center" wrapText="1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0"/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4" fillId="0" borderId="7">
      <alignment horizontal="center" vertical="center"/>
      <protection locked="0"/>
    </xf>
    <xf numFmtId="0" fontId="1" fillId="0" borderId="7">
      <alignment horizontal="center"/>
    </xf>
    <xf numFmtId="0" fontId="4" fillId="0" borderId="4">
      <alignment horizontal="center" vertical="center"/>
      <protection locked="0"/>
    </xf>
    <xf numFmtId="0" fontId="3" fillId="0" borderId="1">
      <alignment horizontal="left" vertical="center"/>
    </xf>
    <xf numFmtId="0" fontId="1" fillId="0" borderId="0"/>
    <xf numFmtId="0" fontId="1" fillId="0" borderId="5">
      <alignment horizontal="center" vertical="center" wrapText="1"/>
      <protection locked="0"/>
    </xf>
    <xf numFmtId="0" fontId="3" fillId="0" borderId="6">
      <alignment horizontal="left" vertical="center"/>
    </xf>
    <xf numFmtId="0" fontId="3" fillId="0" borderId="7">
      <alignment horizontal="left" vertical="center"/>
    </xf>
    <xf numFmtId="0" fontId="4" fillId="0" borderId="3">
      <alignment horizontal="center" vertical="center"/>
    </xf>
    <xf numFmtId="0" fontId="3" fillId="0" borderId="1">
      <alignment horizontal="left" vertical="center" wrapText="1"/>
    </xf>
    <xf numFmtId="0" fontId="1" fillId="0" borderId="0">
      <alignment vertical="center"/>
    </xf>
    <xf numFmtId="0" fontId="4" fillId="0" borderId="1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1" fillId="0" borderId="0"/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13">
      <alignment horizontal="center" vertical="center" wrapText="1"/>
    </xf>
    <xf numFmtId="0" fontId="8" fillId="0" borderId="0">
      <alignment horizontal="center" vertical="center" wrapText="1"/>
    </xf>
    <xf numFmtId="0" fontId="7" fillId="0" borderId="0">
      <alignment vertical="top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4" fillId="0" borderId="0">
      <alignment horizontal="left" vertical="center" wrapText="1"/>
    </xf>
    <xf numFmtId="0" fontId="1" fillId="0" borderId="1">
      <alignment horizont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top"/>
    </xf>
    <xf numFmtId="0" fontId="4" fillId="0" borderId="13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>
      <alignment horizontal="center" wrapText="1"/>
    </xf>
    <xf numFmtId="0" fontId="15" fillId="0" borderId="5">
      <alignment horizontal="center" vertical="center" wrapText="1"/>
    </xf>
    <xf numFmtId="0" fontId="14" fillId="0" borderId="0">
      <alignment horizontal="center" vertical="center" wrapText="1"/>
    </xf>
    <xf numFmtId="0" fontId="15" fillId="0" borderId="1">
      <alignment horizontal="center" vertical="center" wrapText="1"/>
    </xf>
    <xf numFmtId="49" fontId="1" fillId="0" borderId="0"/>
    <xf numFmtId="0" fontId="1" fillId="0" borderId="5">
      <alignment horizontal="center" vertical="center"/>
    </xf>
    <xf numFmtId="49" fontId="1" fillId="0" borderId="0"/>
    <xf numFmtId="49" fontId="4" fillId="0" borderId="6">
      <alignment horizontal="center" vertical="center" wrapText="1"/>
    </xf>
    <xf numFmtId="0" fontId="29" fillId="0" borderId="6">
      <alignment horizontal="center" vertical="center"/>
    </xf>
    <xf numFmtId="49" fontId="4" fillId="0" borderId="7">
      <alignment horizontal="center" vertical="center" wrapText="1"/>
    </xf>
    <xf numFmtId="0" fontId="29" fillId="0" borderId="7">
      <alignment horizontal="center" vertical="center"/>
    </xf>
    <xf numFmtId="0" fontId="18" fillId="0" borderId="0">
      <alignment horizontal="center" vertical="center"/>
    </xf>
    <xf numFmtId="0" fontId="7" fillId="0" borderId="1">
      <alignment horizontal="center" vertical="center"/>
    </xf>
    <xf numFmtId="0" fontId="1" fillId="0" borderId="7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29" fillId="0" borderId="5">
      <alignment horizontal="center" vertical="center"/>
    </xf>
    <xf numFmtId="0" fontId="1" fillId="0" borderId="0">
      <alignment wrapText="1"/>
    </xf>
    <xf numFmtId="0" fontId="2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left" vertical="center"/>
    </xf>
    <xf numFmtId="0" fontId="1" fillId="0" borderId="0">
      <protection locked="0"/>
    </xf>
    <xf numFmtId="0" fontId="4" fillId="0" borderId="8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vertical="top" wrapText="1"/>
      <protection locked="0"/>
    </xf>
    <xf numFmtId="0" fontId="3" fillId="0" borderId="0">
      <alignment horizontal="left" vertical="center" wrapText="1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3" fillId="0" borderId="11">
      <alignment horizontal="center" vertical="center"/>
    </xf>
    <xf numFmtId="0" fontId="9" fillId="0" borderId="0">
      <alignment horizontal="right"/>
      <protection locked="0"/>
    </xf>
  </cellStyleXfs>
  <cellXfs count="303">
    <xf numFmtId="0" fontId="0" fillId="0" borderId="0" xfId="0" applyFont="1" applyBorder="1"/>
    <xf numFmtId="49" fontId="1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96" applyFont="1" applyBorder="1">
      <alignment horizontal="center" vertical="center"/>
    </xf>
    <xf numFmtId="0" fontId="1" fillId="0" borderId="1" xfId="91" applyFont="1" applyBorder="1">
      <alignment horizontal="center" vertical="center"/>
      <protection locked="0"/>
    </xf>
    <xf numFmtId="49" fontId="5" fillId="0" borderId="1" xfId="57" applyNumberFormat="1" applyFont="1" applyBorder="1">
      <alignment horizontal="left" vertical="center" wrapText="1"/>
    </xf>
    <xf numFmtId="0" fontId="0" fillId="0" borderId="1" xfId="0" applyFont="1" applyBorder="1"/>
    <xf numFmtId="181" fontId="5" fillId="0" borderId="1" xfId="0" applyNumberFormat="1" applyFont="1" applyBorder="1" applyAlignment="1">
      <alignment horizontal="right" vertical="center"/>
    </xf>
    <xf numFmtId="49" fontId="1" fillId="0" borderId="0" xfId="77" applyNumberFormat="1" applyFont="1" applyBorder="1"/>
    <xf numFmtId="0" fontId="4" fillId="0" borderId="0" xfId="82" applyFont="1" applyBorder="1"/>
    <xf numFmtId="0" fontId="4" fillId="0" borderId="2" xfId="85" applyFont="1" applyBorder="1">
      <alignment horizontal="center" vertical="center"/>
    </xf>
    <xf numFmtId="0" fontId="4" fillId="0" borderId="4" xfId="80" applyFont="1" applyBorder="1">
      <alignment horizontal="center" vertical="center" wrapText="1"/>
    </xf>
    <xf numFmtId="0" fontId="4" fillId="0" borderId="4" xfId="86" applyFont="1" applyBorder="1">
      <alignment horizontal="center" vertical="center"/>
    </xf>
    <xf numFmtId="0" fontId="3" fillId="0" borderId="1" xfId="145" applyFont="1" applyBorder="1">
      <alignment horizontal="left" vertical="center" wrapText="1"/>
    </xf>
    <xf numFmtId="0" fontId="1" fillId="0" borderId="0" xfId="88" applyFont="1" applyBorder="1">
      <alignment horizontal="right" vertical="center"/>
      <protection locked="0"/>
    </xf>
    <xf numFmtId="0" fontId="4" fillId="0" borderId="5" xfId="84" applyFont="1" applyBorder="1">
      <alignment horizontal="center" vertical="center"/>
    </xf>
    <xf numFmtId="0" fontId="3" fillId="0" borderId="0" xfId="180" applyFont="1" applyBorder="1">
      <alignment horizontal="right" vertical="center"/>
    </xf>
    <xf numFmtId="0" fontId="4" fillId="0" borderId="1" xfId="184" applyFont="1" applyBorder="1">
      <alignment horizontal="center" vertical="center" wrapText="1"/>
    </xf>
    <xf numFmtId="0" fontId="3" fillId="0" borderId="1" xfId="186" applyFont="1" applyBorder="1">
      <alignment horizontal="center" vertical="center" wrapText="1"/>
      <protection locked="0"/>
    </xf>
    <xf numFmtId="0" fontId="3" fillId="0" borderId="7" xfId="177" applyFont="1" applyBorder="1">
      <alignment vertical="center" wrapText="1"/>
      <protection locked="0"/>
    </xf>
    <xf numFmtId="0" fontId="4" fillId="0" borderId="1" xfId="147" applyFont="1" applyBorder="1">
      <alignment horizontal="center" vertical="center"/>
      <protection locked="0"/>
    </xf>
    <xf numFmtId="0" fontId="4" fillId="0" borderId="1" xfId="148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155" applyFont="1" applyBorder="1">
      <alignment horizontal="right" vertical="center"/>
    </xf>
    <xf numFmtId="0" fontId="7" fillId="0" borderId="0" xfId="159" applyFont="1" applyBorder="1">
      <alignment vertical="top"/>
    </xf>
    <xf numFmtId="0" fontId="4" fillId="0" borderId="0" xfId="168" applyFont="1" applyBorder="1">
      <alignment wrapText="1"/>
    </xf>
    <xf numFmtId="0" fontId="4" fillId="0" borderId="0" xfId="160" applyFont="1" applyBorder="1">
      <protection locked="0"/>
    </xf>
    <xf numFmtId="0" fontId="4" fillId="0" borderId="1" xfId="157" applyFont="1" applyBorder="1">
      <alignment horizontal="center" vertical="center" wrapText="1"/>
    </xf>
    <xf numFmtId="0" fontId="4" fillId="0" borderId="1" xfId="165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166" applyFont="1" applyBorder="1">
      <alignment vertical="center" wrapText="1"/>
    </xf>
    <xf numFmtId="0" fontId="3" fillId="0" borderId="0" xfId="152" applyFont="1" applyBorder="1">
      <alignment horizontal="right" vertical="center"/>
      <protection locked="0"/>
    </xf>
    <xf numFmtId="0" fontId="1" fillId="0" borderId="1" xfId="164" applyFont="1" applyBorder="1">
      <alignment horizontal="center"/>
    </xf>
    <xf numFmtId="0" fontId="1" fillId="0" borderId="0" xfId="204" applyFont="1" applyBorder="1">
      <alignment wrapText="1"/>
    </xf>
    <xf numFmtId="0" fontId="1" fillId="0" borderId="0" xfId="212" applyFont="1" applyBorder="1">
      <protection locked="0"/>
    </xf>
    <xf numFmtId="0" fontId="4" fillId="0" borderId="10" xfId="208" applyFont="1" applyBorder="1">
      <alignment horizontal="center" vertical="center" wrapText="1"/>
    </xf>
    <xf numFmtId="0" fontId="4" fillId="0" borderId="10" xfId="215" applyFont="1" applyBorder="1">
      <alignment horizontal="center" vertical="center" wrapText="1"/>
      <protection locked="0"/>
    </xf>
    <xf numFmtId="0" fontId="3" fillId="0" borderId="10" xfId="209" applyFont="1" applyBorder="1">
      <alignment horizontal="left" vertical="center" wrapText="1"/>
    </xf>
    <xf numFmtId="0" fontId="3" fillId="0" borderId="10" xfId="216" applyFont="1" applyBorder="1">
      <alignment horizontal="right" vertical="center"/>
      <protection locked="0"/>
    </xf>
    <xf numFmtId="0" fontId="3" fillId="0" borderId="0" xfId="218" applyFont="1" applyBorder="1">
      <alignment vertical="top" wrapText="1"/>
      <protection locked="0"/>
    </xf>
    <xf numFmtId="0" fontId="3" fillId="0" borderId="0" xfId="223" applyFont="1" applyBorder="1">
      <alignment horizontal="right"/>
      <protection locked="0"/>
    </xf>
    <xf numFmtId="0" fontId="3" fillId="0" borderId="0" xfId="226" applyFont="1" applyBorder="1">
      <alignment horizontal="right" vertical="center" wrapText="1"/>
      <protection locked="0"/>
    </xf>
    <xf numFmtId="0" fontId="3" fillId="0" borderId="0" xfId="229" applyFont="1" applyBorder="1">
      <alignment horizontal="right" vertical="center" wrapText="1"/>
    </xf>
    <xf numFmtId="0" fontId="3" fillId="0" borderId="0" xfId="227" applyFont="1" applyBorder="1">
      <alignment horizontal="right" wrapText="1"/>
      <protection locked="0"/>
    </xf>
    <xf numFmtId="0" fontId="4" fillId="0" borderId="10" xfId="99" applyFont="1" applyBorder="1">
      <alignment horizontal="center" vertical="center"/>
    </xf>
    <xf numFmtId="0" fontId="4" fillId="0" borderId="10" xfId="100" applyFont="1" applyBorder="1">
      <alignment horizontal="center" vertical="center"/>
      <protection locked="0"/>
    </xf>
    <xf numFmtId="0" fontId="3" fillId="0" borderId="10" xfId="217" applyFont="1" applyBorder="1">
      <alignment horizontal="right" vertical="center"/>
    </xf>
    <xf numFmtId="49" fontId="5" fillId="0" borderId="1" xfId="57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9" fillId="0" borderId="0" xfId="115" applyFont="1" applyBorder="1">
      <alignment horizontal="right"/>
      <protection locked="0"/>
    </xf>
    <xf numFmtId="49" fontId="9" fillId="0" borderId="0" xfId="116" applyNumberFormat="1" applyFont="1" applyBorder="1">
      <protection locked="0"/>
    </xf>
    <xf numFmtId="0" fontId="1" fillId="0" borderId="0" xfId="122" applyFont="1" applyBorder="1">
      <alignment horizontal="right"/>
    </xf>
    <xf numFmtId="0" fontId="3" fillId="0" borderId="0" xfId="101" applyFont="1" applyBorder="1">
      <alignment horizontal="right"/>
    </xf>
    <xf numFmtId="49" fontId="4" fillId="0" borderId="1" xfId="119" applyNumberFormat="1" applyFont="1" applyBorder="1">
      <alignment horizontal="center" vertical="center"/>
      <protection locked="0"/>
    </xf>
    <xf numFmtId="0" fontId="3" fillId="0" borderId="1" xfId="97" applyFont="1" applyBorder="1">
      <alignment horizontal="left" vertical="center" wrapText="1"/>
      <protection locked="0"/>
    </xf>
    <xf numFmtId="0" fontId="1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0" borderId="1" xfId="185" applyFont="1" applyBorder="1">
      <alignment vertical="center" wrapText="1"/>
    </xf>
    <xf numFmtId="0" fontId="3" fillId="0" borderId="1" xfId="149" applyFont="1" applyBorder="1">
      <alignment horizontal="center" vertical="center" wrapText="1"/>
    </xf>
    <xf numFmtId="0" fontId="3" fillId="0" borderId="1" xfId="151" applyFont="1" applyBorder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0" fontId="1" fillId="0" borderId="0" xfId="129" applyFont="1" applyBorder="1">
      <alignment vertical="top"/>
      <protection locked="0"/>
    </xf>
    <xf numFmtId="49" fontId="1" fillId="0" borderId="0" xfId="132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1" xfId="139" applyFont="1" applyBorder="1">
      <alignment horizontal="left" vertical="center"/>
    </xf>
    <xf numFmtId="49" fontId="5" fillId="0" borderId="1" xfId="57" applyNumberFormat="1" applyFont="1" applyBorder="1" applyAlignment="1">
      <alignment horizontal="left" vertical="center" wrapText="1" indent="1"/>
    </xf>
    <xf numFmtId="49" fontId="5" fillId="0" borderId="1" xfId="57" applyNumberFormat="1" applyFont="1" applyBorder="1" applyAlignment="1">
      <alignment horizontal="left" vertical="center" wrapText="1" indent="2"/>
    </xf>
    <xf numFmtId="0" fontId="1" fillId="0" borderId="1" xfId="137" applyFont="1" applyBorder="1">
      <alignment horizontal="center"/>
    </xf>
    <xf numFmtId="0" fontId="1" fillId="0" borderId="0" xfId="187" applyFont="1" applyBorder="1">
      <alignment horizontal="center" wrapText="1"/>
    </xf>
    <xf numFmtId="0" fontId="3" fillId="0" borderId="0" xfId="230" applyFont="1" applyBorder="1">
      <alignment horizontal="right" wrapText="1"/>
    </xf>
    <xf numFmtId="0" fontId="15" fillId="0" borderId="1" xfId="190" applyFont="1" applyBorder="1">
      <alignment horizontal="center" vertical="center" wrapText="1"/>
    </xf>
    <xf numFmtId="0" fontId="15" fillId="0" borderId="1" xfId="188" applyFont="1" applyBorder="1">
      <alignment horizontal="center" vertical="center" wrapText="1"/>
    </xf>
    <xf numFmtId="181" fontId="16" fillId="0" borderId="0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/>
    <xf numFmtId="0" fontId="19" fillId="0" borderId="1" xfId="0" applyFont="1" applyBorder="1" applyAlignment="1">
      <alignment horizontal="left" indent="1"/>
    </xf>
    <xf numFmtId="181" fontId="21" fillId="0" borderId="1" xfId="0" applyNumberFormat="1" applyFont="1" applyBorder="1" applyAlignment="1">
      <alignment horizontal="right" vertical="center"/>
    </xf>
    <xf numFmtId="181" fontId="21" fillId="0" borderId="1" xfId="0" applyNumberFormat="1" applyFont="1" applyBorder="1" applyAlignment="1">
      <alignment horizontal="right" vertical="center" indent="1"/>
    </xf>
    <xf numFmtId="181" fontId="22" fillId="0" borderId="1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9" fillId="0" borderId="1" xfId="147" applyFont="1" applyBorder="1">
      <alignment horizontal="center" vertical="center"/>
      <protection locked="0"/>
    </xf>
    <xf numFmtId="0" fontId="20" fillId="0" borderId="1" xfId="199" applyFont="1" applyBorder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0" xfId="172" applyFont="1" applyBorder="1">
      <alignment vertical="top"/>
    </xf>
    <xf numFmtId="49" fontId="4" fillId="0" borderId="1" xfId="202" applyNumberFormat="1" applyFont="1" applyBorder="1">
      <alignment horizontal="center" vertical="center"/>
    </xf>
    <xf numFmtId="49" fontId="5" fillId="0" borderId="0" xfId="57" applyNumberFormat="1" applyFont="1" applyBorder="1">
      <alignment horizontal="left" vertical="center" wrapText="1"/>
    </xf>
    <xf numFmtId="0" fontId="4" fillId="0" borderId="1" xfId="99" applyFont="1" applyBorder="1">
      <alignment horizontal="center" vertical="center"/>
    </xf>
    <xf numFmtId="0" fontId="4" fillId="0" borderId="1" xfId="100" applyFont="1" applyBorder="1">
      <alignment horizontal="center" vertical="center"/>
      <protection locked="0"/>
    </xf>
    <xf numFmtId="3" fontId="4" fillId="0" borderId="1" xfId="104" applyNumberFormat="1" applyFont="1" applyBorder="1">
      <alignment horizontal="center" vertical="center"/>
      <protection locked="0"/>
    </xf>
    <xf numFmtId="3" fontId="4" fillId="0" borderId="1" xfId="105" applyNumberFormat="1" applyFont="1" applyBorder="1">
      <alignment horizontal="center" vertical="center"/>
    </xf>
    <xf numFmtId="0" fontId="4" fillId="0" borderId="1" xfId="215" applyFont="1" applyBorder="1">
      <alignment horizontal="center" vertical="center" wrapText="1"/>
      <protection locked="0"/>
    </xf>
    <xf numFmtId="3" fontId="4" fillId="0" borderId="1" xfId="108" applyNumberFormat="1" applyFont="1" applyBorder="1">
      <alignment horizontal="center" vertical="top"/>
      <protection locked="0"/>
    </xf>
    <xf numFmtId="0" fontId="1" fillId="0" borderId="1" xfId="109" applyFont="1" applyBorder="1">
      <alignment horizontal="center" vertical="top"/>
    </xf>
    <xf numFmtId="0" fontId="1" fillId="0" borderId="1" xfId="192" applyFont="1" applyBorder="1">
      <alignment horizontal="center" vertical="center"/>
    </xf>
    <xf numFmtId="3" fontId="1" fillId="0" borderId="1" xfId="67" applyNumberFormat="1" applyFont="1" applyBorder="1">
      <alignment horizontal="center" vertical="center"/>
    </xf>
    <xf numFmtId="3" fontId="1" fillId="0" borderId="1" xfId="68" applyNumberFormat="1" applyFont="1" applyBorder="1">
      <alignment horizontal="center" vertical="center"/>
    </xf>
    <xf numFmtId="0" fontId="1" fillId="0" borderId="1" xfId="25" applyFont="1" applyBorder="1">
      <alignment horizontal="center" vertical="center" wrapText="1"/>
      <protection locked="0"/>
    </xf>
    <xf numFmtId="3" fontId="1" fillId="0" borderId="1" xfId="31" applyNumberFormat="1" applyFont="1" applyBorder="1">
      <alignment horizontal="center" vertical="center"/>
    </xf>
    <xf numFmtId="3" fontId="1" fillId="0" borderId="1" xfId="33" applyNumberFormat="1" applyFont="1" applyBorder="1">
      <alignment horizontal="center" vertical="center"/>
    </xf>
    <xf numFmtId="0" fontId="24" fillId="0" borderId="0" xfId="114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101" quotePrefix="1" applyFont="1" applyBorder="1">
      <alignment horizontal="right"/>
    </xf>
    <xf numFmtId="0" fontId="3" fillId="0" borderId="0" xfId="180" quotePrefix="1" applyFont="1" applyBorder="1">
      <alignment horizontal="right" vertical="center"/>
    </xf>
    <xf numFmtId="0" fontId="3" fillId="0" borderId="0" xfId="0" quotePrefix="1" applyFont="1" applyBorder="1" applyAlignment="1">
      <alignment horizontal="right"/>
    </xf>
    <xf numFmtId="0" fontId="3" fillId="0" borderId="0" xfId="230" quotePrefix="1" applyFont="1" applyBorder="1">
      <alignment horizontal="right" wrapText="1"/>
    </xf>
    <xf numFmtId="0" fontId="3" fillId="0" borderId="0" xfId="223" quotePrefix="1" applyFont="1" applyBorder="1">
      <alignment horizontal="right"/>
      <protection locked="0"/>
    </xf>
    <xf numFmtId="0" fontId="3" fillId="0" borderId="0" xfId="0" quotePrefix="1" applyFont="1" applyBorder="1" applyAlignment="1">
      <alignment horizontal="right" wrapText="1"/>
    </xf>
    <xf numFmtId="0" fontId="1" fillId="0" borderId="0" xfId="0" quotePrefix="1" applyFont="1" applyBorder="1" applyAlignment="1" applyProtection="1">
      <alignment horizontal="right"/>
      <protection locked="0"/>
    </xf>
    <xf numFmtId="0" fontId="6" fillId="0" borderId="0" xfId="153" applyFont="1" applyBorder="1">
      <alignment horizontal="center" vertical="center"/>
    </xf>
    <xf numFmtId="0" fontId="2" fillId="0" borderId="0" xfId="4" applyFont="1" applyBorder="1">
      <alignment horizontal="center" vertical="top"/>
    </xf>
    <xf numFmtId="0" fontId="3" fillId="0" borderId="0" xfId="183" applyFont="1" applyBorder="1">
      <alignment horizontal="left" vertical="center"/>
    </xf>
    <xf numFmtId="0" fontId="24" fillId="0" borderId="0" xfId="114" applyFont="1" applyBorder="1">
      <alignment horizontal="center" vertical="center"/>
    </xf>
    <xf numFmtId="0" fontId="4" fillId="0" borderId="1" xfId="84" applyFont="1" applyBorder="1">
      <alignment horizontal="center" vertical="center"/>
    </xf>
    <xf numFmtId="0" fontId="4" fillId="0" borderId="1" xfId="90" applyFont="1" applyBorder="1">
      <alignment horizontal="center" vertical="center"/>
    </xf>
    <xf numFmtId="0" fontId="4" fillId="0" borderId="1" xfId="85" applyFont="1" applyBorder="1">
      <alignment horizontal="center" vertical="center"/>
    </xf>
    <xf numFmtId="0" fontId="4" fillId="0" borderId="1" xfId="86" applyFont="1" applyBorder="1">
      <alignment horizontal="center" vertical="center"/>
    </xf>
    <xf numFmtId="0" fontId="3" fillId="0" borderId="0" xfId="227" applyFont="1" applyBorder="1">
      <alignment horizontal="right" wrapText="1"/>
      <protection locked="0"/>
    </xf>
    <xf numFmtId="0" fontId="1" fillId="0" borderId="0" xfId="88" applyFont="1" applyBorder="1">
      <alignment horizontal="right" vertical="center"/>
      <protection locked="0"/>
    </xf>
    <xf numFmtId="0" fontId="6" fillId="0" borderId="0" xfId="65" applyFont="1" applyBorder="1">
      <alignment horizontal="center" vertical="center"/>
      <protection locked="0"/>
    </xf>
    <xf numFmtId="0" fontId="2" fillId="0" borderId="0" xfId="83" applyFont="1" applyBorder="1">
      <alignment horizontal="center" vertical="center"/>
    </xf>
    <xf numFmtId="0" fontId="2" fillId="0" borderId="0" xfId="150" applyFont="1" applyBorder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82" applyFont="1" applyBorder="1"/>
    <xf numFmtId="0" fontId="3" fillId="0" borderId="0" xfId="227" quotePrefix="1" applyFont="1" applyBorder="1">
      <alignment horizontal="right" wrapText="1"/>
      <protection locked="0"/>
    </xf>
    <xf numFmtId="0" fontId="1" fillId="0" borderId="0" xfId="89" applyFont="1" applyBorder="1">
      <alignment horizontal="right"/>
      <protection locked="0"/>
    </xf>
    <xf numFmtId="0" fontId="1" fillId="0" borderId="1" xfId="64" applyFont="1" applyBorder="1">
      <alignment horizontal="center" vertical="center" wrapText="1"/>
      <protection locked="0"/>
    </xf>
    <xf numFmtId="0" fontId="1" fillId="0" borderId="1" xfId="66" applyFont="1" applyBorder="1">
      <alignment horizontal="center" vertical="center" wrapText="1"/>
    </xf>
    <xf numFmtId="0" fontId="1" fillId="0" borderId="1" xfId="127" applyFont="1" applyBorder="1">
      <alignment horizontal="center" vertical="center"/>
      <protection locked="0"/>
    </xf>
    <xf numFmtId="0" fontId="1" fillId="0" borderId="1" xfId="26" applyFont="1" applyBorder="1">
      <alignment horizontal="center" vertical="center" wrapText="1"/>
    </xf>
    <xf numFmtId="0" fontId="1" fillId="0" borderId="1" xfId="43" applyFont="1" applyBorder="1">
      <alignment horizontal="center" vertical="center" wrapText="1"/>
      <protection locked="0"/>
    </xf>
    <xf numFmtId="0" fontId="1" fillId="0" borderId="1" xfId="20" applyFont="1" applyBorder="1">
      <alignment horizontal="center" vertical="center"/>
      <protection locked="0"/>
    </xf>
    <xf numFmtId="0" fontId="1" fillId="0" borderId="1" xfId="24" applyFont="1" applyBorder="1">
      <alignment horizontal="center" vertical="center" wrapText="1"/>
    </xf>
    <xf numFmtId="0" fontId="1" fillId="0" borderId="1" xfId="103" applyFont="1" applyBorder="1">
      <alignment horizontal="center" vertical="center" wrapText="1"/>
    </xf>
    <xf numFmtId="0" fontId="3" fillId="0" borderId="1" xfId="72" applyFont="1" applyBorder="1">
      <alignment horizontal="center" vertical="center"/>
      <protection locked="0"/>
    </xf>
    <xf numFmtId="0" fontId="3" fillId="0" borderId="1" xfId="63" applyFont="1" applyBorder="1">
      <alignment horizontal="right" vertical="center"/>
      <protection locked="0"/>
    </xf>
    <xf numFmtId="0" fontId="1" fillId="0" borderId="1" xfId="69" applyFont="1" applyBorder="1">
      <alignment horizontal="center" vertical="center" wrapText="1"/>
      <protection locked="0"/>
    </xf>
    <xf numFmtId="0" fontId="1" fillId="0" borderId="1" xfId="70" applyFont="1" applyBorder="1">
      <alignment horizontal="center" vertical="center" wrapText="1"/>
    </xf>
    <xf numFmtId="0" fontId="1" fillId="0" borderId="1" xfId="71" applyFont="1" applyBorder="1">
      <alignment horizontal="center" vertical="center"/>
    </xf>
    <xf numFmtId="0" fontId="1" fillId="0" borderId="1" xfId="60" applyFont="1" applyBorder="1">
      <alignment horizontal="center" vertical="center" wrapText="1"/>
      <protection locked="0"/>
    </xf>
    <xf numFmtId="0" fontId="1" fillId="0" borderId="1" xfId="61" applyFont="1" applyBorder="1">
      <alignment horizontal="center" vertical="center" wrapText="1"/>
    </xf>
    <xf numFmtId="0" fontId="1" fillId="0" borderId="1" xfId="62" applyFont="1" applyBorder="1">
      <alignment horizontal="center" vertical="center"/>
    </xf>
    <xf numFmtId="0" fontId="1" fillId="0" borderId="1" xfId="28" applyFont="1" applyBorder="1">
      <alignment horizontal="center" vertical="center" wrapText="1"/>
      <protection locked="0"/>
    </xf>
    <xf numFmtId="0" fontId="1" fillId="0" borderId="1" xfId="29" applyFont="1" applyBorder="1">
      <alignment horizontal="center" vertical="center"/>
      <protection locked="0"/>
    </xf>
    <xf numFmtId="0" fontId="1" fillId="0" borderId="1" xfId="30" applyFont="1" applyBorder="1">
      <alignment horizontal="center" vertical="center"/>
      <protection locked="0"/>
    </xf>
    <xf numFmtId="0" fontId="1" fillId="0" borderId="1" xfId="107" applyFont="1" applyBorder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110" applyFont="1" applyBorder="1">
      <alignment horizontal="left" vertical="center" wrapText="1"/>
      <protection locked="0"/>
    </xf>
    <xf numFmtId="0" fontId="4" fillId="0" borderId="0" xfId="163" applyFont="1" applyBorder="1">
      <alignment horizontal="left" vertical="center" wrapText="1"/>
    </xf>
    <xf numFmtId="0" fontId="4" fillId="0" borderId="0" xfId="168" applyFont="1" applyBorder="1">
      <alignment wrapText="1"/>
    </xf>
    <xf numFmtId="0" fontId="4" fillId="0" borderId="0" xfId="0" applyFont="1" applyBorder="1"/>
    <xf numFmtId="0" fontId="4" fillId="0" borderId="1" xfId="87" applyFont="1" applyBorder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79" applyFont="1" applyBorder="1">
      <alignment horizontal="center" vertical="center" wrapText="1"/>
    </xf>
    <xf numFmtId="0" fontId="4" fillId="0" borderId="1" xfId="181" applyFont="1" applyBorder="1">
      <alignment horizontal="center" vertical="center" wrapText="1"/>
    </xf>
    <xf numFmtId="0" fontId="1" fillId="0" borderId="1" xfId="111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78" applyFont="1" applyBorder="1">
      <alignment horizontal="center" vertical="center" wrapText="1"/>
    </xf>
    <xf numFmtId="0" fontId="4" fillId="0" borderId="1" xfId="206" applyFont="1" applyBorder="1">
      <alignment horizontal="center" vertical="center" wrapText="1"/>
    </xf>
    <xf numFmtId="0" fontId="4" fillId="0" borderId="1" xfId="99" applyFont="1" applyBorder="1">
      <alignment horizontal="center" vertical="center"/>
    </xf>
    <xf numFmtId="0" fontId="4" fillId="0" borderId="1" xfId="175" applyFont="1" applyBorder="1">
      <alignment horizontal="center" vertical="center"/>
    </xf>
    <xf numFmtId="0" fontId="1" fillId="0" borderId="1" xfId="106" applyFont="1" applyBorder="1">
      <alignment horizontal="center" vertical="center"/>
    </xf>
    <xf numFmtId="0" fontId="4" fillId="0" borderId="1" xfId="213" applyFont="1" applyBorder="1">
      <alignment horizontal="center" vertical="center" wrapText="1"/>
      <protection locked="0"/>
    </xf>
    <xf numFmtId="0" fontId="4" fillId="0" borderId="1" xfId="100" applyFont="1" applyBorder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23" fillId="0" borderId="0" xfId="113" applyFont="1" applyBorder="1">
      <alignment horizontal="center" vertical="center"/>
    </xf>
    <xf numFmtId="49" fontId="5" fillId="0" borderId="0" xfId="57" applyNumberFormat="1" applyFont="1" applyBorder="1">
      <alignment horizontal="left" vertical="center" wrapText="1"/>
    </xf>
    <xf numFmtId="0" fontId="3" fillId="0" borderId="0" xfId="92" applyFont="1" applyBorder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49" fontId="25" fillId="0" borderId="1" xfId="57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4" fillId="0" borderId="1" xfId="125" applyFont="1" applyBorder="1">
      <alignment horizontal="center" vertical="center"/>
      <protection locked="0"/>
    </xf>
    <xf numFmtId="0" fontId="4" fillId="0" borderId="1" xfId="80" applyFont="1" applyBorder="1">
      <alignment horizontal="center" vertical="center" wrapText="1"/>
    </xf>
    <xf numFmtId="49" fontId="5" fillId="0" borderId="1" xfId="57" applyNumberFormat="1" applyFont="1" applyBorder="1" applyAlignment="1">
      <alignment horizontal="center" vertical="center" wrapText="1"/>
    </xf>
    <xf numFmtId="0" fontId="10" fillId="0" borderId="0" xfId="123" applyFont="1" applyBorder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/>
    <xf numFmtId="49" fontId="4" fillId="0" borderId="1" xfId="201" applyNumberFormat="1" applyFont="1" applyBorder="1">
      <alignment horizontal="center" vertical="center" wrapText="1"/>
    </xf>
    <xf numFmtId="49" fontId="4" fillId="0" borderId="1" xfId="196" applyNumberFormat="1" applyFont="1" applyBorder="1">
      <alignment horizontal="center" vertical="center" wrapText="1"/>
    </xf>
    <xf numFmtId="0" fontId="4" fillId="0" borderId="1" xfId="161" applyFont="1" applyBorder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200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7" fillId="0" borderId="0" xfId="198" applyFont="1" applyBorder="1">
      <alignment horizontal="center" vertical="center"/>
    </xf>
    <xf numFmtId="0" fontId="18" fillId="0" borderId="0" xfId="198" applyFont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75" applyFont="1" applyBorder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194" applyNumberFormat="1" applyFont="1" applyBorder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224" applyFont="1" applyBorder="1">
      <alignment horizontal="center" vertical="center"/>
      <protection locked="0"/>
    </xf>
    <xf numFmtId="0" fontId="19" fillId="0" borderId="1" xfId="136" applyFont="1" applyBorder="1">
      <alignment horizontal="center" vertical="center"/>
      <protection locked="0"/>
    </xf>
    <xf numFmtId="0" fontId="19" fillId="0" borderId="1" xfId="203" applyFont="1" applyBorder="1">
      <alignment horizontal="center" vertical="center"/>
    </xf>
    <xf numFmtId="0" fontId="19" fillId="0" borderId="1" xfId="195" applyFont="1" applyBorder="1">
      <alignment horizontal="center" vertical="center"/>
    </xf>
    <xf numFmtId="0" fontId="19" fillId="0" borderId="1" xfId="197" applyFont="1" applyBorder="1">
      <alignment horizontal="center" vertical="center"/>
    </xf>
    <xf numFmtId="181" fontId="21" fillId="0" borderId="1" xfId="0" applyNumberFormat="1" applyFont="1" applyBorder="1" applyAlignment="1">
      <alignment horizontal="center" vertical="center"/>
    </xf>
    <xf numFmtId="0" fontId="14" fillId="0" borderId="0" xfId="189" applyFont="1" applyBorder="1">
      <alignment horizontal="center" vertical="center" wrapText="1"/>
    </xf>
    <xf numFmtId="0" fontId="1" fillId="0" borderId="0" xfId="187" applyFont="1" applyBorder="1">
      <alignment horizontal="center" wrapText="1"/>
    </xf>
    <xf numFmtId="0" fontId="1" fillId="0" borderId="0" xfId="204" applyFont="1" applyBorder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130" applyFont="1" applyBorder="1">
      <alignment horizontal="left" vertical="center"/>
      <protection locked="0"/>
    </xf>
    <xf numFmtId="0" fontId="4" fillId="0" borderId="1" xfId="221" applyFont="1" applyBorder="1">
      <alignment horizontal="center" vertical="center" wrapText="1"/>
      <protection locked="0"/>
    </xf>
    <xf numFmtId="0" fontId="4" fillId="0" borderId="1" xfId="135" applyFont="1" applyBorder="1">
      <alignment horizontal="center" vertical="center" wrapText="1"/>
      <protection locked="0"/>
    </xf>
    <xf numFmtId="0" fontId="4" fillId="0" borderId="1" xfId="134" applyFont="1" applyBorder="1">
      <alignment horizontal="center" vertical="center" wrapText="1"/>
      <protection locked="0"/>
    </xf>
    <xf numFmtId="0" fontId="1" fillId="0" borderId="1" xfId="141" applyFont="1" applyBorder="1">
      <alignment horizontal="center" vertical="center" wrapText="1"/>
      <protection locked="0"/>
    </xf>
    <xf numFmtId="0" fontId="3" fillId="0" borderId="1" xfId="131" applyFont="1" applyBorder="1">
      <alignment horizontal="left" vertical="center"/>
      <protection locked="0"/>
    </xf>
    <xf numFmtId="0" fontId="3" fillId="0" borderId="1" xfId="133" applyFont="1" applyBorder="1">
      <alignment horizontal="left" vertical="center"/>
      <protection locked="0"/>
    </xf>
    <xf numFmtId="0" fontId="4" fillId="0" borderId="1" xfId="93" applyFont="1" applyBorder="1">
      <alignment horizontal="center" vertical="center" wrapText="1"/>
      <protection locked="0"/>
    </xf>
    <xf numFmtId="0" fontId="4" fillId="0" borderId="1" xfId="94" applyFont="1" applyBorder="1">
      <alignment horizontal="center" vertical="center" wrapText="1"/>
      <protection locked="0"/>
    </xf>
    <xf numFmtId="0" fontId="4" fillId="0" borderId="1" xfId="144" applyFont="1" applyBorder="1">
      <alignment horizontal="center" vertical="center"/>
    </xf>
    <xf numFmtId="0" fontId="4" fillId="0" borderId="1" xfId="138" applyFont="1" applyBorder="1">
      <alignment horizontal="center" vertical="center"/>
      <protection locked="0"/>
    </xf>
    <xf numFmtId="0" fontId="4" fillId="0" borderId="1" xfId="126" applyFont="1" applyBorder="1">
      <alignment horizontal="center" vertical="center"/>
      <protection locked="0"/>
    </xf>
    <xf numFmtId="0" fontId="4" fillId="0" borderId="1" xfId="95" applyFont="1" applyBorder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142" applyFont="1" applyBorder="1">
      <alignment horizontal="left" vertical="center"/>
    </xf>
    <xf numFmtId="0" fontId="3" fillId="0" borderId="1" xfId="143" applyFont="1" applyBorder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79" applyFont="1" applyBorder="1">
      <alignment horizontal="center" vertical="center" wrapText="1"/>
    </xf>
    <xf numFmtId="0" fontId="4" fillId="0" borderId="1" xfId="173" applyFont="1" applyBorder="1">
      <alignment horizontal="center" vertical="center"/>
    </xf>
    <xf numFmtId="0" fontId="4" fillId="0" borderId="1" xfId="174" applyFont="1" applyBorder="1">
      <alignment horizontal="center" vertical="center" wrapText="1"/>
      <protection locked="0"/>
    </xf>
    <xf numFmtId="49" fontId="5" fillId="0" borderId="1" xfId="57" applyNumberFormat="1" applyFont="1" applyBorder="1">
      <alignment horizontal="left" vertical="center" wrapText="1"/>
    </xf>
    <xf numFmtId="0" fontId="10" fillId="0" borderId="0" xfId="124" applyFont="1" applyBorder="1">
      <alignment horizontal="center" vertical="center" wrapText="1"/>
      <protection locked="0"/>
    </xf>
    <xf numFmtId="0" fontId="10" fillId="0" borderId="0" xfId="120" applyFont="1" applyBorder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9" fillId="0" borderId="0" xfId="115" applyFont="1" applyBorder="1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21" applyFont="1" applyBorder="1">
      <alignment horizontal="center" vertical="center"/>
      <protection locked="0"/>
    </xf>
    <xf numFmtId="49" fontId="4" fillId="0" borderId="1" xfId="117" applyNumberFormat="1" applyFont="1" applyBorder="1">
      <alignment horizontal="center" vertical="center" wrapText="1"/>
      <protection locked="0"/>
    </xf>
    <xf numFmtId="49" fontId="4" fillId="0" borderId="1" xfId="118" applyNumberFormat="1" applyFont="1" applyBorder="1">
      <alignment horizontal="center" vertical="center" wrapText="1"/>
      <protection locked="0"/>
    </xf>
    <xf numFmtId="0" fontId="4" fillId="0" borderId="5" xfId="84" applyFont="1" applyBorder="1">
      <alignment horizontal="center" vertical="center"/>
    </xf>
    <xf numFmtId="0" fontId="4" fillId="0" borderId="6" xfId="87" applyFont="1" applyBorder="1">
      <alignment horizontal="center" vertical="center"/>
    </xf>
    <xf numFmtId="0" fontId="4" fillId="0" borderId="7" xfId="90" applyFont="1" applyBorder="1">
      <alignment horizontal="center" vertical="center"/>
    </xf>
    <xf numFmtId="0" fontId="1" fillId="0" borderId="6" xfId="127" applyFont="1" applyBorder="1">
      <alignment horizontal="center" vertical="center"/>
      <protection locked="0"/>
    </xf>
    <xf numFmtId="0" fontId="1" fillId="0" borderId="7" xfId="121" applyFont="1" applyBorder="1">
      <alignment horizontal="center" vertical="center"/>
      <protection locked="0"/>
    </xf>
    <xf numFmtId="0" fontId="4" fillId="0" borderId="2" xfId="125" applyFont="1" applyBorder="1">
      <alignment horizontal="center" vertical="center"/>
      <protection locked="0"/>
    </xf>
    <xf numFmtId="0" fontId="4" fillId="0" borderId="3" xfId="126" applyFont="1" applyBorder="1">
      <alignment horizontal="center" vertical="center"/>
      <protection locked="0"/>
    </xf>
    <xf numFmtId="49" fontId="4" fillId="0" borderId="2" xfId="117" applyNumberFormat="1" applyFont="1" applyBorder="1">
      <alignment horizontal="center" vertical="center" wrapText="1"/>
      <protection locked="0"/>
    </xf>
    <xf numFmtId="49" fontId="4" fillId="0" borderId="3" xfId="118" applyNumberFormat="1" applyFont="1" applyBorder="1">
      <alignment horizontal="center" vertical="center" wrapText="1"/>
      <protection locked="0"/>
    </xf>
    <xf numFmtId="0" fontId="6" fillId="0" borderId="0" xfId="182" applyFont="1" applyBorder="1">
      <alignment horizontal="center" vertical="center" wrapText="1"/>
    </xf>
    <xf numFmtId="0" fontId="4" fillId="0" borderId="6" xfId="179" applyFont="1" applyBorder="1">
      <alignment horizontal="center" vertical="center" wrapText="1"/>
    </xf>
    <xf numFmtId="0" fontId="4" fillId="0" borderId="6" xfId="221" applyFont="1" applyBorder="1">
      <alignment horizontal="center" vertical="center" wrapText="1"/>
      <protection locked="0"/>
    </xf>
    <xf numFmtId="0" fontId="4" fillId="0" borderId="6" xfId="224" applyFont="1" applyBorder="1">
      <alignment horizontal="center" vertical="center"/>
      <protection locked="0"/>
    </xf>
    <xf numFmtId="0" fontId="4" fillId="0" borderId="7" xfId="181" applyFont="1" applyBorder="1">
      <alignment horizontal="center" vertical="center" wrapText="1"/>
    </xf>
    <xf numFmtId="0" fontId="4" fillId="0" borderId="12" xfId="222" applyFont="1" applyBorder="1">
      <alignment horizontal="center" vertical="center" wrapText="1"/>
    </xf>
    <xf numFmtId="0" fontId="4" fillId="0" borderId="12" xfId="225" applyFont="1" applyBorder="1">
      <alignment horizontal="center" vertical="center"/>
      <protection locked="0"/>
    </xf>
    <xf numFmtId="0" fontId="4" fillId="0" borderId="12" xfId="228" applyFont="1" applyBorder="1">
      <alignment horizontal="center" vertical="center" wrapText="1"/>
      <protection locked="0"/>
    </xf>
    <xf numFmtId="0" fontId="4" fillId="0" borderId="10" xfId="208" applyFont="1" applyBorder="1">
      <alignment horizontal="center" vertical="center" wrapText="1"/>
    </xf>
    <xf numFmtId="0" fontId="3" fillId="0" borderId="11" xfId="231" applyFont="1" applyBorder="1">
      <alignment horizontal="center" vertical="center"/>
    </xf>
    <xf numFmtId="0" fontId="3" fillId="0" borderId="12" xfId="210" applyFont="1" applyBorder="1">
      <alignment horizontal="left" vertical="center"/>
    </xf>
    <xf numFmtId="0" fontId="3" fillId="0" borderId="10" xfId="217" applyFont="1" applyBorder="1">
      <alignment horizontal="right" vertical="center"/>
    </xf>
    <xf numFmtId="0" fontId="4" fillId="0" borderId="2" xfId="78" applyFont="1" applyBorder="1">
      <alignment horizontal="center" vertical="center" wrapText="1"/>
    </xf>
    <xf numFmtId="0" fontId="4" fillId="0" borderId="3" xfId="79" applyFont="1" applyBorder="1">
      <alignment horizontal="center" vertical="center" wrapText="1"/>
    </xf>
    <xf numFmtId="0" fontId="4" fillId="0" borderId="4" xfId="80" applyFont="1" applyBorder="1">
      <alignment horizontal="center" vertical="center" wrapText="1"/>
    </xf>
    <xf numFmtId="0" fontId="4" fillId="0" borderId="8" xfId="206" applyFont="1" applyBorder="1">
      <alignment horizontal="center" vertical="center" wrapText="1"/>
    </xf>
    <xf numFmtId="0" fontId="4" fillId="0" borderId="9" xfId="207" applyFont="1" applyBorder="1">
      <alignment horizontal="center" vertical="center" wrapText="1"/>
    </xf>
    <xf numFmtId="0" fontId="4" fillId="0" borderId="9" xfId="214" applyFont="1" applyBorder="1">
      <alignment horizontal="center" vertical="center" wrapText="1"/>
      <protection locked="0"/>
    </xf>
    <xf numFmtId="0" fontId="4" fillId="0" borderId="10" xfId="215" applyFont="1" applyBorder="1">
      <alignment horizontal="center" vertical="center" wrapText="1"/>
      <protection locked="0"/>
    </xf>
    <xf numFmtId="0" fontId="2" fillId="0" borderId="0" xfId="205" applyFont="1" applyBorder="1">
      <alignment horizontal="center" vertical="center" wrapText="1"/>
    </xf>
    <xf numFmtId="0" fontId="2" fillId="0" borderId="0" xfId="220" applyFont="1" applyBorder="1">
      <alignment horizontal="center" vertical="center" wrapText="1"/>
      <protection locked="0"/>
    </xf>
    <xf numFmtId="0" fontId="3" fillId="0" borderId="0" xfId="219" applyFont="1" applyBorder="1">
      <alignment horizontal="left" vertical="center" wrapText="1"/>
    </xf>
    <xf numFmtId="0" fontId="3" fillId="0" borderId="10" xfId="211" applyFont="1" applyBorder="1">
      <alignment horizontal="left" vertical="center"/>
    </xf>
    <xf numFmtId="0" fontId="4" fillId="0" borderId="8" xfId="213" applyFont="1" applyBorder="1">
      <alignment horizontal="center" vertical="center" wrapText="1"/>
      <protection locked="0"/>
    </xf>
    <xf numFmtId="0" fontId="8" fillId="0" borderId="0" xfId="158" applyFont="1" applyBorder="1">
      <alignment horizontal="center" vertical="center" wrapText="1"/>
    </xf>
    <xf numFmtId="0" fontId="8" fillId="0" borderId="0" xfId="167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156" applyFont="1" applyBorder="1">
      <alignment horizontal="right" wrapText="1"/>
    </xf>
    <xf numFmtId="0" fontId="4" fillId="0" borderId="0" xfId="160" applyFont="1" applyBorder="1">
      <protection locked="0"/>
    </xf>
    <xf numFmtId="0" fontId="4" fillId="0" borderId="0" xfId="162" quotePrefix="1" applyFont="1" applyBorder="1">
      <alignment horizontal="right" vertical="center"/>
      <protection locked="0"/>
    </xf>
    <xf numFmtId="0" fontId="4" fillId="0" borderId="5" xfId="178" applyFont="1" applyBorder="1">
      <alignment horizontal="center" vertical="center" wrapText="1"/>
    </xf>
    <xf numFmtId="0" fontId="1" fillId="0" borderId="5" xfId="141" applyFont="1" applyBorder="1">
      <alignment horizontal="center" vertical="center" wrapText="1"/>
      <protection locked="0"/>
    </xf>
    <xf numFmtId="0" fontId="3" fillId="0" borderId="6" xfId="142" applyFont="1" applyBorder="1">
      <alignment horizontal="left" vertical="center"/>
    </xf>
    <xf numFmtId="0" fontId="3" fillId="0" borderId="7" xfId="143" applyFont="1" applyBorder="1">
      <alignment horizontal="left" vertical="center"/>
    </xf>
    <xf numFmtId="0" fontId="4" fillId="0" borderId="2" xfId="93" applyFont="1" applyBorder="1">
      <alignment horizontal="center" vertical="center" wrapText="1"/>
      <protection locked="0"/>
    </xf>
    <xf numFmtId="0" fontId="4" fillId="0" borderId="3" xfId="94" applyFont="1" applyBorder="1">
      <alignment horizontal="center" vertical="center" wrapText="1"/>
      <protection locked="0"/>
    </xf>
    <xf numFmtId="0" fontId="4" fillId="0" borderId="4" xfId="95" applyFont="1" applyBorder="1">
      <alignment horizontal="center" vertical="center" wrapText="1"/>
      <protection locked="0"/>
    </xf>
    <xf numFmtId="0" fontId="4" fillId="0" borderId="2" xfId="85" applyFont="1" applyBorder="1">
      <alignment horizontal="center" vertical="center"/>
    </xf>
    <xf numFmtId="0" fontId="4" fillId="0" borderId="3" xfId="144" applyFont="1" applyBorder="1">
      <alignment horizontal="center" vertical="center"/>
    </xf>
    <xf numFmtId="0" fontId="4" fillId="0" borderId="4" xfId="86" applyFont="1" applyBorder="1">
      <alignment horizontal="center" vertical="center"/>
    </xf>
    <xf numFmtId="0" fontId="3" fillId="0" borderId="1" xfId="74" applyFont="1" applyBorder="1">
      <alignment horizontal="center" vertical="center" wrapText="1"/>
      <protection locked="0"/>
    </xf>
    <xf numFmtId="0" fontId="3" fillId="0" borderId="1" xfId="76" applyFont="1" applyBorder="1">
      <alignment horizontal="left" vertical="center" wrapText="1"/>
      <protection locked="0"/>
    </xf>
    <xf numFmtId="0" fontId="3" fillId="0" borderId="1" xfId="81" applyFont="1" applyBorder="1">
      <alignment horizontal="left" vertical="center" wrapText="1"/>
      <protection locked="0"/>
    </xf>
    <xf numFmtId="181" fontId="5" fillId="0" borderId="1" xfId="0" applyNumberFormat="1" applyFont="1" applyBorder="1" applyAlignment="1">
      <alignment horizontal="center" vertical="center"/>
    </xf>
    <xf numFmtId="0" fontId="26" fillId="0" borderId="0" xfId="0" applyFont="1" applyBorder="1"/>
    <xf numFmtId="0" fontId="31" fillId="0" borderId="0" xfId="0" applyFont="1" applyBorder="1" applyAlignment="1" applyProtection="1">
      <alignment horizontal="right" vertical="center"/>
      <protection locked="0"/>
    </xf>
    <xf numFmtId="49" fontId="5" fillId="0" borderId="1" xfId="57" applyNumberFormat="1" applyFont="1" applyBorder="1" applyAlignment="1">
      <alignment horizontal="left" vertical="center" wrapText="1"/>
    </xf>
    <xf numFmtId="181" fontId="5" fillId="0" borderId="1" xfId="0" applyNumberFormat="1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</cellXfs>
  <cellStyles count="233">
    <cellStyle name="__b-1-0" xfId="1"/>
    <cellStyle name="__b-10-0" xfId="2"/>
    <cellStyle name="__b-11-0" xfId="3"/>
    <cellStyle name="__b-12-0" xfId="4"/>
    <cellStyle name="__b-13-0" xfId="5"/>
    <cellStyle name="__b-14-0" xfId="6"/>
    <cellStyle name="__b-15-0" xfId="7"/>
    <cellStyle name="__b-16-0" xfId="8"/>
    <cellStyle name="__b-17-0" xfId="9"/>
    <cellStyle name="__b-18-0" xfId="10"/>
    <cellStyle name="__b-19-0" xfId="11"/>
    <cellStyle name="__b-2-0" xfId="12"/>
    <cellStyle name="__b-20-0" xfId="13"/>
    <cellStyle name="__b-21-0" xfId="14"/>
    <cellStyle name="__b-22-0" xfId="15"/>
    <cellStyle name="__b-23-0" xfId="16"/>
    <cellStyle name="__b-24-0" xfId="17"/>
    <cellStyle name="__b-25-0" xfId="18"/>
    <cellStyle name="__b-26-0" xfId="19"/>
    <cellStyle name="__b-27-0" xfId="20"/>
    <cellStyle name="__b-28-0" xfId="21"/>
    <cellStyle name="__b-29-0" xfId="22"/>
    <cellStyle name="__b-3-0" xfId="23"/>
    <cellStyle name="__b-30-0" xfId="24"/>
    <cellStyle name="__b-31-0" xfId="25"/>
    <cellStyle name="__b-32-0" xfId="26"/>
    <cellStyle name="__b-33-0" xfId="27"/>
    <cellStyle name="__b-34-0" xfId="28"/>
    <cellStyle name="__b-35-0" xfId="29"/>
    <cellStyle name="__b-36-0" xfId="30"/>
    <cellStyle name="__b-37-0" xfId="31"/>
    <cellStyle name="__b-38-0" xfId="32"/>
    <cellStyle name="__b-39-0" xfId="33"/>
    <cellStyle name="__b-4-0" xfId="34"/>
    <cellStyle name="__b-40-0" xfId="35"/>
    <cellStyle name="__b-41-0" xfId="36"/>
    <cellStyle name="__b-42-0" xfId="37"/>
    <cellStyle name="__b-43-0" xfId="38"/>
    <cellStyle name="__b-44-0" xfId="39"/>
    <cellStyle name="__b-45-0" xfId="40"/>
    <cellStyle name="__b-46-0" xfId="41"/>
    <cellStyle name="__b-47-0" xfId="42"/>
    <cellStyle name="__b-48-0" xfId="43"/>
    <cellStyle name="__b-49-0" xfId="44"/>
    <cellStyle name="__b-5-0" xfId="45"/>
    <cellStyle name="__b-6-0" xfId="46"/>
    <cellStyle name="__b-7-0" xfId="47"/>
    <cellStyle name="__b-8-0" xfId="48"/>
    <cellStyle name="__b-9-0" xfId="49"/>
    <cellStyle name="DateStyle" xfId="50"/>
    <cellStyle name="DateTimeStyle" xfId="51"/>
    <cellStyle name="IntegralNumberStyle" xfId="52"/>
    <cellStyle name="MoneyStyle" xfId="53"/>
    <cellStyle name="Normal" xfId="54"/>
    <cellStyle name="NumberStyle" xfId="55"/>
    <cellStyle name="PercentStyle" xfId="56"/>
    <cellStyle name="TextStyle" xfId="57"/>
    <cellStyle name="TimeStyle" xfId="58"/>
    <cellStyle name="部门收入预算表01-2 __b-1-0" xfId="59"/>
    <cellStyle name="部门收入预算表01-2 __b-12-0" xfId="60"/>
    <cellStyle name="部门收入预算表01-2 __b-13-0" xfId="61"/>
    <cellStyle name="部门收入预算表01-2 __b-14-0" xfId="62"/>
    <cellStyle name="部门收入预算表01-2 __b-16-0" xfId="63"/>
    <cellStyle name="部门收入预算表01-2 __b-19-0" xfId="64"/>
    <cellStyle name="部门收入预算表01-2 __b-2-0" xfId="65"/>
    <cellStyle name="部门收入预算表01-2 __b-20-0" xfId="66"/>
    <cellStyle name="部门收入预算表01-2 __b-21-0" xfId="67"/>
    <cellStyle name="部门收入预算表01-2 __b-22-0" xfId="68"/>
    <cellStyle name="部门收入预算表01-2 __b-4-0" xfId="69"/>
    <cellStyle name="部门收入预算表01-2 __b-5-0" xfId="70"/>
    <cellStyle name="部门收入预算表01-2 __b-6-0" xfId="71"/>
    <cellStyle name="部门收入预算表01-2 __b-9-0" xfId="72"/>
    <cellStyle name="部门项目中期规划预算表13 __b-1-0" xfId="73"/>
    <cellStyle name="部门项目中期规划预算表13 __b-10-0" xfId="74"/>
    <cellStyle name="部门项目中期规划预算表13 __b-11-0" xfId="75"/>
    <cellStyle name="部门项目中期规划预算表13 __b-13-0" xfId="76"/>
    <cellStyle name="部门项目中期规划预算表13 __b-14-0" xfId="77"/>
    <cellStyle name="部门项目中期规划预算表13 __b-15-0" xfId="78"/>
    <cellStyle name="部门项目中期规划预算表13 __b-16-0" xfId="79"/>
    <cellStyle name="部门项目中期规划预算表13 __b-17-0" xfId="80"/>
    <cellStyle name="部门项目中期规划预算表13 __b-18-0" xfId="81"/>
    <cellStyle name="部门项目中期规划预算表13 __b-19-0" xfId="82"/>
    <cellStyle name="部门项目中期规划预算表13 __b-2-0" xfId="83"/>
    <cellStyle name="部门项目中期规划预算表13 __b-20-0" xfId="84"/>
    <cellStyle name="部门项目中期规划预算表13 __b-21-0" xfId="85"/>
    <cellStyle name="部门项目中期规划预算表13 __b-22-0" xfId="86"/>
    <cellStyle name="部门项目中期规划预算表13 __b-24-0" xfId="87"/>
    <cellStyle name="部门项目中期规划预算表13 __b-25-0" xfId="88"/>
    <cellStyle name="部门项目中期规划预算表13 __b-26-0" xfId="89"/>
    <cellStyle name="部门项目中期规划预算表13 __b-27-0" xfId="90"/>
    <cellStyle name="部门项目中期规划预算表13 __b-28-0" xfId="91"/>
    <cellStyle name="部门项目中期规划预算表13 __b-3-0" xfId="92"/>
    <cellStyle name="部门项目中期规划预算表13 __b-4-0" xfId="93"/>
    <cellStyle name="部门项目中期规划预算表13 __b-5-0" xfId="94"/>
    <cellStyle name="部门项目中期规划预算表13 __b-6-0" xfId="95"/>
    <cellStyle name="部门项目中期规划预算表13 __b-7-0" xfId="96"/>
    <cellStyle name="部门项目中期规划预算表13 __b-8-0" xfId="97"/>
    <cellStyle name="部门政府采购预算表08 __b-1-0" xfId="98"/>
    <cellStyle name="部门政府采购预算表08 __b-15-0" xfId="99"/>
    <cellStyle name="部门政府采购预算表08 __b-21-0" xfId="100"/>
    <cellStyle name="部门政府采购预算表08 __b-36-0" xfId="101"/>
    <cellStyle name="部门支出预算表01-03 __b-1-0" xfId="102"/>
    <cellStyle name="部门支出预算表01-03 __b-12-0" xfId="103"/>
    <cellStyle name="部门支出预算表01-03 __b-19-0" xfId="104"/>
    <cellStyle name="部门支出预算表01-03 __b-20-0" xfId="105"/>
    <cellStyle name="部门支出预算表01-03 __b-23-0" xfId="106"/>
    <cellStyle name="部门支出预算表01-03 __b-24-0" xfId="107"/>
    <cellStyle name="部门支出预算表01-03 __b-28-0" xfId="108"/>
    <cellStyle name="部门支出预算表01-03 __b-29-0" xfId="109"/>
    <cellStyle name="部门支出预算表01-03 __b-3-0" xfId="110"/>
    <cellStyle name="部门支出预算表01-03 __b-7-0" xfId="111"/>
    <cellStyle name="财政拨款收支预算总表02-1 __b-1-0" xfId="112"/>
    <cellStyle name="财政拨款收支预算总表02-1 __b-12-0" xfId="113"/>
    <cellStyle name="财政拨款收支预算总表02-1 __b-13-0" xfId="114"/>
    <cellStyle name="常规" xfId="0" builtinId="0"/>
    <cellStyle name="国有资本经营预算支出表07 __b-1-0" xfId="115"/>
    <cellStyle name="国有资本经营预算支出表07 __b-10-0" xfId="116"/>
    <cellStyle name="国有资本经营预算支出表07 __b-11-0" xfId="117"/>
    <cellStyle name="国有资本经营预算支出表07 __b-12-0" xfId="118"/>
    <cellStyle name="国有资本经营预算支出表07 __b-13-0" xfId="119"/>
    <cellStyle name="国有资本经营预算支出表07 __b-15-0" xfId="120"/>
    <cellStyle name="国有资本经营预算支出表07 __b-16-0" xfId="121"/>
    <cellStyle name="国有资本经营预算支出表07 __b-17-0" xfId="122"/>
    <cellStyle name="国有资本经营预算支出表07 __b-18-0" xfId="123"/>
    <cellStyle name="国有资本经营预算支出表07 __b-2-0" xfId="124"/>
    <cellStyle name="国有资本经营预算支出表07 __b-4-0" xfId="125"/>
    <cellStyle name="国有资本经营预算支出表07 __b-5-0" xfId="126"/>
    <cellStyle name="国有资本经营预算支出表07 __b-8-0" xfId="127"/>
    <cellStyle name="基本支出预算表（人员类.运转类公用经费项目）04 __b-1-0" xfId="128"/>
    <cellStyle name="基本支出预算表（人员类.运转类公用经费项目）04 __b-12-0" xfId="129"/>
    <cellStyle name="基本支出预算表（人员类.运转类公用经费项目）04 __b-13-0" xfId="130"/>
    <cellStyle name="基本支出预算表（人员类.运转类公用经费项目）04 __b-15-0" xfId="131"/>
    <cellStyle name="基本支出预算表（人员类.运转类公用经费项目）04 __b-16-0" xfId="132"/>
    <cellStyle name="基本支出预算表（人员类.运转类公用经费项目）04 __b-17-0" xfId="133"/>
    <cellStyle name="基本支出预算表（人员类.运转类公用经费项目）04 __b-24-0" xfId="134"/>
    <cellStyle name="基本支出预算表（人员类.运转类公用经费项目）04 __b-29-0" xfId="135"/>
    <cellStyle name="基本支出预算表（人员类.运转类公用经费项目）04 __b-33-0" xfId="136"/>
    <cellStyle name="基本支出预算表（人员类.运转类公用经费项目）04 __b-40-0" xfId="137"/>
    <cellStyle name="基本支出预算表（人员类.运转类公用经费项目）04 __b-7-0" xfId="138"/>
    <cellStyle name="基本支出预算表（人员类.运转类公用经费项目）04 __b-9-0" xfId="139"/>
    <cellStyle name="上级补助项目支出预算表12 __b-1-0" xfId="140"/>
    <cellStyle name="上级补助项目支出预算表12 __b-10-0" xfId="141"/>
    <cellStyle name="上级补助项目支出预算表12 __b-12-0" xfId="142"/>
    <cellStyle name="上级补助项目支出预算表12 __b-17-0" xfId="143"/>
    <cellStyle name="上级补助项目支出预算表12 __b-20-0" xfId="144"/>
    <cellStyle name="上级补助项目支出预算表12 __b-8-0" xfId="145"/>
    <cellStyle name="市对下转移支付绩效目标表10-2 __b-1-0" xfId="146"/>
    <cellStyle name="市对下转移支付绩效目标表10-2 __b-10-0" xfId="147"/>
    <cellStyle name="市对下转移支付绩效目标表10-2 __b-13-0" xfId="148"/>
    <cellStyle name="市对下转移支付绩效目标表10-2 __b-14-0" xfId="149"/>
    <cellStyle name="市对下转移支付绩效目标表10-2 __b-16-0" xfId="150"/>
    <cellStyle name="市对下转移支付绩效目标表10-2 __b-17-0" xfId="151"/>
    <cellStyle name="市对下转移支付绩效目标表10-2 __b-18-0" xfId="152"/>
    <cellStyle name="市对下转移支付绩效目标表10-2 __b-2-0" xfId="153"/>
    <cellStyle name="市对下转移支付预算表10-1 __b-1-0" xfId="154"/>
    <cellStyle name="市对下转移支付预算表10-1 __b-16-0" xfId="155"/>
    <cellStyle name="市对下转移支付预算表10-1 __b-17-0" xfId="156"/>
    <cellStyle name="市对下转移支付预算表10-1 __b-18-0" xfId="157"/>
    <cellStyle name="市对下转移支付预算表10-1 __b-2-0" xfId="158"/>
    <cellStyle name="市对下转移支付预算表10-1 __b-22-0" xfId="159"/>
    <cellStyle name="市对下转移支付预算表10-1 __b-23-0" xfId="160"/>
    <cellStyle name="市对下转移支付预算表10-1 __b-25-0" xfId="161"/>
    <cellStyle name="市对下转移支付预算表10-1 __b-27-0" xfId="162"/>
    <cellStyle name="市对下转移支付预算表10-1 __b-3-0" xfId="163"/>
    <cellStyle name="市对下转移支付预算表10-1 __b-30-0" xfId="164"/>
    <cellStyle name="市对下转移支付预算表10-1 __b-6-0" xfId="165"/>
    <cellStyle name="市对下转移支付预算表10-1 __b-7-0" xfId="166"/>
    <cellStyle name="市对下转移支付预算表10-1 __b-8-0" xfId="167"/>
    <cellStyle name="市对下转移支付预算表10-1 __b-9-0" xfId="168"/>
    <cellStyle name="项目支出绩效目标表（本级下达）05-2 __b-1-0" xfId="169"/>
    <cellStyle name="项目支出绩效目标表（另文下达）05-3 __b-1-0" xfId="170"/>
    <cellStyle name="项目支出预算表（其他运转类.特定目标类项目）05-1 __b-1-0" xfId="171"/>
    <cellStyle name="项目支出预算表（其他运转类.特定目标类项目）05-1 __b-13-0" xfId="172"/>
    <cellStyle name="项目支出预算表（其他运转类.特定目标类项目）05-1 __b-29-0" xfId="173"/>
    <cellStyle name="项目支出预算表（其他运转类.特定目标类项目）05-1 __b-30-0" xfId="174"/>
    <cellStyle name="项目支出预算表（其他运转类.特定目标类项目）05-1 __b-33-0" xfId="175"/>
    <cellStyle name="新增资产配置表11 __b-1-0" xfId="176"/>
    <cellStyle name="新增资产配置表11 __b-11-0" xfId="177"/>
    <cellStyle name="新增资产配置表11 __b-12-0" xfId="178"/>
    <cellStyle name="新增资产配置表11 __b-15-0" xfId="179"/>
    <cellStyle name="新增资产配置表11 __b-18-0" xfId="180"/>
    <cellStyle name="新增资产配置表11 __b-19-0" xfId="181"/>
    <cellStyle name="新增资产配置表11 __b-2-0" xfId="182"/>
    <cellStyle name="新增资产配置表11 __b-3-0" xfId="183"/>
    <cellStyle name="新增资产配置表11 __b-6-0" xfId="184"/>
    <cellStyle name="新增资产配置表11 __b-7-0" xfId="185"/>
    <cellStyle name="新增资产配置表11 __b-8-0" xfId="186"/>
    <cellStyle name="一般公共预算“三公”经费支出预算表03 __b-1-0" xfId="187"/>
    <cellStyle name="一般公共预算“三公”经费支出预算表03 __b-14-0" xfId="188"/>
    <cellStyle name="一般公共预算“三公”经费支出预算表03 __b-2-0" xfId="189"/>
    <cellStyle name="一般公共预算“三公”经费支出预算表03 __b-6-0" xfId="190"/>
    <cellStyle name="一般公共预算支出预算表（按功能科目分类）02-2 __b-1-0" xfId="191"/>
    <cellStyle name="一般公共预算支出预算表（按功能科目分类）02-2 __b-7-0" xfId="192"/>
    <cellStyle name="一般公共预算支出预算表（按经济科目分类）02-3 __b-1-0" xfId="193"/>
    <cellStyle name="一般公共预算支出预算表（按经济科目分类）02-3 __b-12-0" xfId="194"/>
    <cellStyle name="一般公共预算支出预算表（按经济科目分类）02-3 __b-14-0" xfId="195"/>
    <cellStyle name="一般公共预算支出预算表（按经济科目分类）02-3 __b-15-0" xfId="196"/>
    <cellStyle name="一般公共预算支出预算表（按经济科目分类）02-3 __b-16-0" xfId="197"/>
    <cellStyle name="一般公共预算支出预算表（按经济科目分类）02-3 __b-2-0" xfId="198"/>
    <cellStyle name="一般公共预算支出预算表（按经济科目分类）02-3 __b-33-0" xfId="199"/>
    <cellStyle name="一般公共预算支出预算表（按经济科目分类）02-3 __b-36-0" xfId="200"/>
    <cellStyle name="一般公共预算支出预算表（按经济科目分类）02-3 __b-5-0" xfId="201"/>
    <cellStyle name="一般公共预算支出预算表（按经济科目分类）02-3 __b-6-0" xfId="202"/>
    <cellStyle name="一般公共预算支出预算表（按经济科目分类）02-3 __b-9-0" xfId="203"/>
    <cellStyle name="政府购买服务预算表09 __b-1-0" xfId="204"/>
    <cellStyle name="政府购买服务预算表09 __b-10-0" xfId="205"/>
    <cellStyle name="政府购买服务预算表09 __b-12-0" xfId="206"/>
    <cellStyle name="政府购买服务预算表09 __b-13-0" xfId="207"/>
    <cellStyle name="政府购买服务预算表09 __b-14-0" xfId="208"/>
    <cellStyle name="政府购买服务预算表09 __b-15-0" xfId="209"/>
    <cellStyle name="政府购买服务预算表09 __b-16-0" xfId="210"/>
    <cellStyle name="政府购买服务预算表09 __b-17-0" xfId="211"/>
    <cellStyle name="政府购买服务预算表09 __b-18-0" xfId="212"/>
    <cellStyle name="政府购买服务预算表09 __b-21-0" xfId="213"/>
    <cellStyle name="政府购买服务预算表09 __b-22-0" xfId="214"/>
    <cellStyle name="政府购买服务预算表09 __b-23-0" xfId="215"/>
    <cellStyle name="政府购买服务预算表09 __b-24-0" xfId="216"/>
    <cellStyle name="政府购买服务预算表09 __b-28-0" xfId="217"/>
    <cellStyle name="政府购买服务预算表09 __b-29-0" xfId="218"/>
    <cellStyle name="政府购买服务预算表09 __b-3-0" xfId="219"/>
    <cellStyle name="政府购买服务预算表09 __b-30-0" xfId="220"/>
    <cellStyle name="政府购买服务预算表09 __b-31-0" xfId="221"/>
    <cellStyle name="政府购买服务预算表09 __b-32-0" xfId="222"/>
    <cellStyle name="政府购买服务预算表09 __b-34-0" xfId="223"/>
    <cellStyle name="政府购买服务预算表09 __b-35-0" xfId="224"/>
    <cellStyle name="政府购买服务预算表09 __b-36-0" xfId="225"/>
    <cellStyle name="政府购买服务预算表09 __b-39-0" xfId="226"/>
    <cellStyle name="政府购买服务预算表09 __b-40-0" xfId="227"/>
    <cellStyle name="政府购买服务预算表09 __b-41-0" xfId="228"/>
    <cellStyle name="政府购买服务预算表09 __b-42-0" xfId="229"/>
    <cellStyle name="政府购买服务预算表09 __b-43-0" xfId="230"/>
    <cellStyle name="政府购买服务预算表09 __b-8-0" xfId="231"/>
    <cellStyle name="政府性基金预算支出预算表06 __b-1-0" xfId="2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2"/>
  <sheetViews>
    <sheetView workbookViewId="0">
      <selection activeCell="B32" sqref="B32"/>
    </sheetView>
  </sheetViews>
  <sheetFormatPr defaultColWidth="8" defaultRowHeight="14.25" customHeight="1"/>
  <cols>
    <col min="1" max="1" width="39.625" customWidth="1"/>
    <col min="2" max="2" width="43.125" customWidth="1"/>
    <col min="3" max="3" width="39.75" customWidth="1"/>
    <col min="4" max="4" width="42.75" customWidth="1"/>
  </cols>
  <sheetData>
    <row r="1" spans="1:4" ht="13.5" customHeight="1">
      <c r="D1" s="55" t="s">
        <v>0</v>
      </c>
    </row>
    <row r="2" spans="1:4" ht="36" customHeight="1">
      <c r="A2" s="122" t="s">
        <v>1</v>
      </c>
      <c r="B2" s="123"/>
      <c r="C2" s="123"/>
      <c r="D2" s="123"/>
    </row>
    <row r="3" spans="1:4" ht="21" customHeight="1">
      <c r="A3" s="124" t="str">
        <f>"单位名称："&amp;"曲靖市归国华侨联合会"</f>
        <v>单位名称：曲靖市归国华侨联合会</v>
      </c>
      <c r="B3" s="125"/>
      <c r="C3" s="113"/>
      <c r="D3" s="115" t="s">
        <v>2</v>
      </c>
    </row>
    <row r="4" spans="1:4" ht="19.5" customHeight="1">
      <c r="A4" s="126" t="s">
        <v>3</v>
      </c>
      <c r="B4" s="127"/>
      <c r="C4" s="126" t="s">
        <v>4</v>
      </c>
      <c r="D4" s="127"/>
    </row>
    <row r="5" spans="1:4" ht="19.5" customHeight="1">
      <c r="A5" s="128" t="s">
        <v>5</v>
      </c>
      <c r="B5" s="128" t="s">
        <v>6</v>
      </c>
      <c r="C5" s="128" t="s">
        <v>7</v>
      </c>
      <c r="D5" s="128" t="s">
        <v>6</v>
      </c>
    </row>
    <row r="6" spans="1:4" ht="19.5" customHeight="1">
      <c r="A6" s="129"/>
      <c r="B6" s="129"/>
      <c r="C6" s="129"/>
      <c r="D6" s="129"/>
    </row>
    <row r="7" spans="1:4" ht="20.25" customHeight="1">
      <c r="A7" s="8" t="s">
        <v>8</v>
      </c>
      <c r="B7" s="10">
        <v>208.907196</v>
      </c>
      <c r="C7" s="114" t="str">
        <f>"一"&amp;"、"&amp;"一般公共服务支出"</f>
        <v>一、一般公共服务支出</v>
      </c>
      <c r="D7" s="10">
        <v>165.95843400000001</v>
      </c>
    </row>
    <row r="8" spans="1:4" ht="20.25" customHeight="1">
      <c r="A8" s="8" t="s">
        <v>9</v>
      </c>
      <c r="B8" s="10"/>
      <c r="C8" s="114" t="str">
        <f>"二"&amp;"、"&amp;"外交支出"</f>
        <v>二、外交支出</v>
      </c>
      <c r="D8" s="10"/>
    </row>
    <row r="9" spans="1:4" ht="20.25" customHeight="1">
      <c r="A9" s="8" t="s">
        <v>10</v>
      </c>
      <c r="B9" s="10"/>
      <c r="C9" s="114" t="str">
        <f>"三"&amp;"、"&amp;"国防支出"</f>
        <v>三、国防支出</v>
      </c>
      <c r="D9" s="10"/>
    </row>
    <row r="10" spans="1:4" ht="20.25" customHeight="1">
      <c r="A10" s="8" t="s">
        <v>11</v>
      </c>
      <c r="B10" s="10"/>
      <c r="C10" s="114" t="str">
        <f>"四"&amp;"、"&amp;"公共安全支出"</f>
        <v>四、公共安全支出</v>
      </c>
      <c r="D10" s="10"/>
    </row>
    <row r="11" spans="1:4" ht="20.25" customHeight="1">
      <c r="A11" s="8" t="s">
        <v>12</v>
      </c>
      <c r="B11" s="10"/>
      <c r="C11" s="114" t="str">
        <f>"五"&amp;"、"&amp;"教育支出"</f>
        <v>五、教育支出</v>
      </c>
      <c r="D11" s="10"/>
    </row>
    <row r="12" spans="1:4" ht="20.25" customHeight="1">
      <c r="A12" s="8" t="s">
        <v>13</v>
      </c>
      <c r="B12" s="10"/>
      <c r="C12" s="114" t="str">
        <f>"六"&amp;"、"&amp;"科学技术支出"</f>
        <v>六、科学技术支出</v>
      </c>
      <c r="D12" s="10"/>
    </row>
    <row r="13" spans="1:4" ht="20.25" customHeight="1">
      <c r="A13" s="8" t="s">
        <v>14</v>
      </c>
      <c r="B13" s="10"/>
      <c r="C13" s="114" t="str">
        <f>"七"&amp;"、"&amp;"文化旅游体育与传媒支出"</f>
        <v>七、文化旅游体育与传媒支出</v>
      </c>
      <c r="D13" s="10"/>
    </row>
    <row r="14" spans="1:4" ht="20.25" customHeight="1">
      <c r="A14" s="8" t="s">
        <v>15</v>
      </c>
      <c r="B14" s="10"/>
      <c r="C14" s="114" t="str">
        <f>"八"&amp;"、"&amp;"社会保障和就业支出"</f>
        <v>八、社会保障和就业支出</v>
      </c>
      <c r="D14" s="10">
        <v>17.309999999999999</v>
      </c>
    </row>
    <row r="15" spans="1:4" ht="20.25" customHeight="1">
      <c r="A15" s="8" t="s">
        <v>16</v>
      </c>
      <c r="B15" s="10"/>
      <c r="C15" s="114" t="s">
        <v>17</v>
      </c>
      <c r="D15" s="10"/>
    </row>
    <row r="16" spans="1:4" ht="20.25" customHeight="1">
      <c r="A16" s="8" t="s">
        <v>18</v>
      </c>
      <c r="B16" s="10"/>
      <c r="C16" s="114" t="str">
        <f>"十"&amp;"、"&amp;"节能环保支出"</f>
        <v>十、节能环保支出</v>
      </c>
      <c r="D16" s="10">
        <v>12.214274</v>
      </c>
    </row>
    <row r="17" spans="1:4" ht="20.25" customHeight="1">
      <c r="A17" s="8"/>
      <c r="B17" s="8"/>
      <c r="C17" s="114" t="str">
        <f>"十一"&amp;"、"&amp;"城乡社区支出"</f>
        <v>十一、城乡社区支出</v>
      </c>
      <c r="D17" s="10"/>
    </row>
    <row r="18" spans="1:4" ht="20.25" customHeight="1">
      <c r="A18" s="8"/>
      <c r="B18" s="8"/>
      <c r="C18" s="114" t="str">
        <f>"十二"&amp;"、"&amp;"农林水支出"</f>
        <v>十二、农林水支出</v>
      </c>
      <c r="D18" s="10"/>
    </row>
    <row r="19" spans="1:4" ht="20.25" customHeight="1">
      <c r="A19" s="8"/>
      <c r="B19" s="8"/>
      <c r="C19" s="114" t="str">
        <f>"十三"&amp;"、"&amp;"交通运输支出"</f>
        <v>十三、交通运输支出</v>
      </c>
      <c r="D19" s="10"/>
    </row>
    <row r="20" spans="1:4" ht="20.25" customHeight="1">
      <c r="A20" s="8"/>
      <c r="B20" s="8"/>
      <c r="C20" s="114" t="str">
        <f>"十四"&amp;"、"&amp;"资源勘探工业信息等支出"</f>
        <v>十四、资源勘探工业信息等支出</v>
      </c>
      <c r="D20" s="10"/>
    </row>
    <row r="21" spans="1:4" ht="20.25" customHeight="1">
      <c r="A21" s="8"/>
      <c r="B21" s="8"/>
      <c r="C21" s="114" t="str">
        <f>"十五"&amp;"、"&amp;"商业服务业等支出"</f>
        <v>十五、商业服务业等支出</v>
      </c>
      <c r="D21" s="10"/>
    </row>
    <row r="22" spans="1:4" ht="20.25" customHeight="1">
      <c r="A22" s="8"/>
      <c r="B22" s="8"/>
      <c r="C22" s="114" t="str">
        <f>"十六"&amp;"、"&amp;"金融支出"</f>
        <v>十六、金融支出</v>
      </c>
      <c r="D22" s="10"/>
    </row>
    <row r="23" spans="1:4" ht="20.25" customHeight="1">
      <c r="A23" s="8"/>
      <c r="B23" s="8"/>
      <c r="C23" s="114" t="str">
        <f>"十七"&amp;"、"&amp;"援助其他地区支出"</f>
        <v>十七、援助其他地区支出</v>
      </c>
      <c r="D23" s="10"/>
    </row>
    <row r="24" spans="1:4" ht="20.25" customHeight="1">
      <c r="A24" s="8"/>
      <c r="B24" s="8"/>
      <c r="C24" s="114" t="str">
        <f>"十八"&amp;"、"&amp;"自然资源海洋气象等支出"</f>
        <v>十八、自然资源海洋气象等支出</v>
      </c>
      <c r="D24" s="10"/>
    </row>
    <row r="25" spans="1:4" ht="20.25" customHeight="1">
      <c r="A25" s="8"/>
      <c r="B25" s="8"/>
      <c r="C25" s="114" t="str">
        <f>"十九"&amp;"、"&amp;"住房保障支出"</f>
        <v>十九、住房保障支出</v>
      </c>
      <c r="D25" s="10">
        <v>13.43</v>
      </c>
    </row>
    <row r="26" spans="1:4" ht="20.25" customHeight="1">
      <c r="A26" s="8"/>
      <c r="B26" s="8"/>
      <c r="C26" s="114" t="str">
        <f>"二十"&amp;"、"&amp;"粮油物资储备支出"</f>
        <v>二十、粮油物资储备支出</v>
      </c>
      <c r="D26" s="10"/>
    </row>
    <row r="27" spans="1:4" ht="20.25" customHeight="1">
      <c r="A27" s="8"/>
      <c r="B27" s="8"/>
      <c r="C27" s="114" t="str">
        <f>"二十一"&amp;"、"&amp;"灾害防治及应急管理支出"</f>
        <v>二十一、灾害防治及应急管理支出</v>
      </c>
      <c r="D27" s="10"/>
    </row>
    <row r="28" spans="1:4" ht="20.25" customHeight="1">
      <c r="A28" s="8"/>
      <c r="B28" s="8"/>
      <c r="C28" s="114" t="str">
        <f>"二十二"&amp;"、"&amp;"预备费"</f>
        <v>二十二、预备费</v>
      </c>
      <c r="D28" s="10"/>
    </row>
    <row r="29" spans="1:4" ht="20.25" customHeight="1">
      <c r="A29" s="8"/>
      <c r="B29" s="8"/>
      <c r="C29" s="114" t="str">
        <f>"二十三"&amp;"、"&amp;"其他支出"</f>
        <v>二十三、其他支出</v>
      </c>
      <c r="D29" s="10"/>
    </row>
    <row r="30" spans="1:4" ht="20.25" customHeight="1">
      <c r="A30" s="50" t="s">
        <v>19</v>
      </c>
      <c r="B30" s="10">
        <v>208.907196</v>
      </c>
      <c r="C30" s="50" t="s">
        <v>20</v>
      </c>
      <c r="D30" s="10">
        <v>208.907196</v>
      </c>
    </row>
    <row r="31" spans="1:4" ht="20.25" customHeight="1">
      <c r="A31" s="8" t="s">
        <v>21</v>
      </c>
      <c r="B31" s="10"/>
      <c r="C31" s="8" t="s">
        <v>22</v>
      </c>
      <c r="D31" s="10"/>
    </row>
    <row r="32" spans="1:4" ht="20.25" customHeight="1">
      <c r="A32" s="50" t="s">
        <v>23</v>
      </c>
      <c r="B32" s="10">
        <v>208.907196</v>
      </c>
      <c r="C32" s="50" t="s">
        <v>24</v>
      </c>
      <c r="D32" s="10">
        <v>208.907196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38"/>
  <sheetViews>
    <sheetView workbookViewId="0">
      <selection activeCell="C42" sqref="C42"/>
    </sheetView>
  </sheetViews>
  <sheetFormatPr defaultColWidth="9.125" defaultRowHeight="12" customHeight="1"/>
  <cols>
    <col min="1" max="1" width="29" customWidth="1"/>
    <col min="2" max="2" width="23.875" customWidth="1"/>
    <col min="3" max="3" width="20.625" customWidth="1"/>
    <col min="4" max="4" width="20.125" customWidth="1"/>
    <col min="5" max="5" width="19.875" customWidth="1"/>
    <col min="6" max="6" width="9.875" customWidth="1"/>
    <col min="7" max="7" width="19" customWidth="1"/>
    <col min="8" max="8" width="12.625" customWidth="1"/>
    <col min="9" max="9" width="12.25" customWidth="1"/>
    <col min="10" max="10" width="15.75" customWidth="1"/>
  </cols>
  <sheetData>
    <row r="1" spans="1:10" ht="12" customHeight="1">
      <c r="J1" s="25" t="s">
        <v>317</v>
      </c>
    </row>
    <row r="2" spans="1:10" ht="28.5" customHeight="1">
      <c r="A2" s="177" t="s">
        <v>318</v>
      </c>
      <c r="B2" s="159"/>
      <c r="C2" s="159"/>
      <c r="D2" s="159"/>
      <c r="E2" s="159"/>
      <c r="F2" s="213"/>
      <c r="G2" s="159"/>
      <c r="H2" s="213"/>
      <c r="I2" s="213"/>
      <c r="J2" s="159"/>
    </row>
    <row r="3" spans="1:10" ht="17.25" customHeight="1">
      <c r="A3" s="2" t="s">
        <v>319</v>
      </c>
    </row>
    <row r="4" spans="1:10" ht="44.25" customHeight="1">
      <c r="A4" s="20" t="s">
        <v>234</v>
      </c>
      <c r="B4" s="20" t="s">
        <v>320</v>
      </c>
      <c r="C4" s="20" t="s">
        <v>321</v>
      </c>
      <c r="D4" s="20" t="s">
        <v>322</v>
      </c>
      <c r="E4" s="20" t="s">
        <v>323</v>
      </c>
      <c r="F4" s="23" t="s">
        <v>324</v>
      </c>
      <c r="G4" s="20" t="s">
        <v>325</v>
      </c>
      <c r="H4" s="23" t="s">
        <v>326</v>
      </c>
      <c r="I4" s="23" t="s">
        <v>327</v>
      </c>
      <c r="J4" s="20" t="s">
        <v>328</v>
      </c>
    </row>
    <row r="5" spans="1:10" ht="18.75" customHeight="1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8">
        <v>6</v>
      </c>
      <c r="G5" s="67">
        <v>7</v>
      </c>
      <c r="H5" s="68">
        <v>8</v>
      </c>
      <c r="I5" s="68">
        <v>9</v>
      </c>
      <c r="J5" s="67">
        <v>10</v>
      </c>
    </row>
    <row r="6" spans="1:10" ht="19.5" customHeight="1">
      <c r="A6" s="235" t="s">
        <v>329</v>
      </c>
      <c r="B6" s="235" t="s">
        <v>330</v>
      </c>
      <c r="C6" s="8" t="s">
        <v>331</v>
      </c>
      <c r="D6" s="8" t="s">
        <v>332</v>
      </c>
      <c r="E6" s="8" t="s">
        <v>333</v>
      </c>
      <c r="F6" s="8" t="s">
        <v>334</v>
      </c>
      <c r="G6" s="8" t="s">
        <v>132</v>
      </c>
      <c r="H6" s="8" t="s">
        <v>335</v>
      </c>
      <c r="I6" s="8" t="s">
        <v>336</v>
      </c>
      <c r="J6" s="8" t="s">
        <v>337</v>
      </c>
    </row>
    <row r="7" spans="1:10" ht="19.5" customHeight="1">
      <c r="A7" s="235" t="s">
        <v>308</v>
      </c>
      <c r="B7" s="235" t="s">
        <v>330</v>
      </c>
      <c r="C7" s="8" t="s">
        <v>331</v>
      </c>
      <c r="D7" s="8" t="s">
        <v>332</v>
      </c>
      <c r="E7" s="8" t="s">
        <v>338</v>
      </c>
      <c r="F7" s="8" t="s">
        <v>334</v>
      </c>
      <c r="G7" s="8" t="s">
        <v>130</v>
      </c>
      <c r="H7" s="8" t="s">
        <v>339</v>
      </c>
      <c r="I7" s="8" t="s">
        <v>336</v>
      </c>
      <c r="J7" s="8" t="s">
        <v>340</v>
      </c>
    </row>
    <row r="8" spans="1:10" ht="19.5" customHeight="1">
      <c r="A8" s="235" t="s">
        <v>308</v>
      </c>
      <c r="B8" s="235" t="s">
        <v>330</v>
      </c>
      <c r="C8" s="8" t="s">
        <v>331</v>
      </c>
      <c r="D8" s="8" t="s">
        <v>332</v>
      </c>
      <c r="E8" s="8" t="s">
        <v>341</v>
      </c>
      <c r="F8" s="8" t="s">
        <v>334</v>
      </c>
      <c r="G8" s="8" t="s">
        <v>131</v>
      </c>
      <c r="H8" s="8" t="s">
        <v>339</v>
      </c>
      <c r="I8" s="8" t="s">
        <v>336</v>
      </c>
      <c r="J8" s="8" t="s">
        <v>342</v>
      </c>
    </row>
    <row r="9" spans="1:10" ht="19.5" customHeight="1">
      <c r="A9" s="235" t="s">
        <v>308</v>
      </c>
      <c r="B9" s="235" t="s">
        <v>330</v>
      </c>
      <c r="C9" s="8" t="s">
        <v>331</v>
      </c>
      <c r="D9" s="8" t="s">
        <v>332</v>
      </c>
      <c r="E9" s="8" t="s">
        <v>343</v>
      </c>
      <c r="F9" s="8" t="s">
        <v>334</v>
      </c>
      <c r="G9" s="8" t="s">
        <v>131</v>
      </c>
      <c r="H9" s="8" t="s">
        <v>344</v>
      </c>
      <c r="I9" s="8" t="s">
        <v>336</v>
      </c>
      <c r="J9" s="8" t="s">
        <v>345</v>
      </c>
    </row>
    <row r="10" spans="1:10" ht="19.5" customHeight="1">
      <c r="A10" s="235" t="s">
        <v>308</v>
      </c>
      <c r="B10" s="235" t="s">
        <v>330</v>
      </c>
      <c r="C10" s="8" t="s">
        <v>331</v>
      </c>
      <c r="D10" s="8" t="s">
        <v>332</v>
      </c>
      <c r="E10" s="8" t="s">
        <v>346</v>
      </c>
      <c r="F10" s="8" t="s">
        <v>334</v>
      </c>
      <c r="G10" s="8" t="s">
        <v>130</v>
      </c>
      <c r="H10" s="8" t="s">
        <v>344</v>
      </c>
      <c r="I10" s="8" t="s">
        <v>336</v>
      </c>
      <c r="J10" s="8" t="s">
        <v>347</v>
      </c>
    </row>
    <row r="11" spans="1:10" ht="19.5" customHeight="1">
      <c r="A11" s="235" t="s">
        <v>308</v>
      </c>
      <c r="B11" s="235" t="s">
        <v>330</v>
      </c>
      <c r="C11" s="8" t="s">
        <v>331</v>
      </c>
      <c r="D11" s="8" t="s">
        <v>332</v>
      </c>
      <c r="E11" s="8" t="s">
        <v>348</v>
      </c>
      <c r="F11" s="8" t="s">
        <v>334</v>
      </c>
      <c r="G11" s="8" t="s">
        <v>130</v>
      </c>
      <c r="H11" s="8" t="s">
        <v>344</v>
      </c>
      <c r="I11" s="8" t="s">
        <v>336</v>
      </c>
      <c r="J11" s="8" t="s">
        <v>349</v>
      </c>
    </row>
    <row r="12" spans="1:10" ht="19.5" customHeight="1">
      <c r="A12" s="235" t="s">
        <v>308</v>
      </c>
      <c r="B12" s="235" t="s">
        <v>330</v>
      </c>
      <c r="C12" s="8" t="s">
        <v>331</v>
      </c>
      <c r="D12" s="8" t="s">
        <v>350</v>
      </c>
      <c r="E12" s="8" t="s">
        <v>351</v>
      </c>
      <c r="F12" s="8" t="s">
        <v>334</v>
      </c>
      <c r="G12" s="8" t="s">
        <v>352</v>
      </c>
      <c r="H12" s="8" t="s">
        <v>353</v>
      </c>
      <c r="I12" s="8" t="s">
        <v>336</v>
      </c>
      <c r="J12" s="8" t="s">
        <v>337</v>
      </c>
    </row>
    <row r="13" spans="1:10" ht="19.5" customHeight="1">
      <c r="A13" s="235" t="s">
        <v>308</v>
      </c>
      <c r="B13" s="235" t="s">
        <v>330</v>
      </c>
      <c r="C13" s="8" t="s">
        <v>331</v>
      </c>
      <c r="D13" s="8" t="s">
        <v>350</v>
      </c>
      <c r="E13" s="8" t="s">
        <v>354</v>
      </c>
      <c r="F13" s="8" t="s">
        <v>334</v>
      </c>
      <c r="G13" s="8" t="s">
        <v>352</v>
      </c>
      <c r="H13" s="8" t="s">
        <v>353</v>
      </c>
      <c r="I13" s="8" t="s">
        <v>336</v>
      </c>
      <c r="J13" s="8" t="s">
        <v>340</v>
      </c>
    </row>
    <row r="14" spans="1:10" ht="19.5" customHeight="1">
      <c r="A14" s="235" t="s">
        <v>308</v>
      </c>
      <c r="B14" s="235" t="s">
        <v>330</v>
      </c>
      <c r="C14" s="8" t="s">
        <v>331</v>
      </c>
      <c r="D14" s="8" t="s">
        <v>350</v>
      </c>
      <c r="E14" s="8" t="s">
        <v>355</v>
      </c>
      <c r="F14" s="8" t="s">
        <v>356</v>
      </c>
      <c r="G14" s="8" t="s">
        <v>357</v>
      </c>
      <c r="H14" s="8" t="s">
        <v>353</v>
      </c>
      <c r="I14" s="8" t="s">
        <v>336</v>
      </c>
      <c r="J14" s="8" t="s">
        <v>342</v>
      </c>
    </row>
    <row r="15" spans="1:10" ht="19.5" customHeight="1">
      <c r="A15" s="235" t="s">
        <v>308</v>
      </c>
      <c r="B15" s="235" t="s">
        <v>330</v>
      </c>
      <c r="C15" s="8" t="s">
        <v>331</v>
      </c>
      <c r="D15" s="8" t="s">
        <v>350</v>
      </c>
      <c r="E15" s="8" t="s">
        <v>358</v>
      </c>
      <c r="F15" s="8" t="s">
        <v>334</v>
      </c>
      <c r="G15" s="8" t="s">
        <v>357</v>
      </c>
      <c r="H15" s="8" t="s">
        <v>353</v>
      </c>
      <c r="I15" s="8" t="s">
        <v>336</v>
      </c>
      <c r="J15" s="8" t="s">
        <v>345</v>
      </c>
    </row>
    <row r="16" spans="1:10" ht="19.5" customHeight="1">
      <c r="A16" s="235" t="s">
        <v>308</v>
      </c>
      <c r="B16" s="235" t="s">
        <v>330</v>
      </c>
      <c r="C16" s="8" t="s">
        <v>331</v>
      </c>
      <c r="D16" s="8" t="s">
        <v>350</v>
      </c>
      <c r="E16" s="8" t="s">
        <v>359</v>
      </c>
      <c r="F16" s="8" t="s">
        <v>334</v>
      </c>
      <c r="G16" s="8" t="s">
        <v>352</v>
      </c>
      <c r="H16" s="8" t="s">
        <v>353</v>
      </c>
      <c r="I16" s="8" t="s">
        <v>336</v>
      </c>
      <c r="J16" s="8" t="s">
        <v>347</v>
      </c>
    </row>
    <row r="17" spans="1:10" ht="19.5" customHeight="1">
      <c r="A17" s="235" t="s">
        <v>308</v>
      </c>
      <c r="B17" s="235" t="s">
        <v>330</v>
      </c>
      <c r="C17" s="8" t="s">
        <v>331</v>
      </c>
      <c r="D17" s="8" t="s">
        <v>350</v>
      </c>
      <c r="E17" s="8" t="s">
        <v>360</v>
      </c>
      <c r="F17" s="8" t="s">
        <v>334</v>
      </c>
      <c r="G17" s="8" t="s">
        <v>352</v>
      </c>
      <c r="H17" s="8" t="s">
        <v>353</v>
      </c>
      <c r="I17" s="8" t="s">
        <v>336</v>
      </c>
      <c r="J17" s="8" t="s">
        <v>349</v>
      </c>
    </row>
    <row r="18" spans="1:10" ht="19.5" customHeight="1">
      <c r="A18" s="235" t="s">
        <v>308</v>
      </c>
      <c r="B18" s="235" t="s">
        <v>330</v>
      </c>
      <c r="C18" s="8" t="s">
        <v>331</v>
      </c>
      <c r="D18" s="8" t="s">
        <v>361</v>
      </c>
      <c r="E18" s="8" t="s">
        <v>362</v>
      </c>
      <c r="F18" s="8" t="s">
        <v>334</v>
      </c>
      <c r="G18" s="8" t="s">
        <v>352</v>
      </c>
      <c r="H18" s="8" t="s">
        <v>353</v>
      </c>
      <c r="I18" s="8" t="s">
        <v>336</v>
      </c>
      <c r="J18" s="8" t="s">
        <v>363</v>
      </c>
    </row>
    <row r="19" spans="1:10" ht="19.5" customHeight="1">
      <c r="A19" s="235" t="s">
        <v>308</v>
      </c>
      <c r="B19" s="235" t="s">
        <v>330</v>
      </c>
      <c r="C19" s="8" t="s">
        <v>331</v>
      </c>
      <c r="D19" s="8" t="s">
        <v>361</v>
      </c>
      <c r="E19" s="8" t="s">
        <v>364</v>
      </c>
      <c r="F19" s="8" t="s">
        <v>334</v>
      </c>
      <c r="G19" s="8" t="s">
        <v>352</v>
      </c>
      <c r="H19" s="8" t="s">
        <v>353</v>
      </c>
      <c r="I19" s="8" t="s">
        <v>336</v>
      </c>
      <c r="J19" s="8" t="s">
        <v>365</v>
      </c>
    </row>
    <row r="20" spans="1:10" ht="19.5" customHeight="1">
      <c r="A20" s="235" t="s">
        <v>308</v>
      </c>
      <c r="B20" s="235" t="s">
        <v>330</v>
      </c>
      <c r="C20" s="8" t="s">
        <v>331</v>
      </c>
      <c r="D20" s="8" t="s">
        <v>361</v>
      </c>
      <c r="E20" s="8" t="s">
        <v>366</v>
      </c>
      <c r="F20" s="8" t="s">
        <v>334</v>
      </c>
      <c r="G20" s="8" t="s">
        <v>352</v>
      </c>
      <c r="H20" s="8" t="s">
        <v>353</v>
      </c>
      <c r="I20" s="8" t="s">
        <v>336</v>
      </c>
      <c r="J20" s="8" t="s">
        <v>367</v>
      </c>
    </row>
    <row r="21" spans="1:10" ht="19.5" customHeight="1">
      <c r="A21" s="235" t="s">
        <v>308</v>
      </c>
      <c r="B21" s="235" t="s">
        <v>330</v>
      </c>
      <c r="C21" s="8" t="s">
        <v>331</v>
      </c>
      <c r="D21" s="8" t="s">
        <v>361</v>
      </c>
      <c r="E21" s="8" t="s">
        <v>368</v>
      </c>
      <c r="F21" s="8" t="s">
        <v>334</v>
      </c>
      <c r="G21" s="8" t="s">
        <v>352</v>
      </c>
      <c r="H21" s="8" t="s">
        <v>353</v>
      </c>
      <c r="I21" s="8" t="s">
        <v>336</v>
      </c>
      <c r="J21" s="8" t="s">
        <v>369</v>
      </c>
    </row>
    <row r="22" spans="1:10" ht="19.5" customHeight="1">
      <c r="A22" s="235" t="s">
        <v>308</v>
      </c>
      <c r="B22" s="235" t="s">
        <v>330</v>
      </c>
      <c r="C22" s="8" t="s">
        <v>331</v>
      </c>
      <c r="D22" s="8" t="s">
        <v>361</v>
      </c>
      <c r="E22" s="8" t="s">
        <v>370</v>
      </c>
      <c r="F22" s="8" t="s">
        <v>334</v>
      </c>
      <c r="G22" s="8" t="s">
        <v>352</v>
      </c>
      <c r="H22" s="8" t="s">
        <v>353</v>
      </c>
      <c r="I22" s="8" t="s">
        <v>336</v>
      </c>
      <c r="J22" s="8" t="s">
        <v>371</v>
      </c>
    </row>
    <row r="23" spans="1:10" ht="19.5" customHeight="1">
      <c r="A23" s="235" t="s">
        <v>308</v>
      </c>
      <c r="B23" s="235" t="s">
        <v>330</v>
      </c>
      <c r="C23" s="8" t="s">
        <v>331</v>
      </c>
      <c r="D23" s="8" t="s">
        <v>361</v>
      </c>
      <c r="E23" s="8" t="s">
        <v>372</v>
      </c>
      <c r="F23" s="8" t="s">
        <v>334</v>
      </c>
      <c r="G23" s="8" t="s">
        <v>352</v>
      </c>
      <c r="H23" s="8" t="s">
        <v>353</v>
      </c>
      <c r="I23" s="8" t="s">
        <v>336</v>
      </c>
      <c r="J23" s="8" t="s">
        <v>373</v>
      </c>
    </row>
    <row r="24" spans="1:10" ht="19.5" customHeight="1">
      <c r="A24" s="235" t="s">
        <v>308</v>
      </c>
      <c r="B24" s="235" t="s">
        <v>330</v>
      </c>
      <c r="C24" s="8" t="s">
        <v>374</v>
      </c>
      <c r="D24" s="8" t="s">
        <v>375</v>
      </c>
      <c r="E24" s="8" t="s">
        <v>376</v>
      </c>
      <c r="F24" s="8" t="s">
        <v>356</v>
      </c>
      <c r="G24" s="8" t="s">
        <v>377</v>
      </c>
      <c r="H24" s="8"/>
      <c r="I24" s="8" t="s">
        <v>378</v>
      </c>
      <c r="J24" s="8" t="s">
        <v>379</v>
      </c>
    </row>
    <row r="25" spans="1:10" ht="19.5" customHeight="1">
      <c r="A25" s="235" t="s">
        <v>308</v>
      </c>
      <c r="B25" s="235" t="s">
        <v>330</v>
      </c>
      <c r="C25" s="8" t="s">
        <v>374</v>
      </c>
      <c r="D25" s="8" t="s">
        <v>375</v>
      </c>
      <c r="E25" s="8" t="s">
        <v>380</v>
      </c>
      <c r="F25" s="8" t="s">
        <v>356</v>
      </c>
      <c r="G25" s="8" t="s">
        <v>377</v>
      </c>
      <c r="H25" s="8"/>
      <c r="I25" s="8" t="s">
        <v>378</v>
      </c>
      <c r="J25" s="8" t="s">
        <v>381</v>
      </c>
    </row>
    <row r="26" spans="1:10" ht="19.5" customHeight="1">
      <c r="A26" s="235" t="s">
        <v>308</v>
      </c>
      <c r="B26" s="235" t="s">
        <v>330</v>
      </c>
      <c r="C26" s="8" t="s">
        <v>374</v>
      </c>
      <c r="D26" s="8" t="s">
        <v>375</v>
      </c>
      <c r="E26" s="8" t="s">
        <v>382</v>
      </c>
      <c r="F26" s="8" t="s">
        <v>356</v>
      </c>
      <c r="G26" s="8" t="s">
        <v>377</v>
      </c>
      <c r="H26" s="8"/>
      <c r="I26" s="8" t="s">
        <v>378</v>
      </c>
      <c r="J26" s="8" t="s">
        <v>383</v>
      </c>
    </row>
    <row r="27" spans="1:10" ht="19.5" customHeight="1">
      <c r="A27" s="235" t="s">
        <v>308</v>
      </c>
      <c r="B27" s="235" t="s">
        <v>330</v>
      </c>
      <c r="C27" s="8" t="s">
        <v>374</v>
      </c>
      <c r="D27" s="8" t="s">
        <v>375</v>
      </c>
      <c r="E27" s="8" t="s">
        <v>384</v>
      </c>
      <c r="F27" s="8" t="s">
        <v>356</v>
      </c>
      <c r="G27" s="8" t="s">
        <v>377</v>
      </c>
      <c r="H27" s="8"/>
      <c r="I27" s="8" t="s">
        <v>378</v>
      </c>
      <c r="J27" s="8" t="s">
        <v>385</v>
      </c>
    </row>
    <row r="28" spans="1:10" ht="19.5" customHeight="1">
      <c r="A28" s="235" t="s">
        <v>308</v>
      </c>
      <c r="B28" s="235" t="s">
        <v>330</v>
      </c>
      <c r="C28" s="8" t="s">
        <v>386</v>
      </c>
      <c r="D28" s="8" t="s">
        <v>387</v>
      </c>
      <c r="E28" s="8" t="s">
        <v>388</v>
      </c>
      <c r="F28" s="8" t="s">
        <v>334</v>
      </c>
      <c r="G28" s="8" t="s">
        <v>357</v>
      </c>
      <c r="H28" s="8" t="s">
        <v>353</v>
      </c>
      <c r="I28" s="8" t="s">
        <v>336</v>
      </c>
      <c r="J28" s="8" t="s">
        <v>389</v>
      </c>
    </row>
    <row r="29" spans="1:10" ht="19.5" customHeight="1">
      <c r="A29" s="235" t="s">
        <v>308</v>
      </c>
      <c r="B29" s="235" t="s">
        <v>330</v>
      </c>
      <c r="C29" s="8" t="s">
        <v>386</v>
      </c>
      <c r="D29" s="8" t="s">
        <v>387</v>
      </c>
      <c r="E29" s="8" t="s">
        <v>390</v>
      </c>
      <c r="F29" s="8" t="s">
        <v>334</v>
      </c>
      <c r="G29" s="8" t="s">
        <v>357</v>
      </c>
      <c r="H29" s="8" t="s">
        <v>353</v>
      </c>
      <c r="I29" s="8" t="s">
        <v>336</v>
      </c>
      <c r="J29" s="8" t="s">
        <v>391</v>
      </c>
    </row>
    <row r="30" spans="1:10" ht="19.5" customHeight="1">
      <c r="A30" s="235" t="s">
        <v>308</v>
      </c>
      <c r="B30" s="235" t="s">
        <v>330</v>
      </c>
      <c r="C30" s="8" t="s">
        <v>386</v>
      </c>
      <c r="D30" s="8" t="s">
        <v>387</v>
      </c>
      <c r="E30" s="8" t="s">
        <v>390</v>
      </c>
      <c r="F30" s="8" t="s">
        <v>334</v>
      </c>
      <c r="G30" s="8" t="s">
        <v>357</v>
      </c>
      <c r="H30" s="8" t="s">
        <v>353</v>
      </c>
      <c r="I30" s="8" t="s">
        <v>336</v>
      </c>
      <c r="J30" s="8" t="s">
        <v>392</v>
      </c>
    </row>
    <row r="31" spans="1:10" ht="19.5" customHeight="1">
      <c r="A31" s="235" t="s">
        <v>393</v>
      </c>
      <c r="B31" s="235" t="s">
        <v>394</v>
      </c>
      <c r="C31" s="8" t="s">
        <v>331</v>
      </c>
      <c r="D31" s="8" t="s">
        <v>332</v>
      </c>
      <c r="E31" s="8" t="s">
        <v>395</v>
      </c>
      <c r="F31" s="8" t="s">
        <v>334</v>
      </c>
      <c r="G31" s="8" t="s">
        <v>130</v>
      </c>
      <c r="H31" s="8" t="s">
        <v>344</v>
      </c>
      <c r="I31" s="8" t="s">
        <v>336</v>
      </c>
      <c r="J31" s="8" t="s">
        <v>395</v>
      </c>
    </row>
    <row r="32" spans="1:10" ht="19.5" customHeight="1">
      <c r="A32" s="235" t="s">
        <v>315</v>
      </c>
      <c r="B32" s="235" t="s">
        <v>394</v>
      </c>
      <c r="C32" s="8" t="s">
        <v>331</v>
      </c>
      <c r="D32" s="8" t="s">
        <v>332</v>
      </c>
      <c r="E32" s="8" t="s">
        <v>396</v>
      </c>
      <c r="F32" s="8" t="s">
        <v>334</v>
      </c>
      <c r="G32" s="8" t="s">
        <v>130</v>
      </c>
      <c r="H32" s="8" t="s">
        <v>344</v>
      </c>
      <c r="I32" s="8" t="s">
        <v>336</v>
      </c>
      <c r="J32" s="8" t="s">
        <v>397</v>
      </c>
    </row>
    <row r="33" spans="1:10" ht="19.5" customHeight="1">
      <c r="A33" s="235" t="s">
        <v>315</v>
      </c>
      <c r="B33" s="235" t="s">
        <v>394</v>
      </c>
      <c r="C33" s="8" t="s">
        <v>331</v>
      </c>
      <c r="D33" s="8" t="s">
        <v>350</v>
      </c>
      <c r="E33" s="8" t="s">
        <v>398</v>
      </c>
      <c r="F33" s="8" t="s">
        <v>334</v>
      </c>
      <c r="G33" s="8" t="s">
        <v>130</v>
      </c>
      <c r="H33" s="8" t="s">
        <v>344</v>
      </c>
      <c r="I33" s="8" t="s">
        <v>336</v>
      </c>
      <c r="J33" s="8" t="s">
        <v>399</v>
      </c>
    </row>
    <row r="34" spans="1:10" ht="19.5" customHeight="1">
      <c r="A34" s="235" t="s">
        <v>315</v>
      </c>
      <c r="B34" s="235" t="s">
        <v>394</v>
      </c>
      <c r="C34" s="8" t="s">
        <v>331</v>
      </c>
      <c r="D34" s="8" t="s">
        <v>350</v>
      </c>
      <c r="E34" s="8" t="s">
        <v>400</v>
      </c>
      <c r="F34" s="8" t="s">
        <v>334</v>
      </c>
      <c r="G34" s="8" t="s">
        <v>401</v>
      </c>
      <c r="H34" s="8" t="s">
        <v>353</v>
      </c>
      <c r="I34" s="8" t="s">
        <v>336</v>
      </c>
      <c r="J34" s="8" t="s">
        <v>402</v>
      </c>
    </row>
    <row r="35" spans="1:10" ht="19.5" customHeight="1">
      <c r="A35" s="235" t="s">
        <v>315</v>
      </c>
      <c r="B35" s="235" t="s">
        <v>394</v>
      </c>
      <c r="C35" s="8" t="s">
        <v>331</v>
      </c>
      <c r="D35" s="8" t="s">
        <v>361</v>
      </c>
      <c r="E35" s="8" t="s">
        <v>403</v>
      </c>
      <c r="F35" s="8" t="s">
        <v>334</v>
      </c>
      <c r="G35" s="8" t="s">
        <v>352</v>
      </c>
      <c r="H35" s="8" t="s">
        <v>353</v>
      </c>
      <c r="I35" s="8" t="s">
        <v>336</v>
      </c>
      <c r="J35" s="8" t="s">
        <v>404</v>
      </c>
    </row>
    <row r="36" spans="1:10" ht="19.5" customHeight="1">
      <c r="A36" s="235" t="s">
        <v>315</v>
      </c>
      <c r="B36" s="235" t="s">
        <v>394</v>
      </c>
      <c r="C36" s="8" t="s">
        <v>331</v>
      </c>
      <c r="D36" s="8" t="s">
        <v>361</v>
      </c>
      <c r="E36" s="8" t="s">
        <v>405</v>
      </c>
      <c r="F36" s="8" t="s">
        <v>334</v>
      </c>
      <c r="G36" s="8" t="s">
        <v>352</v>
      </c>
      <c r="H36" s="8" t="s">
        <v>353</v>
      </c>
      <c r="I36" s="8" t="s">
        <v>336</v>
      </c>
      <c r="J36" s="8" t="s">
        <v>406</v>
      </c>
    </row>
    <row r="37" spans="1:10" ht="19.5" customHeight="1">
      <c r="A37" s="235" t="s">
        <v>315</v>
      </c>
      <c r="B37" s="235" t="s">
        <v>394</v>
      </c>
      <c r="C37" s="8" t="s">
        <v>374</v>
      </c>
      <c r="D37" s="8" t="s">
        <v>375</v>
      </c>
      <c r="E37" s="8" t="s">
        <v>407</v>
      </c>
      <c r="F37" s="8" t="s">
        <v>334</v>
      </c>
      <c r="G37" s="8" t="s">
        <v>377</v>
      </c>
      <c r="H37" s="8" t="s">
        <v>408</v>
      </c>
      <c r="I37" s="8" t="s">
        <v>378</v>
      </c>
      <c r="J37" s="8" t="s">
        <v>407</v>
      </c>
    </row>
    <row r="38" spans="1:10" ht="19.5" customHeight="1">
      <c r="A38" s="235" t="s">
        <v>315</v>
      </c>
      <c r="B38" s="235" t="s">
        <v>394</v>
      </c>
      <c r="C38" s="8" t="s">
        <v>386</v>
      </c>
      <c r="D38" s="8" t="s">
        <v>387</v>
      </c>
      <c r="E38" s="8" t="s">
        <v>388</v>
      </c>
      <c r="F38" s="8" t="s">
        <v>334</v>
      </c>
      <c r="G38" s="8" t="s">
        <v>357</v>
      </c>
      <c r="H38" s="8" t="s">
        <v>353</v>
      </c>
      <c r="I38" s="8" t="s">
        <v>336</v>
      </c>
      <c r="J38" s="8" t="s">
        <v>409</v>
      </c>
    </row>
  </sheetData>
  <mergeCells count="5">
    <mergeCell ref="A2:J2"/>
    <mergeCell ref="A6:A30"/>
    <mergeCell ref="A31:A38"/>
    <mergeCell ref="B6:B30"/>
    <mergeCell ref="B31:B38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8"/>
  <sheetViews>
    <sheetView workbookViewId="0">
      <selection activeCell="B28" sqref="B28"/>
    </sheetView>
  </sheetViews>
  <sheetFormatPr defaultColWidth="9.125" defaultRowHeight="12" customHeight="1"/>
  <cols>
    <col min="1" max="1" width="22.75" customWidth="1"/>
    <col min="2" max="2" width="17.625" customWidth="1"/>
    <col min="3" max="6" width="23.625" customWidth="1"/>
    <col min="7" max="7" width="21.875" customWidth="1"/>
    <col min="8" max="10" width="23.625" customWidth="1"/>
  </cols>
  <sheetData>
    <row r="1" spans="1:10" ht="17.25" customHeight="1">
      <c r="J1" s="34" t="s">
        <v>410</v>
      </c>
    </row>
    <row r="2" spans="1:10" ht="28.5" customHeight="1">
      <c r="A2" s="122" t="s">
        <v>411</v>
      </c>
      <c r="B2" s="133"/>
      <c r="C2" s="133"/>
      <c r="D2" s="133"/>
      <c r="E2" s="133"/>
      <c r="F2" s="134"/>
      <c r="G2" s="133"/>
      <c r="H2" s="134"/>
      <c r="I2" s="134"/>
      <c r="J2" s="133"/>
    </row>
    <row r="3" spans="1:10" ht="17.25" customHeight="1">
      <c r="A3" s="60" t="s">
        <v>319</v>
      </c>
    </row>
    <row r="4" spans="1:10" ht="44.25" customHeight="1">
      <c r="A4" s="20" t="s">
        <v>234</v>
      </c>
      <c r="B4" s="20" t="s">
        <v>320</v>
      </c>
      <c r="C4" s="20" t="s">
        <v>321</v>
      </c>
      <c r="D4" s="20" t="s">
        <v>322</v>
      </c>
      <c r="E4" s="20" t="s">
        <v>323</v>
      </c>
      <c r="F4" s="23" t="s">
        <v>324</v>
      </c>
      <c r="G4" s="20" t="s">
        <v>325</v>
      </c>
      <c r="H4" s="23" t="s">
        <v>326</v>
      </c>
      <c r="I4" s="23" t="s">
        <v>327</v>
      </c>
      <c r="J4" s="20" t="s">
        <v>328</v>
      </c>
    </row>
    <row r="5" spans="1:10" ht="39.950000000000003" customHeight="1">
      <c r="A5" s="61">
        <v>1</v>
      </c>
      <c r="B5" s="62">
        <v>2</v>
      </c>
      <c r="C5" s="63">
        <v>3</v>
      </c>
      <c r="D5" s="63">
        <v>4</v>
      </c>
      <c r="E5" s="63">
        <v>5</v>
      </c>
      <c r="F5" s="63">
        <v>6</v>
      </c>
      <c r="G5" s="62">
        <v>7</v>
      </c>
      <c r="H5" s="63">
        <v>8</v>
      </c>
      <c r="I5" s="62">
        <v>9</v>
      </c>
      <c r="J5" s="62">
        <v>10</v>
      </c>
    </row>
    <row r="6" spans="1:10" ht="39.950000000000003" customHeight="1">
      <c r="A6" s="8"/>
      <c r="B6" s="64"/>
      <c r="C6" s="64"/>
      <c r="D6" s="64"/>
      <c r="E6" s="65"/>
      <c r="F6" s="66"/>
      <c r="G6" s="65"/>
      <c r="H6" s="66"/>
      <c r="I6" s="66"/>
      <c r="J6" s="65"/>
    </row>
    <row r="7" spans="1:10" ht="39.950000000000003" customHeight="1">
      <c r="A7" s="8"/>
      <c r="B7" s="8"/>
      <c r="C7" s="8"/>
      <c r="D7" s="8"/>
      <c r="E7" s="8"/>
      <c r="F7" s="8"/>
      <c r="G7" s="8"/>
      <c r="H7" s="8"/>
      <c r="I7" s="8"/>
      <c r="J7" s="16"/>
    </row>
    <row r="8" spans="1:10" ht="19.5" customHeight="1">
      <c r="A8" t="s">
        <v>412</v>
      </c>
    </row>
  </sheetData>
  <mergeCells count="1">
    <mergeCell ref="A2:J2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25" defaultRowHeight="14.25" customHeight="1"/>
  <cols>
    <col min="1" max="1" width="26.875" customWidth="1"/>
    <col min="2" max="2" width="34.25" customWidth="1"/>
    <col min="3" max="3" width="30.375" customWidth="1"/>
    <col min="4" max="4" width="28.75" customWidth="1"/>
    <col min="5" max="6" width="26.875" customWidth="1"/>
  </cols>
  <sheetData>
    <row r="1" spans="1:6" ht="12" customHeight="1">
      <c r="A1" s="52">
        <v>1</v>
      </c>
      <c r="B1" s="53">
        <v>0</v>
      </c>
      <c r="C1" s="52">
        <v>1</v>
      </c>
      <c r="D1" s="58"/>
      <c r="E1" s="58"/>
      <c r="F1" s="51" t="s">
        <v>413</v>
      </c>
    </row>
    <row r="2" spans="1:6" ht="26.25" customHeight="1">
      <c r="A2" s="236" t="s">
        <v>414</v>
      </c>
      <c r="B2" s="236" t="s">
        <v>414</v>
      </c>
      <c r="C2" s="237"/>
      <c r="D2" s="238"/>
      <c r="E2" s="238"/>
      <c r="F2" s="238"/>
    </row>
    <row r="3" spans="1:6" ht="13.5" customHeight="1">
      <c r="A3" s="188" t="str">
        <f>"单位名称："&amp;"曲靖市归国华侨联合会"</f>
        <v>单位名称：曲靖市归国华侨联合会</v>
      </c>
      <c r="B3" s="188" t="s">
        <v>415</v>
      </c>
      <c r="C3" s="239"/>
      <c r="D3" s="58"/>
      <c r="E3" s="58"/>
      <c r="F3" s="117" t="s">
        <v>2</v>
      </c>
    </row>
    <row r="4" spans="1:6" ht="19.5" customHeight="1">
      <c r="A4" s="195" t="s">
        <v>416</v>
      </c>
      <c r="B4" s="242" t="s">
        <v>48</v>
      </c>
      <c r="C4" s="195" t="s">
        <v>49</v>
      </c>
      <c r="D4" s="165" t="s">
        <v>417</v>
      </c>
      <c r="E4" s="165"/>
      <c r="F4" s="165"/>
    </row>
    <row r="5" spans="1:6" ht="18.75" customHeight="1">
      <c r="A5" s="195"/>
      <c r="B5" s="243"/>
      <c r="C5" s="195"/>
      <c r="D5" s="5" t="s">
        <v>30</v>
      </c>
      <c r="E5" s="5" t="s">
        <v>50</v>
      </c>
      <c r="F5" s="5" t="s">
        <v>51</v>
      </c>
    </row>
    <row r="6" spans="1:6" ht="23.25" customHeight="1">
      <c r="A6" s="23">
        <v>1</v>
      </c>
      <c r="B6" s="56" t="s">
        <v>131</v>
      </c>
      <c r="C6" s="23">
        <v>3</v>
      </c>
      <c r="D6" s="31">
        <v>4</v>
      </c>
      <c r="E6" s="31">
        <v>5</v>
      </c>
      <c r="F6" s="31">
        <v>6</v>
      </c>
    </row>
    <row r="7" spans="1:6" ht="23.25" customHeight="1">
      <c r="A7" s="8"/>
      <c r="B7" s="9"/>
      <c r="C7" s="9"/>
      <c r="D7" s="10"/>
      <c r="E7" s="10"/>
      <c r="F7" s="10"/>
    </row>
    <row r="8" spans="1:6" ht="24" customHeight="1">
      <c r="A8" s="9"/>
      <c r="B8" s="8"/>
      <c r="C8" s="8"/>
      <c r="D8" s="10"/>
      <c r="E8" s="10"/>
      <c r="F8" s="10"/>
    </row>
    <row r="9" spans="1:6" ht="18.75" customHeight="1">
      <c r="A9" s="240" t="s">
        <v>91</v>
      </c>
      <c r="B9" s="240" t="s">
        <v>91</v>
      </c>
      <c r="C9" s="241" t="s">
        <v>91</v>
      </c>
      <c r="D9" s="10"/>
      <c r="E9" s="10"/>
      <c r="F9" s="10"/>
    </row>
    <row r="10" spans="1:6" ht="27.75" customHeight="1">
      <c r="A10" s="59" t="s">
        <v>418</v>
      </c>
      <c r="B10" s="59"/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25" defaultRowHeight="14.25" customHeight="1"/>
  <cols>
    <col min="1" max="1" width="23.625" customWidth="1"/>
    <col min="2" max="2" width="30.375" customWidth="1"/>
    <col min="3" max="3" width="26.125" customWidth="1"/>
    <col min="4" max="4" width="25.25" customWidth="1"/>
    <col min="5" max="6" width="23.625" customWidth="1"/>
  </cols>
  <sheetData>
    <row r="1" spans="1:6" ht="12" customHeight="1">
      <c r="A1" s="52">
        <v>1</v>
      </c>
      <c r="B1" s="53">
        <v>0</v>
      </c>
      <c r="C1" s="52">
        <v>1</v>
      </c>
      <c r="D1" s="54"/>
      <c r="E1" s="54"/>
      <c r="F1" s="55" t="s">
        <v>419</v>
      </c>
    </row>
    <row r="2" spans="1:6" ht="26.25" customHeight="1">
      <c r="A2" s="236" t="s">
        <v>420</v>
      </c>
      <c r="B2" s="236" t="s">
        <v>414</v>
      </c>
      <c r="C2" s="237"/>
      <c r="D2" s="187"/>
      <c r="E2" s="187"/>
      <c r="F2" s="187"/>
    </row>
    <row r="3" spans="1:6" ht="13.5" customHeight="1">
      <c r="A3" s="188" t="str">
        <f>"单位名称："&amp;"曲靖市归国华侨联合会"</f>
        <v>单位名称：曲靖市归国华侨联合会</v>
      </c>
      <c r="B3" s="180" t="s">
        <v>415</v>
      </c>
      <c r="C3" s="239"/>
      <c r="D3" s="54"/>
      <c r="E3" s="54"/>
      <c r="F3" s="117" t="s">
        <v>2</v>
      </c>
    </row>
    <row r="4" spans="1:6" ht="19.5" customHeight="1">
      <c r="A4" s="249" t="s">
        <v>416</v>
      </c>
      <c r="B4" s="251" t="s">
        <v>48</v>
      </c>
      <c r="C4" s="249" t="s">
        <v>49</v>
      </c>
      <c r="D4" s="244" t="s">
        <v>421</v>
      </c>
      <c r="E4" s="245"/>
      <c r="F4" s="246"/>
    </row>
    <row r="5" spans="1:6" ht="18.75" customHeight="1">
      <c r="A5" s="250"/>
      <c r="B5" s="252"/>
      <c r="C5" s="250"/>
      <c r="D5" s="13" t="s">
        <v>30</v>
      </c>
      <c r="E5" s="18" t="s">
        <v>50</v>
      </c>
      <c r="F5" s="13" t="s">
        <v>51</v>
      </c>
    </row>
    <row r="6" spans="1:6" ht="18.75" customHeight="1">
      <c r="A6" s="23">
        <v>1</v>
      </c>
      <c r="B6" s="56" t="s">
        <v>131</v>
      </c>
      <c r="C6" s="23">
        <v>3</v>
      </c>
      <c r="D6" s="31">
        <v>4</v>
      </c>
      <c r="E6" s="31">
        <v>5</v>
      </c>
      <c r="F6" s="31">
        <v>6</v>
      </c>
    </row>
    <row r="7" spans="1:6" ht="21" customHeight="1">
      <c r="A7" s="8"/>
      <c r="B7" s="57"/>
      <c r="C7" s="57"/>
      <c r="D7" s="10"/>
      <c r="E7" s="10"/>
      <c r="F7" s="10"/>
    </row>
    <row r="8" spans="1:6" ht="21" customHeight="1">
      <c r="A8" s="57"/>
      <c r="B8" s="8"/>
      <c r="C8" s="8"/>
      <c r="D8" s="10"/>
      <c r="E8" s="10"/>
      <c r="F8" s="10"/>
    </row>
    <row r="9" spans="1:6" ht="18.75" customHeight="1">
      <c r="A9" s="247" t="s">
        <v>91</v>
      </c>
      <c r="B9" s="247" t="s">
        <v>91</v>
      </c>
      <c r="C9" s="248" t="s">
        <v>91</v>
      </c>
      <c r="D9" s="10"/>
      <c r="E9" s="10"/>
      <c r="F9" s="10"/>
    </row>
    <row r="10" spans="1:6" ht="18" customHeight="1">
      <c r="A10" s="297" t="s">
        <v>487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Q10"/>
  <sheetViews>
    <sheetView workbookViewId="0">
      <selection activeCell="C9" sqref="C9"/>
    </sheetView>
  </sheetViews>
  <sheetFormatPr defaultColWidth="9.125" defaultRowHeight="14.25" customHeight="1"/>
  <cols>
    <col min="1" max="2" width="23.625" customWidth="1"/>
    <col min="3" max="3" width="27" customWidth="1"/>
    <col min="4" max="5" width="23.625" customWidth="1"/>
    <col min="6" max="6" width="33.875" customWidth="1"/>
    <col min="7" max="8" width="20.125" customWidth="1"/>
    <col min="9" max="9" width="25.25" customWidth="1"/>
    <col min="10" max="12" width="27" customWidth="1"/>
    <col min="13" max="13" width="23.625" customWidth="1"/>
    <col min="14" max="14" width="30.375" customWidth="1"/>
    <col min="15" max="15" width="27" customWidth="1"/>
    <col min="16" max="16" width="30.375" customWidth="1"/>
    <col min="17" max="17" width="23.625" customWidth="1"/>
  </cols>
  <sheetData>
    <row r="1" spans="1:17" ht="13.5" customHeight="1">
      <c r="O1" s="34"/>
      <c r="P1" s="34"/>
      <c r="Q1" s="19" t="s">
        <v>422</v>
      </c>
    </row>
    <row r="2" spans="1:17" ht="27.75" customHeight="1">
      <c r="A2" s="253" t="s">
        <v>423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33"/>
      <c r="M2" s="133"/>
      <c r="N2" s="133"/>
      <c r="O2" s="134"/>
      <c r="P2" s="134"/>
      <c r="Q2" s="133"/>
    </row>
    <row r="3" spans="1:17" ht="18.75" customHeight="1">
      <c r="A3" s="135" t="str">
        <f>"单位名称："&amp;"曲靖市归国华侨联合会"</f>
        <v>单位名称：曲靖市归国华侨联合会</v>
      </c>
      <c r="B3" s="136"/>
      <c r="C3" s="136"/>
      <c r="D3" s="136"/>
      <c r="E3" s="136"/>
      <c r="F3" s="136"/>
      <c r="G3" s="12"/>
      <c r="H3" s="12"/>
      <c r="I3" s="12"/>
      <c r="J3" s="12"/>
      <c r="O3" s="43"/>
      <c r="P3" s="43"/>
      <c r="Q3" s="117" t="s">
        <v>2</v>
      </c>
    </row>
    <row r="4" spans="1:17" ht="15.75" customHeight="1">
      <c r="A4" s="265" t="s">
        <v>424</v>
      </c>
      <c r="B4" s="268" t="s">
        <v>425</v>
      </c>
      <c r="C4" s="268" t="s">
        <v>426</v>
      </c>
      <c r="D4" s="268" t="s">
        <v>427</v>
      </c>
      <c r="E4" s="268" t="s">
        <v>428</v>
      </c>
      <c r="F4" s="268" t="s">
        <v>429</v>
      </c>
      <c r="G4" s="254" t="s">
        <v>239</v>
      </c>
      <c r="H4" s="254"/>
      <c r="I4" s="254"/>
      <c r="J4" s="254"/>
      <c r="K4" s="255"/>
      <c r="L4" s="254"/>
      <c r="M4" s="254"/>
      <c r="N4" s="254"/>
      <c r="O4" s="256"/>
      <c r="P4" s="255"/>
      <c r="Q4" s="257"/>
    </row>
    <row r="5" spans="1:17" ht="17.25" customHeight="1">
      <c r="A5" s="266"/>
      <c r="B5" s="269"/>
      <c r="C5" s="269"/>
      <c r="D5" s="269"/>
      <c r="E5" s="269"/>
      <c r="F5" s="269"/>
      <c r="G5" s="269" t="s">
        <v>30</v>
      </c>
      <c r="H5" s="269" t="s">
        <v>33</v>
      </c>
      <c r="I5" s="269" t="s">
        <v>430</v>
      </c>
      <c r="J5" s="269" t="s">
        <v>431</v>
      </c>
      <c r="K5" s="270" t="s">
        <v>432</v>
      </c>
      <c r="L5" s="258" t="s">
        <v>37</v>
      </c>
      <c r="M5" s="258"/>
      <c r="N5" s="258"/>
      <c r="O5" s="259"/>
      <c r="P5" s="260"/>
      <c r="Q5" s="261"/>
    </row>
    <row r="6" spans="1:17" ht="54" customHeight="1">
      <c r="A6" s="267"/>
      <c r="B6" s="261"/>
      <c r="C6" s="261"/>
      <c r="D6" s="261"/>
      <c r="E6" s="261"/>
      <c r="F6" s="261"/>
      <c r="G6" s="261"/>
      <c r="H6" s="261" t="s">
        <v>32</v>
      </c>
      <c r="I6" s="261"/>
      <c r="J6" s="261"/>
      <c r="K6" s="271"/>
      <c r="L6" s="38" t="s">
        <v>32</v>
      </c>
      <c r="M6" s="38" t="s">
        <v>38</v>
      </c>
      <c r="N6" s="38" t="s">
        <v>248</v>
      </c>
      <c r="O6" s="24" t="s">
        <v>40</v>
      </c>
      <c r="P6" s="39" t="s">
        <v>41</v>
      </c>
      <c r="Q6" s="38" t="s">
        <v>42</v>
      </c>
    </row>
    <row r="7" spans="1:17" ht="15" customHeight="1">
      <c r="A7" s="15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48">
        <v>15</v>
      </c>
      <c r="P7" s="48">
        <v>16</v>
      </c>
      <c r="Q7" s="48">
        <v>17</v>
      </c>
    </row>
    <row r="8" spans="1:17" ht="21" customHeight="1">
      <c r="A8" s="8"/>
      <c r="B8" s="40"/>
      <c r="C8" s="40"/>
      <c r="D8" s="40"/>
      <c r="E8" s="49"/>
      <c r="F8" s="10">
        <v>2</v>
      </c>
      <c r="G8" s="10">
        <v>2</v>
      </c>
      <c r="H8" s="10">
        <v>2</v>
      </c>
      <c r="I8" s="10"/>
      <c r="J8" s="10"/>
      <c r="K8" s="10"/>
      <c r="L8" s="10"/>
      <c r="M8" s="10"/>
      <c r="N8" s="10"/>
      <c r="O8" s="10"/>
      <c r="P8" s="10"/>
      <c r="Q8" s="10"/>
    </row>
    <row r="9" spans="1:17" ht="25.5" customHeight="1">
      <c r="A9" s="50" t="s">
        <v>308</v>
      </c>
      <c r="B9" s="50" t="s">
        <v>433</v>
      </c>
      <c r="C9" s="50" t="s">
        <v>434</v>
      </c>
      <c r="D9" s="50" t="s">
        <v>435</v>
      </c>
      <c r="E9" s="50" t="s">
        <v>133</v>
      </c>
      <c r="F9" s="10">
        <v>2</v>
      </c>
      <c r="G9" s="10">
        <v>2</v>
      </c>
      <c r="H9" s="10">
        <v>2</v>
      </c>
      <c r="I9" s="10"/>
      <c r="J9" s="10"/>
      <c r="K9" s="10"/>
      <c r="L9" s="10"/>
      <c r="M9" s="10"/>
      <c r="N9" s="10"/>
      <c r="O9" s="10"/>
      <c r="P9" s="10"/>
      <c r="Q9" s="10"/>
    </row>
    <row r="10" spans="1:17" ht="21" customHeight="1">
      <c r="A10" s="262" t="s">
        <v>91</v>
      </c>
      <c r="B10" s="263"/>
      <c r="C10" s="263"/>
      <c r="D10" s="263"/>
      <c r="E10" s="264"/>
      <c r="F10" s="10">
        <v>2</v>
      </c>
      <c r="G10" s="10">
        <v>2</v>
      </c>
      <c r="H10" s="10">
        <v>2</v>
      </c>
      <c r="I10" s="10"/>
      <c r="J10" s="10"/>
      <c r="K10" s="10"/>
      <c r="L10" s="10"/>
      <c r="M10" s="10"/>
      <c r="N10" s="10"/>
      <c r="O10" s="10"/>
      <c r="P10" s="10"/>
      <c r="Q10" s="10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R11"/>
  <sheetViews>
    <sheetView workbookViewId="0">
      <selection activeCell="A11" sqref="A11"/>
    </sheetView>
  </sheetViews>
  <sheetFormatPr defaultColWidth="9.125" defaultRowHeight="14.25" customHeight="1"/>
  <cols>
    <col min="1" max="1" width="23.625" customWidth="1"/>
    <col min="2" max="2" width="27" customWidth="1"/>
    <col min="3" max="3" width="28.25" customWidth="1"/>
    <col min="4" max="4" width="23.625" customWidth="1"/>
    <col min="5" max="7" width="27" customWidth="1"/>
    <col min="8" max="9" width="20.125" customWidth="1"/>
    <col min="10" max="10" width="25.25" customWidth="1"/>
    <col min="11" max="13" width="27" customWidth="1"/>
    <col min="14" max="14" width="23.625" customWidth="1"/>
    <col min="15" max="15" width="30.375" customWidth="1"/>
    <col min="16" max="16" width="27" customWidth="1"/>
    <col min="17" max="17" width="30.375" customWidth="1"/>
    <col min="18" max="18" width="23.625" customWidth="1"/>
  </cols>
  <sheetData>
    <row r="1" spans="1:18" ht="13.5" customHeight="1">
      <c r="A1" s="36"/>
      <c r="B1" s="36"/>
      <c r="C1" s="36"/>
      <c r="D1" s="37"/>
      <c r="E1" s="37"/>
      <c r="F1" s="37"/>
      <c r="G1" s="37"/>
      <c r="H1" s="36"/>
      <c r="I1" s="36"/>
      <c r="J1" s="36"/>
      <c r="K1" s="36"/>
      <c r="L1" s="42"/>
      <c r="M1" s="36"/>
      <c r="N1" s="36"/>
      <c r="O1" s="36"/>
      <c r="P1" s="34"/>
      <c r="Q1" s="44"/>
      <c r="R1" s="45" t="s">
        <v>436</v>
      </c>
    </row>
    <row r="2" spans="1:18" ht="27.75" customHeight="1">
      <c r="A2" s="253" t="s">
        <v>437</v>
      </c>
      <c r="B2" s="272"/>
      <c r="C2" s="272"/>
      <c r="D2" s="134"/>
      <c r="E2" s="134"/>
      <c r="F2" s="134"/>
      <c r="G2" s="134"/>
      <c r="H2" s="272"/>
      <c r="I2" s="272"/>
      <c r="J2" s="272"/>
      <c r="K2" s="272"/>
      <c r="L2" s="273"/>
      <c r="M2" s="272"/>
      <c r="N2" s="272"/>
      <c r="O2" s="272"/>
      <c r="P2" s="134"/>
      <c r="Q2" s="273"/>
      <c r="R2" s="272"/>
    </row>
    <row r="3" spans="1:18" ht="18.75" customHeight="1">
      <c r="A3" s="274" t="str">
        <f>"单位名称："&amp;"曲靖市归国华侨联合会"</f>
        <v>单位名称：曲靖市归国华侨联合会</v>
      </c>
      <c r="B3" s="162"/>
      <c r="C3" s="162"/>
      <c r="D3" s="29"/>
      <c r="E3" s="29"/>
      <c r="F3" s="29"/>
      <c r="G3" s="29"/>
      <c r="H3" s="28"/>
      <c r="I3" s="28"/>
      <c r="J3" s="28"/>
      <c r="K3" s="28"/>
      <c r="L3" s="42"/>
      <c r="M3" s="36"/>
      <c r="N3" s="36"/>
      <c r="O3" s="36"/>
      <c r="P3" s="43"/>
      <c r="Q3" s="46"/>
      <c r="R3" s="120" t="s">
        <v>2</v>
      </c>
    </row>
    <row r="4" spans="1:18" ht="15.75" customHeight="1">
      <c r="A4" s="265" t="s">
        <v>424</v>
      </c>
      <c r="B4" s="268" t="s">
        <v>438</v>
      </c>
      <c r="C4" s="268" t="s">
        <v>439</v>
      </c>
      <c r="D4" s="276" t="s">
        <v>440</v>
      </c>
      <c r="E4" s="276" t="s">
        <v>441</v>
      </c>
      <c r="F4" s="276" t="s">
        <v>442</v>
      </c>
      <c r="G4" s="276" t="s">
        <v>443</v>
      </c>
      <c r="H4" s="254" t="s">
        <v>239</v>
      </c>
      <c r="I4" s="254"/>
      <c r="J4" s="254"/>
      <c r="K4" s="254"/>
      <c r="L4" s="255"/>
      <c r="M4" s="254"/>
      <c r="N4" s="254"/>
      <c r="O4" s="254"/>
      <c r="P4" s="256"/>
      <c r="Q4" s="255"/>
      <c r="R4" s="257"/>
    </row>
    <row r="5" spans="1:18" ht="17.25" customHeight="1">
      <c r="A5" s="266"/>
      <c r="B5" s="269"/>
      <c r="C5" s="269"/>
      <c r="D5" s="270"/>
      <c r="E5" s="270"/>
      <c r="F5" s="270"/>
      <c r="G5" s="270"/>
      <c r="H5" s="269" t="s">
        <v>30</v>
      </c>
      <c r="I5" s="269" t="s">
        <v>33</v>
      </c>
      <c r="J5" s="269" t="s">
        <v>430</v>
      </c>
      <c r="K5" s="269" t="s">
        <v>431</v>
      </c>
      <c r="L5" s="270" t="s">
        <v>432</v>
      </c>
      <c r="M5" s="258" t="s">
        <v>444</v>
      </c>
      <c r="N5" s="258"/>
      <c r="O5" s="258"/>
      <c r="P5" s="259"/>
      <c r="Q5" s="260"/>
      <c r="R5" s="261"/>
    </row>
    <row r="6" spans="1:18" ht="54" customHeight="1">
      <c r="A6" s="267"/>
      <c r="B6" s="261"/>
      <c r="C6" s="261"/>
      <c r="D6" s="271"/>
      <c r="E6" s="271"/>
      <c r="F6" s="271"/>
      <c r="G6" s="271"/>
      <c r="H6" s="261"/>
      <c r="I6" s="261" t="s">
        <v>32</v>
      </c>
      <c r="J6" s="261"/>
      <c r="K6" s="261"/>
      <c r="L6" s="271"/>
      <c r="M6" s="38" t="s">
        <v>32</v>
      </c>
      <c r="N6" s="38" t="s">
        <v>38</v>
      </c>
      <c r="O6" s="38" t="s">
        <v>248</v>
      </c>
      <c r="P6" s="24" t="s">
        <v>40</v>
      </c>
      <c r="Q6" s="39" t="s">
        <v>41</v>
      </c>
      <c r="R6" s="38" t="s">
        <v>42</v>
      </c>
    </row>
    <row r="7" spans="1:18" ht="15" customHeight="1">
      <c r="A7" s="14">
        <v>1</v>
      </c>
      <c r="B7" s="38">
        <v>2</v>
      </c>
      <c r="C7" s="38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</row>
    <row r="8" spans="1:18" ht="21" customHeight="1">
      <c r="A8" s="8"/>
      <c r="B8" s="40"/>
      <c r="C8" s="40"/>
      <c r="D8" s="41"/>
      <c r="E8" s="41"/>
      <c r="F8" s="41"/>
      <c r="G8" s="4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21" customHeight="1">
      <c r="A9" s="8"/>
      <c r="B9" s="8"/>
      <c r="C9" s="8"/>
      <c r="D9" s="8"/>
      <c r="E9" s="8"/>
      <c r="F9" s="8"/>
      <c r="G9" s="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1" customHeight="1">
      <c r="A10" s="262" t="s">
        <v>445</v>
      </c>
      <c r="B10" s="263"/>
      <c r="C10" s="275"/>
      <c r="D10" s="41"/>
      <c r="E10" s="41"/>
      <c r="F10" s="41"/>
      <c r="G10" s="4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4.25" customHeight="1">
      <c r="A11" t="s">
        <v>446</v>
      </c>
    </row>
  </sheetData>
  <mergeCells count="17">
    <mergeCell ref="L5:L6"/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9"/>
  <sheetViews>
    <sheetView workbookViewId="0">
      <selection activeCell="E26" sqref="E26"/>
    </sheetView>
  </sheetViews>
  <sheetFormatPr defaultColWidth="9.125" defaultRowHeight="14.25" customHeight="1"/>
  <cols>
    <col min="1" max="1" width="37.75" customWidth="1"/>
    <col min="2" max="4" width="13.375" customWidth="1"/>
    <col min="5" max="5" width="10.25" customWidth="1"/>
    <col min="7" max="14" width="10.25" customWidth="1"/>
  </cols>
  <sheetData>
    <row r="1" spans="1:14" ht="13.5" customHeight="1">
      <c r="D1" s="26"/>
      <c r="F1" s="27"/>
      <c r="N1" s="34" t="s">
        <v>447</v>
      </c>
    </row>
    <row r="2" spans="1:14" ht="35.25" customHeight="1">
      <c r="A2" s="277" t="s">
        <v>448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1:14" ht="24" customHeight="1">
      <c r="A3" s="279" t="str">
        <f>"单位名称："&amp;"曲靖市归国华侨联合会"</f>
        <v>单位名称：曲靖市归国华侨联合会</v>
      </c>
      <c r="B3" s="162"/>
      <c r="C3" s="162"/>
      <c r="D3" s="280"/>
      <c r="E3" s="162"/>
      <c r="F3" s="281"/>
      <c r="G3" s="162"/>
      <c r="H3" s="162"/>
      <c r="I3" s="162"/>
      <c r="J3" s="162"/>
      <c r="K3" s="12"/>
      <c r="L3" s="12"/>
      <c r="M3" s="282" t="s">
        <v>2</v>
      </c>
      <c r="N3" s="189"/>
    </row>
    <row r="4" spans="1:14" ht="19.5" customHeight="1">
      <c r="A4" s="165" t="s">
        <v>449</v>
      </c>
      <c r="B4" s="165" t="s">
        <v>239</v>
      </c>
      <c r="C4" s="165"/>
      <c r="D4" s="165"/>
      <c r="E4" s="165" t="s">
        <v>450</v>
      </c>
      <c r="F4" s="165"/>
      <c r="G4" s="165"/>
      <c r="H4" s="165"/>
      <c r="I4" s="165"/>
      <c r="J4" s="165"/>
      <c r="K4" s="165"/>
      <c r="L4" s="165"/>
      <c r="M4" s="165"/>
      <c r="N4" s="165"/>
    </row>
    <row r="5" spans="1:14" ht="40.5" customHeight="1">
      <c r="A5" s="165"/>
      <c r="B5" s="5" t="s">
        <v>30</v>
      </c>
      <c r="C5" s="4" t="s">
        <v>33</v>
      </c>
      <c r="D5" s="30" t="s">
        <v>451</v>
      </c>
      <c r="E5" s="23" t="s">
        <v>452</v>
      </c>
      <c r="F5" s="23" t="s">
        <v>453</v>
      </c>
      <c r="G5" s="23" t="s">
        <v>454</v>
      </c>
      <c r="H5" s="23" t="s">
        <v>455</v>
      </c>
      <c r="I5" s="23" t="s">
        <v>456</v>
      </c>
      <c r="J5" s="23" t="s">
        <v>457</v>
      </c>
      <c r="K5" s="23" t="s">
        <v>458</v>
      </c>
      <c r="L5" s="23" t="s">
        <v>459</v>
      </c>
      <c r="M5" s="23" t="s">
        <v>460</v>
      </c>
      <c r="N5" s="23" t="s">
        <v>461</v>
      </c>
    </row>
    <row r="6" spans="1:14" ht="19.5" customHeight="1">
      <c r="A6" s="31">
        <v>1</v>
      </c>
      <c r="B6" s="31">
        <v>2</v>
      </c>
      <c r="C6" s="31">
        <v>3</v>
      </c>
      <c r="D6" s="5">
        <v>4</v>
      </c>
      <c r="E6" s="23">
        <v>5</v>
      </c>
      <c r="F6" s="31">
        <v>6</v>
      </c>
      <c r="G6" s="23">
        <v>7</v>
      </c>
      <c r="H6" s="32">
        <v>8</v>
      </c>
      <c r="I6" s="23">
        <v>9</v>
      </c>
      <c r="J6" s="23">
        <v>10</v>
      </c>
      <c r="K6" s="23">
        <v>11</v>
      </c>
      <c r="L6" s="32">
        <v>12</v>
      </c>
      <c r="M6" s="23">
        <v>13</v>
      </c>
      <c r="N6" s="35">
        <v>14</v>
      </c>
    </row>
    <row r="7" spans="1:14" ht="18.75" customHeight="1">
      <c r="A7" s="33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8.75" customHeight="1">
      <c r="A8" s="3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>
      <c r="A9" t="s">
        <v>462</v>
      </c>
    </row>
  </sheetData>
  <mergeCells count="6">
    <mergeCell ref="A2:N2"/>
    <mergeCell ref="A3:J3"/>
    <mergeCell ref="M3:N3"/>
    <mergeCell ref="B4:D4"/>
    <mergeCell ref="E4:N4"/>
    <mergeCell ref="A4:A5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8"/>
  <sheetViews>
    <sheetView workbookViewId="0">
      <selection activeCell="D22" sqref="D22"/>
    </sheetView>
  </sheetViews>
  <sheetFormatPr defaultColWidth="9.125" defaultRowHeight="12" customHeight="1"/>
  <cols>
    <col min="1" max="1" width="26.375" customWidth="1"/>
    <col min="2" max="5" width="26.875" customWidth="1"/>
    <col min="6" max="6" width="23.625" customWidth="1"/>
    <col min="7" max="7" width="25" customWidth="1"/>
    <col min="8" max="9" width="23.625" customWidth="1"/>
    <col min="10" max="10" width="26.875" customWidth="1"/>
  </cols>
  <sheetData>
    <row r="1" spans="1:10" ht="12" customHeight="1">
      <c r="J1" s="25" t="s">
        <v>463</v>
      </c>
    </row>
    <row r="2" spans="1:10" ht="28.5" customHeight="1">
      <c r="A2" s="177" t="s">
        <v>464</v>
      </c>
      <c r="B2" s="159"/>
      <c r="C2" s="159"/>
      <c r="D2" s="159"/>
      <c r="E2" s="159"/>
      <c r="F2" s="213"/>
      <c r="G2" s="159"/>
      <c r="H2" s="213"/>
      <c r="I2" s="213"/>
      <c r="J2" s="159"/>
    </row>
    <row r="3" spans="1:10" ht="17.25" customHeight="1">
      <c r="A3" s="188" t="str">
        <f>"单位名称："&amp;"曲靖市归国华侨联合会"</f>
        <v>单位名称：曲靖市归国华侨联合会</v>
      </c>
      <c r="B3" s="189"/>
      <c r="C3" s="189"/>
      <c r="D3" s="189"/>
      <c r="E3" s="189"/>
      <c r="F3" s="189"/>
      <c r="G3" s="189"/>
      <c r="H3" s="189"/>
    </row>
    <row r="4" spans="1:10" ht="44.25" customHeight="1">
      <c r="A4" s="20" t="s">
        <v>465</v>
      </c>
      <c r="B4" s="20" t="s">
        <v>320</v>
      </c>
      <c r="C4" s="20" t="s">
        <v>321</v>
      </c>
      <c r="D4" s="20" t="s">
        <v>322</v>
      </c>
      <c r="E4" s="20" t="s">
        <v>323</v>
      </c>
      <c r="F4" s="23" t="s">
        <v>324</v>
      </c>
      <c r="G4" s="20" t="s">
        <v>325</v>
      </c>
      <c r="H4" s="23" t="s">
        <v>326</v>
      </c>
      <c r="I4" s="23" t="s">
        <v>327</v>
      </c>
      <c r="J4" s="20" t="s">
        <v>328</v>
      </c>
    </row>
    <row r="5" spans="1:10" ht="14.25" customHeight="1">
      <c r="A5" s="20">
        <v>1</v>
      </c>
      <c r="B5" s="23">
        <v>2</v>
      </c>
      <c r="C5" s="24">
        <v>3</v>
      </c>
      <c r="D5" s="24">
        <v>4</v>
      </c>
      <c r="E5" s="24">
        <v>5</v>
      </c>
      <c r="F5" s="24">
        <v>6</v>
      </c>
      <c r="G5" s="23">
        <v>7</v>
      </c>
      <c r="H5" s="24">
        <v>8</v>
      </c>
      <c r="I5" s="23">
        <v>9</v>
      </c>
      <c r="J5" s="23">
        <v>10</v>
      </c>
    </row>
    <row r="6" spans="1:10" ht="27.75" customHeight="1">
      <c r="A6" s="8"/>
      <c r="B6" s="9"/>
      <c r="C6" s="9"/>
      <c r="D6" s="9"/>
      <c r="E6" s="9"/>
      <c r="F6" s="9"/>
      <c r="G6" s="9"/>
      <c r="H6" s="9"/>
      <c r="I6" s="9"/>
      <c r="J6" s="9"/>
    </row>
    <row r="7" spans="1:10" ht="26.25" customHeight="1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4.75" customHeight="1">
      <c r="A8" t="s">
        <v>462</v>
      </c>
    </row>
  </sheetData>
  <mergeCells count="2">
    <mergeCell ref="A2:J2"/>
    <mergeCell ref="A3:H3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H8"/>
  <sheetViews>
    <sheetView topLeftCell="B1" workbookViewId="0">
      <selection activeCell="H8" sqref="H8"/>
    </sheetView>
  </sheetViews>
  <sheetFormatPr defaultColWidth="9.125" defaultRowHeight="12" customHeight="1"/>
  <cols>
    <col min="1" max="1" width="22.75" customWidth="1"/>
    <col min="2" max="2" width="24.625" customWidth="1"/>
    <col min="3" max="3" width="30.375" customWidth="1"/>
    <col min="4" max="5" width="23.625" customWidth="1"/>
    <col min="6" max="8" width="32.125" customWidth="1"/>
  </cols>
  <sheetData>
    <row r="1" spans="1:8" ht="14.25" customHeight="1">
      <c r="H1" s="19" t="s">
        <v>466</v>
      </c>
    </row>
    <row r="2" spans="1:8" ht="28.5" customHeight="1">
      <c r="A2" s="253" t="s">
        <v>467</v>
      </c>
      <c r="B2" s="133"/>
      <c r="C2" s="133"/>
      <c r="D2" s="133"/>
      <c r="E2" s="133"/>
      <c r="F2" s="133"/>
      <c r="G2" s="133"/>
      <c r="H2" s="133"/>
    </row>
    <row r="3" spans="1:8" ht="13.5" customHeight="1">
      <c r="A3" s="135" t="str">
        <f>"单位名称："&amp;"曲靖市归国华侨联合会"</f>
        <v>单位名称：曲靖市归国华侨联合会</v>
      </c>
      <c r="B3" s="199"/>
      <c r="C3" s="189"/>
    </row>
    <row r="4" spans="1:8" ht="18" customHeight="1">
      <c r="A4" s="265" t="s">
        <v>416</v>
      </c>
      <c r="B4" s="265" t="s">
        <v>468</v>
      </c>
      <c r="C4" s="265" t="s">
        <v>469</v>
      </c>
      <c r="D4" s="265" t="s">
        <v>470</v>
      </c>
      <c r="E4" s="265" t="s">
        <v>471</v>
      </c>
      <c r="F4" s="283" t="s">
        <v>472</v>
      </c>
      <c r="G4" s="254"/>
      <c r="H4" s="257"/>
    </row>
    <row r="5" spans="1:8" ht="18" customHeight="1">
      <c r="A5" s="267"/>
      <c r="B5" s="267"/>
      <c r="C5" s="267"/>
      <c r="D5" s="267"/>
      <c r="E5" s="267"/>
      <c r="F5" s="20" t="s">
        <v>428</v>
      </c>
      <c r="G5" s="20" t="s">
        <v>473</v>
      </c>
      <c r="H5" s="20" t="s">
        <v>474</v>
      </c>
    </row>
    <row r="6" spans="1:8" ht="21" customHeight="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</row>
    <row r="7" spans="1:8" ht="33" customHeight="1">
      <c r="A7" s="8" t="s">
        <v>44</v>
      </c>
      <c r="B7" s="50" t="s">
        <v>475</v>
      </c>
      <c r="C7" s="50" t="s">
        <v>434</v>
      </c>
      <c r="D7" s="50" t="s">
        <v>476</v>
      </c>
      <c r="E7" s="50" t="s">
        <v>435</v>
      </c>
      <c r="F7" s="50" t="s">
        <v>133</v>
      </c>
      <c r="G7" s="296">
        <v>5000</v>
      </c>
      <c r="H7" s="296">
        <v>20000</v>
      </c>
    </row>
    <row r="8" spans="1:8" ht="24" customHeight="1">
      <c r="A8" s="21" t="s">
        <v>30</v>
      </c>
      <c r="B8" s="22"/>
      <c r="C8" s="22"/>
      <c r="D8" s="22"/>
      <c r="E8" s="22"/>
      <c r="F8" s="50" t="s">
        <v>133</v>
      </c>
      <c r="G8" s="296">
        <v>5000</v>
      </c>
      <c r="H8" s="296">
        <v>20000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1"/>
  <sheetViews>
    <sheetView workbookViewId="0">
      <selection activeCell="D17" sqref="D17"/>
    </sheetView>
  </sheetViews>
  <sheetFormatPr defaultColWidth="9.125" defaultRowHeight="14.25" customHeight="1"/>
  <cols>
    <col min="1" max="3" width="23.625" customWidth="1"/>
    <col min="4" max="7" width="27" customWidth="1"/>
    <col min="8" max="8" width="20.125" customWidth="1"/>
    <col min="9" max="9" width="33.875" customWidth="1"/>
    <col min="10" max="10" width="32.125" customWidth="1"/>
    <col min="11" max="11" width="17.625" customWidth="1"/>
  </cols>
  <sheetData>
    <row r="1" spans="1:11" ht="13.5" customHeight="1">
      <c r="D1" s="11"/>
      <c r="E1" s="11"/>
      <c r="F1" s="11"/>
      <c r="G1" s="11"/>
      <c r="K1" s="17" t="s">
        <v>477</v>
      </c>
    </row>
    <row r="2" spans="1:11" ht="27.75" customHeight="1">
      <c r="A2" s="133" t="s">
        <v>478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13.5" customHeight="1">
      <c r="A3" s="188" t="str">
        <f>"单位名称："&amp;"曲靖市归国华侨联合会"</f>
        <v>单位名称：曲靖市归国华侨联合会</v>
      </c>
      <c r="B3" s="199"/>
      <c r="C3" s="199"/>
      <c r="D3" s="199"/>
      <c r="E3" s="199"/>
      <c r="F3" s="199"/>
      <c r="G3" s="199"/>
      <c r="H3" s="12"/>
      <c r="I3" s="12"/>
      <c r="J3" s="12"/>
      <c r="K3" s="121" t="s">
        <v>2</v>
      </c>
    </row>
    <row r="4" spans="1:11" ht="21.75" customHeight="1">
      <c r="A4" s="287" t="s">
        <v>303</v>
      </c>
      <c r="B4" s="287" t="s">
        <v>234</v>
      </c>
      <c r="C4" s="287" t="s">
        <v>232</v>
      </c>
      <c r="D4" s="265" t="s">
        <v>235</v>
      </c>
      <c r="E4" s="265" t="s">
        <v>236</v>
      </c>
      <c r="F4" s="265" t="s">
        <v>304</v>
      </c>
      <c r="G4" s="265" t="s">
        <v>305</v>
      </c>
      <c r="H4" s="290" t="s">
        <v>30</v>
      </c>
      <c r="I4" s="244" t="s">
        <v>479</v>
      </c>
      <c r="J4" s="245"/>
      <c r="K4" s="246"/>
    </row>
    <row r="5" spans="1:11" ht="21.75" customHeight="1">
      <c r="A5" s="288"/>
      <c r="B5" s="288"/>
      <c r="C5" s="288"/>
      <c r="D5" s="266"/>
      <c r="E5" s="266"/>
      <c r="F5" s="266"/>
      <c r="G5" s="266"/>
      <c r="H5" s="291"/>
      <c r="I5" s="265" t="s">
        <v>33</v>
      </c>
      <c r="J5" s="265" t="s">
        <v>34</v>
      </c>
      <c r="K5" s="265" t="s">
        <v>35</v>
      </c>
    </row>
    <row r="6" spans="1:11" ht="40.5" customHeight="1">
      <c r="A6" s="289"/>
      <c r="B6" s="289"/>
      <c r="C6" s="289"/>
      <c r="D6" s="267"/>
      <c r="E6" s="267"/>
      <c r="F6" s="267"/>
      <c r="G6" s="267"/>
      <c r="H6" s="292"/>
      <c r="I6" s="267" t="s">
        <v>32</v>
      </c>
      <c r="J6" s="267"/>
      <c r="K6" s="267"/>
    </row>
    <row r="7" spans="1:11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7">
        <v>10</v>
      </c>
      <c r="K7" s="7">
        <v>11</v>
      </c>
    </row>
    <row r="8" spans="1:11" ht="18.75" customHeight="1">
      <c r="A8" s="16"/>
      <c r="B8" s="8"/>
      <c r="C8" s="16"/>
      <c r="D8" s="16"/>
      <c r="E8" s="16"/>
      <c r="F8" s="16"/>
      <c r="G8" s="16"/>
      <c r="H8" s="10"/>
      <c r="I8" s="10"/>
      <c r="J8" s="10"/>
      <c r="K8" s="10"/>
    </row>
    <row r="9" spans="1:11" ht="18.75" customHeight="1">
      <c r="A9" s="8"/>
      <c r="B9" s="8"/>
      <c r="C9" s="8"/>
      <c r="D9" s="8"/>
      <c r="E9" s="8"/>
      <c r="F9" s="8"/>
      <c r="G9" s="8"/>
      <c r="H9" s="10"/>
      <c r="I9" s="10"/>
      <c r="J9" s="10"/>
      <c r="K9" s="10"/>
    </row>
    <row r="10" spans="1:11" ht="18.75" customHeight="1">
      <c r="A10" s="284" t="s">
        <v>91</v>
      </c>
      <c r="B10" s="285"/>
      <c r="C10" s="285"/>
      <c r="D10" s="285"/>
      <c r="E10" s="285"/>
      <c r="F10" s="285"/>
      <c r="G10" s="286"/>
      <c r="H10" s="10"/>
      <c r="I10" s="10"/>
      <c r="J10" s="10"/>
      <c r="K10" s="10"/>
    </row>
    <row r="11" spans="1:11" ht="14.25" customHeight="1">
      <c r="A11" t="s">
        <v>480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0"/>
  <sheetViews>
    <sheetView topLeftCell="C1" workbookViewId="0">
      <selection activeCell="K6" sqref="K6"/>
    </sheetView>
  </sheetViews>
  <sheetFormatPr defaultColWidth="8" defaultRowHeight="14.25" customHeight="1" outlineLevelRow="1"/>
  <cols>
    <col min="1" max="1" width="25.25" customWidth="1"/>
    <col min="2" max="2" width="33.625" customWidth="1"/>
    <col min="3" max="8" width="12.625" customWidth="1"/>
    <col min="9" max="9" width="11.75" customWidth="1"/>
    <col min="10" max="14" width="12.625" customWidth="1"/>
    <col min="15" max="15" width="15.875" customWidth="1"/>
    <col min="16" max="16" width="9.625" customWidth="1"/>
    <col min="17" max="17" width="21.25" customWidth="1"/>
    <col min="18" max="18" width="10.625" customWidth="1"/>
    <col min="19" max="20" width="10.125" customWidth="1"/>
  </cols>
  <sheetData>
    <row r="1" spans="1:20" ht="14.25" customHeight="1">
      <c r="I1" s="37"/>
      <c r="O1" s="37"/>
      <c r="P1" s="37"/>
      <c r="Q1" s="37"/>
      <c r="R1" s="37"/>
      <c r="S1" s="130" t="s">
        <v>25</v>
      </c>
      <c r="T1" s="131" t="s">
        <v>25</v>
      </c>
    </row>
    <row r="2" spans="1:20" ht="36" customHeight="1">
      <c r="A2" s="132" t="s">
        <v>26</v>
      </c>
      <c r="B2" s="133"/>
      <c r="C2" s="133"/>
      <c r="D2" s="133"/>
      <c r="E2" s="133"/>
      <c r="F2" s="133"/>
      <c r="G2" s="133"/>
      <c r="H2" s="133"/>
      <c r="I2" s="134"/>
      <c r="J2" s="133"/>
      <c r="K2" s="133"/>
      <c r="L2" s="133"/>
      <c r="M2" s="133"/>
      <c r="N2" s="133"/>
      <c r="O2" s="134"/>
      <c r="P2" s="134"/>
      <c r="Q2" s="134"/>
      <c r="R2" s="134"/>
      <c r="S2" s="133"/>
      <c r="T2" s="134"/>
    </row>
    <row r="3" spans="1:20" ht="20.25" customHeight="1">
      <c r="A3" s="135" t="str">
        <f>"单位名称："&amp;"曲靖市归国华侨联合会"</f>
        <v>单位名称：曲靖市归国华侨联合会</v>
      </c>
      <c r="B3" s="136"/>
      <c r="C3" s="136"/>
      <c r="D3" s="136"/>
      <c r="E3" s="12"/>
      <c r="F3" s="12"/>
      <c r="G3" s="12"/>
      <c r="H3" s="12"/>
      <c r="I3" s="29"/>
      <c r="J3" s="12"/>
      <c r="K3" s="12"/>
      <c r="L3" s="12"/>
      <c r="M3" s="12"/>
      <c r="N3" s="12"/>
      <c r="O3" s="29"/>
      <c r="P3" s="29"/>
      <c r="Q3" s="29"/>
      <c r="R3" s="29"/>
      <c r="S3" s="137" t="s">
        <v>2</v>
      </c>
      <c r="T3" s="138" t="s">
        <v>27</v>
      </c>
    </row>
    <row r="4" spans="1:20" ht="18.75" customHeight="1">
      <c r="A4" s="149" t="s">
        <v>28</v>
      </c>
      <c r="B4" s="152" t="s">
        <v>29</v>
      </c>
      <c r="C4" s="152" t="s">
        <v>30</v>
      </c>
      <c r="D4" s="139" t="s">
        <v>31</v>
      </c>
      <c r="E4" s="140"/>
      <c r="F4" s="140"/>
      <c r="G4" s="140"/>
      <c r="H4" s="140"/>
      <c r="I4" s="141"/>
      <c r="J4" s="140"/>
      <c r="K4" s="140"/>
      <c r="L4" s="140"/>
      <c r="M4" s="140"/>
      <c r="N4" s="142"/>
      <c r="O4" s="139" t="s">
        <v>21</v>
      </c>
      <c r="P4" s="139"/>
      <c r="Q4" s="139"/>
      <c r="R4" s="139"/>
      <c r="S4" s="140"/>
      <c r="T4" s="143"/>
    </row>
    <row r="5" spans="1:20" ht="24.75" customHeight="1">
      <c r="A5" s="150"/>
      <c r="B5" s="153"/>
      <c r="C5" s="153"/>
      <c r="D5" s="153" t="s">
        <v>32</v>
      </c>
      <c r="E5" s="153" t="s">
        <v>33</v>
      </c>
      <c r="F5" s="153" t="s">
        <v>34</v>
      </c>
      <c r="G5" s="153" t="s">
        <v>35</v>
      </c>
      <c r="H5" s="153" t="s">
        <v>36</v>
      </c>
      <c r="I5" s="144" t="s">
        <v>37</v>
      </c>
      <c r="J5" s="145"/>
      <c r="K5" s="145"/>
      <c r="L5" s="145"/>
      <c r="M5" s="145"/>
      <c r="N5" s="146"/>
      <c r="O5" s="155" t="s">
        <v>32</v>
      </c>
      <c r="P5" s="155" t="s">
        <v>33</v>
      </c>
      <c r="Q5" s="149" t="s">
        <v>34</v>
      </c>
      <c r="R5" s="152" t="s">
        <v>35</v>
      </c>
      <c r="S5" s="158" t="s">
        <v>36</v>
      </c>
      <c r="T5" s="152" t="s">
        <v>37</v>
      </c>
    </row>
    <row r="6" spans="1:20" ht="24.75" customHeight="1">
      <c r="A6" s="151"/>
      <c r="B6" s="154"/>
      <c r="C6" s="154"/>
      <c r="D6" s="154"/>
      <c r="E6" s="154"/>
      <c r="F6" s="154"/>
      <c r="G6" s="154"/>
      <c r="H6" s="154"/>
      <c r="I6" s="7" t="s">
        <v>32</v>
      </c>
      <c r="J6" s="110" t="s">
        <v>38</v>
      </c>
      <c r="K6" s="110" t="s">
        <v>39</v>
      </c>
      <c r="L6" s="110" t="s">
        <v>40</v>
      </c>
      <c r="M6" s="110" t="s">
        <v>41</v>
      </c>
      <c r="N6" s="110" t="s">
        <v>42</v>
      </c>
      <c r="O6" s="156"/>
      <c r="P6" s="156"/>
      <c r="Q6" s="157"/>
      <c r="R6" s="156"/>
      <c r="S6" s="154"/>
      <c r="T6" s="154"/>
    </row>
    <row r="7" spans="1:20" ht="16.5" customHeight="1">
      <c r="A7" s="107">
        <v>1</v>
      </c>
      <c r="B7" s="6">
        <v>2</v>
      </c>
      <c r="C7" s="6">
        <v>3</v>
      </c>
      <c r="D7" s="6">
        <v>4</v>
      </c>
      <c r="E7" s="108">
        <v>5</v>
      </c>
      <c r="F7" s="109">
        <v>6</v>
      </c>
      <c r="G7" s="109">
        <v>7</v>
      </c>
      <c r="H7" s="108">
        <v>8</v>
      </c>
      <c r="I7" s="108">
        <v>9</v>
      </c>
      <c r="J7" s="109">
        <v>10</v>
      </c>
      <c r="K7" s="109">
        <v>11</v>
      </c>
      <c r="L7" s="108">
        <v>12</v>
      </c>
      <c r="M7" s="108">
        <v>13</v>
      </c>
      <c r="N7" s="109">
        <v>14</v>
      </c>
      <c r="O7" s="109">
        <v>15</v>
      </c>
      <c r="P7" s="108">
        <v>16</v>
      </c>
      <c r="Q7" s="111">
        <v>17</v>
      </c>
      <c r="R7" s="112">
        <v>18</v>
      </c>
      <c r="S7" s="112">
        <v>19</v>
      </c>
      <c r="T7" s="112">
        <v>20</v>
      </c>
    </row>
    <row r="8" spans="1:20" ht="16.5" customHeight="1">
      <c r="A8" s="8" t="s">
        <v>43</v>
      </c>
      <c r="B8" s="8" t="s">
        <v>44</v>
      </c>
      <c r="C8" s="10">
        <v>208.907196</v>
      </c>
      <c r="D8" s="10">
        <v>208.907196</v>
      </c>
      <c r="E8" s="10">
        <v>208.907196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6.5" customHeight="1" outlineLevel="1">
      <c r="A9" s="76" t="s">
        <v>45</v>
      </c>
      <c r="B9" s="76" t="s">
        <v>44</v>
      </c>
      <c r="C9" s="10">
        <v>208.907196</v>
      </c>
      <c r="D9" s="10">
        <v>208.907196</v>
      </c>
      <c r="E9" s="10">
        <v>208.907196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"/>
      <c r="T9" s="8"/>
    </row>
    <row r="10" spans="1:20" ht="12.75" customHeight="1">
      <c r="A10" s="147" t="s">
        <v>30</v>
      </c>
      <c r="B10" s="148"/>
      <c r="C10" s="10">
        <v>208.907196</v>
      </c>
      <c r="D10" s="10">
        <v>208.907196</v>
      </c>
      <c r="E10" s="10">
        <v>208.907196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</sheetData>
  <mergeCells count="22">
    <mergeCell ref="T5:T6"/>
    <mergeCell ref="O5:O6"/>
    <mergeCell ref="P5:P6"/>
    <mergeCell ref="Q5:Q6"/>
    <mergeCell ref="R5:R6"/>
    <mergeCell ref="S5:S6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2"/>
  <sheetViews>
    <sheetView workbookViewId="0">
      <selection activeCell="F25" sqref="F25"/>
    </sheetView>
  </sheetViews>
  <sheetFormatPr defaultColWidth="9.125" defaultRowHeight="14.25" customHeight="1"/>
  <cols>
    <col min="1" max="1" width="27.375" customWidth="1"/>
    <col min="2" max="2" width="30.75" customWidth="1"/>
    <col min="3" max="3" width="27.375" customWidth="1"/>
    <col min="4" max="4" width="26.875" customWidth="1"/>
    <col min="5" max="7" width="30.375" customWidth="1"/>
  </cols>
  <sheetData>
    <row r="1" spans="1:7" ht="13.5" customHeight="1">
      <c r="D1" s="1"/>
      <c r="G1" s="298" t="s">
        <v>488</v>
      </c>
    </row>
    <row r="2" spans="1:7" ht="27.75" customHeight="1">
      <c r="A2" s="159" t="s">
        <v>481</v>
      </c>
      <c r="B2" s="159"/>
      <c r="C2" s="159"/>
      <c r="D2" s="159"/>
      <c r="E2" s="159"/>
      <c r="F2" s="159"/>
      <c r="G2" s="159"/>
    </row>
    <row r="3" spans="1:7" ht="13.5" customHeight="1">
      <c r="A3" s="188" t="str">
        <f>"单位名称："&amp;"曲靖市归国华侨联合会"</f>
        <v>单位名称：曲靖市归国华侨联合会</v>
      </c>
      <c r="B3" s="227"/>
      <c r="C3" s="227"/>
      <c r="D3" s="227"/>
      <c r="E3" s="3"/>
      <c r="F3" s="3"/>
      <c r="G3" s="121" t="s">
        <v>2</v>
      </c>
    </row>
    <row r="4" spans="1:7" ht="21.75" customHeight="1">
      <c r="A4" s="231" t="s">
        <v>232</v>
      </c>
      <c r="B4" s="231" t="s">
        <v>303</v>
      </c>
      <c r="C4" s="231" t="s">
        <v>234</v>
      </c>
      <c r="D4" s="212" t="s">
        <v>482</v>
      </c>
      <c r="E4" s="165" t="s">
        <v>33</v>
      </c>
      <c r="F4" s="165"/>
      <c r="G4" s="165"/>
    </row>
    <row r="5" spans="1:7" ht="21.75" customHeight="1">
      <c r="A5" s="231"/>
      <c r="B5" s="231"/>
      <c r="C5" s="231"/>
      <c r="D5" s="212"/>
      <c r="E5" s="301" t="s">
        <v>489</v>
      </c>
      <c r="F5" s="302" t="s">
        <v>490</v>
      </c>
      <c r="G5" s="302" t="s">
        <v>491</v>
      </c>
    </row>
    <row r="6" spans="1:7" ht="40.5" customHeight="1">
      <c r="A6" s="231"/>
      <c r="B6" s="231"/>
      <c r="C6" s="231"/>
      <c r="D6" s="212"/>
      <c r="E6" s="165"/>
      <c r="F6" s="212" t="s">
        <v>32</v>
      </c>
      <c r="G6" s="212"/>
    </row>
    <row r="7" spans="1:7" ht="15.75" customHeight="1">
      <c r="A7" s="6">
        <v>1</v>
      </c>
      <c r="B7" s="6">
        <v>2</v>
      </c>
      <c r="C7" s="6">
        <v>3</v>
      </c>
      <c r="D7" s="6">
        <v>4</v>
      </c>
      <c r="E7" s="6">
        <v>8</v>
      </c>
      <c r="F7" s="6">
        <v>9</v>
      </c>
      <c r="G7" s="7">
        <v>10</v>
      </c>
    </row>
    <row r="8" spans="1:7" ht="26.25" customHeight="1">
      <c r="A8" s="299" t="s">
        <v>44</v>
      </c>
      <c r="B8" s="9"/>
      <c r="C8" s="9"/>
      <c r="D8" s="9"/>
      <c r="E8" s="300">
        <v>40</v>
      </c>
      <c r="F8" s="300"/>
      <c r="G8" s="10"/>
    </row>
    <row r="9" spans="1:7" ht="24.75" customHeight="1">
      <c r="A9" s="9"/>
      <c r="B9" s="299" t="s">
        <v>483</v>
      </c>
      <c r="C9" s="299" t="s">
        <v>299</v>
      </c>
      <c r="D9" s="299" t="s">
        <v>484</v>
      </c>
      <c r="E9" s="300">
        <v>12</v>
      </c>
      <c r="F9" s="300"/>
      <c r="G9" s="10"/>
    </row>
    <row r="10" spans="1:7" ht="24.75" customHeight="1">
      <c r="A10" s="8"/>
      <c r="B10" s="299" t="s">
        <v>485</v>
      </c>
      <c r="C10" s="299" t="s">
        <v>315</v>
      </c>
      <c r="D10" s="299" t="s">
        <v>484</v>
      </c>
      <c r="E10" s="300">
        <v>5</v>
      </c>
      <c r="F10" s="300"/>
      <c r="G10" s="10"/>
    </row>
    <row r="11" spans="1:7" ht="24.75" customHeight="1">
      <c r="A11" s="8"/>
      <c r="B11" s="299" t="s">
        <v>485</v>
      </c>
      <c r="C11" s="299" t="s">
        <v>308</v>
      </c>
      <c r="D11" s="299" t="s">
        <v>484</v>
      </c>
      <c r="E11" s="300">
        <v>23</v>
      </c>
      <c r="F11" s="300"/>
      <c r="G11" s="10"/>
    </row>
    <row r="12" spans="1:7" ht="18.75" customHeight="1">
      <c r="A12" s="293" t="s">
        <v>30</v>
      </c>
      <c r="B12" s="294" t="s">
        <v>486</v>
      </c>
      <c r="C12" s="294"/>
      <c r="D12" s="295"/>
      <c r="E12" s="300">
        <v>40</v>
      </c>
      <c r="F12" s="300"/>
      <c r="G12" s="10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honeticPr fontId="30" type="noConversion"/>
  <pageMargins left="0.75" right="0.75" top="1" bottom="1" header="0.5" footer="0.5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Q23"/>
  <sheetViews>
    <sheetView tabSelected="1" workbookViewId="0">
      <selection activeCell="G23" sqref="G23"/>
    </sheetView>
  </sheetViews>
  <sheetFormatPr defaultColWidth="9.125" defaultRowHeight="14.25" customHeight="1"/>
  <cols>
    <col min="1" max="1" width="30.375" customWidth="1"/>
    <col min="2" max="2" width="37.75" customWidth="1"/>
    <col min="3" max="3" width="18.875" customWidth="1"/>
    <col min="4" max="4" width="21" customWidth="1"/>
    <col min="5" max="5" width="18.875" customWidth="1"/>
    <col min="6" max="6" width="20.125" customWidth="1"/>
    <col min="7" max="7" width="18.875" customWidth="1"/>
    <col min="8" max="8" width="19.875" customWidth="1"/>
    <col min="9" max="9" width="21.25" customWidth="1"/>
    <col min="10" max="10" width="15.625" customWidth="1"/>
    <col min="11" max="11" width="16.375" customWidth="1"/>
    <col min="12" max="12" width="13.625" customWidth="1"/>
    <col min="13" max="17" width="18.875" customWidth="1"/>
  </cols>
  <sheetData>
    <row r="1" spans="1:17" ht="15.75" customHeight="1">
      <c r="Q1" s="19" t="s">
        <v>46</v>
      </c>
    </row>
    <row r="2" spans="1:17" ht="28.5" customHeight="1">
      <c r="A2" s="159" t="s">
        <v>47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5" customHeight="1">
      <c r="A3" s="160" t="str">
        <f>"单位名称："&amp;"曲靖市归国华侨联合会"</f>
        <v>单位名称：曲靖市归国华侨联合会</v>
      </c>
      <c r="B3" s="161"/>
      <c r="C3" s="162"/>
      <c r="D3" s="163"/>
      <c r="E3" s="162"/>
      <c r="F3" s="163"/>
      <c r="G3" s="162"/>
      <c r="H3" s="163"/>
      <c r="I3" s="163"/>
      <c r="J3" s="163"/>
      <c r="K3" s="162"/>
      <c r="L3" s="163"/>
      <c r="M3" s="162"/>
      <c r="N3" s="162"/>
      <c r="O3" s="3"/>
      <c r="P3" s="3"/>
      <c r="Q3" s="116" t="s">
        <v>2</v>
      </c>
    </row>
    <row r="4" spans="1:17" ht="17.25" customHeight="1">
      <c r="A4" s="170" t="s">
        <v>48</v>
      </c>
      <c r="B4" s="171" t="s">
        <v>49</v>
      </c>
      <c r="C4" s="173" t="s">
        <v>30</v>
      </c>
      <c r="D4" s="164" t="s">
        <v>50</v>
      </c>
      <c r="E4" s="165"/>
      <c r="F4" s="164" t="s">
        <v>51</v>
      </c>
      <c r="G4" s="165"/>
      <c r="H4" s="174" t="s">
        <v>33</v>
      </c>
      <c r="I4" s="169" t="s">
        <v>34</v>
      </c>
      <c r="J4" s="171" t="s">
        <v>52</v>
      </c>
      <c r="K4" s="175" t="s">
        <v>35</v>
      </c>
      <c r="L4" s="164" t="s">
        <v>37</v>
      </c>
      <c r="M4" s="166"/>
      <c r="N4" s="166"/>
      <c r="O4" s="166"/>
      <c r="P4" s="166"/>
      <c r="Q4" s="167"/>
    </row>
    <row r="5" spans="1:17" ht="26.25" customHeight="1">
      <c r="A5" s="165"/>
      <c r="B5" s="172"/>
      <c r="C5" s="172"/>
      <c r="D5" s="100" t="s">
        <v>30</v>
      </c>
      <c r="E5" s="100" t="s">
        <v>53</v>
      </c>
      <c r="F5" s="100" t="s">
        <v>30</v>
      </c>
      <c r="G5" s="101" t="s">
        <v>53</v>
      </c>
      <c r="H5" s="172"/>
      <c r="I5" s="172"/>
      <c r="J5" s="172"/>
      <c r="K5" s="176"/>
      <c r="L5" s="100" t="s">
        <v>32</v>
      </c>
      <c r="M5" s="104" t="s">
        <v>54</v>
      </c>
      <c r="N5" s="104" t="s">
        <v>55</v>
      </c>
      <c r="O5" s="104" t="s">
        <v>56</v>
      </c>
      <c r="P5" s="104" t="s">
        <v>57</v>
      </c>
      <c r="Q5" s="104" t="s">
        <v>58</v>
      </c>
    </row>
    <row r="6" spans="1:17" ht="16.5" customHeight="1">
      <c r="A6" s="5">
        <v>1</v>
      </c>
      <c r="B6" s="100">
        <v>2</v>
      </c>
      <c r="C6" s="100">
        <v>3</v>
      </c>
      <c r="D6" s="100">
        <v>4</v>
      </c>
      <c r="E6" s="102">
        <v>5</v>
      </c>
      <c r="F6" s="103">
        <v>6</v>
      </c>
      <c r="G6" s="102">
        <v>7</v>
      </c>
      <c r="H6" s="103">
        <v>8</v>
      </c>
      <c r="I6" s="102">
        <v>9</v>
      </c>
      <c r="J6" s="102">
        <v>10</v>
      </c>
      <c r="K6" s="102">
        <v>11</v>
      </c>
      <c r="L6" s="102">
        <v>12</v>
      </c>
      <c r="M6" s="105">
        <v>13</v>
      </c>
      <c r="N6" s="106">
        <v>14</v>
      </c>
      <c r="O6" s="106">
        <v>15</v>
      </c>
      <c r="P6" s="106">
        <v>16</v>
      </c>
      <c r="Q6" s="106">
        <v>17</v>
      </c>
    </row>
    <row r="7" spans="1:17" ht="19.5" customHeight="1">
      <c r="A7" s="8" t="s">
        <v>59</v>
      </c>
      <c r="B7" s="8" t="s">
        <v>60</v>
      </c>
      <c r="C7" s="10">
        <v>165.95843400000001</v>
      </c>
      <c r="D7" s="10">
        <v>137.95843400000001</v>
      </c>
      <c r="E7" s="10">
        <v>137.95843400000001</v>
      </c>
      <c r="F7" s="10">
        <v>28</v>
      </c>
      <c r="G7" s="10">
        <v>28</v>
      </c>
      <c r="H7" s="10">
        <v>165.95843400000001</v>
      </c>
      <c r="I7" s="10"/>
      <c r="J7" s="10"/>
      <c r="K7" s="10"/>
      <c r="L7" s="10"/>
      <c r="M7" s="10"/>
      <c r="N7" s="10"/>
      <c r="O7" s="10"/>
      <c r="P7" s="10"/>
      <c r="Q7" s="10"/>
    </row>
    <row r="8" spans="1:17" ht="19.5" customHeight="1">
      <c r="A8" s="76" t="s">
        <v>61</v>
      </c>
      <c r="B8" s="76" t="s">
        <v>62</v>
      </c>
      <c r="C8" s="10">
        <v>165.95843400000001</v>
      </c>
      <c r="D8" s="10">
        <v>137.95843400000001</v>
      </c>
      <c r="E8" s="10">
        <v>137.95843400000001</v>
      </c>
      <c r="F8" s="10">
        <v>28</v>
      </c>
      <c r="G8" s="10">
        <v>28</v>
      </c>
      <c r="H8" s="10">
        <v>165.95843400000001</v>
      </c>
      <c r="I8" s="10"/>
      <c r="J8" s="10"/>
      <c r="K8" s="10"/>
      <c r="L8" s="10"/>
      <c r="M8" s="10"/>
      <c r="N8" s="10"/>
      <c r="O8" s="10"/>
      <c r="P8" s="10"/>
      <c r="Q8" s="10"/>
    </row>
    <row r="9" spans="1:17" ht="19.5" customHeight="1">
      <c r="A9" s="77" t="s">
        <v>63</v>
      </c>
      <c r="B9" s="77" t="s">
        <v>64</v>
      </c>
      <c r="C9" s="10">
        <v>137.95843400000001</v>
      </c>
      <c r="D9" s="10">
        <v>137.95843400000001</v>
      </c>
      <c r="E9" s="10">
        <v>137.95843400000001</v>
      </c>
      <c r="F9" s="10"/>
      <c r="G9" s="10"/>
      <c r="H9" s="10">
        <v>137.95843400000001</v>
      </c>
      <c r="I9" s="10"/>
      <c r="J9" s="10"/>
      <c r="K9" s="10"/>
      <c r="L9" s="10"/>
      <c r="M9" s="10"/>
      <c r="N9" s="10"/>
      <c r="O9" s="10"/>
      <c r="P9" s="10"/>
      <c r="Q9" s="10"/>
    </row>
    <row r="10" spans="1:17" ht="19.5" customHeight="1">
      <c r="A10" s="77" t="s">
        <v>65</v>
      </c>
      <c r="B10" s="77" t="s">
        <v>66</v>
      </c>
      <c r="C10" s="10">
        <v>28</v>
      </c>
      <c r="D10" s="10"/>
      <c r="E10" s="10"/>
      <c r="F10" s="10">
        <v>28</v>
      </c>
      <c r="G10" s="10">
        <v>28</v>
      </c>
      <c r="H10" s="10">
        <v>28</v>
      </c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9.5" customHeight="1">
      <c r="A11" s="8" t="s">
        <v>67</v>
      </c>
      <c r="B11" s="8" t="s">
        <v>68</v>
      </c>
      <c r="C11" s="10">
        <v>17.309999999999999</v>
      </c>
      <c r="D11" s="10">
        <v>17.309999999999999</v>
      </c>
      <c r="E11" s="10">
        <v>17.309999999999999</v>
      </c>
      <c r="F11" s="10"/>
      <c r="G11" s="10"/>
      <c r="H11" s="10">
        <v>17.309999999999999</v>
      </c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19.5" customHeight="1">
      <c r="A12" s="76" t="s">
        <v>69</v>
      </c>
      <c r="B12" s="76" t="s">
        <v>70</v>
      </c>
      <c r="C12" s="10">
        <v>17.309999999999999</v>
      </c>
      <c r="D12" s="10">
        <v>17.309999999999999</v>
      </c>
      <c r="E12" s="10">
        <v>17.309999999999999</v>
      </c>
      <c r="F12" s="10"/>
      <c r="G12" s="10"/>
      <c r="H12" s="10">
        <v>17.309999999999999</v>
      </c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19.5" customHeight="1">
      <c r="A13" s="77" t="s">
        <v>71</v>
      </c>
      <c r="B13" s="77" t="s">
        <v>72</v>
      </c>
      <c r="C13" s="10">
        <v>2.2999999999999998</v>
      </c>
      <c r="D13" s="10">
        <v>2.2999999999999998</v>
      </c>
      <c r="E13" s="10">
        <v>2.2999999999999998</v>
      </c>
      <c r="F13" s="10"/>
      <c r="G13" s="10"/>
      <c r="H13" s="10">
        <v>2.2999999999999998</v>
      </c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9.5" customHeight="1">
      <c r="A14" s="77" t="s">
        <v>73</v>
      </c>
      <c r="B14" s="77" t="s">
        <v>74</v>
      </c>
      <c r="C14" s="10">
        <v>15.008208</v>
      </c>
      <c r="D14" s="10">
        <v>15.008208</v>
      </c>
      <c r="E14" s="10">
        <v>15.008208</v>
      </c>
      <c r="F14" s="10"/>
      <c r="G14" s="10"/>
      <c r="H14" s="10">
        <v>15.008208</v>
      </c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19.5" customHeight="1">
      <c r="A15" s="8" t="s">
        <v>75</v>
      </c>
      <c r="B15" s="8" t="s">
        <v>76</v>
      </c>
      <c r="C15" s="10">
        <v>12.214274</v>
      </c>
      <c r="D15" s="10">
        <v>12.214274</v>
      </c>
      <c r="E15" s="10">
        <v>12.214274</v>
      </c>
      <c r="F15" s="10"/>
      <c r="G15" s="10"/>
      <c r="H15" s="10">
        <v>12.214274</v>
      </c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19.5" customHeight="1">
      <c r="A16" s="76" t="s">
        <v>77</v>
      </c>
      <c r="B16" s="76" t="s">
        <v>78</v>
      </c>
      <c r="C16" s="10">
        <v>12.214274</v>
      </c>
      <c r="D16" s="10">
        <v>12.214274</v>
      </c>
      <c r="E16" s="10">
        <v>12.214274</v>
      </c>
      <c r="F16" s="10"/>
      <c r="G16" s="10"/>
      <c r="H16" s="10">
        <v>12.214274</v>
      </c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19.5" customHeight="1">
      <c r="A17" s="77" t="s">
        <v>79</v>
      </c>
      <c r="B17" s="77" t="s">
        <v>80</v>
      </c>
      <c r="C17" s="10">
        <v>5.2699730000000002</v>
      </c>
      <c r="D17" s="10">
        <v>5.2699730000000002</v>
      </c>
      <c r="E17" s="10">
        <v>5.2699730000000002</v>
      </c>
      <c r="F17" s="10"/>
      <c r="G17" s="10"/>
      <c r="H17" s="10">
        <v>5.2699730000000002</v>
      </c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9.5" customHeight="1">
      <c r="A18" s="77" t="s">
        <v>81</v>
      </c>
      <c r="B18" s="77" t="s">
        <v>82</v>
      </c>
      <c r="C18" s="10">
        <v>5.9010049999999996</v>
      </c>
      <c r="D18" s="10">
        <v>5.9010049999999996</v>
      </c>
      <c r="E18" s="10">
        <v>5.9010049999999996</v>
      </c>
      <c r="F18" s="10"/>
      <c r="G18" s="10"/>
      <c r="H18" s="10">
        <v>5.9010049999999996</v>
      </c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19.5" customHeight="1">
      <c r="A19" s="77" t="s">
        <v>83</v>
      </c>
      <c r="B19" s="77" t="s">
        <v>84</v>
      </c>
      <c r="C19" s="10">
        <v>1.043296</v>
      </c>
      <c r="D19" s="10">
        <v>1.043296</v>
      </c>
      <c r="E19" s="10">
        <v>1.043296</v>
      </c>
      <c r="F19" s="10"/>
      <c r="G19" s="10"/>
      <c r="H19" s="10">
        <v>1.043296</v>
      </c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9.5" customHeight="1">
      <c r="A20" s="8" t="s">
        <v>85</v>
      </c>
      <c r="B20" s="8" t="s">
        <v>86</v>
      </c>
      <c r="C20" s="10">
        <v>13.43</v>
      </c>
      <c r="D20" s="10">
        <v>13.43</v>
      </c>
      <c r="E20" s="10">
        <v>13.43</v>
      </c>
      <c r="F20" s="10"/>
      <c r="G20" s="10"/>
      <c r="H20" s="10">
        <v>13.43</v>
      </c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9.5" customHeight="1">
      <c r="A21" s="76" t="s">
        <v>87</v>
      </c>
      <c r="B21" s="76" t="s">
        <v>88</v>
      </c>
      <c r="C21" s="10">
        <v>13.43</v>
      </c>
      <c r="D21" s="10">
        <v>13.43</v>
      </c>
      <c r="E21" s="10">
        <v>13.43</v>
      </c>
      <c r="F21" s="10"/>
      <c r="G21" s="10"/>
      <c r="H21" s="10">
        <v>13.43</v>
      </c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9.5" customHeight="1">
      <c r="A22" s="77" t="s">
        <v>89</v>
      </c>
      <c r="B22" s="77" t="s">
        <v>90</v>
      </c>
      <c r="C22" s="10">
        <v>13.43</v>
      </c>
      <c r="D22" s="10">
        <v>13.43</v>
      </c>
      <c r="E22" s="10">
        <v>13.43</v>
      </c>
      <c r="F22" s="10"/>
      <c r="G22" s="10"/>
      <c r="H22" s="10">
        <v>13.43</v>
      </c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7.25" customHeight="1">
      <c r="A23" s="168" t="s">
        <v>91</v>
      </c>
      <c r="B23" s="169" t="s">
        <v>91</v>
      </c>
      <c r="C23" s="10">
        <v>208.907196</v>
      </c>
      <c r="D23" s="10">
        <v>180.907196</v>
      </c>
      <c r="E23" s="10">
        <v>180.907196</v>
      </c>
      <c r="F23" s="10">
        <v>28</v>
      </c>
      <c r="G23" s="10">
        <v>28</v>
      </c>
      <c r="H23" s="10">
        <v>208.907196</v>
      </c>
      <c r="I23" s="10"/>
      <c r="J23" s="10"/>
      <c r="K23" s="10"/>
      <c r="L23" s="10"/>
      <c r="M23" s="10"/>
      <c r="N23" s="10"/>
      <c r="O23" s="10"/>
      <c r="P23" s="10"/>
      <c r="Q23" s="10"/>
    </row>
  </sheetData>
  <mergeCells count="13">
    <mergeCell ref="A23:B23"/>
    <mergeCell ref="A4:A5"/>
    <mergeCell ref="B4:B5"/>
    <mergeCell ref="C4:C5"/>
    <mergeCell ref="H4:H5"/>
    <mergeCell ref="A2:Q2"/>
    <mergeCell ref="A3:N3"/>
    <mergeCell ref="D4:E4"/>
    <mergeCell ref="F4:G4"/>
    <mergeCell ref="L4:Q4"/>
    <mergeCell ref="I4:I5"/>
    <mergeCell ref="J4:J5"/>
    <mergeCell ref="K4:K5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2"/>
  <sheetViews>
    <sheetView workbookViewId="0">
      <selection activeCell="D32" sqref="D32"/>
    </sheetView>
  </sheetViews>
  <sheetFormatPr defaultColWidth="9.125" defaultRowHeight="14.25" customHeight="1"/>
  <cols>
    <col min="1" max="1" width="49.25" customWidth="1"/>
    <col min="2" max="2" width="38.875" customWidth="1"/>
    <col min="3" max="3" width="52.75" customWidth="1"/>
    <col min="4" max="4" width="36.375" customWidth="1"/>
  </cols>
  <sheetData>
    <row r="1" spans="1:4" ht="14.25" customHeight="1">
      <c r="A1" s="93"/>
      <c r="C1" s="99"/>
      <c r="D1" s="70" t="s">
        <v>92</v>
      </c>
    </row>
    <row r="2" spans="1:4" ht="31.5" customHeight="1">
      <c r="A2" s="177" t="s">
        <v>93</v>
      </c>
      <c r="B2" s="178"/>
      <c r="C2" s="179"/>
      <c r="D2" s="178"/>
    </row>
    <row r="3" spans="1:4" ht="17.25" customHeight="1">
      <c r="A3" s="180" t="str">
        <f>"单位名称："&amp;"曲靖市归国华侨联合会"</f>
        <v>单位名称：曲靖市归国华侨联合会</v>
      </c>
      <c r="B3" s="181"/>
      <c r="C3" s="99"/>
      <c r="D3" s="117" t="s">
        <v>2</v>
      </c>
    </row>
    <row r="4" spans="1:4" ht="19.5" customHeight="1">
      <c r="A4" s="165" t="s">
        <v>3</v>
      </c>
      <c r="B4" s="165"/>
      <c r="C4" s="182" t="s">
        <v>4</v>
      </c>
      <c r="D4" s="183"/>
    </row>
    <row r="5" spans="1:4" ht="21.75" customHeight="1">
      <c r="A5" s="165" t="s">
        <v>5</v>
      </c>
      <c r="B5" s="184" t="s">
        <v>6</v>
      </c>
      <c r="C5" s="186" t="s">
        <v>94</v>
      </c>
      <c r="D5" s="184" t="s">
        <v>6</v>
      </c>
    </row>
    <row r="6" spans="1:4" ht="17.25" customHeight="1">
      <c r="A6" s="165"/>
      <c r="B6" s="185"/>
      <c r="C6" s="186"/>
      <c r="D6" s="185"/>
    </row>
    <row r="7" spans="1:4" ht="17.25" customHeight="1">
      <c r="A7" s="8" t="s">
        <v>95</v>
      </c>
      <c r="B7" s="10">
        <v>208.907196</v>
      </c>
      <c r="C7" s="8" t="s">
        <v>96</v>
      </c>
      <c r="D7" s="10">
        <v>208.907196</v>
      </c>
    </row>
    <row r="8" spans="1:4" ht="17.25" customHeight="1">
      <c r="A8" s="8" t="s">
        <v>97</v>
      </c>
      <c r="B8" s="10">
        <v>208.907196</v>
      </c>
      <c r="C8" s="8" t="str">
        <f>"(一)"&amp;"一般公共服务支出"</f>
        <v>(一)一般公共服务支出</v>
      </c>
      <c r="D8" s="10">
        <v>165.95843400000001</v>
      </c>
    </row>
    <row r="9" spans="1:4" ht="17.25" customHeight="1">
      <c r="A9" s="8" t="s">
        <v>98</v>
      </c>
      <c r="B9" s="10"/>
      <c r="C9" s="8" t="s">
        <v>99</v>
      </c>
      <c r="D9" s="10"/>
    </row>
    <row r="10" spans="1:4" ht="17.25" customHeight="1">
      <c r="A10" s="8" t="s">
        <v>100</v>
      </c>
      <c r="B10" s="10"/>
      <c r="C10" s="8" t="s">
        <v>101</v>
      </c>
      <c r="D10" s="10"/>
    </row>
    <row r="11" spans="1:4" ht="17.25" customHeight="1">
      <c r="A11" s="8" t="s">
        <v>102</v>
      </c>
      <c r="B11" s="10"/>
      <c r="C11" s="8" t="s">
        <v>103</v>
      </c>
      <c r="D11" s="10"/>
    </row>
    <row r="12" spans="1:4" ht="17.25" customHeight="1">
      <c r="A12" s="8" t="s">
        <v>97</v>
      </c>
      <c r="B12" s="10"/>
      <c r="C12" s="8" t="s">
        <v>104</v>
      </c>
      <c r="D12" s="10"/>
    </row>
    <row r="13" spans="1:4" ht="17.25" customHeight="1">
      <c r="A13" s="8" t="s">
        <v>98</v>
      </c>
      <c r="B13" s="10"/>
      <c r="C13" s="8" t="s">
        <v>105</v>
      </c>
      <c r="D13" s="10"/>
    </row>
    <row r="14" spans="1:4" ht="17.25" customHeight="1">
      <c r="A14" s="8" t="s">
        <v>100</v>
      </c>
      <c r="B14" s="10"/>
      <c r="C14" s="8" t="s">
        <v>106</v>
      </c>
      <c r="D14" s="10"/>
    </row>
    <row r="15" spans="1:4" ht="17.25" customHeight="1">
      <c r="A15" s="8"/>
      <c r="B15" s="10"/>
      <c r="C15" s="8" t="s">
        <v>107</v>
      </c>
      <c r="D15" s="10">
        <v>17.309999999999999</v>
      </c>
    </row>
    <row r="16" spans="1:4" ht="17.25" customHeight="1">
      <c r="A16" s="8"/>
      <c r="B16" s="10"/>
      <c r="C16" s="8" t="s">
        <v>108</v>
      </c>
      <c r="D16" s="10">
        <v>12.21</v>
      </c>
    </row>
    <row r="17" spans="1:4" ht="17.25" customHeight="1">
      <c r="A17" s="8"/>
      <c r="B17" s="10"/>
      <c r="C17" s="8" t="s">
        <v>109</v>
      </c>
      <c r="D17" s="10"/>
    </row>
    <row r="18" spans="1:4" ht="17.25" customHeight="1">
      <c r="A18" s="8"/>
      <c r="B18" s="10"/>
      <c r="C18" s="8" t="s">
        <v>110</v>
      </c>
      <c r="D18" s="10"/>
    </row>
    <row r="19" spans="1:4" ht="17.25" customHeight="1">
      <c r="A19" s="8"/>
      <c r="B19" s="10"/>
      <c r="C19" s="8" t="s">
        <v>111</v>
      </c>
      <c r="D19" s="10"/>
    </row>
    <row r="20" spans="1:4" ht="17.25" customHeight="1">
      <c r="A20" s="8"/>
      <c r="B20" s="10"/>
      <c r="C20" s="8" t="s">
        <v>112</v>
      </c>
      <c r="D20" s="10"/>
    </row>
    <row r="21" spans="1:4" ht="17.25" customHeight="1">
      <c r="A21" s="8"/>
      <c r="B21" s="10"/>
      <c r="C21" s="8" t="s">
        <v>113</v>
      </c>
      <c r="D21" s="10"/>
    </row>
    <row r="22" spans="1:4" ht="17.25" customHeight="1">
      <c r="A22" s="8"/>
      <c r="B22" s="10"/>
      <c r="C22" s="8" t="s">
        <v>114</v>
      </c>
      <c r="D22" s="10"/>
    </row>
    <row r="23" spans="1:4" ht="17.25" customHeight="1">
      <c r="A23" s="8"/>
      <c r="B23" s="10"/>
      <c r="C23" s="8" t="s">
        <v>115</v>
      </c>
      <c r="D23" s="10"/>
    </row>
    <row r="24" spans="1:4" ht="17.25" customHeight="1">
      <c r="A24" s="8"/>
      <c r="B24" s="10"/>
      <c r="C24" s="8" t="s">
        <v>116</v>
      </c>
      <c r="D24" s="10"/>
    </row>
    <row r="25" spans="1:4" ht="17.25" customHeight="1">
      <c r="A25" s="8"/>
      <c r="B25" s="10"/>
      <c r="C25" s="8" t="s">
        <v>117</v>
      </c>
      <c r="D25" s="10"/>
    </row>
    <row r="26" spans="1:4" ht="17.25" customHeight="1">
      <c r="A26" s="8"/>
      <c r="B26" s="10"/>
      <c r="C26" s="8" t="s">
        <v>118</v>
      </c>
      <c r="D26" s="10">
        <v>13.43</v>
      </c>
    </row>
    <row r="27" spans="1:4" ht="17.25" customHeight="1">
      <c r="A27" s="8"/>
      <c r="B27" s="10"/>
      <c r="C27" s="8" t="s">
        <v>119</v>
      </c>
      <c r="D27" s="10"/>
    </row>
    <row r="28" spans="1:4" ht="17.25" customHeight="1">
      <c r="A28" s="8"/>
      <c r="B28" s="10"/>
      <c r="C28" s="8" t="s">
        <v>120</v>
      </c>
      <c r="D28" s="10"/>
    </row>
    <row r="29" spans="1:4" ht="17.25" customHeight="1">
      <c r="A29" s="8"/>
      <c r="B29" s="10"/>
      <c r="C29" s="8" t="s">
        <v>121</v>
      </c>
      <c r="D29" s="10"/>
    </row>
    <row r="30" spans="1:4" ht="17.25" customHeight="1">
      <c r="A30" s="8"/>
      <c r="B30" s="10"/>
      <c r="C30" s="8" t="s">
        <v>122</v>
      </c>
      <c r="D30" s="10"/>
    </row>
    <row r="31" spans="1:4" ht="14.25" customHeight="1">
      <c r="A31" s="8"/>
      <c r="B31" s="10"/>
      <c r="C31" s="8" t="s">
        <v>123</v>
      </c>
      <c r="D31" s="10"/>
    </row>
    <row r="32" spans="1:4" ht="17.25" customHeight="1">
      <c r="A32" s="50" t="s">
        <v>124</v>
      </c>
      <c r="B32" s="10">
        <v>208.907196</v>
      </c>
      <c r="C32" s="50" t="s">
        <v>24</v>
      </c>
      <c r="D32" s="10">
        <v>208.91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3"/>
  <sheetViews>
    <sheetView workbookViewId="0">
      <selection activeCell="G32" sqref="G32"/>
    </sheetView>
  </sheetViews>
  <sheetFormatPr defaultColWidth="9.125" defaultRowHeight="14.25" customHeight="1"/>
  <cols>
    <col min="1" max="1" width="20.125" customWidth="1"/>
    <col min="2" max="2" width="44" customWidth="1"/>
    <col min="3" max="3" width="24.25" customWidth="1"/>
    <col min="4" max="4" width="16.625" customWidth="1"/>
    <col min="5" max="7" width="24.25" customWidth="1"/>
  </cols>
  <sheetData>
    <row r="1" spans="1:7" ht="14.25" customHeight="1">
      <c r="D1" s="97"/>
      <c r="F1" s="26"/>
      <c r="G1" s="19" t="s">
        <v>125</v>
      </c>
    </row>
    <row r="2" spans="1:7" ht="39" customHeight="1">
      <c r="A2" s="187" t="s">
        <v>126</v>
      </c>
      <c r="B2" s="187"/>
      <c r="C2" s="187"/>
      <c r="D2" s="187"/>
      <c r="E2" s="187"/>
      <c r="F2" s="187"/>
      <c r="G2" s="187"/>
    </row>
    <row r="3" spans="1:7" ht="18" customHeight="1">
      <c r="A3" s="188" t="str">
        <f>"单位名称："&amp;"曲靖市归国华侨联合会"</f>
        <v>单位名称：曲靖市归国华侨联合会</v>
      </c>
      <c r="B3" s="189"/>
      <c r="C3" s="189"/>
      <c r="D3" s="189"/>
      <c r="E3" s="189"/>
      <c r="F3" s="54"/>
      <c r="G3" s="117" t="s">
        <v>2</v>
      </c>
    </row>
    <row r="4" spans="1:7" ht="20.25" customHeight="1">
      <c r="A4" s="190" t="s">
        <v>127</v>
      </c>
      <c r="B4" s="191"/>
      <c r="C4" s="195" t="s">
        <v>30</v>
      </c>
      <c r="D4" s="192" t="s">
        <v>50</v>
      </c>
      <c r="E4" s="165"/>
      <c r="F4" s="165"/>
      <c r="G4" s="165" t="s">
        <v>51</v>
      </c>
    </row>
    <row r="5" spans="1:7" ht="20.25" customHeight="1">
      <c r="A5" s="98" t="s">
        <v>48</v>
      </c>
      <c r="B5" s="98" t="s">
        <v>49</v>
      </c>
      <c r="C5" s="165"/>
      <c r="D5" s="31" t="s">
        <v>32</v>
      </c>
      <c r="E5" s="31" t="s">
        <v>128</v>
      </c>
      <c r="F5" s="31" t="s">
        <v>129</v>
      </c>
      <c r="G5" s="165"/>
    </row>
    <row r="6" spans="1:7" ht="13.5" customHeight="1">
      <c r="A6" s="98" t="s">
        <v>130</v>
      </c>
      <c r="B6" s="98" t="s">
        <v>131</v>
      </c>
      <c r="C6" s="98" t="s">
        <v>132</v>
      </c>
      <c r="D6" s="56" t="s">
        <v>133</v>
      </c>
      <c r="E6" s="56" t="s">
        <v>134</v>
      </c>
      <c r="F6" s="56" t="s">
        <v>135</v>
      </c>
      <c r="G6" s="35">
        <v>7</v>
      </c>
    </row>
    <row r="7" spans="1:7" ht="18" customHeight="1">
      <c r="A7" s="8" t="s">
        <v>59</v>
      </c>
      <c r="B7" s="8" t="s">
        <v>60</v>
      </c>
      <c r="C7" s="10">
        <v>165.95843400000001</v>
      </c>
      <c r="D7" s="10">
        <v>137.95843400000001</v>
      </c>
      <c r="E7" s="10">
        <v>115.91622</v>
      </c>
      <c r="F7" s="10">
        <v>22.042214000000001</v>
      </c>
      <c r="G7" s="10">
        <v>28</v>
      </c>
    </row>
    <row r="8" spans="1:7" ht="18" customHeight="1">
      <c r="A8" s="76" t="s">
        <v>61</v>
      </c>
      <c r="B8" s="76" t="s">
        <v>62</v>
      </c>
      <c r="C8" s="10">
        <v>165.95843400000001</v>
      </c>
      <c r="D8" s="10">
        <v>137.95843400000001</v>
      </c>
      <c r="E8" s="10">
        <v>115.91622</v>
      </c>
      <c r="F8" s="10">
        <v>22.042214000000001</v>
      </c>
      <c r="G8" s="10">
        <v>28</v>
      </c>
    </row>
    <row r="9" spans="1:7" ht="18" customHeight="1">
      <c r="A9" s="77" t="s">
        <v>63</v>
      </c>
      <c r="B9" s="77" t="s">
        <v>64</v>
      </c>
      <c r="C9" s="10">
        <v>137.95843400000001</v>
      </c>
      <c r="D9" s="10">
        <v>137.95843400000001</v>
      </c>
      <c r="E9" s="10">
        <v>115.91622</v>
      </c>
      <c r="F9" s="10">
        <v>22.042214000000001</v>
      </c>
      <c r="G9" s="10"/>
    </row>
    <row r="10" spans="1:7" ht="18" customHeight="1">
      <c r="A10" s="77" t="s">
        <v>65</v>
      </c>
      <c r="B10" s="77" t="s">
        <v>66</v>
      </c>
      <c r="C10" s="10">
        <v>28</v>
      </c>
      <c r="D10" s="10"/>
      <c r="E10" s="10"/>
      <c r="F10" s="10"/>
      <c r="G10" s="10">
        <v>28</v>
      </c>
    </row>
    <row r="11" spans="1:7" ht="18" customHeight="1">
      <c r="A11" s="8" t="s">
        <v>67</v>
      </c>
      <c r="B11" s="8" t="s">
        <v>68</v>
      </c>
      <c r="C11" s="10">
        <v>17.309999999999999</v>
      </c>
      <c r="D11" s="10">
        <v>17.309999999999999</v>
      </c>
      <c r="E11" s="10">
        <v>15.008208</v>
      </c>
      <c r="F11" s="10">
        <v>2.2999999999999998</v>
      </c>
      <c r="G11" s="10"/>
    </row>
    <row r="12" spans="1:7" ht="18" customHeight="1">
      <c r="A12" s="76" t="s">
        <v>69</v>
      </c>
      <c r="B12" s="76" t="s">
        <v>70</v>
      </c>
      <c r="C12" s="10">
        <v>17.309999999999999</v>
      </c>
      <c r="D12" s="10">
        <v>17.309999999999999</v>
      </c>
      <c r="E12" s="10">
        <v>15.008208</v>
      </c>
      <c r="F12" s="10">
        <v>2.2999999999999998</v>
      </c>
      <c r="G12" s="10"/>
    </row>
    <row r="13" spans="1:7" ht="18" customHeight="1">
      <c r="A13" s="77" t="s">
        <v>71</v>
      </c>
      <c r="B13" s="77" t="s">
        <v>72</v>
      </c>
      <c r="C13" s="10">
        <v>2.2999999999999998</v>
      </c>
      <c r="D13" s="10">
        <v>2.2999999999999998</v>
      </c>
      <c r="E13" s="10"/>
      <c r="F13" s="10">
        <v>2.2999999999999998</v>
      </c>
      <c r="G13" s="10"/>
    </row>
    <row r="14" spans="1:7" ht="18" customHeight="1">
      <c r="A14" s="77" t="s">
        <v>73</v>
      </c>
      <c r="B14" s="77" t="s">
        <v>74</v>
      </c>
      <c r="C14" s="10">
        <v>15.008208</v>
      </c>
      <c r="D14" s="10">
        <v>15.008208</v>
      </c>
      <c r="E14" s="10">
        <v>15.008208</v>
      </c>
      <c r="F14" s="10"/>
      <c r="G14" s="10"/>
    </row>
    <row r="15" spans="1:7" ht="18" customHeight="1">
      <c r="A15" s="8" t="s">
        <v>75</v>
      </c>
      <c r="B15" s="8" t="s">
        <v>76</v>
      </c>
      <c r="C15" s="10">
        <v>12.214274</v>
      </c>
      <c r="D15" s="10">
        <v>12.214274</v>
      </c>
      <c r="E15" s="10">
        <v>12.214274</v>
      </c>
      <c r="F15" s="10"/>
      <c r="G15" s="10"/>
    </row>
    <row r="16" spans="1:7" ht="18" customHeight="1">
      <c r="A16" s="76" t="s">
        <v>77</v>
      </c>
      <c r="B16" s="76" t="s">
        <v>78</v>
      </c>
      <c r="C16" s="10">
        <v>12.214274</v>
      </c>
      <c r="D16" s="10">
        <v>12.214274</v>
      </c>
      <c r="E16" s="10">
        <v>12.214274</v>
      </c>
      <c r="F16" s="10"/>
      <c r="G16" s="10"/>
    </row>
    <row r="17" spans="1:7" ht="18" customHeight="1">
      <c r="A17" s="77" t="s">
        <v>79</v>
      </c>
      <c r="B17" s="77" t="s">
        <v>80</v>
      </c>
      <c r="C17" s="10">
        <v>5.2699730000000002</v>
      </c>
      <c r="D17" s="10">
        <v>5.2699730000000002</v>
      </c>
      <c r="E17" s="10">
        <v>5.2699730000000002</v>
      </c>
      <c r="F17" s="10"/>
      <c r="G17" s="10"/>
    </row>
    <row r="18" spans="1:7" ht="18" customHeight="1">
      <c r="A18" s="77" t="s">
        <v>81</v>
      </c>
      <c r="B18" s="77" t="s">
        <v>82</v>
      </c>
      <c r="C18" s="10">
        <v>5.9010049999999996</v>
      </c>
      <c r="D18" s="10">
        <v>5.9010049999999996</v>
      </c>
      <c r="E18" s="10">
        <v>5.9010049999999996</v>
      </c>
      <c r="F18" s="10"/>
      <c r="G18" s="10"/>
    </row>
    <row r="19" spans="1:7" ht="18" customHeight="1">
      <c r="A19" s="77" t="s">
        <v>83</v>
      </c>
      <c r="B19" s="77" t="s">
        <v>84</v>
      </c>
      <c r="C19" s="10">
        <v>1.043296</v>
      </c>
      <c r="D19" s="10">
        <v>1.043296</v>
      </c>
      <c r="E19" s="10">
        <v>1.043296</v>
      </c>
      <c r="F19" s="10"/>
      <c r="G19" s="10"/>
    </row>
    <row r="20" spans="1:7" ht="18" customHeight="1">
      <c r="A20" s="8" t="s">
        <v>85</v>
      </c>
      <c r="B20" s="8" t="s">
        <v>86</v>
      </c>
      <c r="C20" s="10">
        <v>13.43</v>
      </c>
      <c r="D20" s="10">
        <v>13.43</v>
      </c>
      <c r="E20" s="10">
        <v>13.43</v>
      </c>
      <c r="F20" s="10"/>
      <c r="G20" s="10"/>
    </row>
    <row r="21" spans="1:7" ht="18" customHeight="1">
      <c r="A21" s="76" t="s">
        <v>87</v>
      </c>
      <c r="B21" s="76" t="s">
        <v>88</v>
      </c>
      <c r="C21" s="10">
        <v>13.43</v>
      </c>
      <c r="D21" s="10">
        <v>13.43</v>
      </c>
      <c r="E21" s="10">
        <v>13.43</v>
      </c>
      <c r="F21" s="10"/>
      <c r="G21" s="10"/>
    </row>
    <row r="22" spans="1:7" ht="18" customHeight="1">
      <c r="A22" s="77" t="s">
        <v>89</v>
      </c>
      <c r="B22" s="77" t="s">
        <v>90</v>
      </c>
      <c r="C22" s="10">
        <v>13.43</v>
      </c>
      <c r="D22" s="10">
        <v>13.43</v>
      </c>
      <c r="E22" s="10">
        <v>13.43</v>
      </c>
      <c r="F22" s="10"/>
      <c r="G22" s="10"/>
    </row>
    <row r="23" spans="1:7" ht="18" customHeight="1">
      <c r="A23" s="193" t="s">
        <v>91</v>
      </c>
      <c r="B23" s="194" t="s">
        <v>91</v>
      </c>
      <c r="C23" s="10">
        <v>208.907196</v>
      </c>
      <c r="D23" s="10">
        <v>180.907196</v>
      </c>
      <c r="E23" s="10">
        <v>156.570458</v>
      </c>
      <c r="F23" s="10">
        <v>24.336738</v>
      </c>
      <c r="G23" s="10">
        <v>28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Z38"/>
  <sheetViews>
    <sheetView showGridLines="0" workbookViewId="0">
      <selection activeCell="R48" sqref="R48"/>
    </sheetView>
  </sheetViews>
  <sheetFormatPr defaultColWidth="9.125" defaultRowHeight="14.25" customHeight="1"/>
  <cols>
    <col min="1" max="1" width="5.875" customWidth="1"/>
    <col min="2" max="2" width="7.125" customWidth="1"/>
    <col min="3" max="3" width="44" customWidth="1"/>
    <col min="4" max="4" width="29.625" customWidth="1"/>
    <col min="5" max="13" width="19.375" customWidth="1"/>
    <col min="14" max="14" width="7.625" customWidth="1"/>
    <col min="15" max="15" width="6.25" customWidth="1"/>
    <col min="16" max="16" width="44" customWidth="1"/>
    <col min="17" max="17" width="21.75" customWidth="1"/>
    <col min="18" max="26" width="18.875" customWidth="1"/>
  </cols>
  <sheetData>
    <row r="1" spans="1:26" ht="12" customHeight="1">
      <c r="A1" s="83"/>
      <c r="D1" s="27"/>
      <c r="K1" s="27"/>
      <c r="L1" s="27"/>
      <c r="M1" s="27"/>
      <c r="Q1" s="27"/>
      <c r="W1" s="26"/>
      <c r="X1" s="26"/>
      <c r="Y1" s="26"/>
      <c r="Z1" s="25" t="s">
        <v>136</v>
      </c>
    </row>
    <row r="2" spans="1:26" ht="39" customHeight="1">
      <c r="A2" s="196" t="s">
        <v>137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8"/>
    </row>
    <row r="3" spans="1:26" ht="19.5" customHeight="1">
      <c r="A3" s="199" t="str">
        <f>"单位名称："&amp;"曲靖市归国华侨联合会"</f>
        <v>单位名称：曲靖市归国华侨联合会</v>
      </c>
      <c r="B3" s="189"/>
      <c r="C3" s="189"/>
      <c r="D3" s="27"/>
      <c r="K3" s="27"/>
      <c r="L3" s="27"/>
      <c r="M3" s="27"/>
      <c r="Q3" s="27"/>
      <c r="W3" s="54"/>
      <c r="X3" s="54"/>
      <c r="Y3" s="54"/>
      <c r="Z3" s="54" t="s">
        <v>2</v>
      </c>
    </row>
    <row r="4" spans="1:26" ht="19.5" customHeight="1">
      <c r="A4" s="183" t="s">
        <v>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 t="s">
        <v>4</v>
      </c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</row>
    <row r="5" spans="1:26" ht="21.75" customHeight="1">
      <c r="A5" s="200" t="s">
        <v>138</v>
      </c>
      <c r="B5" s="201"/>
      <c r="C5" s="200"/>
      <c r="D5" s="183" t="s">
        <v>30</v>
      </c>
      <c r="E5" s="183" t="s">
        <v>33</v>
      </c>
      <c r="F5" s="183"/>
      <c r="G5" s="183"/>
      <c r="H5" s="183" t="s">
        <v>34</v>
      </c>
      <c r="I5" s="183"/>
      <c r="J5" s="183"/>
      <c r="K5" s="183" t="s">
        <v>35</v>
      </c>
      <c r="L5" s="183"/>
      <c r="M5" s="183"/>
      <c r="N5" s="200" t="s">
        <v>139</v>
      </c>
      <c r="O5" s="201"/>
      <c r="P5" s="200"/>
      <c r="Q5" s="183" t="s">
        <v>30</v>
      </c>
      <c r="R5" s="202" t="s">
        <v>33</v>
      </c>
      <c r="S5" s="203"/>
      <c r="T5" s="204"/>
      <c r="U5" s="202" t="s">
        <v>34</v>
      </c>
      <c r="V5" s="203"/>
      <c r="W5" s="183"/>
      <c r="X5" s="183" t="s">
        <v>35</v>
      </c>
      <c r="Y5" s="183"/>
      <c r="Z5" s="204"/>
    </row>
    <row r="6" spans="1:26" ht="17.25" customHeight="1">
      <c r="A6" s="85" t="s">
        <v>140</v>
      </c>
      <c r="B6" s="85" t="s">
        <v>141</v>
      </c>
      <c r="C6" s="85" t="s">
        <v>49</v>
      </c>
      <c r="D6" s="183"/>
      <c r="E6" s="84" t="s">
        <v>32</v>
      </c>
      <c r="F6" s="84" t="s">
        <v>50</v>
      </c>
      <c r="G6" s="84" t="s">
        <v>51</v>
      </c>
      <c r="H6" s="84" t="s">
        <v>32</v>
      </c>
      <c r="I6" s="84" t="s">
        <v>50</v>
      </c>
      <c r="J6" s="84" t="s">
        <v>51</v>
      </c>
      <c r="K6" s="84" t="s">
        <v>32</v>
      </c>
      <c r="L6" s="84" t="s">
        <v>50</v>
      </c>
      <c r="M6" s="84" t="s">
        <v>51</v>
      </c>
      <c r="N6" s="85" t="s">
        <v>140</v>
      </c>
      <c r="O6" s="85" t="s">
        <v>141</v>
      </c>
      <c r="P6" s="85" t="s">
        <v>49</v>
      </c>
      <c r="Q6" s="183"/>
      <c r="R6" s="84" t="s">
        <v>32</v>
      </c>
      <c r="S6" s="84" t="s">
        <v>50</v>
      </c>
      <c r="T6" s="84" t="s">
        <v>51</v>
      </c>
      <c r="U6" s="84" t="s">
        <v>32</v>
      </c>
      <c r="V6" s="84" t="s">
        <v>50</v>
      </c>
      <c r="W6" s="84" t="s">
        <v>51</v>
      </c>
      <c r="X6" s="84" t="s">
        <v>32</v>
      </c>
      <c r="Y6" s="84" t="s">
        <v>50</v>
      </c>
      <c r="Z6" s="94" t="s">
        <v>51</v>
      </c>
    </row>
    <row r="7" spans="1:26" ht="14.25" customHeight="1">
      <c r="A7" s="86" t="s">
        <v>130</v>
      </c>
      <c r="B7" s="86" t="s">
        <v>131</v>
      </c>
      <c r="C7" s="86" t="s">
        <v>132</v>
      </c>
      <c r="D7" s="86" t="s">
        <v>133</v>
      </c>
      <c r="E7" s="87" t="s">
        <v>134</v>
      </c>
      <c r="F7" s="87" t="s">
        <v>135</v>
      </c>
      <c r="G7" s="87" t="s">
        <v>142</v>
      </c>
      <c r="H7" s="87" t="s">
        <v>143</v>
      </c>
      <c r="I7" s="87" t="s">
        <v>144</v>
      </c>
      <c r="J7" s="87" t="s">
        <v>145</v>
      </c>
      <c r="K7" s="87" t="s">
        <v>146</v>
      </c>
      <c r="L7" s="87" t="s">
        <v>147</v>
      </c>
      <c r="M7" s="87" t="s">
        <v>148</v>
      </c>
      <c r="N7" s="87" t="s">
        <v>149</v>
      </c>
      <c r="O7" s="87" t="s">
        <v>150</v>
      </c>
      <c r="P7" s="87" t="s">
        <v>151</v>
      </c>
      <c r="Q7" s="87" t="s">
        <v>152</v>
      </c>
      <c r="R7" s="87" t="s">
        <v>153</v>
      </c>
      <c r="S7" s="87" t="s">
        <v>154</v>
      </c>
      <c r="T7" s="87" t="s">
        <v>155</v>
      </c>
      <c r="U7" s="87" t="s">
        <v>156</v>
      </c>
      <c r="V7" s="87" t="s">
        <v>157</v>
      </c>
      <c r="W7" s="87" t="s">
        <v>158</v>
      </c>
      <c r="X7" s="87" t="s">
        <v>159</v>
      </c>
      <c r="Y7" s="95">
        <v>25</v>
      </c>
      <c r="Z7" s="96">
        <v>26</v>
      </c>
    </row>
    <row r="8" spans="1:26" ht="17.25" customHeight="1">
      <c r="A8" s="88" t="s">
        <v>160</v>
      </c>
      <c r="B8" s="88"/>
      <c r="C8" s="88" t="s">
        <v>161</v>
      </c>
      <c r="D8" s="10">
        <v>156.570458</v>
      </c>
      <c r="E8" s="10">
        <v>156.570458</v>
      </c>
      <c r="F8" s="10">
        <v>156.570458</v>
      </c>
      <c r="G8" s="10"/>
      <c r="H8" s="10"/>
      <c r="I8" s="10"/>
      <c r="J8" s="10"/>
      <c r="K8" s="10"/>
      <c r="L8" s="10"/>
      <c r="M8" s="10"/>
      <c r="N8" s="8" t="s">
        <v>162</v>
      </c>
      <c r="O8" s="8"/>
      <c r="P8" s="90" t="s">
        <v>163</v>
      </c>
      <c r="Q8" s="10">
        <v>156.570458</v>
      </c>
      <c r="R8" s="10">
        <v>156.570458</v>
      </c>
      <c r="S8" s="10">
        <v>156.570458</v>
      </c>
      <c r="T8" s="10"/>
      <c r="U8" s="10"/>
      <c r="V8" s="10"/>
      <c r="W8" s="10"/>
      <c r="X8" s="10"/>
      <c r="Y8" s="10"/>
      <c r="Z8" s="10"/>
    </row>
    <row r="9" spans="1:26" ht="17.25" customHeight="1">
      <c r="A9" s="89"/>
      <c r="B9" s="89" t="s">
        <v>164</v>
      </c>
      <c r="C9" s="89" t="s">
        <v>165</v>
      </c>
      <c r="D9" s="10">
        <v>103.91622</v>
      </c>
      <c r="E9" s="10">
        <v>103.91622</v>
      </c>
      <c r="F9" s="10">
        <v>103.91622</v>
      </c>
      <c r="G9" s="10"/>
      <c r="H9" s="10"/>
      <c r="I9" s="10"/>
      <c r="J9" s="10"/>
      <c r="K9" s="10"/>
      <c r="L9" s="10"/>
      <c r="M9" s="10"/>
      <c r="N9" s="76"/>
      <c r="O9" s="76" t="s">
        <v>164</v>
      </c>
      <c r="P9" s="91" t="s">
        <v>166</v>
      </c>
      <c r="Q9" s="10">
        <v>38.156399999999998</v>
      </c>
      <c r="R9" s="10">
        <v>38.156399999999998</v>
      </c>
      <c r="S9" s="10">
        <v>38.156399999999998</v>
      </c>
      <c r="T9" s="10"/>
      <c r="U9" s="10"/>
      <c r="V9" s="10"/>
      <c r="W9" s="10"/>
      <c r="X9" s="10"/>
      <c r="Y9" s="10"/>
      <c r="Z9" s="10"/>
    </row>
    <row r="10" spans="1:26" ht="17.25" customHeight="1">
      <c r="A10" s="89"/>
      <c r="B10" s="89" t="s">
        <v>167</v>
      </c>
      <c r="C10" s="89" t="s">
        <v>168</v>
      </c>
      <c r="D10" s="10">
        <v>27.222481999999999</v>
      </c>
      <c r="E10" s="10">
        <v>27.222481999999999</v>
      </c>
      <c r="F10" s="10">
        <v>27.222481999999999</v>
      </c>
      <c r="G10" s="10"/>
      <c r="H10" s="10"/>
      <c r="I10" s="10"/>
      <c r="J10" s="10"/>
      <c r="K10" s="10"/>
      <c r="L10" s="10"/>
      <c r="M10" s="10"/>
      <c r="N10" s="76"/>
      <c r="O10" s="76" t="s">
        <v>167</v>
      </c>
      <c r="P10" s="91" t="s">
        <v>169</v>
      </c>
      <c r="Q10" s="10">
        <v>49.458120000000001</v>
      </c>
      <c r="R10" s="10">
        <v>49.458120000000001</v>
      </c>
      <c r="S10" s="10">
        <v>49.458120000000001</v>
      </c>
      <c r="T10" s="10"/>
      <c r="U10" s="10"/>
      <c r="V10" s="10"/>
      <c r="W10" s="10"/>
      <c r="X10" s="10"/>
      <c r="Y10" s="10"/>
      <c r="Z10" s="10"/>
    </row>
    <row r="11" spans="1:26" ht="17.25" customHeight="1">
      <c r="A11" s="89"/>
      <c r="B11" s="89" t="s">
        <v>170</v>
      </c>
      <c r="C11" s="89" t="s">
        <v>90</v>
      </c>
      <c r="D11" s="10">
        <v>13.431756</v>
      </c>
      <c r="E11" s="10">
        <v>13.431756</v>
      </c>
      <c r="F11" s="10">
        <v>13.431756</v>
      </c>
      <c r="G11" s="10"/>
      <c r="H11" s="10"/>
      <c r="I11" s="10"/>
      <c r="J11" s="10"/>
      <c r="K11" s="10"/>
      <c r="L11" s="10"/>
      <c r="M11" s="10"/>
      <c r="N11" s="76"/>
      <c r="O11" s="76" t="s">
        <v>170</v>
      </c>
      <c r="P11" s="91" t="s">
        <v>171</v>
      </c>
      <c r="Q11" s="10">
        <v>16.3017</v>
      </c>
      <c r="R11" s="10">
        <v>16.3017</v>
      </c>
      <c r="S11" s="10">
        <v>16.3017</v>
      </c>
      <c r="T11" s="10"/>
      <c r="U11" s="10"/>
      <c r="V11" s="10"/>
      <c r="W11" s="10"/>
      <c r="X11" s="10"/>
      <c r="Y11" s="10"/>
      <c r="Z11" s="10"/>
    </row>
    <row r="12" spans="1:26" ht="17.25" customHeight="1">
      <c r="A12" s="89"/>
      <c r="B12" s="89" t="s">
        <v>172</v>
      </c>
      <c r="C12" s="89" t="s">
        <v>173</v>
      </c>
      <c r="D12" s="10">
        <v>12</v>
      </c>
      <c r="E12" s="10">
        <v>12</v>
      </c>
      <c r="F12" s="10">
        <v>12</v>
      </c>
      <c r="G12" s="10"/>
      <c r="H12" s="10"/>
      <c r="I12" s="10"/>
      <c r="J12" s="10"/>
      <c r="K12" s="10"/>
      <c r="L12" s="10"/>
      <c r="M12" s="10"/>
      <c r="N12" s="76"/>
      <c r="O12" s="76" t="s">
        <v>174</v>
      </c>
      <c r="P12" s="91" t="s">
        <v>175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7.25" customHeight="1">
      <c r="A13" s="88" t="s">
        <v>176</v>
      </c>
      <c r="B13" s="88"/>
      <c r="C13" s="88" t="s">
        <v>177</v>
      </c>
      <c r="D13" s="10">
        <v>50.336737999999997</v>
      </c>
      <c r="E13" s="10">
        <v>50.336737999999997</v>
      </c>
      <c r="F13" s="10">
        <v>24.336738</v>
      </c>
      <c r="G13" s="10">
        <v>26</v>
      </c>
      <c r="H13" s="10"/>
      <c r="I13" s="10"/>
      <c r="J13" s="10"/>
      <c r="K13" s="10"/>
      <c r="L13" s="10"/>
      <c r="M13" s="10"/>
      <c r="N13" s="76"/>
      <c r="O13" s="76" t="s">
        <v>178</v>
      </c>
      <c r="P13" s="91" t="s">
        <v>179</v>
      </c>
      <c r="Q13" s="10">
        <v>15.008208</v>
      </c>
      <c r="R13" s="10">
        <v>15.008208</v>
      </c>
      <c r="S13" s="10">
        <v>15.008208</v>
      </c>
      <c r="T13" s="10"/>
      <c r="U13" s="10"/>
      <c r="V13" s="10"/>
      <c r="W13" s="10"/>
      <c r="X13" s="10"/>
      <c r="Y13" s="10"/>
      <c r="Z13" s="10"/>
    </row>
    <row r="14" spans="1:26" ht="17.25" customHeight="1">
      <c r="A14" s="89"/>
      <c r="B14" s="89" t="s">
        <v>164</v>
      </c>
      <c r="C14" s="89" t="s">
        <v>180</v>
      </c>
      <c r="D14" s="10">
        <v>31.13</v>
      </c>
      <c r="E14" s="10">
        <v>31.13</v>
      </c>
      <c r="F14" s="10">
        <v>19.13</v>
      </c>
      <c r="G14" s="10">
        <v>12</v>
      </c>
      <c r="H14" s="10"/>
      <c r="I14" s="10"/>
      <c r="J14" s="10"/>
      <c r="K14" s="10"/>
      <c r="L14" s="10"/>
      <c r="M14" s="10"/>
      <c r="N14" s="76"/>
      <c r="O14" s="76" t="s">
        <v>181</v>
      </c>
      <c r="P14" s="91" t="s">
        <v>182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7.25" customHeight="1">
      <c r="A15" s="89"/>
      <c r="B15" s="89" t="s">
        <v>167</v>
      </c>
      <c r="C15" s="89" t="s">
        <v>183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76"/>
      <c r="O15" s="76" t="s">
        <v>145</v>
      </c>
      <c r="P15" s="91" t="s">
        <v>184</v>
      </c>
      <c r="Q15" s="10">
        <v>5.2699730000000002</v>
      </c>
      <c r="R15" s="10">
        <v>5.2699730000000002</v>
      </c>
      <c r="S15" s="10">
        <v>5.2699730000000002</v>
      </c>
      <c r="T15" s="10"/>
      <c r="U15" s="10"/>
      <c r="V15" s="10"/>
      <c r="W15" s="10"/>
      <c r="X15" s="10"/>
      <c r="Y15" s="10"/>
      <c r="Z15" s="10"/>
    </row>
    <row r="16" spans="1:26" ht="17.25" customHeight="1">
      <c r="A16" s="89"/>
      <c r="B16" s="89" t="s">
        <v>170</v>
      </c>
      <c r="C16" s="89" t="s">
        <v>185</v>
      </c>
      <c r="D16" s="10">
        <v>0.61356599999999994</v>
      </c>
      <c r="E16" s="10">
        <v>0.61356599999999994</v>
      </c>
      <c r="F16" s="10">
        <v>0.61356599999999994</v>
      </c>
      <c r="G16" s="10"/>
      <c r="H16" s="10"/>
      <c r="I16" s="10"/>
      <c r="J16" s="10"/>
      <c r="K16" s="10"/>
      <c r="L16" s="10"/>
      <c r="M16" s="10"/>
      <c r="N16" s="76"/>
      <c r="O16" s="76" t="s">
        <v>146</v>
      </c>
      <c r="P16" s="91" t="s">
        <v>186</v>
      </c>
      <c r="Q16" s="10">
        <v>5.9010049999999996</v>
      </c>
      <c r="R16" s="10">
        <v>5.9010049999999996</v>
      </c>
      <c r="S16" s="10">
        <v>5.9010049999999996</v>
      </c>
      <c r="T16" s="10"/>
      <c r="U16" s="10"/>
      <c r="V16" s="10"/>
      <c r="W16" s="10"/>
      <c r="X16" s="10"/>
      <c r="Y16" s="10"/>
      <c r="Z16" s="10"/>
    </row>
    <row r="17" spans="1:26" ht="17.25" customHeight="1">
      <c r="A17" s="89"/>
      <c r="B17" s="89" t="s">
        <v>187</v>
      </c>
      <c r="C17" s="89" t="s">
        <v>188</v>
      </c>
      <c r="D17" s="10">
        <v>14</v>
      </c>
      <c r="E17" s="10">
        <v>14</v>
      </c>
      <c r="F17" s="10"/>
      <c r="G17" s="10">
        <v>14</v>
      </c>
      <c r="H17" s="10"/>
      <c r="I17" s="10"/>
      <c r="J17" s="10"/>
      <c r="K17" s="10"/>
      <c r="L17" s="10"/>
      <c r="M17" s="10"/>
      <c r="N17" s="76"/>
      <c r="O17" s="76" t="s">
        <v>147</v>
      </c>
      <c r="P17" s="91" t="s">
        <v>189</v>
      </c>
      <c r="Q17" s="10">
        <v>1.043296</v>
      </c>
      <c r="R17" s="10">
        <v>1.043296</v>
      </c>
      <c r="S17" s="10">
        <v>1.043296</v>
      </c>
      <c r="T17" s="10"/>
      <c r="U17" s="10"/>
      <c r="V17" s="10"/>
      <c r="W17" s="10"/>
      <c r="X17" s="10"/>
      <c r="Y17" s="10"/>
      <c r="Z17" s="10"/>
    </row>
    <row r="18" spans="1:26" ht="17.25" customHeight="1">
      <c r="A18" s="89"/>
      <c r="B18" s="89" t="s">
        <v>190</v>
      </c>
      <c r="C18" s="89" t="s">
        <v>191</v>
      </c>
      <c r="D18" s="10">
        <v>1.9</v>
      </c>
      <c r="E18" s="10">
        <v>1.9</v>
      </c>
      <c r="F18" s="10">
        <v>1.9</v>
      </c>
      <c r="G18" s="10"/>
      <c r="H18" s="10"/>
      <c r="I18" s="10"/>
      <c r="J18" s="10"/>
      <c r="K18" s="10"/>
      <c r="L18" s="10"/>
      <c r="M18" s="10"/>
      <c r="N18" s="76"/>
      <c r="O18" s="76" t="s">
        <v>148</v>
      </c>
      <c r="P18" s="91" t="s">
        <v>90</v>
      </c>
      <c r="Q18" s="10">
        <v>13.431756</v>
      </c>
      <c r="R18" s="10">
        <v>13.431756</v>
      </c>
      <c r="S18" s="10">
        <v>13.431756</v>
      </c>
      <c r="T18" s="10"/>
      <c r="U18" s="10"/>
      <c r="V18" s="10"/>
      <c r="W18" s="10"/>
      <c r="X18" s="10"/>
      <c r="Y18" s="10"/>
      <c r="Z18" s="10"/>
    </row>
    <row r="19" spans="1:26" ht="17.25" customHeight="1">
      <c r="A19" s="89"/>
      <c r="B19" s="89" t="s">
        <v>178</v>
      </c>
      <c r="C19" s="89" t="s">
        <v>192</v>
      </c>
      <c r="D19" s="10">
        <v>2.7007319999999999</v>
      </c>
      <c r="E19" s="10">
        <v>2.7007319999999999</v>
      </c>
      <c r="F19" s="10">
        <v>2.7007319999999999</v>
      </c>
      <c r="G19" s="10"/>
      <c r="H19" s="10"/>
      <c r="I19" s="10"/>
      <c r="J19" s="10"/>
      <c r="K19" s="10"/>
      <c r="L19" s="10"/>
      <c r="M19" s="10"/>
      <c r="N19" s="76"/>
      <c r="O19" s="76" t="s">
        <v>172</v>
      </c>
      <c r="P19" s="91" t="s">
        <v>173</v>
      </c>
      <c r="Q19" s="10">
        <v>12</v>
      </c>
      <c r="R19" s="10">
        <v>12</v>
      </c>
      <c r="S19" s="10">
        <v>12</v>
      </c>
      <c r="T19" s="10"/>
      <c r="U19" s="10"/>
      <c r="V19" s="10"/>
      <c r="W19" s="10"/>
      <c r="X19" s="10"/>
      <c r="Y19" s="10"/>
      <c r="Z19" s="10"/>
    </row>
    <row r="20" spans="1:26" ht="17.25" customHeight="1">
      <c r="A20" s="88" t="s">
        <v>193</v>
      </c>
      <c r="B20" s="88"/>
      <c r="C20" s="88" t="s">
        <v>194</v>
      </c>
      <c r="D20" s="10">
        <v>2</v>
      </c>
      <c r="E20" s="10">
        <v>2</v>
      </c>
      <c r="F20" s="10"/>
      <c r="G20" s="10">
        <v>2</v>
      </c>
      <c r="H20" s="10"/>
      <c r="I20" s="10"/>
      <c r="J20" s="10"/>
      <c r="K20" s="10"/>
      <c r="L20" s="10"/>
      <c r="M20" s="10"/>
      <c r="N20" s="8" t="s">
        <v>195</v>
      </c>
      <c r="O20" s="8"/>
      <c r="P20" s="90" t="s">
        <v>196</v>
      </c>
      <c r="Q20" s="10">
        <v>50.336737999999997</v>
      </c>
      <c r="R20" s="10">
        <v>50.336737999999997</v>
      </c>
      <c r="S20" s="10">
        <v>24.336738</v>
      </c>
      <c r="T20" s="10">
        <v>26</v>
      </c>
      <c r="U20" s="10"/>
      <c r="V20" s="10"/>
      <c r="W20" s="10"/>
      <c r="X20" s="10"/>
      <c r="Y20" s="10"/>
      <c r="Z20" s="10"/>
    </row>
    <row r="21" spans="1:26" ht="17.25" customHeight="1">
      <c r="A21" s="89"/>
      <c r="B21" s="89" t="s">
        <v>190</v>
      </c>
      <c r="C21" s="89" t="s">
        <v>197</v>
      </c>
      <c r="D21" s="10">
        <v>2</v>
      </c>
      <c r="E21" s="10">
        <v>2</v>
      </c>
      <c r="F21" s="10"/>
      <c r="G21" s="10">
        <v>2</v>
      </c>
      <c r="H21" s="10"/>
      <c r="I21" s="10"/>
      <c r="J21" s="10"/>
      <c r="K21" s="10"/>
      <c r="L21" s="10"/>
      <c r="M21" s="10"/>
      <c r="N21" s="76"/>
      <c r="O21" s="76" t="s">
        <v>164</v>
      </c>
      <c r="P21" s="91" t="s">
        <v>198</v>
      </c>
      <c r="Q21" s="10">
        <v>11.779253000000001</v>
      </c>
      <c r="R21" s="10">
        <v>11.779253000000001</v>
      </c>
      <c r="S21" s="10">
        <v>3.7792530000000002</v>
      </c>
      <c r="T21" s="10">
        <v>8</v>
      </c>
      <c r="U21" s="10"/>
      <c r="V21" s="10"/>
      <c r="W21" s="10"/>
      <c r="X21" s="10"/>
      <c r="Y21" s="10"/>
      <c r="Z21" s="10"/>
    </row>
    <row r="22" spans="1:26" ht="17.25" customHeight="1">
      <c r="A22" s="88" t="s">
        <v>199</v>
      </c>
      <c r="B22" s="88"/>
      <c r="C22" s="88" t="s">
        <v>200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76"/>
      <c r="O22" s="76" t="s">
        <v>146</v>
      </c>
      <c r="P22" s="91" t="s">
        <v>201</v>
      </c>
      <c r="Q22" s="10">
        <v>4</v>
      </c>
      <c r="R22" s="10">
        <v>4</v>
      </c>
      <c r="S22" s="10"/>
      <c r="T22" s="10">
        <v>4</v>
      </c>
      <c r="U22" s="10"/>
      <c r="V22" s="10"/>
      <c r="W22" s="10"/>
      <c r="X22" s="10"/>
      <c r="Y22" s="10"/>
      <c r="Z22" s="10"/>
    </row>
    <row r="23" spans="1:26" ht="17.25" customHeight="1">
      <c r="A23" s="89"/>
      <c r="B23" s="89" t="s">
        <v>164</v>
      </c>
      <c r="C23" s="89" t="s">
        <v>163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76"/>
      <c r="O23" s="76" t="s">
        <v>150</v>
      </c>
      <c r="P23" s="91" t="s">
        <v>183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7.25" customHeight="1">
      <c r="A24" s="89"/>
      <c r="B24" s="89" t="s">
        <v>167</v>
      </c>
      <c r="C24" s="89" t="s">
        <v>196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76"/>
      <c r="O24" s="76" t="s">
        <v>151</v>
      </c>
      <c r="P24" s="91" t="s">
        <v>185</v>
      </c>
      <c r="Q24" s="10">
        <v>0.61356599999999994</v>
      </c>
      <c r="R24" s="10">
        <v>0.61356599999999994</v>
      </c>
      <c r="S24" s="10">
        <v>0.61356599999999994</v>
      </c>
      <c r="T24" s="10"/>
      <c r="U24" s="10"/>
      <c r="V24" s="10"/>
      <c r="W24" s="10"/>
      <c r="X24" s="10"/>
      <c r="Y24" s="10"/>
      <c r="Z24" s="10"/>
    </row>
    <row r="25" spans="1:26" ht="17.25" customHeight="1">
      <c r="A25" s="88" t="s">
        <v>202</v>
      </c>
      <c r="B25" s="88"/>
      <c r="C25" s="88" t="s">
        <v>203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76"/>
      <c r="O25" s="76" t="s">
        <v>152</v>
      </c>
      <c r="P25" s="91" t="s">
        <v>191</v>
      </c>
      <c r="Q25" s="10">
        <v>1.9</v>
      </c>
      <c r="R25" s="10">
        <v>1.9</v>
      </c>
      <c r="S25" s="10">
        <v>1.9</v>
      </c>
      <c r="T25" s="10"/>
      <c r="U25" s="10"/>
      <c r="V25" s="10"/>
      <c r="W25" s="10"/>
      <c r="X25" s="10"/>
      <c r="Y25" s="10"/>
      <c r="Z25" s="10"/>
    </row>
    <row r="26" spans="1:26" ht="17.25" customHeight="1">
      <c r="A26" s="89"/>
      <c r="B26" s="89" t="s">
        <v>164</v>
      </c>
      <c r="C26" s="89" t="s">
        <v>204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76"/>
      <c r="O26" s="76" t="s">
        <v>205</v>
      </c>
      <c r="P26" s="91" t="s">
        <v>206</v>
      </c>
      <c r="Q26" s="10">
        <v>4</v>
      </c>
      <c r="R26" s="10">
        <v>4</v>
      </c>
      <c r="S26" s="10"/>
      <c r="T26" s="10">
        <v>4</v>
      </c>
      <c r="U26" s="10"/>
      <c r="V26" s="10"/>
      <c r="W26" s="10"/>
      <c r="X26" s="10"/>
      <c r="Y26" s="10"/>
      <c r="Z26" s="10"/>
    </row>
    <row r="27" spans="1:26" ht="17.25" customHeight="1">
      <c r="A27" s="89"/>
      <c r="B27" s="89" t="s">
        <v>187</v>
      </c>
      <c r="C27" s="89" t="s">
        <v>207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76"/>
      <c r="O27" s="76" t="s">
        <v>208</v>
      </c>
      <c r="P27" s="91" t="s">
        <v>188</v>
      </c>
      <c r="Q27" s="10">
        <v>10</v>
      </c>
      <c r="R27" s="10">
        <v>10</v>
      </c>
      <c r="S27" s="10"/>
      <c r="T27" s="10">
        <v>10</v>
      </c>
      <c r="U27" s="10"/>
      <c r="V27" s="10"/>
      <c r="W27" s="10"/>
      <c r="X27" s="10"/>
      <c r="Y27" s="10"/>
      <c r="Z27" s="10"/>
    </row>
    <row r="28" spans="1:26" ht="17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76"/>
      <c r="O28" s="76" t="s">
        <v>209</v>
      </c>
      <c r="P28" s="91" t="s">
        <v>210</v>
      </c>
      <c r="Q28" s="10">
        <v>2.7195499999999999</v>
      </c>
      <c r="R28" s="10">
        <v>2.7195499999999999</v>
      </c>
      <c r="S28" s="10">
        <v>2.7195499999999999</v>
      </c>
      <c r="T28" s="10"/>
      <c r="U28" s="10"/>
      <c r="V28" s="10"/>
      <c r="W28" s="10"/>
      <c r="X28" s="10"/>
      <c r="Y28" s="10"/>
      <c r="Z28" s="10"/>
    </row>
    <row r="29" spans="1:26" ht="17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76"/>
      <c r="O29" s="76" t="s">
        <v>211</v>
      </c>
      <c r="P29" s="91" t="s">
        <v>212</v>
      </c>
      <c r="Q29" s="10">
        <v>3.06</v>
      </c>
      <c r="R29" s="10">
        <v>3.06</v>
      </c>
      <c r="S29" s="92">
        <v>3.06</v>
      </c>
      <c r="T29" s="10"/>
      <c r="U29" s="10"/>
      <c r="V29" s="10"/>
      <c r="W29" s="10"/>
      <c r="X29" s="10"/>
      <c r="Y29" s="10"/>
      <c r="Z29" s="10"/>
    </row>
    <row r="30" spans="1:26" ht="17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76"/>
      <c r="O30" s="76" t="s">
        <v>213</v>
      </c>
      <c r="P30" s="91" t="s">
        <v>192</v>
      </c>
      <c r="Q30" s="10">
        <v>2.7007319999999999</v>
      </c>
      <c r="R30" s="10">
        <v>2.7007319999999999</v>
      </c>
      <c r="S30" s="10">
        <v>2.7007319999999999</v>
      </c>
      <c r="T30" s="10"/>
      <c r="U30" s="10"/>
      <c r="V30" s="10"/>
      <c r="W30" s="10"/>
      <c r="X30" s="10"/>
      <c r="Y30" s="10"/>
      <c r="Z30" s="10"/>
    </row>
    <row r="31" spans="1:26" ht="17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76"/>
      <c r="O31" s="76" t="s">
        <v>214</v>
      </c>
      <c r="P31" s="91" t="s">
        <v>215</v>
      </c>
      <c r="Q31" s="10">
        <v>9.57</v>
      </c>
      <c r="R31" s="10">
        <v>9.57</v>
      </c>
      <c r="S31" s="10">
        <v>9.57</v>
      </c>
      <c r="T31" s="10"/>
      <c r="U31" s="10"/>
      <c r="V31" s="10"/>
      <c r="W31" s="10"/>
      <c r="X31" s="10"/>
      <c r="Y31" s="10"/>
      <c r="Z31" s="10"/>
    </row>
    <row r="32" spans="1:26" ht="17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216</v>
      </c>
      <c r="O32" s="8"/>
      <c r="P32" s="90" t="s">
        <v>203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7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76"/>
      <c r="O33" s="76" t="s">
        <v>167</v>
      </c>
      <c r="P33" s="91" t="s">
        <v>217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7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76"/>
      <c r="O34" s="76" t="s">
        <v>187</v>
      </c>
      <c r="P34" s="91" t="s">
        <v>218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7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76"/>
      <c r="O35" s="76" t="s">
        <v>174</v>
      </c>
      <c r="P35" s="91" t="s">
        <v>219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7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 t="s">
        <v>220</v>
      </c>
      <c r="O36" s="8"/>
      <c r="P36" s="90" t="s">
        <v>221</v>
      </c>
      <c r="Q36" s="10">
        <v>2</v>
      </c>
      <c r="R36" s="10">
        <v>2</v>
      </c>
      <c r="S36" s="10"/>
      <c r="T36" s="10">
        <v>2</v>
      </c>
      <c r="U36" s="10"/>
      <c r="V36" s="10"/>
      <c r="W36" s="10"/>
      <c r="X36" s="10"/>
      <c r="Y36" s="10"/>
      <c r="Z36" s="10"/>
    </row>
    <row r="37" spans="1:26" ht="17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76"/>
      <c r="O37" s="76" t="s">
        <v>167</v>
      </c>
      <c r="P37" s="91" t="s">
        <v>222</v>
      </c>
      <c r="Q37" s="10">
        <v>2</v>
      </c>
      <c r="R37" s="10">
        <v>2</v>
      </c>
      <c r="S37" s="10"/>
      <c r="T37" s="10">
        <v>2</v>
      </c>
      <c r="U37" s="10"/>
      <c r="V37" s="10"/>
      <c r="W37" s="10"/>
      <c r="X37" s="10"/>
      <c r="Y37" s="10"/>
      <c r="Z37" s="10"/>
    </row>
    <row r="38" spans="1:26" ht="20.25" customHeight="1">
      <c r="A38" s="205" t="s">
        <v>24</v>
      </c>
      <c r="B38" s="206"/>
      <c r="C38" s="207"/>
      <c r="D38" s="10">
        <v>208.907196</v>
      </c>
      <c r="E38" s="10">
        <v>208.907196</v>
      </c>
      <c r="F38" s="10">
        <v>180.907196</v>
      </c>
      <c r="G38" s="10">
        <v>28</v>
      </c>
      <c r="H38" s="10"/>
      <c r="I38" s="10"/>
      <c r="J38" s="10"/>
      <c r="K38" s="10"/>
      <c r="L38" s="10"/>
      <c r="M38" s="10"/>
      <c r="N38" s="208" t="s">
        <v>24</v>
      </c>
      <c r="O38" s="208"/>
      <c r="P38" s="208"/>
      <c r="Q38" s="10">
        <v>208.907196</v>
      </c>
      <c r="R38" s="10">
        <v>208.907196</v>
      </c>
      <c r="S38" s="10">
        <v>180.907196</v>
      </c>
      <c r="T38" s="10">
        <v>28</v>
      </c>
      <c r="U38" s="10"/>
      <c r="V38" s="10"/>
      <c r="W38" s="10"/>
      <c r="X38" s="10"/>
      <c r="Y38" s="10"/>
      <c r="Z38" s="10"/>
    </row>
  </sheetData>
  <mergeCells count="16">
    <mergeCell ref="A38:C38"/>
    <mergeCell ref="N38:P38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7"/>
  <sheetViews>
    <sheetView workbookViewId="0">
      <selection activeCell="F7" sqref="F7"/>
    </sheetView>
  </sheetViews>
  <sheetFormatPr defaultColWidth="9.125" defaultRowHeight="14.25" customHeight="1"/>
  <cols>
    <col min="1" max="2" width="27.375" customWidth="1"/>
    <col min="3" max="3" width="17.25" customWidth="1"/>
    <col min="4" max="5" width="26.25" customWidth="1"/>
    <col min="6" max="6" width="18.75" customWidth="1"/>
  </cols>
  <sheetData>
    <row r="1" spans="1:6" ht="14.25" customHeight="1">
      <c r="A1" s="79"/>
      <c r="B1" s="79"/>
      <c r="C1" s="36"/>
      <c r="F1" s="80" t="s">
        <v>223</v>
      </c>
    </row>
    <row r="2" spans="1:6" ht="25.5" customHeight="1">
      <c r="A2" s="209" t="s">
        <v>224</v>
      </c>
      <c r="B2" s="209"/>
      <c r="C2" s="209"/>
      <c r="D2" s="209"/>
      <c r="E2" s="209"/>
      <c r="F2" s="209"/>
    </row>
    <row r="3" spans="1:6" ht="15.75" customHeight="1">
      <c r="A3" s="188" t="str">
        <f>"单位名称："&amp;"曲靖市归国华侨联合会"</f>
        <v>单位名称：曲靖市归国华侨联合会</v>
      </c>
      <c r="B3" s="210"/>
      <c r="C3" s="211"/>
      <c r="D3" s="189"/>
      <c r="F3" s="118" t="s">
        <v>2</v>
      </c>
    </row>
    <row r="4" spans="1:6" ht="19.5" customHeight="1">
      <c r="A4" s="212" t="s">
        <v>225</v>
      </c>
      <c r="B4" s="165" t="s">
        <v>226</v>
      </c>
      <c r="C4" s="165" t="s">
        <v>227</v>
      </c>
      <c r="D4" s="165"/>
      <c r="E4" s="165"/>
      <c r="F4" s="165" t="s">
        <v>191</v>
      </c>
    </row>
    <row r="5" spans="1:6" ht="19.5" customHeight="1">
      <c r="A5" s="212"/>
      <c r="B5" s="165"/>
      <c r="C5" s="31" t="s">
        <v>32</v>
      </c>
      <c r="D5" s="31" t="s">
        <v>228</v>
      </c>
      <c r="E5" s="31" t="s">
        <v>229</v>
      </c>
      <c r="F5" s="165"/>
    </row>
    <row r="6" spans="1:6" ht="18.75" customHeight="1">
      <c r="A6" s="81">
        <v>1</v>
      </c>
      <c r="B6" s="81">
        <v>2</v>
      </c>
      <c r="C6" s="82">
        <v>3</v>
      </c>
      <c r="D6" s="81">
        <v>4</v>
      </c>
      <c r="E6" s="81">
        <v>5</v>
      </c>
      <c r="F6" s="81">
        <v>6</v>
      </c>
    </row>
    <row r="7" spans="1:6" ht="18.75" customHeight="1">
      <c r="A7" s="296">
        <v>4.6007319999999998</v>
      </c>
      <c r="B7" s="10"/>
      <c r="C7" s="296">
        <v>2.7007319999999999</v>
      </c>
      <c r="D7" s="10"/>
      <c r="E7" s="296">
        <v>2.7007319999999999</v>
      </c>
      <c r="F7" s="296">
        <v>1.9</v>
      </c>
    </row>
  </sheetData>
  <mergeCells count="6">
    <mergeCell ref="A2:F2"/>
    <mergeCell ref="A3:D3"/>
    <mergeCell ref="C4:E4"/>
    <mergeCell ref="A4:A5"/>
    <mergeCell ref="B4:B5"/>
    <mergeCell ref="F4:F5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36"/>
  <sheetViews>
    <sheetView workbookViewId="0">
      <selection activeCell="M35" sqref="M35"/>
    </sheetView>
  </sheetViews>
  <sheetFormatPr defaultColWidth="9.125" defaultRowHeight="14.25" customHeight="1" outlineLevelRow="2"/>
  <cols>
    <col min="1" max="1" width="32.875" customWidth="1"/>
    <col min="2" max="2" width="20.75" customWidth="1"/>
    <col min="3" max="3" width="31.25" customWidth="1"/>
    <col min="4" max="4" width="10.125" customWidth="1"/>
    <col min="5" max="5" width="17.625" customWidth="1"/>
    <col min="6" max="6" width="10.25" customWidth="1"/>
    <col min="7" max="7" width="23" customWidth="1"/>
    <col min="8" max="8" width="10.75" customWidth="1"/>
    <col min="9" max="9" width="11" customWidth="1"/>
    <col min="10" max="10" width="15.375" customWidth="1"/>
    <col min="11" max="11" width="10.75" customWidth="1"/>
    <col min="12" max="13" width="11.125" customWidth="1"/>
    <col min="15" max="15" width="11.125" customWidth="1"/>
    <col min="16" max="16" width="11.875" customWidth="1"/>
    <col min="20" max="20" width="12.125" customWidth="1"/>
    <col min="21" max="23" width="12.25" customWidth="1"/>
    <col min="24" max="24" width="12.75" customWidth="1"/>
    <col min="25" max="26" width="11.125" customWidth="1"/>
  </cols>
  <sheetData>
    <row r="1" spans="1:26" ht="16.5" customHeight="1">
      <c r="B1" s="71"/>
      <c r="D1" s="72"/>
      <c r="E1" s="72"/>
      <c r="F1" s="72"/>
      <c r="G1" s="72"/>
      <c r="H1" s="73"/>
      <c r="I1" s="73"/>
      <c r="K1" s="73"/>
      <c r="L1" s="73"/>
      <c r="M1" s="73"/>
      <c r="P1" s="73"/>
      <c r="T1" s="73"/>
      <c r="X1" s="71"/>
      <c r="Z1" s="25" t="s">
        <v>230</v>
      </c>
    </row>
    <row r="2" spans="1:26" ht="26.25" customHeight="1">
      <c r="A2" s="213" t="s">
        <v>231</v>
      </c>
      <c r="B2" s="213"/>
      <c r="C2" s="213"/>
      <c r="D2" s="213"/>
      <c r="E2" s="213"/>
      <c r="F2" s="213"/>
      <c r="G2" s="213"/>
      <c r="H2" s="213"/>
      <c r="I2" s="213"/>
      <c r="J2" s="159"/>
      <c r="K2" s="213"/>
      <c r="L2" s="213"/>
      <c r="M2" s="213"/>
      <c r="N2" s="159"/>
      <c r="O2" s="159"/>
      <c r="P2" s="213"/>
      <c r="Q2" s="159"/>
      <c r="R2" s="159"/>
      <c r="S2" s="159"/>
      <c r="T2" s="213"/>
      <c r="U2" s="213"/>
      <c r="V2" s="213"/>
      <c r="W2" s="213"/>
      <c r="X2" s="213"/>
      <c r="Y2" s="213"/>
      <c r="Z2" s="213"/>
    </row>
    <row r="3" spans="1:26" ht="15" customHeight="1">
      <c r="A3" s="188" t="str">
        <f>"单位名称："&amp;"曲靖市归国华侨联合会"</f>
        <v>单位名称：曲靖市归国华侨联合会</v>
      </c>
      <c r="B3" s="214"/>
      <c r="C3" s="214"/>
      <c r="D3" s="214"/>
      <c r="E3" s="214"/>
      <c r="F3" s="214"/>
      <c r="G3" s="214"/>
      <c r="H3" s="74"/>
      <c r="I3" s="74"/>
      <c r="J3" s="3"/>
      <c r="K3" s="74"/>
      <c r="L3" s="74"/>
      <c r="M3" s="74"/>
      <c r="N3" s="3"/>
      <c r="O3" s="3"/>
      <c r="P3" s="74"/>
      <c r="Q3" s="3"/>
      <c r="R3" s="3"/>
      <c r="S3" s="3"/>
      <c r="T3" s="74"/>
      <c r="X3" s="71"/>
      <c r="Z3" s="119" t="s">
        <v>2</v>
      </c>
    </row>
    <row r="4" spans="1:26" ht="18" customHeight="1">
      <c r="A4" s="221" t="s">
        <v>232</v>
      </c>
      <c r="B4" s="221" t="s">
        <v>233</v>
      </c>
      <c r="C4" s="221" t="s">
        <v>234</v>
      </c>
      <c r="D4" s="221" t="s">
        <v>235</v>
      </c>
      <c r="E4" s="221" t="s">
        <v>236</v>
      </c>
      <c r="F4" s="221" t="s">
        <v>237</v>
      </c>
      <c r="G4" s="221" t="s">
        <v>238</v>
      </c>
      <c r="H4" s="195" t="s">
        <v>239</v>
      </c>
      <c r="I4" s="195" t="s">
        <v>239</v>
      </c>
      <c r="J4" s="165"/>
      <c r="K4" s="195"/>
      <c r="L4" s="195"/>
      <c r="M4" s="195"/>
      <c r="N4" s="165"/>
      <c r="O4" s="165"/>
      <c r="P4" s="195"/>
      <c r="Q4" s="165"/>
      <c r="R4" s="165"/>
      <c r="S4" s="165"/>
      <c r="T4" s="215" t="s">
        <v>36</v>
      </c>
      <c r="U4" s="195" t="s">
        <v>37</v>
      </c>
      <c r="V4" s="195"/>
      <c r="W4" s="195"/>
      <c r="X4" s="195"/>
      <c r="Y4" s="195"/>
      <c r="Z4" s="195"/>
    </row>
    <row r="5" spans="1:26" ht="18" customHeight="1">
      <c r="A5" s="222"/>
      <c r="B5" s="225"/>
      <c r="C5" s="222"/>
      <c r="D5" s="222"/>
      <c r="E5" s="222"/>
      <c r="F5" s="222"/>
      <c r="G5" s="222"/>
      <c r="H5" s="195" t="s">
        <v>240</v>
      </c>
      <c r="I5" s="195" t="s">
        <v>33</v>
      </c>
      <c r="J5" s="165"/>
      <c r="K5" s="195"/>
      <c r="L5" s="195"/>
      <c r="M5" s="195"/>
      <c r="N5" s="165"/>
      <c r="O5" s="165"/>
      <c r="P5" s="195"/>
      <c r="Q5" s="165" t="s">
        <v>241</v>
      </c>
      <c r="R5" s="165"/>
      <c r="S5" s="165"/>
      <c r="T5" s="221" t="s">
        <v>36</v>
      </c>
      <c r="U5" s="195" t="s">
        <v>37</v>
      </c>
      <c r="V5" s="215" t="s">
        <v>38</v>
      </c>
      <c r="W5" s="195" t="s">
        <v>37</v>
      </c>
      <c r="X5" s="215" t="s">
        <v>40</v>
      </c>
      <c r="Y5" s="215" t="s">
        <v>41</v>
      </c>
      <c r="Z5" s="216" t="s">
        <v>42</v>
      </c>
    </row>
    <row r="6" spans="1:26" ht="14.25" customHeight="1">
      <c r="A6" s="223"/>
      <c r="B6" s="223"/>
      <c r="C6" s="223"/>
      <c r="D6" s="223"/>
      <c r="E6" s="223"/>
      <c r="F6" s="223"/>
      <c r="G6" s="223"/>
      <c r="H6" s="223"/>
      <c r="I6" s="217" t="s">
        <v>242</v>
      </c>
      <c r="J6" s="216" t="s">
        <v>243</v>
      </c>
      <c r="K6" s="221" t="s">
        <v>244</v>
      </c>
      <c r="L6" s="221" t="s">
        <v>245</v>
      </c>
      <c r="M6" s="221" t="s">
        <v>246</v>
      </c>
      <c r="N6" s="221" t="s">
        <v>247</v>
      </c>
      <c r="O6" s="221" t="s">
        <v>34</v>
      </c>
      <c r="P6" s="221" t="s">
        <v>35</v>
      </c>
      <c r="Q6" s="221" t="s">
        <v>33</v>
      </c>
      <c r="R6" s="221" t="s">
        <v>34</v>
      </c>
      <c r="S6" s="221" t="s">
        <v>35</v>
      </c>
      <c r="T6" s="223"/>
      <c r="U6" s="221" t="s">
        <v>32</v>
      </c>
      <c r="V6" s="221" t="s">
        <v>38</v>
      </c>
      <c r="W6" s="221" t="s">
        <v>248</v>
      </c>
      <c r="X6" s="221" t="s">
        <v>40</v>
      </c>
      <c r="Y6" s="221" t="s">
        <v>41</v>
      </c>
      <c r="Z6" s="221" t="s">
        <v>42</v>
      </c>
    </row>
    <row r="7" spans="1:26" ht="37.5" customHeight="1">
      <c r="A7" s="224"/>
      <c r="B7" s="224"/>
      <c r="C7" s="224"/>
      <c r="D7" s="224"/>
      <c r="E7" s="224"/>
      <c r="F7" s="224"/>
      <c r="G7" s="224"/>
      <c r="H7" s="224"/>
      <c r="I7" s="24" t="s">
        <v>32</v>
      </c>
      <c r="J7" s="24" t="s">
        <v>249</v>
      </c>
      <c r="K7" s="226" t="s">
        <v>243</v>
      </c>
      <c r="L7" s="226" t="s">
        <v>245</v>
      </c>
      <c r="M7" s="226" t="s">
        <v>246</v>
      </c>
      <c r="N7" s="226" t="s">
        <v>247</v>
      </c>
      <c r="O7" s="226" t="s">
        <v>247</v>
      </c>
      <c r="P7" s="226" t="s">
        <v>247</v>
      </c>
      <c r="Q7" s="226" t="s">
        <v>245</v>
      </c>
      <c r="R7" s="226" t="s">
        <v>246</v>
      </c>
      <c r="S7" s="226" t="s">
        <v>247</v>
      </c>
      <c r="T7" s="226" t="s">
        <v>36</v>
      </c>
      <c r="U7" s="226" t="s">
        <v>32</v>
      </c>
      <c r="V7" s="226" t="s">
        <v>38</v>
      </c>
      <c r="W7" s="226" t="s">
        <v>248</v>
      </c>
      <c r="X7" s="226" t="s">
        <v>40</v>
      </c>
      <c r="Y7" s="226" t="s">
        <v>41</v>
      </c>
      <c r="Z7" s="226" t="s">
        <v>42</v>
      </c>
    </row>
    <row r="8" spans="1:26" ht="14.25" customHeigh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35">
        <v>25</v>
      </c>
      <c r="Z8" s="78">
        <v>26</v>
      </c>
    </row>
    <row r="9" spans="1:26" ht="21" customHeight="1">
      <c r="A9" s="8" t="s">
        <v>44</v>
      </c>
      <c r="B9" s="75"/>
      <c r="C9" s="75"/>
      <c r="D9" s="75"/>
      <c r="E9" s="75"/>
      <c r="F9" s="75"/>
      <c r="G9" s="75"/>
      <c r="H9" s="10">
        <v>180.907196</v>
      </c>
      <c r="I9" s="10">
        <v>180.907196</v>
      </c>
      <c r="J9" s="10"/>
      <c r="K9" s="10"/>
      <c r="L9" s="10"/>
      <c r="M9" s="10">
        <v>180.907196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3.25" customHeight="1" outlineLevel="1">
      <c r="A10" s="76" t="s">
        <v>44</v>
      </c>
      <c r="B10" s="8"/>
      <c r="C10" s="8"/>
      <c r="D10" s="8"/>
      <c r="E10" s="8"/>
      <c r="F10" s="8"/>
      <c r="G10" s="8"/>
      <c r="H10" s="10">
        <v>180.907196</v>
      </c>
      <c r="I10" s="10">
        <v>180.907196</v>
      </c>
      <c r="J10" s="10"/>
      <c r="K10" s="10"/>
      <c r="L10" s="10"/>
      <c r="M10" s="10">
        <v>180.907196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3.25" customHeight="1" outlineLevel="2">
      <c r="A11" s="77" t="s">
        <v>44</v>
      </c>
      <c r="B11" s="8" t="s">
        <v>250</v>
      </c>
      <c r="C11" s="8" t="s">
        <v>251</v>
      </c>
      <c r="D11" s="8" t="s">
        <v>63</v>
      </c>
      <c r="E11" s="8" t="s">
        <v>64</v>
      </c>
      <c r="F11" s="8" t="s">
        <v>252</v>
      </c>
      <c r="G11" s="8" t="s">
        <v>166</v>
      </c>
      <c r="H11" s="10">
        <v>38.156399999999998</v>
      </c>
      <c r="I11" s="10">
        <v>38.156399999999998</v>
      </c>
      <c r="J11" s="10"/>
      <c r="K11" s="10"/>
      <c r="L11" s="10"/>
      <c r="M11" s="10">
        <v>38.156399999999998</v>
      </c>
      <c r="N11" s="10"/>
      <c r="O11" s="8"/>
      <c r="P11" s="8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3.25" customHeight="1" outlineLevel="2">
      <c r="A12" s="77" t="s">
        <v>44</v>
      </c>
      <c r="B12" s="8" t="s">
        <v>250</v>
      </c>
      <c r="C12" s="8" t="s">
        <v>251</v>
      </c>
      <c r="D12" s="8" t="s">
        <v>63</v>
      </c>
      <c r="E12" s="8" t="s">
        <v>64</v>
      </c>
      <c r="F12" s="8" t="s">
        <v>253</v>
      </c>
      <c r="G12" s="8" t="s">
        <v>169</v>
      </c>
      <c r="H12" s="10">
        <v>49.458120000000001</v>
      </c>
      <c r="I12" s="10">
        <v>49.458120000000001</v>
      </c>
      <c r="J12" s="10"/>
      <c r="K12" s="10"/>
      <c r="L12" s="10"/>
      <c r="M12" s="10">
        <v>49.458120000000001</v>
      </c>
      <c r="N12" s="10"/>
      <c r="O12" s="8"/>
      <c r="P12" s="8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3.25" customHeight="1" outlineLevel="2">
      <c r="A13" s="77" t="s">
        <v>44</v>
      </c>
      <c r="B13" s="8" t="s">
        <v>254</v>
      </c>
      <c r="C13" s="8" t="s">
        <v>255</v>
      </c>
      <c r="D13" s="8" t="s">
        <v>63</v>
      </c>
      <c r="E13" s="8" t="s">
        <v>64</v>
      </c>
      <c r="F13" s="8" t="s">
        <v>256</v>
      </c>
      <c r="G13" s="8" t="s">
        <v>171</v>
      </c>
      <c r="H13" s="10">
        <v>13.122</v>
      </c>
      <c r="I13" s="10">
        <v>13.122</v>
      </c>
      <c r="J13" s="10"/>
      <c r="K13" s="10"/>
      <c r="L13" s="10"/>
      <c r="M13" s="10">
        <v>13.122</v>
      </c>
      <c r="N13" s="10"/>
      <c r="O13" s="8"/>
      <c r="P13" s="8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3.25" customHeight="1" outlineLevel="2">
      <c r="A14" s="77" t="s">
        <v>44</v>
      </c>
      <c r="B14" s="8" t="s">
        <v>250</v>
      </c>
      <c r="C14" s="8" t="s">
        <v>251</v>
      </c>
      <c r="D14" s="8" t="s">
        <v>63</v>
      </c>
      <c r="E14" s="8" t="s">
        <v>64</v>
      </c>
      <c r="F14" s="8" t="s">
        <v>256</v>
      </c>
      <c r="G14" s="8" t="s">
        <v>171</v>
      </c>
      <c r="H14" s="10">
        <v>3.1797</v>
      </c>
      <c r="I14" s="10">
        <v>3.1797</v>
      </c>
      <c r="J14" s="10"/>
      <c r="K14" s="10"/>
      <c r="L14" s="10"/>
      <c r="M14" s="10">
        <v>3.1797</v>
      </c>
      <c r="N14" s="10"/>
      <c r="O14" s="8"/>
      <c r="P14" s="8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3.25" customHeight="1" outlineLevel="2">
      <c r="A15" s="77" t="s">
        <v>44</v>
      </c>
      <c r="B15" s="8" t="s">
        <v>257</v>
      </c>
      <c r="C15" s="8" t="s">
        <v>258</v>
      </c>
      <c r="D15" s="8" t="s">
        <v>73</v>
      </c>
      <c r="E15" s="8" t="s">
        <v>74</v>
      </c>
      <c r="F15" s="8" t="s">
        <v>259</v>
      </c>
      <c r="G15" s="8" t="s">
        <v>179</v>
      </c>
      <c r="H15" s="10">
        <v>15.008208</v>
      </c>
      <c r="I15" s="10">
        <v>15.008208</v>
      </c>
      <c r="J15" s="10"/>
      <c r="K15" s="10"/>
      <c r="L15" s="10"/>
      <c r="M15" s="10">
        <v>15.008208</v>
      </c>
      <c r="N15" s="10"/>
      <c r="O15" s="8"/>
      <c r="P15" s="8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3.25" customHeight="1" outlineLevel="2">
      <c r="A16" s="77" t="s">
        <v>44</v>
      </c>
      <c r="B16" s="8" t="s">
        <v>260</v>
      </c>
      <c r="C16" s="8" t="s">
        <v>261</v>
      </c>
      <c r="D16" s="8" t="s">
        <v>79</v>
      </c>
      <c r="E16" s="8" t="s">
        <v>80</v>
      </c>
      <c r="F16" s="8" t="s">
        <v>262</v>
      </c>
      <c r="G16" s="8" t="s">
        <v>184</v>
      </c>
      <c r="H16" s="10">
        <v>5.2699730000000002</v>
      </c>
      <c r="I16" s="10">
        <v>5.2699730000000002</v>
      </c>
      <c r="J16" s="10"/>
      <c r="K16" s="10"/>
      <c r="L16" s="10"/>
      <c r="M16" s="10">
        <v>5.2699730000000002</v>
      </c>
      <c r="N16" s="10"/>
      <c r="O16" s="8"/>
      <c r="P16" s="8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3.25" customHeight="1" outlineLevel="2">
      <c r="A17" s="77" t="s">
        <v>44</v>
      </c>
      <c r="B17" s="8" t="s">
        <v>263</v>
      </c>
      <c r="C17" s="8" t="s">
        <v>264</v>
      </c>
      <c r="D17" s="8" t="s">
        <v>83</v>
      </c>
      <c r="E17" s="8" t="s">
        <v>84</v>
      </c>
      <c r="F17" s="8" t="s">
        <v>265</v>
      </c>
      <c r="G17" s="8" t="s">
        <v>189</v>
      </c>
      <c r="H17" s="10">
        <v>0.309998</v>
      </c>
      <c r="I17" s="10">
        <v>0.309998</v>
      </c>
      <c r="J17" s="10"/>
      <c r="K17" s="10"/>
      <c r="L17" s="10"/>
      <c r="M17" s="10">
        <v>0.309998</v>
      </c>
      <c r="N17" s="10"/>
      <c r="O17" s="8"/>
      <c r="P17" s="8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3.25" customHeight="1" outlineLevel="2">
      <c r="A18" s="77" t="s">
        <v>44</v>
      </c>
      <c r="B18" s="8" t="s">
        <v>266</v>
      </c>
      <c r="C18" s="8" t="s">
        <v>267</v>
      </c>
      <c r="D18" s="8" t="s">
        <v>83</v>
      </c>
      <c r="E18" s="8" t="s">
        <v>84</v>
      </c>
      <c r="F18" s="8" t="s">
        <v>265</v>
      </c>
      <c r="G18" s="8" t="s">
        <v>189</v>
      </c>
      <c r="H18" s="10">
        <v>0.38</v>
      </c>
      <c r="I18" s="10">
        <v>0.38</v>
      </c>
      <c r="J18" s="10"/>
      <c r="K18" s="10"/>
      <c r="L18" s="10"/>
      <c r="M18" s="10">
        <v>0.38</v>
      </c>
      <c r="N18" s="10"/>
      <c r="O18" s="8"/>
      <c r="P18" s="8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3.25" customHeight="1" outlineLevel="2">
      <c r="A19" s="77" t="s">
        <v>44</v>
      </c>
      <c r="B19" s="8" t="s">
        <v>268</v>
      </c>
      <c r="C19" s="8" t="s">
        <v>269</v>
      </c>
      <c r="D19" s="8" t="s">
        <v>83</v>
      </c>
      <c r="E19" s="8" t="s">
        <v>84</v>
      </c>
      <c r="F19" s="8" t="s">
        <v>265</v>
      </c>
      <c r="G19" s="8" t="s">
        <v>189</v>
      </c>
      <c r="H19" s="10">
        <v>0.3458</v>
      </c>
      <c r="I19" s="10">
        <v>0.3458</v>
      </c>
      <c r="J19" s="10"/>
      <c r="K19" s="10"/>
      <c r="L19" s="10"/>
      <c r="M19" s="10">
        <v>0.3458</v>
      </c>
      <c r="N19" s="10"/>
      <c r="O19" s="8"/>
      <c r="P19" s="8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3.25" customHeight="1" outlineLevel="2">
      <c r="A20" s="77" t="s">
        <v>44</v>
      </c>
      <c r="B20" s="8" t="s">
        <v>270</v>
      </c>
      <c r="C20" s="8" t="s">
        <v>271</v>
      </c>
      <c r="D20" s="8" t="s">
        <v>89</v>
      </c>
      <c r="E20" s="8" t="s">
        <v>90</v>
      </c>
      <c r="F20" s="8" t="s">
        <v>272</v>
      </c>
      <c r="G20" s="8" t="s">
        <v>90</v>
      </c>
      <c r="H20" s="10">
        <v>13.431756</v>
      </c>
      <c r="I20" s="10">
        <v>13.431756</v>
      </c>
      <c r="J20" s="10"/>
      <c r="K20" s="10"/>
      <c r="L20" s="10"/>
      <c r="M20" s="10">
        <v>13.431756</v>
      </c>
      <c r="N20" s="10"/>
      <c r="O20" s="8"/>
      <c r="P20" s="8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3.25" customHeight="1" outlineLevel="2">
      <c r="A21" s="77" t="s">
        <v>44</v>
      </c>
      <c r="B21" s="8" t="s">
        <v>273</v>
      </c>
      <c r="C21" s="8" t="s">
        <v>274</v>
      </c>
      <c r="D21" s="8" t="s">
        <v>63</v>
      </c>
      <c r="E21" s="8" t="s">
        <v>64</v>
      </c>
      <c r="F21" s="8" t="s">
        <v>275</v>
      </c>
      <c r="G21" s="8" t="s">
        <v>198</v>
      </c>
      <c r="H21" s="10">
        <v>3.5014630000000002</v>
      </c>
      <c r="I21" s="10">
        <v>3.5014630000000002</v>
      </c>
      <c r="J21" s="10"/>
      <c r="K21" s="10"/>
      <c r="L21" s="10"/>
      <c r="M21" s="10">
        <v>3.5014630000000002</v>
      </c>
      <c r="N21" s="10"/>
      <c r="O21" s="8"/>
      <c r="P21" s="8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3.25" customHeight="1" outlineLevel="2">
      <c r="A22" s="77" t="s">
        <v>44</v>
      </c>
      <c r="B22" s="8" t="s">
        <v>276</v>
      </c>
      <c r="C22" s="8" t="s">
        <v>191</v>
      </c>
      <c r="D22" s="8" t="s">
        <v>63</v>
      </c>
      <c r="E22" s="8" t="s">
        <v>64</v>
      </c>
      <c r="F22" s="8" t="s">
        <v>277</v>
      </c>
      <c r="G22" s="8" t="s">
        <v>191</v>
      </c>
      <c r="H22" s="10">
        <v>1.9</v>
      </c>
      <c r="I22" s="10">
        <v>1.9</v>
      </c>
      <c r="J22" s="10"/>
      <c r="K22" s="10"/>
      <c r="L22" s="10"/>
      <c r="M22" s="10">
        <v>1.9</v>
      </c>
      <c r="N22" s="10"/>
      <c r="O22" s="8"/>
      <c r="P22" s="8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3.25" customHeight="1" outlineLevel="2">
      <c r="A23" s="77" t="s">
        <v>44</v>
      </c>
      <c r="B23" s="8" t="s">
        <v>278</v>
      </c>
      <c r="C23" s="8" t="s">
        <v>279</v>
      </c>
      <c r="D23" s="8" t="s">
        <v>71</v>
      </c>
      <c r="E23" s="8" t="s">
        <v>72</v>
      </c>
      <c r="F23" s="8" t="s">
        <v>275</v>
      </c>
      <c r="G23" s="8" t="s">
        <v>198</v>
      </c>
      <c r="H23" s="10">
        <v>0.27778999999999998</v>
      </c>
      <c r="I23" s="10">
        <v>0.27778999999999998</v>
      </c>
      <c r="J23" s="10"/>
      <c r="K23" s="10"/>
      <c r="L23" s="10"/>
      <c r="M23" s="10">
        <v>0.27778999999999998</v>
      </c>
      <c r="N23" s="10"/>
      <c r="O23" s="8"/>
      <c r="P23" s="8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3.25" customHeight="1" outlineLevel="2">
      <c r="A24" s="77" t="s">
        <v>44</v>
      </c>
      <c r="B24" s="8" t="s">
        <v>280</v>
      </c>
      <c r="C24" s="8" t="s">
        <v>185</v>
      </c>
      <c r="D24" s="8" t="s">
        <v>63</v>
      </c>
      <c r="E24" s="8" t="s">
        <v>64</v>
      </c>
      <c r="F24" s="8" t="s">
        <v>281</v>
      </c>
      <c r="G24" s="8" t="s">
        <v>185</v>
      </c>
      <c r="H24" s="10">
        <v>0.61356599999999994</v>
      </c>
      <c r="I24" s="10">
        <v>0.61356599999999994</v>
      </c>
      <c r="J24" s="10"/>
      <c r="K24" s="10"/>
      <c r="L24" s="10"/>
      <c r="M24" s="10">
        <v>0.61356599999999994</v>
      </c>
      <c r="N24" s="10"/>
      <c r="O24" s="8"/>
      <c r="P24" s="8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3.25" customHeight="1" outlineLevel="2">
      <c r="A25" s="77" t="s">
        <v>44</v>
      </c>
      <c r="B25" s="8" t="s">
        <v>282</v>
      </c>
      <c r="C25" s="8" t="s">
        <v>210</v>
      </c>
      <c r="D25" s="8" t="s">
        <v>63</v>
      </c>
      <c r="E25" s="8" t="s">
        <v>64</v>
      </c>
      <c r="F25" s="8" t="s">
        <v>283</v>
      </c>
      <c r="G25" s="8" t="s">
        <v>210</v>
      </c>
      <c r="H25" s="10">
        <v>1.7522899999999999</v>
      </c>
      <c r="I25" s="10">
        <v>1.7522899999999999</v>
      </c>
      <c r="J25" s="10"/>
      <c r="K25" s="10"/>
      <c r="L25" s="10"/>
      <c r="M25" s="10">
        <v>1.7522899999999999</v>
      </c>
      <c r="N25" s="10"/>
      <c r="O25" s="8"/>
      <c r="P25" s="8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3.25" customHeight="1" outlineLevel="2">
      <c r="A26" s="77" t="s">
        <v>44</v>
      </c>
      <c r="B26" s="8" t="s">
        <v>282</v>
      </c>
      <c r="C26" s="8" t="s">
        <v>210</v>
      </c>
      <c r="D26" s="8" t="s">
        <v>71</v>
      </c>
      <c r="E26" s="8" t="s">
        <v>72</v>
      </c>
      <c r="F26" s="8" t="s">
        <v>283</v>
      </c>
      <c r="G26" s="8" t="s">
        <v>210</v>
      </c>
      <c r="H26" s="10">
        <v>0.96726000000000001</v>
      </c>
      <c r="I26" s="10">
        <v>0.96726000000000001</v>
      </c>
      <c r="J26" s="10"/>
      <c r="K26" s="10"/>
      <c r="L26" s="10"/>
      <c r="M26" s="10">
        <v>0.96726000000000001</v>
      </c>
      <c r="N26" s="10"/>
      <c r="O26" s="8"/>
      <c r="P26" s="8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3.25" customHeight="1" outlineLevel="2">
      <c r="A27" s="77" t="s">
        <v>44</v>
      </c>
      <c r="B27" s="8" t="s">
        <v>284</v>
      </c>
      <c r="C27" s="8" t="s">
        <v>212</v>
      </c>
      <c r="D27" s="8" t="s">
        <v>63</v>
      </c>
      <c r="E27" s="8" t="s">
        <v>64</v>
      </c>
      <c r="F27" s="8" t="s">
        <v>285</v>
      </c>
      <c r="G27" s="8" t="s">
        <v>212</v>
      </c>
      <c r="H27" s="10">
        <v>2.0041630000000001</v>
      </c>
      <c r="I27" s="10">
        <v>2.0041630000000001</v>
      </c>
      <c r="J27" s="10"/>
      <c r="K27" s="10"/>
      <c r="L27" s="10"/>
      <c r="M27" s="10">
        <v>2.0041630000000001</v>
      </c>
      <c r="N27" s="10"/>
      <c r="O27" s="8"/>
      <c r="P27" s="8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3.25" customHeight="1" outlineLevel="2">
      <c r="A28" s="77" t="s">
        <v>44</v>
      </c>
      <c r="B28" s="8" t="s">
        <v>284</v>
      </c>
      <c r="C28" s="8" t="s">
        <v>212</v>
      </c>
      <c r="D28" s="8" t="s">
        <v>71</v>
      </c>
      <c r="E28" s="8" t="s">
        <v>72</v>
      </c>
      <c r="F28" s="8" t="s">
        <v>285</v>
      </c>
      <c r="G28" s="8" t="s">
        <v>212</v>
      </c>
      <c r="H28" s="10">
        <v>1.06</v>
      </c>
      <c r="I28" s="10">
        <v>1.06</v>
      </c>
      <c r="J28" s="10"/>
      <c r="K28" s="10"/>
      <c r="L28" s="10"/>
      <c r="M28" s="10">
        <v>1.06</v>
      </c>
      <c r="N28" s="10"/>
      <c r="O28" s="8"/>
      <c r="P28" s="8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3.25" customHeight="1" outlineLevel="2">
      <c r="A29" s="77" t="s">
        <v>44</v>
      </c>
      <c r="B29" s="8" t="s">
        <v>286</v>
      </c>
      <c r="C29" s="8" t="s">
        <v>192</v>
      </c>
      <c r="D29" s="8" t="s">
        <v>63</v>
      </c>
      <c r="E29" s="8" t="s">
        <v>64</v>
      </c>
      <c r="F29" s="8" t="s">
        <v>287</v>
      </c>
      <c r="G29" s="8" t="s">
        <v>192</v>
      </c>
      <c r="H29" s="10">
        <v>0.38581900000000002</v>
      </c>
      <c r="I29" s="10">
        <v>0.38581900000000002</v>
      </c>
      <c r="J29" s="10"/>
      <c r="K29" s="10"/>
      <c r="L29" s="10"/>
      <c r="M29" s="10">
        <v>0.38581900000000002</v>
      </c>
      <c r="N29" s="10"/>
      <c r="O29" s="8"/>
      <c r="P29" s="8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3.25" customHeight="1" outlineLevel="2">
      <c r="A30" s="77" t="s">
        <v>44</v>
      </c>
      <c r="B30" s="8" t="s">
        <v>286</v>
      </c>
      <c r="C30" s="8" t="s">
        <v>192</v>
      </c>
      <c r="D30" s="8" t="s">
        <v>63</v>
      </c>
      <c r="E30" s="8" t="s">
        <v>64</v>
      </c>
      <c r="F30" s="8" t="s">
        <v>287</v>
      </c>
      <c r="G30" s="8" t="s">
        <v>192</v>
      </c>
      <c r="H30" s="10">
        <v>2.3149130000000002</v>
      </c>
      <c r="I30" s="10">
        <v>2.3149130000000002</v>
      </c>
      <c r="J30" s="10"/>
      <c r="K30" s="10"/>
      <c r="L30" s="10"/>
      <c r="M30" s="10">
        <v>2.3149130000000002</v>
      </c>
      <c r="N30" s="10"/>
      <c r="O30" s="8"/>
      <c r="P30" s="8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23.25" customHeight="1" outlineLevel="2">
      <c r="A31" s="77" t="s">
        <v>44</v>
      </c>
      <c r="B31" s="8" t="s">
        <v>288</v>
      </c>
      <c r="C31" s="8" t="s">
        <v>289</v>
      </c>
      <c r="D31" s="8" t="s">
        <v>63</v>
      </c>
      <c r="E31" s="8" t="s">
        <v>64</v>
      </c>
      <c r="F31" s="8" t="s">
        <v>290</v>
      </c>
      <c r="G31" s="8" t="s">
        <v>215</v>
      </c>
      <c r="H31" s="10">
        <v>0.87</v>
      </c>
      <c r="I31" s="10">
        <v>0.87</v>
      </c>
      <c r="J31" s="10"/>
      <c r="K31" s="10"/>
      <c r="L31" s="10"/>
      <c r="M31" s="10">
        <v>0.87</v>
      </c>
      <c r="N31" s="10"/>
      <c r="O31" s="8"/>
      <c r="P31" s="8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3.25" customHeight="1" outlineLevel="2">
      <c r="A32" s="77" t="s">
        <v>44</v>
      </c>
      <c r="B32" s="8" t="s">
        <v>291</v>
      </c>
      <c r="C32" s="8" t="s">
        <v>292</v>
      </c>
      <c r="D32" s="8" t="s">
        <v>63</v>
      </c>
      <c r="E32" s="8" t="s">
        <v>64</v>
      </c>
      <c r="F32" s="8" t="s">
        <v>290</v>
      </c>
      <c r="G32" s="8" t="s">
        <v>215</v>
      </c>
      <c r="H32" s="10">
        <v>8.6999999999999993</v>
      </c>
      <c r="I32" s="10">
        <v>8.6999999999999993</v>
      </c>
      <c r="J32" s="10"/>
      <c r="K32" s="10"/>
      <c r="L32" s="10"/>
      <c r="M32" s="10">
        <v>8.6999999999999993</v>
      </c>
      <c r="N32" s="10"/>
      <c r="O32" s="8"/>
      <c r="P32" s="8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3.25" customHeight="1" outlineLevel="2">
      <c r="A33" s="77" t="s">
        <v>44</v>
      </c>
      <c r="B33" s="8" t="s">
        <v>293</v>
      </c>
      <c r="C33" s="8" t="s">
        <v>294</v>
      </c>
      <c r="D33" s="8" t="s">
        <v>81</v>
      </c>
      <c r="E33" s="8" t="s">
        <v>82</v>
      </c>
      <c r="F33" s="8" t="s">
        <v>295</v>
      </c>
      <c r="G33" s="8" t="s">
        <v>186</v>
      </c>
      <c r="H33" s="10">
        <v>3.487482</v>
      </c>
      <c r="I33" s="10">
        <v>3.487482</v>
      </c>
      <c r="J33" s="10"/>
      <c r="K33" s="10"/>
      <c r="L33" s="10"/>
      <c r="M33" s="10">
        <v>3.487482</v>
      </c>
      <c r="N33" s="10"/>
      <c r="O33" s="8"/>
      <c r="P33" s="8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3.25" customHeight="1" outlineLevel="2">
      <c r="A34" s="77" t="s">
        <v>44</v>
      </c>
      <c r="B34" s="8" t="s">
        <v>296</v>
      </c>
      <c r="C34" s="8" t="s">
        <v>297</v>
      </c>
      <c r="D34" s="8" t="s">
        <v>81</v>
      </c>
      <c r="E34" s="8" t="s">
        <v>82</v>
      </c>
      <c r="F34" s="8" t="s">
        <v>295</v>
      </c>
      <c r="G34" s="8" t="s">
        <v>186</v>
      </c>
      <c r="H34" s="10">
        <v>2.4135230000000001</v>
      </c>
      <c r="I34" s="10">
        <v>2.4135230000000001</v>
      </c>
      <c r="J34" s="10"/>
      <c r="K34" s="10"/>
      <c r="L34" s="10"/>
      <c r="M34" s="10">
        <v>2.4135230000000001</v>
      </c>
      <c r="N34" s="10"/>
      <c r="O34" s="8"/>
      <c r="P34" s="8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23.25" customHeight="1" outlineLevel="2">
      <c r="A35" s="77" t="s">
        <v>44</v>
      </c>
      <c r="B35" s="8" t="s">
        <v>298</v>
      </c>
      <c r="C35" s="8" t="s">
        <v>299</v>
      </c>
      <c r="D35" s="8" t="s">
        <v>63</v>
      </c>
      <c r="E35" s="8" t="s">
        <v>64</v>
      </c>
      <c r="F35" s="8" t="s">
        <v>300</v>
      </c>
      <c r="G35" s="8" t="s">
        <v>173</v>
      </c>
      <c r="H35" s="10">
        <v>12</v>
      </c>
      <c r="I35" s="10">
        <v>12</v>
      </c>
      <c r="J35" s="10"/>
      <c r="K35" s="10"/>
      <c r="L35" s="10"/>
      <c r="M35" s="10">
        <v>12</v>
      </c>
      <c r="N35" s="10"/>
      <c r="O35" s="8"/>
      <c r="P35" s="8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7.25" customHeight="1">
      <c r="A36" s="218" t="s">
        <v>91</v>
      </c>
      <c r="B36" s="219"/>
      <c r="C36" s="219"/>
      <c r="D36" s="219"/>
      <c r="E36" s="219"/>
      <c r="F36" s="219"/>
      <c r="G36" s="220"/>
      <c r="H36" s="10">
        <v>180.907196</v>
      </c>
      <c r="I36" s="10">
        <v>180.907196</v>
      </c>
      <c r="J36" s="10"/>
      <c r="K36" s="10"/>
      <c r="L36" s="10"/>
      <c r="M36" s="10">
        <v>180.907196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</sheetData>
  <mergeCells count="32">
    <mergeCell ref="Z6:Z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5:T7"/>
    <mergeCell ref="K6:K7"/>
    <mergeCell ref="L6:L7"/>
    <mergeCell ref="M6:M7"/>
    <mergeCell ref="N6:N7"/>
    <mergeCell ref="O6:O7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A2:Z2"/>
    <mergeCell ref="A3:G3"/>
    <mergeCell ref="H4:Z4"/>
    <mergeCell ref="I5:P5"/>
    <mergeCell ref="Q5:S5"/>
    <mergeCell ref="U5:Z5"/>
  </mergeCells>
  <phoneticPr fontId="30" type="noConversion"/>
  <pageMargins left="0.75" right="0.75" top="1" bottom="1" header="0.5" footer="0.5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26"/>
  <sheetViews>
    <sheetView workbookViewId="0">
      <selection activeCell="A3" sqref="A3:H3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0" width="10.75" customWidth="1"/>
    <col min="11" max="11" width="11" customWidth="1"/>
    <col min="12" max="14" width="12.25" customWidth="1"/>
    <col min="15" max="15" width="12.75" customWidth="1"/>
    <col min="16" max="17" width="11.125" customWidth="1"/>
    <col min="19" max="19" width="10.25" customWidth="1"/>
    <col min="20" max="21" width="11.875" customWidth="1"/>
    <col min="22" max="22" width="11.75" customWidth="1"/>
    <col min="23" max="23" width="10.25" customWidth="1"/>
  </cols>
  <sheetData>
    <row r="1" spans="1:23" ht="13.5" customHeight="1">
      <c r="B1" s="69"/>
      <c r="E1" s="1"/>
      <c r="F1" s="1"/>
      <c r="G1" s="1"/>
      <c r="H1" s="1"/>
      <c r="U1" s="69"/>
      <c r="W1" s="70" t="s">
        <v>301</v>
      </c>
    </row>
    <row r="2" spans="1:23" ht="27.75" customHeight="1">
      <c r="A2" s="159" t="s">
        <v>302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</row>
    <row r="3" spans="1:23" ht="13.5" customHeight="1">
      <c r="A3" s="188" t="str">
        <f>"单位名称："&amp;"曲靖市归国华侨联合会"</f>
        <v>单位名称：曲靖市归国华侨联合会</v>
      </c>
      <c r="B3" s="227"/>
      <c r="C3" s="227"/>
      <c r="D3" s="227"/>
      <c r="E3" s="227"/>
      <c r="F3" s="227"/>
      <c r="G3" s="227"/>
      <c r="H3" s="227"/>
      <c r="I3" s="3"/>
      <c r="J3" s="3"/>
      <c r="K3" s="3"/>
      <c r="L3" s="3"/>
      <c r="M3" s="3"/>
      <c r="N3" s="3"/>
      <c r="O3" s="3"/>
      <c r="P3" s="3"/>
      <c r="Q3" s="3"/>
      <c r="U3" s="69"/>
      <c r="W3" s="117" t="s">
        <v>2</v>
      </c>
    </row>
    <row r="4" spans="1:23" ht="21.75" customHeight="1">
      <c r="A4" s="231" t="s">
        <v>303</v>
      </c>
      <c r="B4" s="212" t="s">
        <v>233</v>
      </c>
      <c r="C4" s="231" t="s">
        <v>234</v>
      </c>
      <c r="D4" s="231" t="s">
        <v>232</v>
      </c>
      <c r="E4" s="212" t="s">
        <v>235</v>
      </c>
      <c r="F4" s="212" t="s">
        <v>236</v>
      </c>
      <c r="G4" s="212" t="s">
        <v>304</v>
      </c>
      <c r="H4" s="212" t="s">
        <v>305</v>
      </c>
      <c r="I4" s="165" t="s">
        <v>30</v>
      </c>
      <c r="J4" s="165" t="s">
        <v>306</v>
      </c>
      <c r="K4" s="165"/>
      <c r="L4" s="165"/>
      <c r="M4" s="165"/>
      <c r="N4" s="165" t="s">
        <v>241</v>
      </c>
      <c r="O4" s="165"/>
      <c r="P4" s="165"/>
      <c r="Q4" s="212" t="s">
        <v>36</v>
      </c>
      <c r="R4" s="165" t="s">
        <v>37</v>
      </c>
      <c r="S4" s="165"/>
      <c r="T4" s="165"/>
      <c r="U4" s="165"/>
      <c r="V4" s="165"/>
      <c r="W4" s="165"/>
    </row>
    <row r="5" spans="1:23" ht="21.75" customHeight="1">
      <c r="A5" s="231"/>
      <c r="B5" s="165"/>
      <c r="C5" s="231"/>
      <c r="D5" s="231"/>
      <c r="E5" s="232"/>
      <c r="F5" s="232"/>
      <c r="G5" s="232"/>
      <c r="H5" s="232"/>
      <c r="I5" s="165"/>
      <c r="J5" s="233" t="s">
        <v>33</v>
      </c>
      <c r="K5" s="165"/>
      <c r="L5" s="212" t="s">
        <v>34</v>
      </c>
      <c r="M5" s="212" t="s">
        <v>35</v>
      </c>
      <c r="N5" s="212" t="s">
        <v>33</v>
      </c>
      <c r="O5" s="212" t="s">
        <v>34</v>
      </c>
      <c r="P5" s="212" t="s">
        <v>35</v>
      </c>
      <c r="Q5" s="232"/>
      <c r="R5" s="212" t="s">
        <v>32</v>
      </c>
      <c r="S5" s="212" t="s">
        <v>38</v>
      </c>
      <c r="T5" s="212" t="s">
        <v>248</v>
      </c>
      <c r="U5" s="212" t="s">
        <v>40</v>
      </c>
      <c r="V5" s="212" t="s">
        <v>41</v>
      </c>
      <c r="W5" s="212" t="s">
        <v>42</v>
      </c>
    </row>
    <row r="6" spans="1:23" ht="21" customHeight="1">
      <c r="A6" s="165"/>
      <c r="B6" s="165"/>
      <c r="C6" s="165"/>
      <c r="D6" s="165"/>
      <c r="E6" s="165"/>
      <c r="F6" s="165"/>
      <c r="G6" s="165"/>
      <c r="H6" s="165"/>
      <c r="I6" s="165"/>
      <c r="J6" s="234" t="s">
        <v>32</v>
      </c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</row>
    <row r="7" spans="1:23" ht="39.75" customHeight="1">
      <c r="A7" s="231"/>
      <c r="B7" s="165"/>
      <c r="C7" s="231"/>
      <c r="D7" s="231"/>
      <c r="E7" s="212"/>
      <c r="F7" s="212"/>
      <c r="G7" s="212"/>
      <c r="H7" s="212"/>
      <c r="I7" s="165"/>
      <c r="J7" s="20" t="s">
        <v>32</v>
      </c>
      <c r="K7" s="20" t="s">
        <v>307</v>
      </c>
      <c r="L7" s="212"/>
      <c r="M7" s="212"/>
      <c r="N7" s="212"/>
      <c r="O7" s="212"/>
      <c r="P7" s="212"/>
      <c r="Q7" s="212"/>
      <c r="R7" s="212"/>
      <c r="S7" s="212"/>
      <c r="T7" s="212"/>
      <c r="U7" s="165"/>
      <c r="V7" s="212"/>
      <c r="W7" s="212"/>
    </row>
    <row r="8" spans="1:23" ht="1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6">
        <v>21</v>
      </c>
      <c r="V8" s="6">
        <v>22</v>
      </c>
      <c r="W8" s="6">
        <v>23</v>
      </c>
    </row>
    <row r="9" spans="1:23" ht="21" customHeight="1">
      <c r="A9" s="9"/>
      <c r="B9" s="9"/>
      <c r="C9" s="8" t="s">
        <v>308</v>
      </c>
      <c r="D9" s="9"/>
      <c r="E9" s="9"/>
      <c r="F9" s="9"/>
      <c r="G9" s="9"/>
      <c r="H9" s="9"/>
      <c r="I9" s="10">
        <v>23</v>
      </c>
      <c r="J9" s="10">
        <v>23</v>
      </c>
      <c r="K9" s="10">
        <v>23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3.25" customHeight="1">
      <c r="A10" s="8" t="s">
        <v>309</v>
      </c>
      <c r="B10" s="8" t="s">
        <v>310</v>
      </c>
      <c r="C10" s="8" t="s">
        <v>308</v>
      </c>
      <c r="D10" s="8" t="s">
        <v>44</v>
      </c>
      <c r="E10" s="8" t="s">
        <v>65</v>
      </c>
      <c r="F10" s="8" t="s">
        <v>66</v>
      </c>
      <c r="G10" s="8" t="s">
        <v>275</v>
      </c>
      <c r="H10" s="8" t="s">
        <v>198</v>
      </c>
      <c r="I10" s="10">
        <v>1</v>
      </c>
      <c r="J10" s="10">
        <v>1</v>
      </c>
      <c r="K10" s="10">
        <v>1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3.25" customHeight="1">
      <c r="A11" s="8" t="s">
        <v>309</v>
      </c>
      <c r="B11" s="8" t="s">
        <v>310</v>
      </c>
      <c r="C11" s="8" t="s">
        <v>308</v>
      </c>
      <c r="D11" s="8" t="s">
        <v>44</v>
      </c>
      <c r="E11" s="8" t="s">
        <v>65</v>
      </c>
      <c r="F11" s="8" t="s">
        <v>66</v>
      </c>
      <c r="G11" s="8" t="s">
        <v>275</v>
      </c>
      <c r="H11" s="8" t="s">
        <v>198</v>
      </c>
      <c r="I11" s="10">
        <v>1</v>
      </c>
      <c r="J11" s="10">
        <v>1</v>
      </c>
      <c r="K11" s="10">
        <v>1</v>
      </c>
      <c r="L11" s="10"/>
      <c r="M11" s="10"/>
      <c r="N11" s="10"/>
      <c r="O11" s="10"/>
      <c r="P11" s="8"/>
      <c r="Q11" s="10"/>
      <c r="R11" s="10"/>
      <c r="S11" s="10"/>
      <c r="T11" s="10"/>
      <c r="U11" s="10"/>
      <c r="V11" s="10"/>
      <c r="W11" s="10"/>
    </row>
    <row r="12" spans="1:23" ht="23.25" customHeight="1">
      <c r="A12" s="8" t="s">
        <v>309</v>
      </c>
      <c r="B12" s="8" t="s">
        <v>310</v>
      </c>
      <c r="C12" s="8" t="s">
        <v>308</v>
      </c>
      <c r="D12" s="8" t="s">
        <v>44</v>
      </c>
      <c r="E12" s="8" t="s">
        <v>65</v>
      </c>
      <c r="F12" s="8" t="s">
        <v>66</v>
      </c>
      <c r="G12" s="8" t="s">
        <v>275</v>
      </c>
      <c r="H12" s="8" t="s">
        <v>198</v>
      </c>
      <c r="I12" s="10">
        <v>2</v>
      </c>
      <c r="J12" s="10">
        <v>2</v>
      </c>
      <c r="K12" s="10">
        <v>2</v>
      </c>
      <c r="L12" s="10"/>
      <c r="M12" s="10"/>
      <c r="N12" s="10"/>
      <c r="O12" s="10"/>
      <c r="P12" s="8"/>
      <c r="Q12" s="10"/>
      <c r="R12" s="10"/>
      <c r="S12" s="10"/>
      <c r="T12" s="10"/>
      <c r="U12" s="10"/>
      <c r="V12" s="10"/>
      <c r="W12" s="10"/>
    </row>
    <row r="13" spans="1:23" ht="23.25" customHeight="1">
      <c r="A13" s="8" t="s">
        <v>309</v>
      </c>
      <c r="B13" s="8" t="s">
        <v>310</v>
      </c>
      <c r="C13" s="8" t="s">
        <v>308</v>
      </c>
      <c r="D13" s="8" t="s">
        <v>44</v>
      </c>
      <c r="E13" s="8" t="s">
        <v>65</v>
      </c>
      <c r="F13" s="8" t="s">
        <v>66</v>
      </c>
      <c r="G13" s="8" t="s">
        <v>275</v>
      </c>
      <c r="H13" s="8" t="s">
        <v>198</v>
      </c>
      <c r="I13" s="10">
        <v>1</v>
      </c>
      <c r="J13" s="10">
        <v>1</v>
      </c>
      <c r="K13" s="10">
        <v>1</v>
      </c>
      <c r="L13" s="10"/>
      <c r="M13" s="10"/>
      <c r="N13" s="10"/>
      <c r="O13" s="10"/>
      <c r="P13" s="8"/>
      <c r="Q13" s="10"/>
      <c r="R13" s="10"/>
      <c r="S13" s="10"/>
      <c r="T13" s="10"/>
      <c r="U13" s="10"/>
      <c r="V13" s="10"/>
      <c r="W13" s="10"/>
    </row>
    <row r="14" spans="1:23" ht="23.25" customHeight="1">
      <c r="A14" s="8" t="s">
        <v>309</v>
      </c>
      <c r="B14" s="8" t="s">
        <v>310</v>
      </c>
      <c r="C14" s="8" t="s">
        <v>308</v>
      </c>
      <c r="D14" s="8" t="s">
        <v>44</v>
      </c>
      <c r="E14" s="8" t="s">
        <v>65</v>
      </c>
      <c r="F14" s="8" t="s">
        <v>66</v>
      </c>
      <c r="G14" s="8" t="s">
        <v>311</v>
      </c>
      <c r="H14" s="8" t="s">
        <v>201</v>
      </c>
      <c r="I14" s="10">
        <v>2</v>
      </c>
      <c r="J14" s="10">
        <v>2</v>
      </c>
      <c r="K14" s="10">
        <v>2</v>
      </c>
      <c r="L14" s="10"/>
      <c r="M14" s="10"/>
      <c r="N14" s="10"/>
      <c r="O14" s="10"/>
      <c r="P14" s="8"/>
      <c r="Q14" s="10"/>
      <c r="R14" s="10"/>
      <c r="S14" s="10"/>
      <c r="T14" s="10"/>
      <c r="U14" s="10"/>
      <c r="V14" s="10"/>
      <c r="W14" s="10"/>
    </row>
    <row r="15" spans="1:23" ht="23.25" customHeight="1">
      <c r="A15" s="8" t="s">
        <v>309</v>
      </c>
      <c r="B15" s="8" t="s">
        <v>310</v>
      </c>
      <c r="C15" s="8" t="s">
        <v>308</v>
      </c>
      <c r="D15" s="8" t="s">
        <v>44</v>
      </c>
      <c r="E15" s="8" t="s">
        <v>65</v>
      </c>
      <c r="F15" s="8" t="s">
        <v>66</v>
      </c>
      <c r="G15" s="8" t="s">
        <v>312</v>
      </c>
      <c r="H15" s="8" t="s">
        <v>206</v>
      </c>
      <c r="I15" s="10">
        <v>2</v>
      </c>
      <c r="J15" s="10">
        <v>2</v>
      </c>
      <c r="K15" s="10">
        <v>2</v>
      </c>
      <c r="L15" s="10"/>
      <c r="M15" s="10"/>
      <c r="N15" s="10"/>
      <c r="O15" s="10"/>
      <c r="P15" s="8"/>
      <c r="Q15" s="10"/>
      <c r="R15" s="10"/>
      <c r="S15" s="10"/>
      <c r="T15" s="10"/>
      <c r="U15" s="10"/>
      <c r="V15" s="10"/>
      <c r="W15" s="10"/>
    </row>
    <row r="16" spans="1:23" ht="23.25" customHeight="1">
      <c r="A16" s="8" t="s">
        <v>309</v>
      </c>
      <c r="B16" s="8" t="s">
        <v>310</v>
      </c>
      <c r="C16" s="8" t="s">
        <v>308</v>
      </c>
      <c r="D16" s="8" t="s">
        <v>44</v>
      </c>
      <c r="E16" s="8" t="s">
        <v>65</v>
      </c>
      <c r="F16" s="8" t="s">
        <v>66</v>
      </c>
      <c r="G16" s="8" t="s">
        <v>312</v>
      </c>
      <c r="H16" s="8" t="s">
        <v>206</v>
      </c>
      <c r="I16" s="10">
        <v>2</v>
      </c>
      <c r="J16" s="10">
        <v>2</v>
      </c>
      <c r="K16" s="10">
        <v>2</v>
      </c>
      <c r="L16" s="10"/>
      <c r="M16" s="10"/>
      <c r="N16" s="10"/>
      <c r="O16" s="10"/>
      <c r="P16" s="8"/>
      <c r="Q16" s="10"/>
      <c r="R16" s="10"/>
      <c r="S16" s="10"/>
      <c r="T16" s="10"/>
      <c r="U16" s="10"/>
      <c r="V16" s="10"/>
      <c r="W16" s="10"/>
    </row>
    <row r="17" spans="1:23" ht="23.25" customHeight="1">
      <c r="A17" s="8" t="s">
        <v>309</v>
      </c>
      <c r="B17" s="8" t="s">
        <v>310</v>
      </c>
      <c r="C17" s="8" t="s">
        <v>308</v>
      </c>
      <c r="D17" s="8" t="s">
        <v>44</v>
      </c>
      <c r="E17" s="8" t="s">
        <v>65</v>
      </c>
      <c r="F17" s="8" t="s">
        <v>66</v>
      </c>
      <c r="G17" s="8" t="s">
        <v>313</v>
      </c>
      <c r="H17" s="8" t="s">
        <v>188</v>
      </c>
      <c r="I17" s="10">
        <v>2</v>
      </c>
      <c r="J17" s="10">
        <v>2</v>
      </c>
      <c r="K17" s="10">
        <v>2</v>
      </c>
      <c r="L17" s="10"/>
      <c r="M17" s="10"/>
      <c r="N17" s="10"/>
      <c r="O17" s="10"/>
      <c r="P17" s="8"/>
      <c r="Q17" s="10"/>
      <c r="R17" s="10"/>
      <c r="S17" s="10"/>
      <c r="T17" s="10"/>
      <c r="U17" s="10"/>
      <c r="V17" s="10"/>
      <c r="W17" s="10"/>
    </row>
    <row r="18" spans="1:23" ht="23.25" customHeight="1">
      <c r="A18" s="8" t="s">
        <v>309</v>
      </c>
      <c r="B18" s="8" t="s">
        <v>310</v>
      </c>
      <c r="C18" s="8" t="s">
        <v>308</v>
      </c>
      <c r="D18" s="8" t="s">
        <v>44</v>
      </c>
      <c r="E18" s="8" t="s">
        <v>65</v>
      </c>
      <c r="F18" s="8" t="s">
        <v>66</v>
      </c>
      <c r="G18" s="8" t="s">
        <v>313</v>
      </c>
      <c r="H18" s="8" t="s">
        <v>188</v>
      </c>
      <c r="I18" s="10">
        <v>3</v>
      </c>
      <c r="J18" s="10">
        <v>3</v>
      </c>
      <c r="K18" s="10">
        <v>3</v>
      </c>
      <c r="L18" s="10"/>
      <c r="M18" s="10"/>
      <c r="N18" s="10"/>
      <c r="O18" s="10"/>
      <c r="P18" s="8"/>
      <c r="Q18" s="10"/>
      <c r="R18" s="10"/>
      <c r="S18" s="10"/>
      <c r="T18" s="10"/>
      <c r="U18" s="10"/>
      <c r="V18" s="10"/>
      <c r="W18" s="10"/>
    </row>
    <row r="19" spans="1:23" ht="23.25" customHeight="1">
      <c r="A19" s="8" t="s">
        <v>309</v>
      </c>
      <c r="B19" s="8" t="s">
        <v>310</v>
      </c>
      <c r="C19" s="8" t="s">
        <v>308</v>
      </c>
      <c r="D19" s="8" t="s">
        <v>44</v>
      </c>
      <c r="E19" s="8" t="s">
        <v>65</v>
      </c>
      <c r="F19" s="8" t="s">
        <v>66</v>
      </c>
      <c r="G19" s="8" t="s">
        <v>313</v>
      </c>
      <c r="H19" s="8" t="s">
        <v>188</v>
      </c>
      <c r="I19" s="10">
        <v>3</v>
      </c>
      <c r="J19" s="10">
        <v>3</v>
      </c>
      <c r="K19" s="10">
        <v>3</v>
      </c>
      <c r="L19" s="10"/>
      <c r="M19" s="10"/>
      <c r="N19" s="10"/>
      <c r="O19" s="10"/>
      <c r="P19" s="8"/>
      <c r="Q19" s="10"/>
      <c r="R19" s="10"/>
      <c r="S19" s="10"/>
      <c r="T19" s="10"/>
      <c r="U19" s="10"/>
      <c r="V19" s="10"/>
      <c r="W19" s="10"/>
    </row>
    <row r="20" spans="1:23" ht="23.25" customHeight="1">
      <c r="A20" s="8" t="s">
        <v>309</v>
      </c>
      <c r="B20" s="8" t="s">
        <v>310</v>
      </c>
      <c r="C20" s="8" t="s">
        <v>308</v>
      </c>
      <c r="D20" s="8" t="s">
        <v>44</v>
      </c>
      <c r="E20" s="8" t="s">
        <v>65</v>
      </c>
      <c r="F20" s="8" t="s">
        <v>66</v>
      </c>
      <c r="G20" s="8" t="s">
        <v>313</v>
      </c>
      <c r="H20" s="8" t="s">
        <v>188</v>
      </c>
      <c r="I20" s="10">
        <v>1</v>
      </c>
      <c r="J20" s="10">
        <v>1</v>
      </c>
      <c r="K20" s="10">
        <v>1</v>
      </c>
      <c r="L20" s="10"/>
      <c r="M20" s="10"/>
      <c r="N20" s="10"/>
      <c r="O20" s="10"/>
      <c r="P20" s="8"/>
      <c r="Q20" s="10"/>
      <c r="R20" s="10"/>
      <c r="S20" s="10"/>
      <c r="T20" s="10"/>
      <c r="U20" s="10"/>
      <c r="V20" s="10"/>
      <c r="W20" s="10"/>
    </row>
    <row r="21" spans="1:23" ht="23.25" customHeight="1">
      <c r="A21" s="8" t="s">
        <v>309</v>
      </c>
      <c r="B21" s="8" t="s">
        <v>310</v>
      </c>
      <c r="C21" s="8" t="s">
        <v>308</v>
      </c>
      <c r="D21" s="8" t="s">
        <v>44</v>
      </c>
      <c r="E21" s="8" t="s">
        <v>65</v>
      </c>
      <c r="F21" s="8" t="s">
        <v>66</v>
      </c>
      <c r="G21" s="8" t="s">
        <v>313</v>
      </c>
      <c r="H21" s="8" t="s">
        <v>188</v>
      </c>
      <c r="I21" s="10">
        <v>1</v>
      </c>
      <c r="J21" s="10">
        <v>1</v>
      </c>
      <c r="K21" s="10">
        <v>1</v>
      </c>
      <c r="L21" s="10"/>
      <c r="M21" s="10"/>
      <c r="N21" s="10"/>
      <c r="O21" s="10"/>
      <c r="P21" s="8"/>
      <c r="Q21" s="10"/>
      <c r="R21" s="10"/>
      <c r="S21" s="10"/>
      <c r="T21" s="10"/>
      <c r="U21" s="10"/>
      <c r="V21" s="10"/>
      <c r="W21" s="10"/>
    </row>
    <row r="22" spans="1:23" ht="23.25" customHeight="1">
      <c r="A22" s="8" t="s">
        <v>309</v>
      </c>
      <c r="B22" s="8" t="s">
        <v>310</v>
      </c>
      <c r="C22" s="8" t="s">
        <v>308</v>
      </c>
      <c r="D22" s="8" t="s">
        <v>44</v>
      </c>
      <c r="E22" s="8" t="s">
        <v>65</v>
      </c>
      <c r="F22" s="8" t="s">
        <v>66</v>
      </c>
      <c r="G22" s="8" t="s">
        <v>314</v>
      </c>
      <c r="H22" s="8" t="s">
        <v>222</v>
      </c>
      <c r="I22" s="10">
        <v>2</v>
      </c>
      <c r="J22" s="10">
        <v>2</v>
      </c>
      <c r="K22" s="10">
        <v>2</v>
      </c>
      <c r="L22" s="10"/>
      <c r="M22" s="10"/>
      <c r="N22" s="10"/>
      <c r="O22" s="10"/>
      <c r="P22" s="8"/>
      <c r="Q22" s="10"/>
      <c r="R22" s="10"/>
      <c r="S22" s="10"/>
      <c r="T22" s="10"/>
      <c r="U22" s="10"/>
      <c r="V22" s="10"/>
      <c r="W22" s="10"/>
    </row>
    <row r="23" spans="1:23" ht="23.25" customHeight="1">
      <c r="A23" s="8"/>
      <c r="B23" s="8"/>
      <c r="C23" s="8" t="s">
        <v>315</v>
      </c>
      <c r="D23" s="8"/>
      <c r="E23" s="8"/>
      <c r="F23" s="8"/>
      <c r="G23" s="8"/>
      <c r="H23" s="8"/>
      <c r="I23" s="10">
        <v>5</v>
      </c>
      <c r="J23" s="10">
        <v>5</v>
      </c>
      <c r="K23" s="10">
        <v>5</v>
      </c>
      <c r="L23" s="10"/>
      <c r="M23" s="10"/>
      <c r="N23" s="10"/>
      <c r="O23" s="10"/>
      <c r="P23" s="8"/>
      <c r="Q23" s="10"/>
      <c r="R23" s="10"/>
      <c r="S23" s="10"/>
      <c r="T23" s="10"/>
      <c r="U23" s="10"/>
      <c r="V23" s="10"/>
      <c r="W23" s="10"/>
    </row>
    <row r="24" spans="1:23" ht="23.25" customHeight="1">
      <c r="A24" s="8" t="s">
        <v>309</v>
      </c>
      <c r="B24" s="8" t="s">
        <v>316</v>
      </c>
      <c r="C24" s="8" t="s">
        <v>315</v>
      </c>
      <c r="D24" s="8" t="s">
        <v>44</v>
      </c>
      <c r="E24" s="8" t="s">
        <v>65</v>
      </c>
      <c r="F24" s="8" t="s">
        <v>66</v>
      </c>
      <c r="G24" s="8" t="s">
        <v>275</v>
      </c>
      <c r="H24" s="8" t="s">
        <v>198</v>
      </c>
      <c r="I24" s="10">
        <v>3</v>
      </c>
      <c r="J24" s="10">
        <v>3</v>
      </c>
      <c r="K24" s="10">
        <v>3</v>
      </c>
      <c r="L24" s="10"/>
      <c r="M24" s="10"/>
      <c r="N24" s="10"/>
      <c r="O24" s="10"/>
      <c r="P24" s="8"/>
      <c r="Q24" s="10"/>
      <c r="R24" s="10"/>
      <c r="S24" s="10"/>
      <c r="T24" s="10"/>
      <c r="U24" s="10"/>
      <c r="V24" s="10"/>
      <c r="W24" s="10"/>
    </row>
    <row r="25" spans="1:23" ht="23.25" customHeight="1">
      <c r="A25" s="8" t="s">
        <v>309</v>
      </c>
      <c r="B25" s="8" t="s">
        <v>316</v>
      </c>
      <c r="C25" s="8" t="s">
        <v>315</v>
      </c>
      <c r="D25" s="8" t="s">
        <v>44</v>
      </c>
      <c r="E25" s="8" t="s">
        <v>65</v>
      </c>
      <c r="F25" s="8" t="s">
        <v>66</v>
      </c>
      <c r="G25" s="8" t="s">
        <v>311</v>
      </c>
      <c r="H25" s="8" t="s">
        <v>201</v>
      </c>
      <c r="I25" s="10">
        <v>2</v>
      </c>
      <c r="J25" s="10">
        <v>2</v>
      </c>
      <c r="K25" s="10">
        <v>2</v>
      </c>
      <c r="L25" s="10"/>
      <c r="M25" s="10"/>
      <c r="N25" s="10"/>
      <c r="O25" s="10"/>
      <c r="P25" s="8"/>
      <c r="Q25" s="10"/>
      <c r="R25" s="10"/>
      <c r="S25" s="10"/>
      <c r="T25" s="10"/>
      <c r="U25" s="10"/>
      <c r="V25" s="10"/>
      <c r="W25" s="10"/>
    </row>
    <row r="26" spans="1:23" ht="18.75" customHeight="1">
      <c r="A26" s="228" t="s">
        <v>91</v>
      </c>
      <c r="B26" s="229"/>
      <c r="C26" s="229"/>
      <c r="D26" s="229"/>
      <c r="E26" s="229"/>
      <c r="F26" s="229"/>
      <c r="G26" s="229"/>
      <c r="H26" s="230"/>
      <c r="I26" s="10">
        <v>28</v>
      </c>
      <c r="J26" s="10">
        <v>28</v>
      </c>
      <c r="K26" s="10">
        <v>28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</sheetData>
  <mergeCells count="28">
    <mergeCell ref="V5:V7"/>
    <mergeCell ref="W5:W7"/>
    <mergeCell ref="J5:K6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30" type="noConversion"/>
  <pageMargins left="0.75" right="0.75" top="1" bottom="1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18</vt:i4>
      </vt:variant>
    </vt:vector>
  </HeadingPairs>
  <TitlesOfParts>
    <vt:vector size="38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  <vt:lpstr>'部门收入预算表01-2'!Print_Titles</vt:lpstr>
      <vt:lpstr>部门项目中期规划预算表12!Print_Titles</vt:lpstr>
      <vt:lpstr>'部门政府采购预算表08-1'!Print_Titles</vt:lpstr>
      <vt:lpstr>'部门支出预算表01-03'!Print_Titles</vt:lpstr>
      <vt:lpstr>'财务收支预算总表01-1'!Print_Titles</vt:lpstr>
      <vt:lpstr>'财政拨款收支预算总表02-1'!Print_Titles</vt:lpstr>
      <vt:lpstr>国有资本经营预算支出表07!Print_Titles</vt:lpstr>
      <vt:lpstr>'基本支出预算表（人员类.运转类公用经费项目）04'!Print_Titles</vt:lpstr>
      <vt:lpstr>上级补助项目支出预算表11!Print_Titles</vt:lpstr>
      <vt:lpstr>'市对下转移支付绩效目标表09-2'!Print_Titles</vt:lpstr>
      <vt:lpstr>'市对下转移支付预算表09-1'!Print_Titles</vt:lpstr>
      <vt:lpstr>'项目支出预算表（其他运转类.特定目标类项目）05-1'!Print_Titles</vt:lpstr>
      <vt:lpstr>新增资产配置表10!Print_Titles</vt:lpstr>
      <vt:lpstr>一般公共预算“三公”经费支出预算表03!Print_Titles</vt:lpstr>
      <vt:lpstr>'一般公共预算支出预算表（按功能科目分类）02-2'!Print_Titles</vt:lpstr>
      <vt:lpstr>'一般公共预算支出预算明细表（按经济科目分类）02-3'!Print_Titles</vt:lpstr>
      <vt:lpstr>'政府购买服务预算表08-2'!Print_Titles</vt:lpstr>
      <vt:lpstr>政府性基金预算支出预算表06!Print_Titles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2024-01-24T07:45:00Z</dcterms:created>
  <dcterms:modified xsi:type="dcterms:W3CDTF">2024-01-29T08:03:52Z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16C01BA1E8E04B988859C6720BA1C5BC_13</vt:lpwstr>
  </property>
  <property fmtid="{D5CDD505-2E9C-101B-9397-08002B2CF9AE}" pid="3" name="KSOProductBuildVer">
    <vt:lpwstr>2052-12.1.0.16120</vt:lpwstr>
  </property>
</Properties>
</file>