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分配总表" sheetId="1" r:id="rId1"/>
    <sheet name="分表一" sheetId="2" r:id="rId2"/>
    <sheet name="分表二" sheetId="6" r:id="rId3"/>
    <sheet name="分表三" sheetId="3" r:id="rId4"/>
    <sheet name="绩效表" sheetId="4" r:id="rId5"/>
    <sheet name="Sheet2" sheetId="5" state="hidden" r:id="rId6"/>
  </sheets>
  <calcPr calcId="144525"/>
</workbook>
</file>

<file path=xl/sharedStrings.xml><?xml version="1.0" encoding="utf-8"?>
<sst xmlns="http://schemas.openxmlformats.org/spreadsheetml/2006/main" count="207" uniqueCount="134">
  <si>
    <t>附件1：</t>
  </si>
  <si>
    <t xml:space="preserve">2021年省级残疾人就业保障金分配表（总表）  </t>
  </si>
  <si>
    <t xml:space="preserve"> 单 位</t>
  </si>
  <si>
    <t>2081105“残疾人就业和扶贫”</t>
  </si>
  <si>
    <t>经费总计</t>
  </si>
  <si>
    <t>政府经济分类科目</t>
  </si>
  <si>
    <t>残疾人扶贫示范基地建设项目</t>
  </si>
  <si>
    <t>农村贫困残疾人实用技术培训（500元/人）</t>
  </si>
  <si>
    <t>智力、精神和重度肢体残疾人托养（1500元/人）</t>
  </si>
  <si>
    <t>云南省盲人就业与培训</t>
  </si>
  <si>
    <t>2021年应对疫情盲人规范化建设稳岗补贴尾款</t>
  </si>
  <si>
    <t>残疾人就业服务及就业创业补助资金</t>
  </si>
  <si>
    <t>基地名称</t>
  </si>
  <si>
    <t>经费（万元）</t>
  </si>
  <si>
    <t>任务数（人）</t>
  </si>
  <si>
    <t>见分表一</t>
  </si>
  <si>
    <t>见分表二</t>
  </si>
  <si>
    <t>见分表三</t>
  </si>
  <si>
    <t>麒麟区</t>
  </si>
  <si>
    <t>麒麟区永佳高原生态农旅文专业合作社</t>
  </si>
  <si>
    <t>513转移性支出</t>
  </si>
  <si>
    <t>沾益区</t>
  </si>
  <si>
    <t>马龙区</t>
  </si>
  <si>
    <t>富源县</t>
  </si>
  <si>
    <t>罗平县</t>
  </si>
  <si>
    <t>富源县乌蒙洞藏酒业有限公司</t>
  </si>
  <si>
    <t>师宗县</t>
  </si>
  <si>
    <t>陆良县</t>
  </si>
  <si>
    <t>会泽县</t>
  </si>
  <si>
    <t>经开区</t>
  </si>
  <si>
    <t>市残联</t>
  </si>
  <si>
    <t>见分表</t>
  </si>
  <si>
    <t>合  计</t>
  </si>
  <si>
    <t>附件1.1</t>
  </si>
  <si>
    <t>2021年省级残疾人就业保障金分配表（分表一）</t>
  </si>
  <si>
    <t>单  位</t>
  </si>
  <si>
    <t>盲人培训</t>
  </si>
  <si>
    <t>盲人保健按摩机构规范化建设量化分级</t>
  </si>
  <si>
    <t>盲人医疗按摩机构（扶持标准：5万元/个）</t>
  </si>
  <si>
    <t>经费小计（万元）</t>
  </si>
  <si>
    <t>盲人医疗按摩人员继续教育</t>
  </si>
  <si>
    <t>盲人保健按摩初级培训（补助标准：2500元/人）</t>
  </si>
  <si>
    <t>年审机构情况（扶持标准：0.147万元/个）</t>
  </si>
  <si>
    <t>新增机构情况（扶持标准：0.5万元/个）</t>
  </si>
  <si>
    <t>盲人医疗按摩人员数</t>
  </si>
  <si>
    <t>国家级继续教育补助标准（500元/人）</t>
  </si>
  <si>
    <t>省级继续教育补助标准（900元/人）</t>
  </si>
  <si>
    <t>2021年年审机构数（个）</t>
  </si>
  <si>
    <t>扶持经费（万元）</t>
  </si>
  <si>
    <t>2021年新增机构数</t>
  </si>
  <si>
    <t>机构数（个）</t>
  </si>
  <si>
    <t>50203机关商品和服务支出-培训费</t>
  </si>
  <si>
    <t>附件1.2</t>
  </si>
  <si>
    <t>2021年省级残疾人就业保障金分配表（分表二）</t>
  </si>
  <si>
    <t>盲人保健按摩机构规范化机构</t>
  </si>
  <si>
    <t>盲人医疗按摩诊所</t>
  </si>
  <si>
    <t>经费合计（万元）</t>
  </si>
  <si>
    <t>5人以上（含5人）规范机构数</t>
  </si>
  <si>
    <t>补助标准（0.3万元/个）</t>
  </si>
  <si>
    <t>补助金额（万元）</t>
  </si>
  <si>
    <t>5人以下规范机构数</t>
  </si>
  <si>
    <t>补助标准（0.1万元/个）</t>
  </si>
  <si>
    <t>按摩诊所数</t>
  </si>
  <si>
    <t>补助标准（0.35万元/个）</t>
  </si>
  <si>
    <t>表1.3：</t>
  </si>
  <si>
    <t>2021年省级残疾人就业保障金分配表（分表三）</t>
  </si>
  <si>
    <t>残疾人就业创业扶持行动计划</t>
  </si>
  <si>
    <t>残疾人辅助性就业示范机构项目（标准：10万元/个）</t>
  </si>
  <si>
    <t>应届高校残疾人毕业生就业促进项目（标准：0.1万元/人）</t>
  </si>
  <si>
    <t>农村残疾人劳动力转移就业示范带头人扶持项目（标准：省外0.1万元/人，省内0.05万元/人）</t>
  </si>
  <si>
    <t>残疾人职业技能培训补助资金（万元）</t>
  </si>
  <si>
    <t>残疾人自主创业户（标准：1万元/户）</t>
  </si>
  <si>
    <t>残疾人创业就业示范点（标准：5万元/个）</t>
  </si>
  <si>
    <t>残疾人就业示范基地（标准：10万元/个）</t>
  </si>
  <si>
    <t>任务数（户）</t>
  </si>
  <si>
    <t>任务数（个）</t>
  </si>
  <si>
    <t>任务数</t>
  </si>
  <si>
    <t>省外</t>
  </si>
  <si>
    <t>省内</t>
  </si>
  <si>
    <t>50902对个人和家庭的补助-助学金</t>
  </si>
  <si>
    <t>附件2：</t>
  </si>
  <si>
    <t>省级残疾人就业保障金整体项目绩效目标表</t>
  </si>
  <si>
    <t>（2021年）</t>
  </si>
  <si>
    <t>项目名称</t>
  </si>
  <si>
    <t>残疾人就业保障金转移支付补助</t>
  </si>
  <si>
    <t>市级主管部门</t>
  </si>
  <si>
    <t>曲靖市残疾人联合会</t>
  </si>
  <si>
    <t>项目实施金额</t>
  </si>
  <si>
    <t>456.18万元</t>
  </si>
  <si>
    <t>总体目标</t>
  </si>
  <si>
    <t xml:space="preserve">目标1：完成农村实用技术培训年度工作，帮助农村贫困残疾人提高生产增收技能，提高残疾人教育水平；通过对符合条件的残疾人扶贫示范基地进行补助，帮助残疾人摆脱贫困。
目标2：开展盲人培训与就业项目，提高盲人就业和创业的能力。
目标3：完成年度残疾人按比例就业年审项目、残疾人就业服务及就业扶持项目、残疾人就业促进及职业培训项任务数，使残疾人生活水平有所改善，残疾人就业服务机构服务能力有所提升。
目标4：为贫困智力、精神和重度残疾人办证提供补助，减轻残疾人经济负担。                                                                                          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</si>
  <si>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</si>
  <si>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</si>
  <si>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</si>
  <si>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</si>
  <si>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</si>
  <si>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</si>
  <si>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</si>
  <si>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残疾人扶贫示范基地建设补助数</t>
  </si>
  <si>
    <t>≥2个</t>
  </si>
  <si>
    <t>接受农村实用技术培训人次数</t>
  </si>
  <si>
    <t>≥1100人</t>
  </si>
  <si>
    <t>残疾人托养人数</t>
  </si>
  <si>
    <t>≥1127人</t>
  </si>
  <si>
    <t>盲人保健按摩初级培训人数</t>
  </si>
  <si>
    <t>≥20人</t>
  </si>
  <si>
    <t>应对疫情盲人规范化机构稳岗补贴补助机构数</t>
  </si>
  <si>
    <t>≥43人</t>
  </si>
  <si>
    <t>扶持建设盲人按摩机构数</t>
  </si>
  <si>
    <t>53个</t>
  </si>
  <si>
    <t>扶持残疾人自助创业户数</t>
  </si>
  <si>
    <t>≥30户</t>
  </si>
  <si>
    <t>扶持残疾人创业就业示范点个数</t>
  </si>
  <si>
    <t>≥3个</t>
  </si>
  <si>
    <t>扶持残疾人就业示范基地个数</t>
  </si>
  <si>
    <t>扶持残疾人辅助性就业示范基地建设个数</t>
  </si>
  <si>
    <t>≥1个</t>
  </si>
  <si>
    <t>开展残疾人技能培训期数</t>
  </si>
  <si>
    <t>≥3期</t>
  </si>
  <si>
    <t>质量指标</t>
  </si>
  <si>
    <t>盲人按摩就业技能培训合格率</t>
  </si>
  <si>
    <r>
      <rPr>
        <sz val="9"/>
        <color theme="1"/>
        <rFont val="宋体"/>
        <charset val="134"/>
      </rPr>
      <t>≥</t>
    </r>
    <r>
      <rPr>
        <sz val="9"/>
        <color theme="1"/>
        <rFont val="宋体"/>
        <charset val="134"/>
      </rPr>
      <t>90%</t>
    </r>
  </si>
  <si>
    <t>扶持建设盲人按摩机构合格率</t>
  </si>
  <si>
    <t>时效指标</t>
  </si>
  <si>
    <t>项目完成时间</t>
  </si>
  <si>
    <t>接受扫盲和农村实用技术培训的残疾人受教育水平和生活生产能力</t>
  </si>
  <si>
    <t>有所提高</t>
  </si>
  <si>
    <t>关心、理解、支持残疾人的社会氛围</t>
  </si>
  <si>
    <t>有所改善</t>
  </si>
  <si>
    <t>接受农村实用技术培训残疾人或家属满意度</t>
  </si>
  <si>
    <t>≥70%</t>
  </si>
  <si>
    <t>接受职业技能培训残疾人满意度</t>
  </si>
  <si>
    <t>接受就业服务残疾人满意度</t>
  </si>
  <si>
    <r>
      <rPr>
        <sz val="9"/>
        <color theme="1"/>
        <rFont val="宋体"/>
        <charset val="134"/>
      </rPr>
      <t>≥</t>
    </r>
    <r>
      <rPr>
        <sz val="9"/>
        <color theme="1"/>
        <rFont val="宋体"/>
        <charset val="134"/>
      </rPr>
      <t>80%</t>
    </r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</si>
</sst>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46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sz val="18"/>
      <color rgb="FF000000"/>
      <name val="方正小标宋_GBK"/>
      <charset val="134"/>
    </font>
    <font>
      <sz val="10"/>
      <color theme="1"/>
      <name val="方正仿宋_GBK"/>
      <charset val="134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ajor"/>
    </font>
    <font>
      <sz val="20"/>
      <color rgb="FF000000"/>
      <name val="方正小标宋_GBK"/>
      <charset val="134"/>
    </font>
    <font>
      <sz val="9"/>
      <color rgb="FF000000"/>
      <name val="宋体"/>
      <charset val="134"/>
      <scheme val="major"/>
    </font>
    <font>
      <sz val="9"/>
      <color theme="1"/>
      <name val="宋体"/>
      <charset val="134"/>
      <scheme val="major"/>
    </font>
    <font>
      <sz val="9"/>
      <name val="宋体"/>
      <charset val="134"/>
      <scheme val="major"/>
    </font>
    <font>
      <b/>
      <sz val="9"/>
      <name val="宋体"/>
      <charset val="134"/>
      <scheme val="major"/>
    </font>
    <font>
      <sz val="11"/>
      <name val="宋体"/>
      <charset val="134"/>
      <scheme val="major"/>
    </font>
    <font>
      <sz val="20"/>
      <name val="方正小标宋_GBK"/>
      <charset val="134"/>
    </font>
    <font>
      <sz val="10"/>
      <name val="方正仿宋_GBK"/>
      <charset val="134"/>
    </font>
    <font>
      <sz val="9"/>
      <name val="宋体"/>
      <charset val="134"/>
      <scheme val="minor"/>
    </font>
    <font>
      <sz val="10.5"/>
      <color theme="1"/>
      <name val="宋体"/>
      <charset val="134"/>
    </font>
    <font>
      <b/>
      <sz val="20"/>
      <color theme="1"/>
      <name val="宋体"/>
      <charset val="134"/>
    </font>
    <font>
      <sz val="8"/>
      <name val="宋体"/>
      <charset val="134"/>
      <scheme val="minor"/>
    </font>
    <font>
      <b/>
      <sz val="10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35" fillId="14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0" fillId="18" borderId="19" applyNumberFormat="0" applyFont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3" fillId="0" borderId="21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44" fillId="17" borderId="22" applyNumberFormat="0" applyAlignment="0" applyProtection="0">
      <alignment vertical="center"/>
    </xf>
    <xf numFmtId="0" fontId="36" fillId="17" borderId="17" applyNumberFormat="0" applyAlignment="0" applyProtection="0">
      <alignment vertical="center"/>
    </xf>
    <xf numFmtId="0" fontId="29" fillId="8" borderId="16" applyNumberFormat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8" fillId="0" borderId="20" applyNumberFormat="0" applyFill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13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left" vertical="center" wrapText="1"/>
    </xf>
    <xf numFmtId="0" fontId="3" fillId="0" borderId="7" xfId="0" applyNumberFormat="1" applyFont="1" applyFill="1" applyBorder="1" applyAlignment="1">
      <alignment horizontal="left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0" xfId="0" applyFont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ont="1" applyAlignment="1">
      <alignment horizontal="left" vertical="top"/>
    </xf>
    <xf numFmtId="0" fontId="0" fillId="0" borderId="0" xfId="0" applyFont="1" applyFill="1" applyAlignment="1">
      <alignment horizontal="left" vertical="top"/>
    </xf>
    <xf numFmtId="0" fontId="7" fillId="0" borderId="0" xfId="0" applyFont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center" vertical="center"/>
    </xf>
    <xf numFmtId="0" fontId="9" fillId="0" borderId="1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horizontal="center" vertical="center" wrapText="1"/>
    </xf>
    <xf numFmtId="0" fontId="3" fillId="0" borderId="15" xfId="0" applyNumberFormat="1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3" fillId="0" borderId="12" xfId="0" applyNumberFormat="1" applyFont="1" applyFill="1" applyBorder="1" applyAlignment="1">
      <alignment horizontal="center" vertical="center" wrapText="1"/>
    </xf>
    <xf numFmtId="176" fontId="11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  <xf numFmtId="0" fontId="3" fillId="0" borderId="1" xfId="0" applyNumberFormat="1" applyFont="1" applyFill="1" applyBorder="1" applyAlignment="1">
      <alignment vertical="center" wrapText="1"/>
    </xf>
    <xf numFmtId="0" fontId="6" fillId="0" borderId="1" xfId="0" applyFont="1" applyFill="1" applyBorder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6" fillId="0" borderId="0" xfId="0" applyFont="1" applyFill="1">
      <alignment vertical="center"/>
    </xf>
    <xf numFmtId="0" fontId="18" fillId="0" borderId="0" xfId="0" applyFont="1" applyFill="1" applyAlignment="1">
      <alignment horizontal="left" vertical="center"/>
    </xf>
    <xf numFmtId="0" fontId="19" fillId="0" borderId="0" xfId="0" applyFont="1" applyFill="1" applyAlignment="1">
      <alignment horizontal="center" vertical="center" wrapText="1"/>
    </xf>
    <xf numFmtId="0" fontId="20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left" vertical="center"/>
    </xf>
    <xf numFmtId="0" fontId="21" fillId="0" borderId="11" xfId="0" applyNumberFormat="1" applyFont="1" applyFill="1" applyBorder="1" applyAlignment="1">
      <alignment horizontal="center" vertical="center" wrapText="1"/>
    </xf>
    <xf numFmtId="0" fontId="21" fillId="0" borderId="15" xfId="0" applyNumberFormat="1" applyFont="1" applyFill="1" applyBorder="1" applyAlignment="1">
      <alignment horizontal="center" vertical="center" wrapText="1"/>
    </xf>
    <xf numFmtId="0" fontId="21" fillId="0" borderId="12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>
      <alignment vertical="center"/>
    </xf>
    <xf numFmtId="0" fontId="21" fillId="0" borderId="1" xfId="0" applyNumberFormat="1" applyFont="1" applyFill="1" applyBorder="1" applyAlignment="1">
      <alignment vertical="center" wrapText="1"/>
    </xf>
    <xf numFmtId="0" fontId="0" fillId="0" borderId="0" xfId="0" applyNumberFormat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>
      <alignment vertical="center"/>
    </xf>
    <xf numFmtId="0" fontId="0" fillId="0" borderId="0" xfId="0" applyFill="1">
      <alignment vertical="center"/>
    </xf>
    <xf numFmtId="0" fontId="22" fillId="0" borderId="0" xfId="0" applyNumberFormat="1" applyFont="1" applyAlignment="1">
      <alignment horizontal="center" vertical="center" wrapText="1"/>
    </xf>
    <xf numFmtId="0" fontId="0" fillId="0" borderId="0" xfId="0" applyNumberFormat="1" applyFill="1" applyAlignment="1">
      <alignment horizontal="center" vertical="center" wrapText="1"/>
    </xf>
    <xf numFmtId="0" fontId="0" fillId="0" borderId="0" xfId="0" applyNumberFormat="1" applyFill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23" fillId="0" borderId="0" xfId="0" applyNumberFormat="1" applyFont="1" applyFill="1" applyAlignment="1">
      <alignment horizontal="center" vertical="center" wrapText="1"/>
    </xf>
    <xf numFmtId="0" fontId="23" fillId="0" borderId="0" xfId="0" applyNumberFormat="1" applyFont="1" applyFill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3" fontId="3" fillId="0" borderId="1" xfId="8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24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176" fontId="25" fillId="0" borderId="1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176" fontId="26" fillId="0" borderId="1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9" fontId="0" fillId="0" borderId="0" xfId="1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42"/>
  <sheetViews>
    <sheetView tabSelected="1" workbookViewId="0">
      <selection activeCell="D5" sqref="D5:E5"/>
    </sheetView>
  </sheetViews>
  <sheetFormatPr defaultColWidth="9" defaultRowHeight="13.5"/>
  <cols>
    <col min="2" max="2" width="14.25" style="100" customWidth="1"/>
    <col min="3" max="3" width="13.75" style="100" customWidth="1"/>
    <col min="4" max="5" width="9.75" style="100" customWidth="1"/>
    <col min="6" max="7" width="9.75" style="101" customWidth="1"/>
    <col min="8" max="8" width="8" style="100" customWidth="1"/>
    <col min="9" max="9" width="11.625" style="100" customWidth="1"/>
    <col min="10" max="10" width="13.125" style="100" customWidth="1"/>
    <col min="11" max="11" width="8.875" customWidth="1"/>
    <col min="12" max="12" width="12.125" customWidth="1"/>
  </cols>
  <sheetData>
    <row r="1" s="98" customFormat="1" spans="1:10">
      <c r="A1" s="102" t="s">
        <v>0</v>
      </c>
      <c r="B1" s="103"/>
      <c r="C1" s="103"/>
      <c r="D1" s="103"/>
      <c r="E1" s="103"/>
      <c r="F1" s="104"/>
      <c r="G1" s="104"/>
      <c r="H1" s="103"/>
      <c r="I1" s="103"/>
      <c r="J1" s="103"/>
    </row>
    <row r="2" s="98" customFormat="1" ht="25" customHeight="1" spans="1:12">
      <c r="A2" s="105" t="s">
        <v>1</v>
      </c>
      <c r="B2" s="106"/>
      <c r="C2" s="106"/>
      <c r="D2" s="106"/>
      <c r="E2" s="106"/>
      <c r="F2" s="107"/>
      <c r="G2" s="107"/>
      <c r="H2" s="106"/>
      <c r="I2" s="106"/>
      <c r="J2" s="106"/>
      <c r="K2" s="105"/>
      <c r="L2" s="105"/>
    </row>
    <row r="3" s="98" customFormat="1" ht="24" customHeight="1" spans="2:13">
      <c r="B3" s="103"/>
      <c r="C3" s="103"/>
      <c r="D3" s="103"/>
      <c r="E3" s="103"/>
      <c r="F3" s="104"/>
      <c r="G3" s="104"/>
      <c r="H3" s="103"/>
      <c r="I3" s="103"/>
      <c r="J3" s="103"/>
      <c r="K3" s="102"/>
      <c r="L3" s="102"/>
      <c r="M3" s="128"/>
    </row>
    <row r="4" s="98" customFormat="1" ht="24" customHeight="1" spans="1:13">
      <c r="A4" s="108" t="s">
        <v>2</v>
      </c>
      <c r="B4" s="109" t="s">
        <v>3</v>
      </c>
      <c r="C4" s="109"/>
      <c r="D4" s="109"/>
      <c r="E4" s="109"/>
      <c r="F4" s="109"/>
      <c r="G4" s="109"/>
      <c r="H4" s="109"/>
      <c r="I4" s="109"/>
      <c r="J4" s="109"/>
      <c r="K4" s="108" t="s">
        <v>4</v>
      </c>
      <c r="L4" s="108" t="s">
        <v>5</v>
      </c>
      <c r="M4" s="128"/>
    </row>
    <row r="5" s="99" customFormat="1" ht="69" customHeight="1" spans="1:12">
      <c r="A5" s="108"/>
      <c r="B5" s="110" t="s">
        <v>6</v>
      </c>
      <c r="C5" s="111"/>
      <c r="D5" s="110" t="s">
        <v>7</v>
      </c>
      <c r="E5" s="110"/>
      <c r="F5" s="112" t="s">
        <v>8</v>
      </c>
      <c r="G5" s="112"/>
      <c r="H5" s="111" t="s">
        <v>9</v>
      </c>
      <c r="I5" s="111" t="s">
        <v>10</v>
      </c>
      <c r="J5" s="110" t="s">
        <v>11</v>
      </c>
      <c r="K5" s="108"/>
      <c r="L5" s="108"/>
    </row>
    <row r="6" s="99" customFormat="1" ht="45" customHeight="1" spans="1:12">
      <c r="A6" s="108"/>
      <c r="B6" s="110" t="s">
        <v>12</v>
      </c>
      <c r="C6" s="110" t="s">
        <v>13</v>
      </c>
      <c r="D6" s="110" t="s">
        <v>14</v>
      </c>
      <c r="E6" s="110" t="s">
        <v>13</v>
      </c>
      <c r="F6" s="110" t="s">
        <v>14</v>
      </c>
      <c r="G6" s="110" t="s">
        <v>13</v>
      </c>
      <c r="H6" s="111" t="s">
        <v>15</v>
      </c>
      <c r="I6" s="110" t="s">
        <v>16</v>
      </c>
      <c r="J6" s="110" t="s">
        <v>17</v>
      </c>
      <c r="K6" s="108"/>
      <c r="L6" s="108"/>
    </row>
    <row r="7" s="99" customFormat="1" ht="45" customHeight="1" spans="1:12">
      <c r="A7" s="45" t="s">
        <v>18</v>
      </c>
      <c r="B7" s="113" t="s">
        <v>19</v>
      </c>
      <c r="C7" s="113">
        <v>25</v>
      </c>
      <c r="D7" s="114">
        <v>100</v>
      </c>
      <c r="E7" s="115">
        <v>5</v>
      </c>
      <c r="F7" s="116">
        <v>50</v>
      </c>
      <c r="G7" s="117">
        <v>7.5</v>
      </c>
      <c r="H7" s="118">
        <v>5.322</v>
      </c>
      <c r="I7" s="118">
        <v>1.7</v>
      </c>
      <c r="J7" s="118">
        <v>21.15</v>
      </c>
      <c r="K7" s="129">
        <f>C7+E7+G7+H7+I7+J7</f>
        <v>65.672</v>
      </c>
      <c r="L7" s="130" t="s">
        <v>20</v>
      </c>
    </row>
    <row r="8" s="99" customFormat="1" ht="24" customHeight="1" spans="1:12">
      <c r="A8" s="45" t="s">
        <v>21</v>
      </c>
      <c r="B8" s="113"/>
      <c r="C8" s="113"/>
      <c r="D8" s="114">
        <v>100</v>
      </c>
      <c r="E8" s="115">
        <v>5</v>
      </c>
      <c r="F8" s="116">
        <v>370</v>
      </c>
      <c r="G8" s="117">
        <v>55.5</v>
      </c>
      <c r="H8" s="119">
        <v>1.088</v>
      </c>
      <c r="I8" s="119">
        <v>0.65</v>
      </c>
      <c r="J8" s="119">
        <v>10.1</v>
      </c>
      <c r="K8" s="129">
        <f t="shared" ref="K8:K17" si="0">C8+E8+G8+H8+I8+J8</f>
        <v>72.338</v>
      </c>
      <c r="L8" s="130" t="s">
        <v>20</v>
      </c>
    </row>
    <row r="9" s="99" customFormat="1" ht="24" customHeight="1" spans="1:12">
      <c r="A9" s="45" t="s">
        <v>22</v>
      </c>
      <c r="B9" s="113"/>
      <c r="C9" s="113"/>
      <c r="D9" s="114">
        <v>200</v>
      </c>
      <c r="E9" s="115">
        <v>10</v>
      </c>
      <c r="F9" s="116">
        <v>60</v>
      </c>
      <c r="G9" s="117">
        <v>9</v>
      </c>
      <c r="H9" s="119">
        <v>0.588</v>
      </c>
      <c r="I9" s="119">
        <v>0.3</v>
      </c>
      <c r="J9" s="119">
        <v>8.8</v>
      </c>
      <c r="K9" s="129">
        <f t="shared" si="0"/>
        <v>28.688</v>
      </c>
      <c r="L9" s="130" t="s">
        <v>20</v>
      </c>
    </row>
    <row r="10" s="99" customFormat="1" ht="24" customHeight="1" spans="1:12">
      <c r="A10" s="45" t="s">
        <v>23</v>
      </c>
      <c r="B10" s="120"/>
      <c r="C10" s="113"/>
      <c r="D10" s="114">
        <v>100</v>
      </c>
      <c r="E10" s="115">
        <v>5</v>
      </c>
      <c r="F10" s="116">
        <v>130</v>
      </c>
      <c r="G10" s="117">
        <v>19.5</v>
      </c>
      <c r="H10" s="119">
        <v>0.941</v>
      </c>
      <c r="I10" s="119">
        <v>0.2</v>
      </c>
      <c r="J10" s="119">
        <v>7.7</v>
      </c>
      <c r="K10" s="129">
        <f t="shared" si="0"/>
        <v>33.341</v>
      </c>
      <c r="L10" s="130" t="s">
        <v>20</v>
      </c>
    </row>
    <row r="11" s="99" customFormat="1" ht="31" customHeight="1" spans="1:12">
      <c r="A11" s="45" t="s">
        <v>24</v>
      </c>
      <c r="B11" s="113" t="s">
        <v>25</v>
      </c>
      <c r="C11" s="113">
        <v>25</v>
      </c>
      <c r="D11" s="114">
        <v>150</v>
      </c>
      <c r="E11" s="115">
        <v>7.5</v>
      </c>
      <c r="F11" s="116">
        <v>170</v>
      </c>
      <c r="G11" s="117">
        <v>25.5</v>
      </c>
      <c r="H11" s="119">
        <v>6.823</v>
      </c>
      <c r="I11" s="119">
        <v>0.9</v>
      </c>
      <c r="J11" s="119">
        <v>24.6</v>
      </c>
      <c r="K11" s="129">
        <f t="shared" si="0"/>
        <v>90.323</v>
      </c>
      <c r="L11" s="130" t="s">
        <v>20</v>
      </c>
    </row>
    <row r="12" s="99" customFormat="1" ht="24" customHeight="1" spans="1:12">
      <c r="A12" s="45" t="s">
        <v>26</v>
      </c>
      <c r="B12" s="113"/>
      <c r="C12" s="113"/>
      <c r="D12" s="114">
        <v>100</v>
      </c>
      <c r="E12" s="115">
        <v>5</v>
      </c>
      <c r="F12" s="116">
        <v>50</v>
      </c>
      <c r="G12" s="117">
        <v>7.5</v>
      </c>
      <c r="H12" s="119">
        <v>0.147</v>
      </c>
      <c r="I12" s="119">
        <v>0.3</v>
      </c>
      <c r="J12" s="119">
        <v>3.95</v>
      </c>
      <c r="K12" s="129">
        <f t="shared" si="0"/>
        <v>16.897</v>
      </c>
      <c r="L12" s="130" t="s">
        <v>20</v>
      </c>
    </row>
    <row r="13" s="99" customFormat="1" ht="24" customHeight="1" spans="1:12">
      <c r="A13" s="45" t="s">
        <v>27</v>
      </c>
      <c r="B13" s="113"/>
      <c r="C13" s="113"/>
      <c r="D13" s="114">
        <v>150</v>
      </c>
      <c r="E13" s="115">
        <v>7.5</v>
      </c>
      <c r="F13" s="116">
        <v>60</v>
      </c>
      <c r="G13" s="117">
        <v>9</v>
      </c>
      <c r="H13" s="119">
        <v>6.147</v>
      </c>
      <c r="I13" s="119">
        <v>0.1</v>
      </c>
      <c r="J13" s="119">
        <v>14.85</v>
      </c>
      <c r="K13" s="129">
        <f t="shared" si="0"/>
        <v>37.597</v>
      </c>
      <c r="L13" s="130" t="s">
        <v>20</v>
      </c>
    </row>
    <row r="14" s="99" customFormat="1" ht="24" customHeight="1" spans="1:12">
      <c r="A14" s="45" t="s">
        <v>28</v>
      </c>
      <c r="B14" s="113"/>
      <c r="C14" s="113"/>
      <c r="D14" s="114">
        <v>200</v>
      </c>
      <c r="E14" s="115">
        <v>10</v>
      </c>
      <c r="F14" s="116">
        <v>137</v>
      </c>
      <c r="G14" s="117">
        <v>20.5</v>
      </c>
      <c r="H14" s="119">
        <v>1.744</v>
      </c>
      <c r="I14" s="119">
        <v>1.05</v>
      </c>
      <c r="J14" s="119">
        <v>59.05</v>
      </c>
      <c r="K14" s="129">
        <f t="shared" si="0"/>
        <v>92.344</v>
      </c>
      <c r="L14" s="130" t="s">
        <v>20</v>
      </c>
    </row>
    <row r="15" s="99" customFormat="1" ht="24" customHeight="1" spans="1:12">
      <c r="A15" s="45" t="s">
        <v>29</v>
      </c>
      <c r="B15" s="113"/>
      <c r="C15" s="113"/>
      <c r="D15" s="114"/>
      <c r="E15" s="115"/>
      <c r="F15" s="116">
        <v>100</v>
      </c>
      <c r="G15" s="117">
        <v>15</v>
      </c>
      <c r="H15" s="119">
        <v>0</v>
      </c>
      <c r="I15" s="119">
        <v>0</v>
      </c>
      <c r="J15" s="119">
        <v>0</v>
      </c>
      <c r="K15" s="131">
        <f t="shared" si="0"/>
        <v>15</v>
      </c>
      <c r="L15" s="130" t="s">
        <v>20</v>
      </c>
    </row>
    <row r="16" s="99" customFormat="1" ht="24" customHeight="1" spans="1:12">
      <c r="A16" s="45" t="s">
        <v>30</v>
      </c>
      <c r="B16" s="113"/>
      <c r="C16" s="113"/>
      <c r="D16" s="114"/>
      <c r="E16" s="115"/>
      <c r="F16" s="121"/>
      <c r="G16" s="117"/>
      <c r="H16" s="119">
        <v>3.78</v>
      </c>
      <c r="I16" s="119">
        <v>0</v>
      </c>
      <c r="J16" s="119">
        <v>0.2</v>
      </c>
      <c r="K16" s="129">
        <f t="shared" si="0"/>
        <v>3.98</v>
      </c>
      <c r="L16" s="129" t="s">
        <v>31</v>
      </c>
    </row>
    <row r="17" s="99" customFormat="1" ht="24" customHeight="1" spans="1:12">
      <c r="A17" s="122" t="s">
        <v>32</v>
      </c>
      <c r="B17" s="123"/>
      <c r="C17" s="123">
        <f>SUM(C7:C16)</f>
        <v>50</v>
      </c>
      <c r="D17" s="124">
        <f>SUM(D7:D16)</f>
        <v>1100</v>
      </c>
      <c r="E17" s="124">
        <f>SUM(E7:E16)</f>
        <v>55</v>
      </c>
      <c r="F17" s="124">
        <f>SUM(F7:F16)</f>
        <v>1127</v>
      </c>
      <c r="G17" s="124">
        <f>SUM(G7:G16)</f>
        <v>169</v>
      </c>
      <c r="H17" s="125">
        <v>26.58</v>
      </c>
      <c r="I17" s="125">
        <v>5.2</v>
      </c>
      <c r="J17" s="125">
        <v>150.4</v>
      </c>
      <c r="K17" s="129">
        <f t="shared" si="0"/>
        <v>456.18</v>
      </c>
      <c r="L17" s="129"/>
    </row>
    <row r="18" s="99" customFormat="1" ht="24" customHeight="1" spans="2:10">
      <c r="B18" s="126"/>
      <c r="C18" s="126"/>
      <c r="D18" s="126"/>
      <c r="E18" s="126"/>
      <c r="F18" s="127"/>
      <c r="G18" s="127"/>
      <c r="H18" s="126"/>
      <c r="I18" s="126"/>
      <c r="J18" s="126"/>
    </row>
    <row r="19" s="99" customFormat="1" ht="24" customHeight="1" spans="2:10">
      <c r="B19" s="126"/>
      <c r="C19" s="126"/>
      <c r="D19" s="126"/>
      <c r="E19" s="126"/>
      <c r="F19" s="127"/>
      <c r="G19" s="127"/>
      <c r="H19" s="126"/>
      <c r="I19" s="126"/>
      <c r="J19" s="126"/>
    </row>
    <row r="20" s="99" customFormat="1" ht="24" customHeight="1" spans="2:10">
      <c r="B20" s="126"/>
      <c r="C20" s="126"/>
      <c r="D20" s="126"/>
      <c r="E20" s="126"/>
      <c r="F20" s="127"/>
      <c r="G20" s="127"/>
      <c r="H20" s="126"/>
      <c r="I20" s="126"/>
      <c r="J20" s="126"/>
    </row>
    <row r="21" s="99" customFormat="1" ht="24" customHeight="1" spans="2:10">
      <c r="B21" s="126"/>
      <c r="C21" s="126"/>
      <c r="D21" s="126"/>
      <c r="E21" s="126"/>
      <c r="F21" s="127"/>
      <c r="G21" s="127"/>
      <c r="H21" s="126"/>
      <c r="I21" s="126"/>
      <c r="J21" s="126"/>
    </row>
    <row r="22" s="99" customFormat="1" ht="11.25" spans="2:10">
      <c r="B22" s="126"/>
      <c r="C22" s="126"/>
      <c r="D22" s="126"/>
      <c r="E22" s="126"/>
      <c r="F22" s="127"/>
      <c r="G22" s="127"/>
      <c r="H22" s="126"/>
      <c r="I22" s="126"/>
      <c r="J22" s="126"/>
    </row>
    <row r="23" s="99" customFormat="1" ht="11.25" spans="2:10">
      <c r="B23" s="126"/>
      <c r="C23" s="126"/>
      <c r="D23" s="126"/>
      <c r="E23" s="126"/>
      <c r="F23" s="127"/>
      <c r="G23" s="127"/>
      <c r="H23" s="126"/>
      <c r="I23" s="126"/>
      <c r="J23" s="126"/>
    </row>
    <row r="24" s="99" customFormat="1" ht="11.25" spans="2:10">
      <c r="B24" s="126"/>
      <c r="C24" s="126"/>
      <c r="D24" s="126"/>
      <c r="E24" s="126"/>
      <c r="F24" s="127"/>
      <c r="G24" s="127"/>
      <c r="H24" s="126"/>
      <c r="I24" s="126"/>
      <c r="J24" s="126"/>
    </row>
    <row r="25" s="99" customFormat="1" ht="11.25" spans="2:10">
      <c r="B25" s="126"/>
      <c r="C25" s="126"/>
      <c r="D25" s="126"/>
      <c r="E25" s="126"/>
      <c r="F25" s="127"/>
      <c r="G25" s="127"/>
      <c r="H25" s="126"/>
      <c r="I25" s="126"/>
      <c r="J25" s="126"/>
    </row>
    <row r="26" s="99" customFormat="1" ht="11.25" spans="2:10">
      <c r="B26" s="126"/>
      <c r="C26" s="126"/>
      <c r="D26" s="126"/>
      <c r="E26" s="126"/>
      <c r="F26" s="127"/>
      <c r="G26" s="127"/>
      <c r="H26" s="126"/>
      <c r="I26" s="126"/>
      <c r="J26" s="126"/>
    </row>
    <row r="27" s="99" customFormat="1" ht="11.25" spans="2:10">
      <c r="B27" s="126"/>
      <c r="C27" s="126"/>
      <c r="D27" s="126"/>
      <c r="E27" s="126"/>
      <c r="F27" s="127"/>
      <c r="G27" s="127"/>
      <c r="H27" s="126"/>
      <c r="I27" s="126"/>
      <c r="J27" s="126"/>
    </row>
    <row r="28" s="99" customFormat="1" ht="11.25" spans="2:10">
      <c r="B28" s="126"/>
      <c r="C28" s="126"/>
      <c r="D28" s="126"/>
      <c r="E28" s="126"/>
      <c r="F28" s="127"/>
      <c r="G28" s="127"/>
      <c r="H28" s="126"/>
      <c r="I28" s="126"/>
      <c r="J28" s="126"/>
    </row>
    <row r="29" s="99" customFormat="1" ht="11.25" spans="2:10">
      <c r="B29" s="126"/>
      <c r="C29" s="126"/>
      <c r="D29" s="126"/>
      <c r="E29" s="126"/>
      <c r="F29" s="127"/>
      <c r="G29" s="127"/>
      <c r="H29" s="126"/>
      <c r="I29" s="126"/>
      <c r="J29" s="126"/>
    </row>
    <row r="30" s="99" customFormat="1" ht="11.25" spans="2:10">
      <c r="B30" s="126"/>
      <c r="C30" s="126"/>
      <c r="D30" s="126"/>
      <c r="E30" s="126"/>
      <c r="F30" s="127"/>
      <c r="G30" s="127"/>
      <c r="H30" s="126"/>
      <c r="I30" s="126"/>
      <c r="J30" s="126"/>
    </row>
    <row r="31" s="99" customFormat="1" ht="11.25" spans="2:10">
      <c r="B31" s="126"/>
      <c r="C31" s="126"/>
      <c r="D31" s="126"/>
      <c r="E31" s="126"/>
      <c r="F31" s="127"/>
      <c r="G31" s="127"/>
      <c r="H31" s="126"/>
      <c r="I31" s="126"/>
      <c r="J31" s="126"/>
    </row>
    <row r="32" s="99" customFormat="1" ht="11.25" spans="2:10">
      <c r="B32" s="126"/>
      <c r="C32" s="126"/>
      <c r="D32" s="126"/>
      <c r="E32" s="126"/>
      <c r="F32" s="127"/>
      <c r="G32" s="127"/>
      <c r="H32" s="126"/>
      <c r="I32" s="126"/>
      <c r="J32" s="126"/>
    </row>
    <row r="33" s="99" customFormat="1" ht="11.25" spans="2:10">
      <c r="B33" s="126"/>
      <c r="C33" s="126"/>
      <c r="D33" s="126"/>
      <c r="E33" s="126"/>
      <c r="F33" s="127"/>
      <c r="G33" s="127"/>
      <c r="H33" s="126"/>
      <c r="I33" s="126"/>
      <c r="J33" s="126"/>
    </row>
    <row r="34" s="99" customFormat="1" ht="11.25" spans="2:10">
      <c r="B34" s="126"/>
      <c r="C34" s="126"/>
      <c r="D34" s="126"/>
      <c r="E34" s="126"/>
      <c r="F34" s="127"/>
      <c r="G34" s="127"/>
      <c r="H34" s="126"/>
      <c r="I34" s="126"/>
      <c r="J34" s="126"/>
    </row>
    <row r="35" s="99" customFormat="1" ht="11.25" spans="2:10">
      <c r="B35" s="126"/>
      <c r="C35" s="126"/>
      <c r="D35" s="126"/>
      <c r="E35" s="126"/>
      <c r="F35" s="127"/>
      <c r="G35" s="127"/>
      <c r="H35" s="126"/>
      <c r="I35" s="126"/>
      <c r="J35" s="126"/>
    </row>
    <row r="36" s="98" customFormat="1" spans="2:10">
      <c r="B36" s="103"/>
      <c r="C36" s="103"/>
      <c r="D36" s="103"/>
      <c r="E36" s="103"/>
      <c r="F36" s="104"/>
      <c r="G36" s="104"/>
      <c r="H36" s="103"/>
      <c r="I36" s="103"/>
      <c r="J36" s="103"/>
    </row>
    <row r="37" s="98" customFormat="1" spans="2:10">
      <c r="B37" s="103"/>
      <c r="C37" s="103"/>
      <c r="D37" s="103"/>
      <c r="E37" s="103"/>
      <c r="F37" s="104"/>
      <c r="G37" s="104"/>
      <c r="H37" s="103"/>
      <c r="I37" s="103"/>
      <c r="J37" s="103"/>
    </row>
    <row r="38" s="98" customFormat="1" spans="2:10">
      <c r="B38" s="103"/>
      <c r="C38" s="103"/>
      <c r="D38" s="103"/>
      <c r="E38" s="103"/>
      <c r="F38" s="104"/>
      <c r="G38" s="104"/>
      <c r="H38" s="103"/>
      <c r="I38" s="103"/>
      <c r="J38" s="103"/>
    </row>
    <row r="39" s="98" customFormat="1" spans="2:10">
      <c r="B39" s="103"/>
      <c r="C39" s="103"/>
      <c r="D39" s="103"/>
      <c r="E39" s="103"/>
      <c r="F39" s="104"/>
      <c r="G39" s="104"/>
      <c r="H39" s="103"/>
      <c r="I39" s="103"/>
      <c r="J39" s="103"/>
    </row>
    <row r="40" s="98" customFormat="1" spans="2:10">
      <c r="B40" s="103"/>
      <c r="C40" s="103"/>
      <c r="D40" s="103"/>
      <c r="E40" s="103"/>
      <c r="F40" s="104"/>
      <c r="G40" s="104"/>
      <c r="H40" s="103"/>
      <c r="I40" s="103"/>
      <c r="J40" s="103"/>
    </row>
    <row r="41" s="98" customFormat="1" spans="2:10">
      <c r="B41" s="103"/>
      <c r="C41" s="103"/>
      <c r="D41" s="103"/>
      <c r="E41" s="103"/>
      <c r="F41" s="104"/>
      <c r="G41" s="104"/>
      <c r="H41" s="103"/>
      <c r="I41" s="103"/>
      <c r="J41" s="103"/>
    </row>
    <row r="42" s="98" customFormat="1" spans="2:10">
      <c r="B42" s="103"/>
      <c r="C42" s="103"/>
      <c r="D42" s="103"/>
      <c r="E42" s="103"/>
      <c r="F42" s="104"/>
      <c r="G42" s="104"/>
      <c r="H42" s="103"/>
      <c r="I42" s="103"/>
      <c r="J42" s="103"/>
    </row>
  </sheetData>
  <mergeCells count="9">
    <mergeCell ref="A2:L2"/>
    <mergeCell ref="K3:L3"/>
    <mergeCell ref="B4:J4"/>
    <mergeCell ref="B5:C5"/>
    <mergeCell ref="D5:E5"/>
    <mergeCell ref="F5:G5"/>
    <mergeCell ref="A4:A6"/>
    <mergeCell ref="K4:K6"/>
    <mergeCell ref="L4:L6"/>
  </mergeCells>
  <pageMargins left="0.75" right="0.75" top="1" bottom="1" header="0.511805555555556" footer="0.511805555555556"/>
  <pageSetup paperSize="9" scale="91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9"/>
  <sheetViews>
    <sheetView workbookViewId="0">
      <selection activeCell="B4" sqref="B4:O4"/>
    </sheetView>
  </sheetViews>
  <sheetFormatPr defaultColWidth="9" defaultRowHeight="13.5"/>
  <cols>
    <col min="1" max="1" width="9.875" customWidth="1"/>
    <col min="2" max="3" width="12" style="88" customWidth="1"/>
    <col min="4" max="4" width="13.375" style="88" customWidth="1"/>
    <col min="5" max="5" width="11.375" style="88" customWidth="1"/>
    <col min="6" max="6" width="7.75" style="88" customWidth="1"/>
    <col min="7" max="7" width="14.375" style="88" customWidth="1"/>
    <col min="8" max="8" width="9.875" style="88" customWidth="1"/>
    <col min="9" max="9" width="9.375" style="88" customWidth="1"/>
    <col min="10" max="10" width="10.75" style="88" customWidth="1"/>
    <col min="11" max="11" width="8.75" style="88" customWidth="1"/>
    <col min="12" max="12" width="8.625" style="88" customWidth="1"/>
    <col min="13" max="13" width="9" style="88" customWidth="1"/>
    <col min="14" max="14" width="9" style="88"/>
    <col min="15" max="15" width="9.625" style="88" customWidth="1"/>
  </cols>
  <sheetData>
    <row r="1" customFormat="1" ht="21" customHeight="1" spans="1:15">
      <c r="A1" s="65" t="s">
        <v>33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8"/>
    </row>
    <row r="2" customFormat="1" ht="31" customHeight="1" spans="1:15">
      <c r="A2" s="67" t="s">
        <v>34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88"/>
    </row>
    <row r="3" customFormat="1" ht="18" customHeight="1" spans="1:15">
      <c r="A3" s="69"/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88"/>
    </row>
    <row r="4" customFormat="1" ht="18" customHeight="1" spans="1:15">
      <c r="A4" s="71" t="s">
        <v>35</v>
      </c>
      <c r="B4" s="79" t="s">
        <v>9</v>
      </c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</row>
    <row r="5" customFormat="1" ht="24" customHeight="1" spans="1:15">
      <c r="A5" s="71"/>
      <c r="B5" s="78" t="s">
        <v>36</v>
      </c>
      <c r="C5" s="78"/>
      <c r="D5" s="78"/>
      <c r="E5" s="78"/>
      <c r="F5" s="78"/>
      <c r="G5" s="78"/>
      <c r="H5" s="78" t="s">
        <v>37</v>
      </c>
      <c r="I5" s="78"/>
      <c r="J5" s="78"/>
      <c r="K5" s="78"/>
      <c r="L5" s="78" t="s">
        <v>38</v>
      </c>
      <c r="M5" s="78"/>
      <c r="N5" s="78" t="s">
        <v>39</v>
      </c>
      <c r="O5" s="93" t="s">
        <v>5</v>
      </c>
    </row>
    <row r="6" customFormat="1" ht="27" customHeight="1" spans="1:15">
      <c r="A6" s="71"/>
      <c r="B6" s="78" t="s">
        <v>40</v>
      </c>
      <c r="C6" s="78"/>
      <c r="D6" s="78"/>
      <c r="E6" s="78"/>
      <c r="F6" s="78" t="s">
        <v>41</v>
      </c>
      <c r="G6" s="78"/>
      <c r="H6" s="78" t="s">
        <v>42</v>
      </c>
      <c r="I6" s="78"/>
      <c r="J6" s="78" t="s">
        <v>43</v>
      </c>
      <c r="K6" s="78"/>
      <c r="L6" s="78"/>
      <c r="M6" s="78"/>
      <c r="N6" s="78"/>
      <c r="O6" s="94"/>
    </row>
    <row r="7" customFormat="1" ht="45" customHeight="1" spans="1:15">
      <c r="A7" s="71"/>
      <c r="B7" s="78" t="s">
        <v>44</v>
      </c>
      <c r="C7" s="78" t="s">
        <v>45</v>
      </c>
      <c r="D7" s="78" t="s">
        <v>46</v>
      </c>
      <c r="E7" s="78" t="s">
        <v>13</v>
      </c>
      <c r="F7" s="78" t="s">
        <v>14</v>
      </c>
      <c r="G7" s="78" t="s">
        <v>13</v>
      </c>
      <c r="H7" s="78" t="s">
        <v>47</v>
      </c>
      <c r="I7" s="78" t="s">
        <v>48</v>
      </c>
      <c r="J7" s="78" t="s">
        <v>49</v>
      </c>
      <c r="K7" s="78" t="s">
        <v>48</v>
      </c>
      <c r="L7" s="78" t="s">
        <v>50</v>
      </c>
      <c r="M7" s="78" t="s">
        <v>48</v>
      </c>
      <c r="N7" s="78"/>
      <c r="O7" s="95"/>
    </row>
    <row r="8" customFormat="1" ht="30" customHeight="1" spans="1:15">
      <c r="A8" s="71" t="s">
        <v>18</v>
      </c>
      <c r="B8" s="78"/>
      <c r="C8" s="78"/>
      <c r="D8" s="78"/>
      <c r="E8" s="78"/>
      <c r="F8" s="79"/>
      <c r="G8" s="79"/>
      <c r="H8" s="78">
        <v>26</v>
      </c>
      <c r="I8" s="79">
        <f>H8*0.147</f>
        <v>3.822</v>
      </c>
      <c r="J8" s="79">
        <v>3</v>
      </c>
      <c r="K8" s="79">
        <v>1.5</v>
      </c>
      <c r="L8" s="79"/>
      <c r="M8" s="79"/>
      <c r="N8" s="79">
        <f>E8+G8+I8+K8+M8</f>
        <v>5.322</v>
      </c>
      <c r="O8" s="64"/>
    </row>
    <row r="9" customFormat="1" ht="30" customHeight="1" spans="1:15">
      <c r="A9" s="71" t="s">
        <v>21</v>
      </c>
      <c r="B9" s="78"/>
      <c r="C9" s="78"/>
      <c r="D9" s="78"/>
      <c r="E9" s="78"/>
      <c r="F9" s="79"/>
      <c r="G9" s="79"/>
      <c r="H9" s="78">
        <v>4</v>
      </c>
      <c r="I9" s="79">
        <f t="shared" ref="I9:I15" si="0">H9*0.147</f>
        <v>0.588</v>
      </c>
      <c r="J9" s="79">
        <v>1</v>
      </c>
      <c r="K9" s="79">
        <v>0.5</v>
      </c>
      <c r="L9" s="79"/>
      <c r="M9" s="79"/>
      <c r="N9" s="79">
        <f t="shared" ref="N9:N18" si="1">E9+G9+I9+K9+M9</f>
        <v>1.088</v>
      </c>
      <c r="O9" s="64"/>
    </row>
    <row r="10" customFormat="1" ht="30" customHeight="1" spans="1:15">
      <c r="A10" s="71" t="s">
        <v>22</v>
      </c>
      <c r="B10" s="78"/>
      <c r="C10" s="78"/>
      <c r="D10" s="78"/>
      <c r="E10" s="78"/>
      <c r="F10" s="79"/>
      <c r="G10" s="79"/>
      <c r="H10" s="78">
        <v>4</v>
      </c>
      <c r="I10" s="79">
        <f t="shared" si="0"/>
        <v>0.588</v>
      </c>
      <c r="J10" s="79"/>
      <c r="K10" s="79"/>
      <c r="L10" s="79"/>
      <c r="M10" s="79"/>
      <c r="N10" s="79">
        <f t="shared" si="1"/>
        <v>0.588</v>
      </c>
      <c r="O10" s="64"/>
    </row>
    <row r="11" customFormat="1" ht="30" customHeight="1" spans="1:15">
      <c r="A11" s="71" t="s">
        <v>23</v>
      </c>
      <c r="B11" s="78"/>
      <c r="C11" s="78"/>
      <c r="D11" s="78"/>
      <c r="E11" s="78"/>
      <c r="F11" s="79"/>
      <c r="G11" s="79"/>
      <c r="H11" s="78">
        <v>3</v>
      </c>
      <c r="I11" s="79">
        <f t="shared" si="0"/>
        <v>0.441</v>
      </c>
      <c r="J11" s="79">
        <v>1</v>
      </c>
      <c r="K11" s="79">
        <v>0.5</v>
      </c>
      <c r="L11" s="79"/>
      <c r="M11" s="79"/>
      <c r="N11" s="79">
        <f t="shared" si="1"/>
        <v>0.941</v>
      </c>
      <c r="O11" s="64"/>
    </row>
    <row r="12" customFormat="1" ht="30" customHeight="1" spans="1:15">
      <c r="A12" s="71" t="s">
        <v>24</v>
      </c>
      <c r="B12" s="78"/>
      <c r="C12" s="78"/>
      <c r="D12" s="78"/>
      <c r="E12" s="78"/>
      <c r="F12" s="79">
        <v>20</v>
      </c>
      <c r="G12" s="79">
        <v>5</v>
      </c>
      <c r="H12" s="78">
        <v>9</v>
      </c>
      <c r="I12" s="79">
        <f t="shared" si="0"/>
        <v>1.323</v>
      </c>
      <c r="J12" s="79">
        <v>1</v>
      </c>
      <c r="K12" s="79">
        <v>0.5</v>
      </c>
      <c r="L12" s="79"/>
      <c r="M12" s="79"/>
      <c r="N12" s="79">
        <f t="shared" si="1"/>
        <v>6.823</v>
      </c>
      <c r="O12" s="64"/>
    </row>
    <row r="13" customFormat="1" ht="30" customHeight="1" spans="1:15">
      <c r="A13" s="71" t="s">
        <v>26</v>
      </c>
      <c r="B13" s="78"/>
      <c r="C13" s="78"/>
      <c r="D13" s="78"/>
      <c r="E13" s="78"/>
      <c r="F13" s="79"/>
      <c r="G13" s="79"/>
      <c r="H13" s="78">
        <v>1</v>
      </c>
      <c r="I13" s="79">
        <f t="shared" si="0"/>
        <v>0.147</v>
      </c>
      <c r="J13" s="79"/>
      <c r="K13" s="79"/>
      <c r="L13" s="79"/>
      <c r="M13" s="79"/>
      <c r="N13" s="79">
        <f t="shared" si="1"/>
        <v>0.147</v>
      </c>
      <c r="O13" s="64"/>
    </row>
    <row r="14" customFormat="1" ht="30" customHeight="1" spans="1:15">
      <c r="A14" s="71" t="s">
        <v>27</v>
      </c>
      <c r="B14" s="78"/>
      <c r="C14" s="78"/>
      <c r="D14" s="78"/>
      <c r="E14" s="78"/>
      <c r="F14" s="79"/>
      <c r="G14" s="79"/>
      <c r="H14" s="78">
        <v>1</v>
      </c>
      <c r="I14" s="79">
        <f t="shared" si="0"/>
        <v>0.147</v>
      </c>
      <c r="J14" s="79">
        <v>2</v>
      </c>
      <c r="K14" s="79">
        <v>1</v>
      </c>
      <c r="L14" s="79">
        <v>1</v>
      </c>
      <c r="M14" s="79">
        <v>5</v>
      </c>
      <c r="N14" s="79">
        <f t="shared" si="1"/>
        <v>6.147</v>
      </c>
      <c r="O14" s="64"/>
    </row>
    <row r="15" customFormat="1" ht="30" customHeight="1" spans="1:15">
      <c r="A15" s="71" t="s">
        <v>28</v>
      </c>
      <c r="B15" s="78"/>
      <c r="C15" s="78"/>
      <c r="D15" s="78"/>
      <c r="E15" s="78"/>
      <c r="F15" s="79"/>
      <c r="G15" s="79"/>
      <c r="H15" s="78">
        <v>5</v>
      </c>
      <c r="I15" s="79">
        <v>0.744</v>
      </c>
      <c r="J15" s="79">
        <v>2</v>
      </c>
      <c r="K15" s="79">
        <v>1</v>
      </c>
      <c r="L15" s="79"/>
      <c r="M15" s="79"/>
      <c r="N15" s="79">
        <f t="shared" si="1"/>
        <v>1.744</v>
      </c>
      <c r="O15" s="64"/>
    </row>
    <row r="16" customFormat="1" ht="30" customHeight="1" spans="1:15">
      <c r="A16" s="71" t="s">
        <v>29</v>
      </c>
      <c r="B16" s="78"/>
      <c r="C16" s="78"/>
      <c r="D16" s="78"/>
      <c r="E16" s="78"/>
      <c r="F16" s="79"/>
      <c r="G16" s="79"/>
      <c r="H16" s="79"/>
      <c r="I16" s="79"/>
      <c r="J16" s="79"/>
      <c r="K16" s="79"/>
      <c r="L16" s="79"/>
      <c r="M16" s="79"/>
      <c r="N16" s="79">
        <f t="shared" si="1"/>
        <v>0</v>
      </c>
      <c r="O16" s="96"/>
    </row>
    <row r="17" s="28" customFormat="1" ht="39" customHeight="1" spans="1:15">
      <c r="A17" s="77" t="s">
        <v>30</v>
      </c>
      <c r="B17" s="78">
        <v>27</v>
      </c>
      <c r="C17" s="78">
        <v>1.35</v>
      </c>
      <c r="D17" s="78">
        <v>2.43</v>
      </c>
      <c r="E17" s="78">
        <v>3.78</v>
      </c>
      <c r="F17" s="79"/>
      <c r="G17" s="79"/>
      <c r="H17" s="79"/>
      <c r="I17" s="79"/>
      <c r="J17" s="79"/>
      <c r="K17" s="79"/>
      <c r="L17" s="79"/>
      <c r="M17" s="79"/>
      <c r="N17" s="79">
        <f t="shared" si="1"/>
        <v>3.78</v>
      </c>
      <c r="O17" s="97" t="s">
        <v>51</v>
      </c>
    </row>
    <row r="18" s="28" customFormat="1" ht="30" customHeight="1" spans="1:15">
      <c r="A18" s="80" t="s">
        <v>32</v>
      </c>
      <c r="B18" s="78">
        <v>27</v>
      </c>
      <c r="C18" s="78">
        <v>1.35</v>
      </c>
      <c r="D18" s="78">
        <v>2.43</v>
      </c>
      <c r="E18" s="78">
        <v>3.78</v>
      </c>
      <c r="F18" s="87">
        <v>20</v>
      </c>
      <c r="G18" s="87">
        <v>5</v>
      </c>
      <c r="H18" s="87">
        <f t="shared" ref="H18:K18" si="2">SUM(H8:H17)</f>
        <v>53</v>
      </c>
      <c r="I18" s="87">
        <f t="shared" si="2"/>
        <v>7.8</v>
      </c>
      <c r="J18" s="87">
        <f t="shared" si="2"/>
        <v>10</v>
      </c>
      <c r="K18" s="87">
        <f t="shared" si="2"/>
        <v>5</v>
      </c>
      <c r="L18" s="87">
        <v>1</v>
      </c>
      <c r="M18" s="87">
        <v>5</v>
      </c>
      <c r="N18" s="79">
        <f t="shared" si="1"/>
        <v>26.58</v>
      </c>
      <c r="O18" s="64"/>
    </row>
    <row r="19" customFormat="1" ht="30" customHeight="1" spans="1:15">
      <c r="A19" s="81"/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88"/>
    </row>
  </sheetData>
  <mergeCells count="15">
    <mergeCell ref="A1:N1"/>
    <mergeCell ref="A2:N2"/>
    <mergeCell ref="A3:N3"/>
    <mergeCell ref="B4:O4"/>
    <mergeCell ref="B5:G5"/>
    <mergeCell ref="H5:K5"/>
    <mergeCell ref="B6:E6"/>
    <mergeCell ref="F6:G6"/>
    <mergeCell ref="H6:I6"/>
    <mergeCell ref="J6:K6"/>
    <mergeCell ref="A19:N19"/>
    <mergeCell ref="A4:A7"/>
    <mergeCell ref="N5:N7"/>
    <mergeCell ref="O5:O7"/>
    <mergeCell ref="L5:M6"/>
  </mergeCells>
  <pageMargins left="0.75" right="0.75" top="1" bottom="1" header="0.511805555555556" footer="0.511805555555556"/>
  <pageSetup paperSize="9" scale="81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8"/>
  <sheetViews>
    <sheetView workbookViewId="0">
      <selection activeCell="G13" sqref="G13"/>
    </sheetView>
  </sheetViews>
  <sheetFormatPr defaultColWidth="9" defaultRowHeight="13.5"/>
  <cols>
    <col min="1" max="1" width="9.875" customWidth="1"/>
    <col min="2" max="3" width="12" style="29" customWidth="1"/>
    <col min="4" max="4" width="13.375" style="29" customWidth="1"/>
    <col min="5" max="5" width="11.375" style="29" customWidth="1"/>
    <col min="6" max="6" width="7.75" style="29" customWidth="1"/>
    <col min="7" max="8" width="14.375" style="29" customWidth="1"/>
    <col min="9" max="9" width="8.625" style="29" customWidth="1"/>
    <col min="10" max="11" width="9" style="29" customWidth="1"/>
    <col min="12" max="12" width="9" style="29"/>
  </cols>
  <sheetData>
    <row r="1" customFormat="1" ht="21" customHeight="1" spans="1:12">
      <c r="A1" s="65" t="s">
        <v>52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</row>
    <row r="2" customFormat="1" ht="31" customHeight="1" spans="1:12">
      <c r="A2" s="67" t="s">
        <v>53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</row>
    <row r="3" customFormat="1" ht="18" customHeight="1" spans="1:12">
      <c r="A3" s="69"/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</row>
    <row r="4" customFormat="1" ht="18" customHeight="1" spans="1:12">
      <c r="A4" s="71" t="s">
        <v>35</v>
      </c>
      <c r="B4" s="72" t="s">
        <v>10</v>
      </c>
      <c r="C4" s="72"/>
      <c r="D4" s="72"/>
      <c r="E4" s="72"/>
      <c r="F4" s="72"/>
      <c r="G4" s="72"/>
      <c r="H4" s="72"/>
      <c r="I4" s="72"/>
      <c r="J4" s="72"/>
      <c r="K4" s="72"/>
      <c r="L4" s="72"/>
    </row>
    <row r="5" customFormat="1" ht="24" customHeight="1" spans="1:12">
      <c r="A5" s="71"/>
      <c r="B5" s="73" t="s">
        <v>54</v>
      </c>
      <c r="C5" s="74"/>
      <c r="D5" s="74"/>
      <c r="E5" s="74"/>
      <c r="F5" s="74"/>
      <c r="G5" s="74"/>
      <c r="H5" s="75"/>
      <c r="I5" s="83" t="s">
        <v>55</v>
      </c>
      <c r="J5" s="84"/>
      <c r="K5" s="85"/>
      <c r="L5" s="86" t="s">
        <v>56</v>
      </c>
    </row>
    <row r="6" customFormat="1" ht="61" customHeight="1" spans="1:12">
      <c r="A6" s="71"/>
      <c r="B6" s="76" t="s">
        <v>57</v>
      </c>
      <c r="C6" s="76" t="s">
        <v>58</v>
      </c>
      <c r="D6" s="76" t="s">
        <v>59</v>
      </c>
      <c r="E6" s="76" t="s">
        <v>60</v>
      </c>
      <c r="F6" s="76" t="s">
        <v>61</v>
      </c>
      <c r="G6" s="76" t="s">
        <v>59</v>
      </c>
      <c r="H6" s="76" t="s">
        <v>39</v>
      </c>
      <c r="I6" s="76" t="s">
        <v>62</v>
      </c>
      <c r="J6" s="76" t="s">
        <v>63</v>
      </c>
      <c r="K6" s="76" t="s">
        <v>59</v>
      </c>
      <c r="L6" s="86"/>
    </row>
    <row r="7" customFormat="1" ht="30" customHeight="1" spans="1:12">
      <c r="A7" s="71" t="s">
        <v>18</v>
      </c>
      <c r="B7" s="76"/>
      <c r="C7" s="76"/>
      <c r="D7" s="76"/>
      <c r="E7" s="76">
        <v>17</v>
      </c>
      <c r="F7" s="72">
        <v>0.1</v>
      </c>
      <c r="G7" s="72">
        <v>1.7</v>
      </c>
      <c r="H7" s="72">
        <f>D7+G7</f>
        <v>1.7</v>
      </c>
      <c r="I7" s="72"/>
      <c r="J7" s="72"/>
      <c r="K7" s="72"/>
      <c r="L7" s="72">
        <f>H7+K7</f>
        <v>1.7</v>
      </c>
    </row>
    <row r="8" customFormat="1" ht="30" customHeight="1" spans="1:12">
      <c r="A8" s="71" t="s">
        <v>21</v>
      </c>
      <c r="B8" s="76"/>
      <c r="C8" s="76"/>
      <c r="D8" s="76"/>
      <c r="E8" s="76">
        <v>3</v>
      </c>
      <c r="F8" s="72">
        <v>0.1</v>
      </c>
      <c r="G8" s="72">
        <v>0.3</v>
      </c>
      <c r="H8" s="72">
        <f t="shared" ref="H8:H16" si="0">D8+G8</f>
        <v>0.3</v>
      </c>
      <c r="I8" s="72">
        <v>1</v>
      </c>
      <c r="J8" s="72">
        <v>0.35</v>
      </c>
      <c r="K8" s="72">
        <v>0.35</v>
      </c>
      <c r="L8" s="72">
        <f t="shared" ref="L8:L16" si="1">H8+K8</f>
        <v>0.65</v>
      </c>
    </row>
    <row r="9" customFormat="1" ht="30" customHeight="1" spans="1:12">
      <c r="A9" s="71" t="s">
        <v>22</v>
      </c>
      <c r="B9" s="76"/>
      <c r="C9" s="76"/>
      <c r="D9" s="76"/>
      <c r="E9" s="76">
        <v>3</v>
      </c>
      <c r="F9" s="72">
        <v>0.1</v>
      </c>
      <c r="G9" s="72">
        <v>0.3</v>
      </c>
      <c r="H9" s="72">
        <f t="shared" si="0"/>
        <v>0.3</v>
      </c>
      <c r="I9" s="72"/>
      <c r="J9" s="72"/>
      <c r="K9" s="72"/>
      <c r="L9" s="72">
        <f t="shared" si="1"/>
        <v>0.3</v>
      </c>
    </row>
    <row r="10" customFormat="1" ht="30" customHeight="1" spans="1:12">
      <c r="A10" s="71" t="s">
        <v>23</v>
      </c>
      <c r="B10" s="76"/>
      <c r="C10" s="76"/>
      <c r="D10" s="76"/>
      <c r="E10" s="76">
        <v>2</v>
      </c>
      <c r="F10" s="72">
        <v>0.1</v>
      </c>
      <c r="G10" s="72">
        <v>0.2</v>
      </c>
      <c r="H10" s="72">
        <f t="shared" si="0"/>
        <v>0.2</v>
      </c>
      <c r="I10" s="72"/>
      <c r="J10" s="72"/>
      <c r="K10" s="72"/>
      <c r="L10" s="72">
        <f t="shared" si="1"/>
        <v>0.2</v>
      </c>
    </row>
    <row r="11" customFormat="1" ht="30" customHeight="1" spans="1:12">
      <c r="A11" s="71" t="s">
        <v>24</v>
      </c>
      <c r="B11" s="76"/>
      <c r="C11" s="76"/>
      <c r="D11" s="76"/>
      <c r="E11" s="76">
        <v>9</v>
      </c>
      <c r="F11" s="72">
        <v>0.1</v>
      </c>
      <c r="G11" s="72">
        <v>0.9</v>
      </c>
      <c r="H11" s="72">
        <f t="shared" si="0"/>
        <v>0.9</v>
      </c>
      <c r="I11" s="72"/>
      <c r="J11" s="72"/>
      <c r="K11" s="72"/>
      <c r="L11" s="72">
        <f t="shared" si="1"/>
        <v>0.9</v>
      </c>
    </row>
    <row r="12" customFormat="1" ht="30" customHeight="1" spans="1:12">
      <c r="A12" s="71" t="s">
        <v>26</v>
      </c>
      <c r="B12" s="76">
        <v>1</v>
      </c>
      <c r="C12" s="76">
        <v>0.3</v>
      </c>
      <c r="D12" s="76">
        <v>0.3</v>
      </c>
      <c r="E12" s="76"/>
      <c r="F12" s="72"/>
      <c r="G12" s="72"/>
      <c r="H12" s="72">
        <f t="shared" si="0"/>
        <v>0.3</v>
      </c>
      <c r="I12" s="72"/>
      <c r="J12" s="72"/>
      <c r="K12" s="72"/>
      <c r="L12" s="72">
        <f t="shared" si="1"/>
        <v>0.3</v>
      </c>
    </row>
    <row r="13" customFormat="1" ht="30" customHeight="1" spans="1:12">
      <c r="A13" s="71" t="s">
        <v>27</v>
      </c>
      <c r="B13" s="76"/>
      <c r="C13" s="76"/>
      <c r="D13" s="76"/>
      <c r="E13" s="76">
        <v>1</v>
      </c>
      <c r="F13" s="72">
        <v>0.1</v>
      </c>
      <c r="G13" s="72">
        <v>0.1</v>
      </c>
      <c r="H13" s="72">
        <f t="shared" si="0"/>
        <v>0.1</v>
      </c>
      <c r="I13" s="72"/>
      <c r="J13" s="72"/>
      <c r="K13" s="72"/>
      <c r="L13" s="72">
        <f t="shared" si="1"/>
        <v>0.1</v>
      </c>
    </row>
    <row r="14" customFormat="1" ht="30" customHeight="1" spans="1:12">
      <c r="A14" s="71" t="s">
        <v>28</v>
      </c>
      <c r="B14" s="76">
        <v>1</v>
      </c>
      <c r="C14" s="76">
        <v>0.3</v>
      </c>
      <c r="D14" s="76">
        <v>0.3</v>
      </c>
      <c r="E14" s="76">
        <v>4</v>
      </c>
      <c r="F14" s="72">
        <v>0.1</v>
      </c>
      <c r="G14" s="72">
        <v>0.4</v>
      </c>
      <c r="H14" s="72">
        <f t="shared" si="0"/>
        <v>0.7</v>
      </c>
      <c r="I14" s="72">
        <v>1</v>
      </c>
      <c r="J14" s="72">
        <v>0.35</v>
      </c>
      <c r="K14" s="72">
        <v>0.35</v>
      </c>
      <c r="L14" s="72">
        <f t="shared" si="1"/>
        <v>1.05</v>
      </c>
    </row>
    <row r="15" customFormat="1" ht="30" customHeight="1" spans="1:12">
      <c r="A15" s="71" t="s">
        <v>29</v>
      </c>
      <c r="B15" s="76"/>
      <c r="C15" s="76"/>
      <c r="D15" s="76"/>
      <c r="E15" s="76"/>
      <c r="F15" s="72"/>
      <c r="G15" s="72"/>
      <c r="H15" s="72"/>
      <c r="I15" s="72"/>
      <c r="J15" s="72"/>
      <c r="K15" s="72"/>
      <c r="L15" s="72"/>
    </row>
    <row r="16" s="28" customFormat="1" ht="30" customHeight="1" spans="1:12">
      <c r="A16" s="77" t="s">
        <v>30</v>
      </c>
      <c r="B16" s="78"/>
      <c r="C16" s="76"/>
      <c r="D16" s="78"/>
      <c r="E16" s="78"/>
      <c r="F16" s="79"/>
      <c r="G16" s="79"/>
      <c r="H16" s="72"/>
      <c r="I16" s="79"/>
      <c r="J16" s="79"/>
      <c r="K16" s="79"/>
      <c r="L16" s="72"/>
    </row>
    <row r="17" s="28" customFormat="1" ht="30" customHeight="1" spans="1:12">
      <c r="A17" s="80" t="s">
        <v>32</v>
      </c>
      <c r="B17" s="78">
        <f>SUM(B7:B16)</f>
        <v>2</v>
      </c>
      <c r="C17" s="78"/>
      <c r="D17" s="78">
        <f t="shared" ref="C17:L17" si="2">SUM(D7:D16)</f>
        <v>0.6</v>
      </c>
      <c r="E17" s="78">
        <f t="shared" si="2"/>
        <v>39</v>
      </c>
      <c r="F17" s="78"/>
      <c r="G17" s="78">
        <f t="shared" si="2"/>
        <v>3.9</v>
      </c>
      <c r="H17" s="78">
        <f t="shared" si="2"/>
        <v>4.5</v>
      </c>
      <c r="I17" s="78">
        <f t="shared" si="2"/>
        <v>2</v>
      </c>
      <c r="J17" s="78">
        <f t="shared" si="2"/>
        <v>0.7</v>
      </c>
      <c r="K17" s="78">
        <f t="shared" si="2"/>
        <v>0.7</v>
      </c>
      <c r="L17" s="87">
        <f t="shared" si="2"/>
        <v>5.2</v>
      </c>
    </row>
    <row r="18" customFormat="1" ht="30" customHeight="1" spans="1:12">
      <c r="A18" s="81"/>
      <c r="B18" s="82"/>
      <c r="C18" s="82"/>
      <c r="D18" s="82"/>
      <c r="E18" s="82"/>
      <c r="F18" s="82"/>
      <c r="G18" s="82"/>
      <c r="H18" s="82"/>
      <c r="I18" s="82"/>
      <c r="J18" s="82"/>
      <c r="K18" s="82"/>
      <c r="L18" s="82"/>
    </row>
  </sheetData>
  <mergeCells count="9">
    <mergeCell ref="A1:L1"/>
    <mergeCell ref="A2:L2"/>
    <mergeCell ref="A3:L3"/>
    <mergeCell ref="B4:L4"/>
    <mergeCell ref="B5:H5"/>
    <mergeCell ref="I5:K5"/>
    <mergeCell ref="A18:L18"/>
    <mergeCell ref="A4:A6"/>
    <mergeCell ref="L5:L6"/>
  </mergeCells>
  <pageMargins left="0.75" right="0.75" top="1" bottom="1" header="0.5" footer="0.5"/>
  <pageSetup paperSize="9" scale="84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workbookViewId="0">
      <selection activeCell="B4" sqref="B4:R4"/>
    </sheetView>
  </sheetViews>
  <sheetFormatPr defaultColWidth="9" defaultRowHeight="13.5"/>
  <cols>
    <col min="1" max="1" width="10.875" customWidth="1"/>
    <col min="2" max="12" width="10.75" style="29" customWidth="1"/>
    <col min="13" max="14" width="6.375" style="30" customWidth="1"/>
    <col min="15" max="18" width="10.75" style="29" customWidth="1"/>
  </cols>
  <sheetData>
    <row r="1" customFormat="1" ht="18" customHeight="1" spans="1:18">
      <c r="A1" s="31" t="s">
        <v>64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46"/>
      <c r="N1" s="46"/>
      <c r="O1" s="32"/>
      <c r="P1" s="32"/>
      <c r="Q1" s="32"/>
      <c r="R1" s="29"/>
    </row>
    <row r="2" customFormat="1" ht="28" customHeight="1" spans="1:18">
      <c r="A2" s="33" t="s">
        <v>65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</row>
    <row r="3" customFormat="1" ht="10" customHeight="1" spans="1:18">
      <c r="A3" s="35"/>
      <c r="B3" s="36"/>
      <c r="C3" s="36"/>
      <c r="D3" s="36"/>
      <c r="E3" s="36"/>
      <c r="F3" s="36"/>
      <c r="G3" s="36"/>
      <c r="H3" s="36"/>
      <c r="I3" s="36"/>
      <c r="J3" s="36"/>
      <c r="K3" s="47"/>
      <c r="L3" s="47"/>
      <c r="M3" s="47"/>
      <c r="N3" s="47"/>
      <c r="O3" s="47"/>
      <c r="P3" s="47"/>
      <c r="Q3" s="47"/>
      <c r="R3" s="29"/>
    </row>
    <row r="4" customFormat="1" ht="23" customHeight="1" spans="1:18">
      <c r="A4" s="37" t="s">
        <v>35</v>
      </c>
      <c r="B4" s="38" t="s">
        <v>11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</row>
    <row r="5" customFormat="1" ht="61" customHeight="1" spans="1:18">
      <c r="A5" s="37"/>
      <c r="B5" s="39" t="s">
        <v>66</v>
      </c>
      <c r="C5" s="40"/>
      <c r="D5" s="40"/>
      <c r="E5" s="40"/>
      <c r="F5" s="40"/>
      <c r="G5" s="40"/>
      <c r="H5" s="41"/>
      <c r="I5" s="43" t="s">
        <v>67</v>
      </c>
      <c r="J5" s="43"/>
      <c r="K5" s="48" t="s">
        <v>68</v>
      </c>
      <c r="L5" s="49"/>
      <c r="M5" s="50" t="s">
        <v>69</v>
      </c>
      <c r="N5" s="51"/>
      <c r="O5" s="51"/>
      <c r="P5" s="42" t="s">
        <v>70</v>
      </c>
      <c r="Q5" s="56" t="s">
        <v>56</v>
      </c>
      <c r="R5" s="57" t="s">
        <v>5</v>
      </c>
    </row>
    <row r="6" customFormat="1" ht="42" customHeight="1" spans="1:18">
      <c r="A6" s="37"/>
      <c r="B6" s="38" t="s">
        <v>71</v>
      </c>
      <c r="C6" s="38"/>
      <c r="D6" s="38" t="s">
        <v>72</v>
      </c>
      <c r="E6" s="38"/>
      <c r="F6" s="38" t="s">
        <v>73</v>
      </c>
      <c r="G6" s="38"/>
      <c r="H6" s="42" t="s">
        <v>39</v>
      </c>
      <c r="I6" s="38"/>
      <c r="J6" s="38"/>
      <c r="K6" s="48"/>
      <c r="L6" s="49"/>
      <c r="M6" s="50" t="s">
        <v>14</v>
      </c>
      <c r="N6" s="52"/>
      <c r="O6" s="53" t="s">
        <v>13</v>
      </c>
      <c r="P6" s="54"/>
      <c r="Q6" s="56"/>
      <c r="R6" s="58"/>
    </row>
    <row r="7" customFormat="1" ht="25" customHeight="1" spans="1:18">
      <c r="A7" s="37"/>
      <c r="B7" s="38" t="s">
        <v>74</v>
      </c>
      <c r="C7" s="38" t="s">
        <v>13</v>
      </c>
      <c r="D7" s="38" t="s">
        <v>75</v>
      </c>
      <c r="E7" s="38" t="s">
        <v>13</v>
      </c>
      <c r="F7" s="38" t="s">
        <v>76</v>
      </c>
      <c r="G7" s="38" t="s">
        <v>13</v>
      </c>
      <c r="H7" s="43"/>
      <c r="I7" s="38" t="s">
        <v>76</v>
      </c>
      <c r="J7" s="38" t="s">
        <v>13</v>
      </c>
      <c r="K7" s="38" t="s">
        <v>76</v>
      </c>
      <c r="L7" s="55" t="s">
        <v>13</v>
      </c>
      <c r="M7" s="43" t="s">
        <v>77</v>
      </c>
      <c r="N7" s="43" t="s">
        <v>78</v>
      </c>
      <c r="O7" s="43"/>
      <c r="P7" s="43"/>
      <c r="Q7" s="59"/>
      <c r="R7" s="60"/>
    </row>
    <row r="8" customFormat="1" ht="25" customHeight="1" spans="1:18">
      <c r="A8" s="37" t="s">
        <v>18</v>
      </c>
      <c r="B8" s="44">
        <v>7</v>
      </c>
      <c r="C8" s="44">
        <v>7</v>
      </c>
      <c r="D8" s="44"/>
      <c r="E8" s="44"/>
      <c r="F8" s="44"/>
      <c r="G8" s="44"/>
      <c r="H8" s="38">
        <f>C8+E8+G8</f>
        <v>7</v>
      </c>
      <c r="I8" s="38">
        <v>1</v>
      </c>
      <c r="J8" s="38">
        <v>10</v>
      </c>
      <c r="K8" s="38">
        <v>26</v>
      </c>
      <c r="L8" s="38">
        <v>2.6</v>
      </c>
      <c r="M8" s="38">
        <v>8</v>
      </c>
      <c r="N8" s="38">
        <v>15</v>
      </c>
      <c r="O8" s="38">
        <f>M8*0.1+N8*0.05</f>
        <v>1.55</v>
      </c>
      <c r="P8" s="38"/>
      <c r="Q8" s="61">
        <f>H8+J8+L8+O8+P8</f>
        <v>21.15</v>
      </c>
      <c r="R8" s="62"/>
    </row>
    <row r="9" customFormat="1" ht="25" customHeight="1" spans="1:18">
      <c r="A9" s="37" t="s">
        <v>21</v>
      </c>
      <c r="B9" s="44">
        <v>7</v>
      </c>
      <c r="C9" s="44">
        <v>7</v>
      </c>
      <c r="D9" s="44"/>
      <c r="E9" s="44"/>
      <c r="F9" s="44"/>
      <c r="G9" s="44"/>
      <c r="H9" s="38">
        <f t="shared" ref="H9:H18" si="0">C9+E9+G9</f>
        <v>7</v>
      </c>
      <c r="I9" s="38"/>
      <c r="J9" s="38"/>
      <c r="K9" s="38">
        <v>19</v>
      </c>
      <c r="L9" s="38">
        <v>1.9</v>
      </c>
      <c r="M9" s="38">
        <v>6</v>
      </c>
      <c r="N9" s="38">
        <v>12</v>
      </c>
      <c r="O9" s="38">
        <f t="shared" ref="O9:O15" si="1">M9*0.1+N9*0.05</f>
        <v>1.2</v>
      </c>
      <c r="P9" s="38"/>
      <c r="Q9" s="61">
        <f t="shared" ref="Q9:Q18" si="2">H9+J9+L9+O9+P9</f>
        <v>10.1</v>
      </c>
      <c r="R9" s="62"/>
    </row>
    <row r="10" customFormat="1" ht="25" customHeight="1" spans="1:18">
      <c r="A10" s="37" t="s">
        <v>22</v>
      </c>
      <c r="B10" s="44">
        <v>7</v>
      </c>
      <c r="C10" s="44">
        <v>7</v>
      </c>
      <c r="D10" s="44"/>
      <c r="E10" s="44"/>
      <c r="F10" s="44"/>
      <c r="G10" s="44"/>
      <c r="H10" s="38">
        <f t="shared" si="0"/>
        <v>7</v>
      </c>
      <c r="I10" s="38"/>
      <c r="J10" s="38"/>
      <c r="K10" s="38">
        <v>12</v>
      </c>
      <c r="L10" s="38">
        <v>1.2</v>
      </c>
      <c r="M10" s="38">
        <v>3</v>
      </c>
      <c r="N10" s="38">
        <v>6</v>
      </c>
      <c r="O10" s="38">
        <f t="shared" si="1"/>
        <v>0.6</v>
      </c>
      <c r="P10" s="38"/>
      <c r="Q10" s="61">
        <f t="shared" si="2"/>
        <v>8.8</v>
      </c>
      <c r="R10" s="62"/>
    </row>
    <row r="11" customFormat="1" ht="25" customHeight="1" spans="1:18">
      <c r="A11" s="37" t="s">
        <v>23</v>
      </c>
      <c r="B11" s="44"/>
      <c r="C11" s="44"/>
      <c r="D11" s="44"/>
      <c r="E11" s="44"/>
      <c r="F11" s="44"/>
      <c r="G11" s="44"/>
      <c r="H11" s="38">
        <f t="shared" si="0"/>
        <v>0</v>
      </c>
      <c r="I11" s="38"/>
      <c r="J11" s="38"/>
      <c r="K11" s="38">
        <v>47</v>
      </c>
      <c r="L11" s="38">
        <v>4.7</v>
      </c>
      <c r="M11" s="38">
        <v>15</v>
      </c>
      <c r="N11" s="38">
        <v>30</v>
      </c>
      <c r="O11" s="38">
        <f t="shared" si="1"/>
        <v>3</v>
      </c>
      <c r="P11" s="38"/>
      <c r="Q11" s="61">
        <f t="shared" si="2"/>
        <v>7.7</v>
      </c>
      <c r="R11" s="62"/>
    </row>
    <row r="12" customFormat="1" ht="25" customHeight="1" spans="1:18">
      <c r="A12" s="37" t="s">
        <v>24</v>
      </c>
      <c r="B12" s="44"/>
      <c r="C12" s="44"/>
      <c r="D12" s="44"/>
      <c r="E12" s="44"/>
      <c r="F12" s="44">
        <v>1</v>
      </c>
      <c r="G12" s="44">
        <v>10</v>
      </c>
      <c r="H12" s="38">
        <f t="shared" si="0"/>
        <v>10</v>
      </c>
      <c r="I12" s="38"/>
      <c r="J12" s="38"/>
      <c r="K12" s="38">
        <v>28</v>
      </c>
      <c r="L12" s="38">
        <v>2.8</v>
      </c>
      <c r="M12" s="38">
        <v>9</v>
      </c>
      <c r="N12" s="38">
        <v>18</v>
      </c>
      <c r="O12" s="38">
        <f t="shared" si="1"/>
        <v>1.8</v>
      </c>
      <c r="P12" s="38">
        <v>10</v>
      </c>
      <c r="Q12" s="61">
        <f t="shared" si="2"/>
        <v>24.6</v>
      </c>
      <c r="R12" s="62"/>
    </row>
    <row r="13" customFormat="1" ht="25" customHeight="1" spans="1:18">
      <c r="A13" s="37" t="s">
        <v>26</v>
      </c>
      <c r="B13" s="44"/>
      <c r="C13" s="44"/>
      <c r="D13" s="44"/>
      <c r="E13" s="44"/>
      <c r="F13" s="44"/>
      <c r="G13" s="44"/>
      <c r="H13" s="38">
        <f t="shared" si="0"/>
        <v>0</v>
      </c>
      <c r="I13" s="38"/>
      <c r="J13" s="38"/>
      <c r="K13" s="38">
        <v>14</v>
      </c>
      <c r="L13" s="38">
        <v>1.4</v>
      </c>
      <c r="M13" s="38">
        <v>13</v>
      </c>
      <c r="N13" s="38">
        <v>25</v>
      </c>
      <c r="O13" s="38">
        <f t="shared" si="1"/>
        <v>2.55</v>
      </c>
      <c r="P13" s="38"/>
      <c r="Q13" s="61">
        <f t="shared" si="2"/>
        <v>3.95</v>
      </c>
      <c r="R13" s="62"/>
    </row>
    <row r="14" customFormat="1" ht="25" customHeight="1" spans="1:18">
      <c r="A14" s="37" t="s">
        <v>27</v>
      </c>
      <c r="B14" s="44"/>
      <c r="C14" s="44"/>
      <c r="D14" s="44"/>
      <c r="E14" s="44"/>
      <c r="F14" s="44"/>
      <c r="G14" s="44"/>
      <c r="H14" s="38">
        <f t="shared" si="0"/>
        <v>0</v>
      </c>
      <c r="I14" s="38"/>
      <c r="J14" s="38"/>
      <c r="K14" s="38">
        <v>30</v>
      </c>
      <c r="L14" s="38">
        <v>3</v>
      </c>
      <c r="M14" s="38">
        <v>9</v>
      </c>
      <c r="N14" s="38">
        <v>19</v>
      </c>
      <c r="O14" s="38">
        <f t="shared" si="1"/>
        <v>1.85</v>
      </c>
      <c r="P14" s="38">
        <v>10</v>
      </c>
      <c r="Q14" s="61">
        <f t="shared" si="2"/>
        <v>14.85</v>
      </c>
      <c r="R14" s="62"/>
    </row>
    <row r="15" customFormat="1" ht="25" customHeight="1" spans="1:18">
      <c r="A15" s="37" t="s">
        <v>28</v>
      </c>
      <c r="B15" s="44">
        <v>9</v>
      </c>
      <c r="C15" s="44">
        <v>9</v>
      </c>
      <c r="D15" s="44">
        <v>3</v>
      </c>
      <c r="E15" s="44">
        <v>15</v>
      </c>
      <c r="F15" s="44">
        <v>1</v>
      </c>
      <c r="G15" s="44">
        <v>10</v>
      </c>
      <c r="H15" s="38">
        <f t="shared" si="0"/>
        <v>34</v>
      </c>
      <c r="I15" s="38"/>
      <c r="J15" s="38"/>
      <c r="K15" s="38">
        <v>46</v>
      </c>
      <c r="L15" s="38">
        <v>4.6</v>
      </c>
      <c r="M15" s="38">
        <v>27</v>
      </c>
      <c r="N15" s="38">
        <v>55</v>
      </c>
      <c r="O15" s="38">
        <f t="shared" si="1"/>
        <v>5.45</v>
      </c>
      <c r="P15" s="38">
        <v>15</v>
      </c>
      <c r="Q15" s="61">
        <f t="shared" si="2"/>
        <v>59.05</v>
      </c>
      <c r="R15" s="62"/>
    </row>
    <row r="16" customFormat="1" ht="25" customHeight="1" spans="1:18">
      <c r="A16" s="37" t="s">
        <v>29</v>
      </c>
      <c r="B16" s="44"/>
      <c r="C16" s="44"/>
      <c r="D16" s="44"/>
      <c r="E16" s="44"/>
      <c r="F16" s="44"/>
      <c r="G16" s="44"/>
      <c r="H16" s="38">
        <f t="shared" si="0"/>
        <v>0</v>
      </c>
      <c r="I16" s="38"/>
      <c r="J16" s="38"/>
      <c r="K16" s="38"/>
      <c r="L16" s="38"/>
      <c r="M16" s="38"/>
      <c r="N16" s="38"/>
      <c r="O16" s="38"/>
      <c r="P16" s="38"/>
      <c r="Q16" s="61"/>
      <c r="R16" s="62"/>
    </row>
    <row r="17" customFormat="1" ht="25" customHeight="1" spans="1:18">
      <c r="A17" s="37" t="s">
        <v>30</v>
      </c>
      <c r="B17" s="44"/>
      <c r="C17" s="44"/>
      <c r="D17" s="44"/>
      <c r="E17" s="44"/>
      <c r="F17" s="44"/>
      <c r="G17" s="44"/>
      <c r="H17" s="38">
        <f t="shared" si="0"/>
        <v>0</v>
      </c>
      <c r="I17" s="38"/>
      <c r="J17" s="38"/>
      <c r="K17" s="38">
        <v>2</v>
      </c>
      <c r="L17" s="38">
        <v>0.2</v>
      </c>
      <c r="M17" s="38"/>
      <c r="N17" s="38"/>
      <c r="O17" s="38"/>
      <c r="P17" s="38"/>
      <c r="Q17" s="61">
        <f t="shared" si="2"/>
        <v>0.2</v>
      </c>
      <c r="R17" s="63" t="s">
        <v>79</v>
      </c>
    </row>
    <row r="18" s="28" customFormat="1" ht="25" customHeight="1" spans="1:18">
      <c r="A18" s="45" t="s">
        <v>32</v>
      </c>
      <c r="B18" s="44">
        <f>SUM(B8:B17)</f>
        <v>30</v>
      </c>
      <c r="C18" s="44">
        <f>SUM(C8:C17)</f>
        <v>30</v>
      </c>
      <c r="D18" s="44">
        <v>3</v>
      </c>
      <c r="E18" s="44">
        <v>15</v>
      </c>
      <c r="F18" s="44">
        <v>2</v>
      </c>
      <c r="G18" s="44">
        <v>20</v>
      </c>
      <c r="H18" s="38">
        <f t="shared" si="0"/>
        <v>65</v>
      </c>
      <c r="I18" s="44">
        <v>1</v>
      </c>
      <c r="J18" s="44">
        <v>10</v>
      </c>
      <c r="K18" s="44">
        <f t="shared" ref="K18:P18" si="3">SUM(K8:K17)</f>
        <v>224</v>
      </c>
      <c r="L18" s="44">
        <f t="shared" si="3"/>
        <v>22.4</v>
      </c>
      <c r="M18" s="44">
        <f t="shared" si="3"/>
        <v>90</v>
      </c>
      <c r="N18" s="44">
        <f t="shared" si="3"/>
        <v>180</v>
      </c>
      <c r="O18" s="44">
        <f t="shared" si="3"/>
        <v>18</v>
      </c>
      <c r="P18" s="44">
        <f t="shared" si="3"/>
        <v>35</v>
      </c>
      <c r="Q18" s="61">
        <f t="shared" si="2"/>
        <v>150.4</v>
      </c>
      <c r="R18" s="64"/>
    </row>
  </sheetData>
  <mergeCells count="18">
    <mergeCell ref="A1:Q1"/>
    <mergeCell ref="A2:R2"/>
    <mergeCell ref="K3:Q3"/>
    <mergeCell ref="B4:R4"/>
    <mergeCell ref="B5:H5"/>
    <mergeCell ref="M5:O5"/>
    <mergeCell ref="B6:C6"/>
    <mergeCell ref="D6:E6"/>
    <mergeCell ref="F6:G6"/>
    <mergeCell ref="M6:N6"/>
    <mergeCell ref="A4:A7"/>
    <mergeCell ref="H6:H7"/>
    <mergeCell ref="O6:O7"/>
    <mergeCell ref="P5:P7"/>
    <mergeCell ref="Q5:Q7"/>
    <mergeCell ref="R5:R7"/>
    <mergeCell ref="I5:J6"/>
    <mergeCell ref="K5:L6"/>
  </mergeCells>
  <pageMargins left="0.75" right="0.75" top="1" bottom="1" header="0.511805555555556" footer="0.511805555555556"/>
  <pageSetup paperSize="9" scale="71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31"/>
  <sheetViews>
    <sheetView workbookViewId="0">
      <selection activeCell="J29" sqref="J29"/>
    </sheetView>
  </sheetViews>
  <sheetFormatPr defaultColWidth="9" defaultRowHeight="13.5"/>
  <cols>
    <col min="1" max="1" width="5.75" style="2" customWidth="1"/>
    <col min="2" max="2" width="8.125" style="2" customWidth="1"/>
    <col min="3" max="3" width="14.25" style="2" customWidth="1"/>
    <col min="4" max="4" width="16.125" style="2" customWidth="1"/>
    <col min="5" max="5" width="19" style="2" customWidth="1"/>
    <col min="6" max="6" width="16.5" style="3" customWidth="1"/>
    <col min="7" max="16384" width="9" style="2"/>
  </cols>
  <sheetData>
    <row r="1" s="1" customFormat="1" ht="23.1" customHeight="1" spans="1:256">
      <c r="A1" s="2" t="s">
        <v>80</v>
      </c>
      <c r="B1" s="2"/>
      <c r="C1" s="2"/>
      <c r="D1" s="2"/>
      <c r="E1" s="2"/>
      <c r="F1" s="3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</row>
    <row r="2" s="2" customFormat="1" ht="25" customHeight="1" spans="1:6">
      <c r="A2" s="4" t="s">
        <v>81</v>
      </c>
      <c r="B2" s="4"/>
      <c r="C2" s="4"/>
      <c r="D2" s="4"/>
      <c r="E2" s="4"/>
      <c r="F2" s="4"/>
    </row>
    <row r="3" s="2" customFormat="1" ht="21" customHeight="1" spans="1:6">
      <c r="A3" s="3" t="s">
        <v>82</v>
      </c>
      <c r="B3" s="3"/>
      <c r="C3" s="3"/>
      <c r="D3" s="3"/>
      <c r="E3" s="3"/>
      <c r="F3" s="3"/>
    </row>
    <row r="4" s="2" customFormat="1" ht="18" customHeight="1" spans="1:6">
      <c r="A4" s="5" t="s">
        <v>83</v>
      </c>
      <c r="B4" s="5"/>
      <c r="C4" s="5" t="s">
        <v>84</v>
      </c>
      <c r="D4" s="5"/>
      <c r="E4" s="5"/>
      <c r="F4" s="5"/>
    </row>
    <row r="5" s="2" customFormat="1" ht="18" customHeight="1" spans="1:6">
      <c r="A5" s="5" t="s">
        <v>85</v>
      </c>
      <c r="B5" s="5"/>
      <c r="C5" s="6" t="s">
        <v>86</v>
      </c>
      <c r="D5" s="7"/>
      <c r="E5" s="7"/>
      <c r="F5" s="8"/>
    </row>
    <row r="6" s="2" customFormat="1" ht="18" customHeight="1" spans="1:6">
      <c r="A6" s="9" t="s">
        <v>87</v>
      </c>
      <c r="B6" s="10"/>
      <c r="C6" s="11" t="s">
        <v>88</v>
      </c>
      <c r="D6" s="12"/>
      <c r="E6" s="12"/>
      <c r="F6" s="13"/>
    </row>
    <row r="7" s="2" customFormat="1" ht="83" customHeight="1" spans="1:6">
      <c r="A7" s="9" t="s">
        <v>89</v>
      </c>
      <c r="B7" s="10"/>
      <c r="C7" s="14" t="s">
        <v>90</v>
      </c>
      <c r="D7" s="15"/>
      <c r="E7" s="15"/>
      <c r="F7" s="16"/>
    </row>
    <row r="8" s="2" customFormat="1" ht="16" customHeight="1" spans="1:6">
      <c r="A8" s="5" t="s">
        <v>91</v>
      </c>
      <c r="B8" s="5" t="s">
        <v>92</v>
      </c>
      <c r="C8" s="5" t="s">
        <v>93</v>
      </c>
      <c r="D8" s="5" t="s">
        <v>94</v>
      </c>
      <c r="E8" s="5"/>
      <c r="F8" s="5" t="s">
        <v>95</v>
      </c>
    </row>
    <row r="9" s="2" customFormat="1" ht="16" customHeight="1" spans="1:6">
      <c r="A9" s="5"/>
      <c r="B9" s="5" t="s">
        <v>96</v>
      </c>
      <c r="C9" s="5" t="s">
        <v>97</v>
      </c>
      <c r="D9" s="17" t="s">
        <v>98</v>
      </c>
      <c r="E9" s="18"/>
      <c r="F9" s="19" t="s">
        <v>99</v>
      </c>
    </row>
    <row r="10" s="2" customFormat="1" ht="16" customHeight="1" spans="1:6">
      <c r="A10" s="5"/>
      <c r="B10" s="5"/>
      <c r="C10" s="5"/>
      <c r="D10" s="17" t="s">
        <v>100</v>
      </c>
      <c r="E10" s="18"/>
      <c r="F10" s="20" t="s">
        <v>101</v>
      </c>
    </row>
    <row r="11" s="2" customFormat="1" ht="16" customHeight="1" spans="1:6">
      <c r="A11" s="5"/>
      <c r="B11" s="5"/>
      <c r="C11" s="5"/>
      <c r="D11" s="21" t="s">
        <v>102</v>
      </c>
      <c r="E11" s="22"/>
      <c r="F11" s="20" t="s">
        <v>103</v>
      </c>
    </row>
    <row r="12" s="2" customFormat="1" ht="16" customHeight="1" spans="1:6">
      <c r="A12" s="5"/>
      <c r="B12" s="5"/>
      <c r="C12" s="5"/>
      <c r="D12" s="17" t="s">
        <v>104</v>
      </c>
      <c r="E12" s="18"/>
      <c r="F12" s="19" t="s">
        <v>105</v>
      </c>
    </row>
    <row r="13" s="2" customFormat="1" ht="16" customHeight="1" spans="1:6">
      <c r="A13" s="5"/>
      <c r="B13" s="5"/>
      <c r="C13" s="5"/>
      <c r="D13" s="17" t="s">
        <v>106</v>
      </c>
      <c r="E13" s="18"/>
      <c r="F13" s="19" t="s">
        <v>107</v>
      </c>
    </row>
    <row r="14" s="2" customFormat="1" ht="16" customHeight="1" spans="1:6">
      <c r="A14" s="5"/>
      <c r="B14" s="5"/>
      <c r="C14" s="5"/>
      <c r="D14" s="17" t="s">
        <v>108</v>
      </c>
      <c r="E14" s="18"/>
      <c r="F14" s="19" t="s">
        <v>109</v>
      </c>
    </row>
    <row r="15" s="2" customFormat="1" ht="16" customHeight="1" spans="1:6">
      <c r="A15" s="5"/>
      <c r="B15" s="5"/>
      <c r="C15" s="5"/>
      <c r="D15" s="17" t="s">
        <v>110</v>
      </c>
      <c r="E15" s="18"/>
      <c r="F15" s="19" t="s">
        <v>111</v>
      </c>
    </row>
    <row r="16" s="2" customFormat="1" ht="16" customHeight="1" spans="1:6">
      <c r="A16" s="5"/>
      <c r="B16" s="5"/>
      <c r="C16" s="5"/>
      <c r="D16" s="17" t="s">
        <v>112</v>
      </c>
      <c r="E16" s="18"/>
      <c r="F16" s="19" t="s">
        <v>113</v>
      </c>
    </row>
    <row r="17" s="2" customFormat="1" ht="16" customHeight="1" spans="1:6">
      <c r="A17" s="5"/>
      <c r="B17" s="5"/>
      <c r="C17" s="5"/>
      <c r="D17" s="17" t="s">
        <v>114</v>
      </c>
      <c r="E17" s="18"/>
      <c r="F17" s="19" t="s">
        <v>99</v>
      </c>
    </row>
    <row r="18" s="2" customFormat="1" ht="16" customHeight="1" spans="1:6">
      <c r="A18" s="5"/>
      <c r="B18" s="5"/>
      <c r="C18" s="5"/>
      <c r="D18" s="17" t="s">
        <v>115</v>
      </c>
      <c r="E18" s="18"/>
      <c r="F18" s="19" t="s">
        <v>116</v>
      </c>
    </row>
    <row r="19" s="2" customFormat="1" ht="16" customHeight="1" spans="1:6">
      <c r="A19" s="5"/>
      <c r="B19" s="5"/>
      <c r="C19" s="5"/>
      <c r="D19" s="17" t="s">
        <v>117</v>
      </c>
      <c r="E19" s="18"/>
      <c r="F19" s="19" t="s">
        <v>118</v>
      </c>
    </row>
    <row r="20" s="2" customFormat="1" ht="16" customHeight="1" spans="1:6">
      <c r="A20" s="5"/>
      <c r="B20" s="5"/>
      <c r="C20" s="23" t="s">
        <v>119</v>
      </c>
      <c r="D20" s="17" t="s">
        <v>120</v>
      </c>
      <c r="E20" s="18"/>
      <c r="F20" s="19" t="s">
        <v>121</v>
      </c>
    </row>
    <row r="21" s="2" customFormat="1" ht="16" customHeight="1" spans="1:6">
      <c r="A21" s="5"/>
      <c r="B21" s="5"/>
      <c r="C21" s="23"/>
      <c r="D21" s="17" t="s">
        <v>122</v>
      </c>
      <c r="E21" s="18"/>
      <c r="F21" s="19" t="s">
        <v>121</v>
      </c>
    </row>
    <row r="22" s="2" customFormat="1" ht="16" customHeight="1" spans="1:6">
      <c r="A22" s="5"/>
      <c r="B22" s="5"/>
      <c r="C22" s="24" t="s">
        <v>123</v>
      </c>
      <c r="D22" s="17" t="s">
        <v>124</v>
      </c>
      <c r="E22" s="18"/>
      <c r="F22" s="25">
        <v>44531</v>
      </c>
    </row>
    <row r="23" s="2" customFormat="1" ht="24" customHeight="1" spans="1:6">
      <c r="A23" s="5"/>
      <c r="B23" s="5"/>
      <c r="C23" s="5"/>
      <c r="D23" s="17" t="s">
        <v>125</v>
      </c>
      <c r="E23" s="18"/>
      <c r="F23" s="20" t="s">
        <v>126</v>
      </c>
    </row>
    <row r="24" s="2" customFormat="1" ht="16" customHeight="1" spans="1:6">
      <c r="A24" s="5"/>
      <c r="B24" s="5"/>
      <c r="C24" s="5"/>
      <c r="D24" s="17" t="s">
        <v>127</v>
      </c>
      <c r="E24" s="18"/>
      <c r="F24" s="20" t="s">
        <v>128</v>
      </c>
    </row>
    <row r="25" s="2" customFormat="1" ht="16" customHeight="1" spans="1:6">
      <c r="A25" s="5"/>
      <c r="B25" s="5"/>
      <c r="C25" s="5"/>
      <c r="D25" s="26" t="s">
        <v>129</v>
      </c>
      <c r="E25" s="27"/>
      <c r="F25" s="19" t="s">
        <v>130</v>
      </c>
    </row>
    <row r="26" s="2" customFormat="1" ht="16" customHeight="1" spans="1:6">
      <c r="A26" s="5"/>
      <c r="B26" s="5"/>
      <c r="C26" s="5"/>
      <c r="D26" s="26" t="s">
        <v>131</v>
      </c>
      <c r="E26" s="27"/>
      <c r="F26" s="19" t="s">
        <v>121</v>
      </c>
    </row>
    <row r="27" s="2" customFormat="1" ht="16" customHeight="1" spans="1:6">
      <c r="A27" s="5"/>
      <c r="B27" s="5"/>
      <c r="C27" s="5"/>
      <c r="D27" s="17" t="s">
        <v>132</v>
      </c>
      <c r="E27" s="18"/>
      <c r="F27" s="20" t="s">
        <v>133</v>
      </c>
    </row>
    <row r="28" s="2" customFormat="1" spans="6:6">
      <c r="F28" s="3"/>
    </row>
    <row r="29" s="2" customFormat="1" spans="6:6">
      <c r="F29" s="3"/>
    </row>
    <row r="30" s="2" customFormat="1" spans="6:6">
      <c r="F30" s="3"/>
    </row>
    <row r="31" s="2" customFormat="1" spans="6:6">
      <c r="F31" s="3"/>
    </row>
  </sheetData>
  <mergeCells count="38">
    <mergeCell ref="A2:F2"/>
    <mergeCell ref="A3:F3"/>
    <mergeCell ref="A4:B4"/>
    <mergeCell ref="C4:F4"/>
    <mergeCell ref="A5:B5"/>
    <mergeCell ref="C5:F5"/>
    <mergeCell ref="A6:B6"/>
    <mergeCell ref="C6:F6"/>
    <mergeCell ref="A7:B7"/>
    <mergeCell ref="C7:F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A8:A27"/>
    <mergeCell ref="B9:B22"/>
    <mergeCell ref="B23:B24"/>
    <mergeCell ref="B25:B27"/>
    <mergeCell ref="C9:C19"/>
    <mergeCell ref="C20:C21"/>
    <mergeCell ref="C23:C24"/>
    <mergeCell ref="C25:C27"/>
  </mergeCells>
  <pageMargins left="0.75" right="0.75" top="1" bottom="1" header="0.511805555555556" footer="0.511805555555556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曲靖市直属党政机关单位</Company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分配总表</vt:lpstr>
      <vt:lpstr>分表一</vt:lpstr>
      <vt:lpstr>分表二</vt:lpstr>
      <vt:lpstr>分表三</vt:lpstr>
      <vt:lpstr>绩效表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PC</cp:lastModifiedBy>
  <dcterms:created xsi:type="dcterms:W3CDTF">2017-12-19T00:44:00Z</dcterms:created>
  <dcterms:modified xsi:type="dcterms:W3CDTF">2021-06-09T06:40:51Z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</Properties>
</file>