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firstSheet="7"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市本级绩效目标表-1" sheetId="10" r:id="rId10"/>
    <sheet name="市本级绩效目标表-2" sheetId="11" r:id="rId11"/>
    <sheet name="市对下绩效目标表" sheetId="12" r:id="rId12"/>
    <sheet name="政府采购表" sheetId="13" r:id="rId13"/>
  </sheets>
  <externalReferences>
    <externalReference r:id="rId14"/>
  </externalReference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 name="_xlnm.Print_Titles" localSheetId="4">一般公共预算支出表!$1:$10</definedName>
  </definedNames>
  <calcPr calcId="144525" concurrentCalc="0"/>
</workbook>
</file>

<file path=xl/sharedStrings.xml><?xml version="1.0" encoding="utf-8"?>
<sst xmlns="http://schemas.openxmlformats.org/spreadsheetml/2006/main" count="766">
  <si>
    <t>6-1 部门财务收支总体情况表</t>
  </si>
  <si>
    <t>单位名称：曲靖市环境保护局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</si>
  <si>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</si>
  <si>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</si>
  <si>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</si>
  <si>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</si>
  <si>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</si>
  <si>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</si>
  <si>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</si>
  <si>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</si>
  <si>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</si>
  <si>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</si>
  <si>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</si>
  <si>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</si>
  <si>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</si>
  <si>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</si>
  <si>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</si>
  <si>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</si>
  <si>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</si>
  <si>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</si>
  <si>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</si>
  <si>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</si>
  <si>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</si>
  <si>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</si>
  <si>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</si>
  <si>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</si>
  <si>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</si>
  <si>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</si>
  <si>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</si>
  <si>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</si>
  <si>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</si>
  <si>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</si>
  <si>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</si>
  <si>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</si>
  <si>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</si>
  <si>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</si>
  <si>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</si>
  <si>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</si>
  <si>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</si>
  <si>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</si>
  <si>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</si>
  <si>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</si>
  <si>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</si>
  <si>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</si>
  <si>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</si>
  <si>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</si>
  <si>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</si>
  <si>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</si>
  <si>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</si>
  <si>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</si>
  <si>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</si>
  <si>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</si>
  <si>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</si>
  <si>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</si>
  <si>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</si>
  <si>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</si>
  <si>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</si>
  <si>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</si>
  <si>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</si>
  <si>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</si>
  <si>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</si>
  <si>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</si>
  <si>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</si>
  <si>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</si>
  <si>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</si>
  <si>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</si>
  <si>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</si>
  <si>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</si>
  <si>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</si>
  <si>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 xml:space="preserve">  7、其他非税收入安排支出</t>
  </si>
  <si>
    <t>（八)、社会保障和就业支出</t>
  </si>
  <si>
    <t>（二）政府性基金拨款</t>
  </si>
  <si>
    <t xml:space="preserve"> (九)、卫生健康支出</t>
  </si>
  <si>
    <t>（三）国有资本经营预算收入</t>
  </si>
  <si>
    <t xml:space="preserve"> (十)、节能环保支出</t>
  </si>
  <si>
    <t>二、上年结转</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</si>
  <si>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</si>
  <si>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</si>
  <si>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</si>
  <si>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</si>
  <si>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</si>
  <si>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</si>
  <si>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</si>
  <si>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</si>
  <si>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</si>
  <si>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</si>
  <si>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</si>
  <si>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</si>
  <si>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</si>
  <si>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</si>
  <si>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</si>
  <si>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</si>
  <si>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</si>
  <si>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</si>
  <si>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</si>
  <si>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</si>
  <si>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</si>
  <si>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</si>
  <si>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</si>
  <si>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</si>
  <si>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</si>
  <si>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</si>
  <si>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</si>
  <si>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</si>
  <si>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</si>
  <si>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</si>
  <si>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</si>
  <si>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</si>
  <si>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</si>
  <si>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</si>
  <si>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</si>
  <si>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</si>
  <si>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</si>
  <si>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</si>
  <si>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</si>
  <si>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</si>
  <si>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</si>
  <si>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</si>
  <si>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</si>
  <si>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</si>
  <si>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</si>
  <si>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</si>
  <si>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</si>
  <si>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</si>
  <si>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</si>
  <si>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</si>
  <si>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</si>
  <si>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</si>
  <si>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</si>
  <si>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</si>
  <si>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</si>
  <si>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</si>
  <si>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</si>
  <si>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</si>
  <si>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</si>
  <si>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</si>
  <si>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</si>
  <si>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</si>
  <si>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</si>
  <si>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</si>
  <si>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</si>
  <si>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</si>
  <si>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</si>
  <si>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 xml:space="preserve">  曲靖市环境保护局</t>
  </si>
  <si>
    <t>208</t>
  </si>
  <si>
    <t>05</t>
  </si>
  <si>
    <t>01</t>
  </si>
  <si>
    <t xml:space="preserve">      归口管理的行政单位离退休</t>
  </si>
  <si>
    <t xml:space="preserve">      机关事业单位基本养老保险缴费支出</t>
  </si>
  <si>
    <t>210</t>
  </si>
  <si>
    <t xml:space="preserve">      行政单位医疗</t>
  </si>
  <si>
    <t>03</t>
  </si>
  <si>
    <t xml:space="preserve">      公务员医疗补助</t>
  </si>
  <si>
    <t>99</t>
  </si>
  <si>
    <t xml:space="preserve">      其他行政事业单位医疗支出</t>
  </si>
  <si>
    <t>211</t>
  </si>
  <si>
    <t xml:space="preserve">      行政运行</t>
  </si>
  <si>
    <t xml:space="preserve">      其他环境保护管理事务支出</t>
  </si>
  <si>
    <t xml:space="preserve">      其他污染防治支出</t>
  </si>
  <si>
    <t>04</t>
  </si>
  <si>
    <t>02</t>
  </si>
  <si>
    <t xml:space="preserve">      农村环境保护</t>
  </si>
  <si>
    <t xml:space="preserve">      生物及物种资源保护</t>
  </si>
  <si>
    <t>221</t>
  </si>
  <si>
    <t xml:space="preserve">      住房公积金</t>
  </si>
  <si>
    <t xml:space="preserve">  曲靖市环境监测站</t>
  </si>
  <si>
    <t xml:space="preserve">      事业单位离退休</t>
  </si>
  <si>
    <t xml:space="preserve">      其他社会保障和就业支出</t>
  </si>
  <si>
    <t xml:space="preserve">      事业单位医疗</t>
  </si>
  <si>
    <t xml:space="preserve">      生态环境监测与信息</t>
  </si>
  <si>
    <t xml:space="preserve">  云南省曲靖市环境监察支队</t>
  </si>
  <si>
    <t xml:space="preserve">      生态环境执法监察</t>
  </si>
  <si>
    <t xml:space="preserve">  曲靖市环境应急处置中心</t>
  </si>
  <si>
    <t xml:space="preserve">  曲靖市环境工程评估中心</t>
  </si>
  <si>
    <t xml:space="preserve">      建设项目环评审查与监督</t>
  </si>
  <si>
    <t xml:space="preserve">  曲靖市危险废物监督管理中心</t>
  </si>
  <si>
    <t xml:space="preserve">      固体废弃物与化学品</t>
  </si>
  <si>
    <t xml:space="preserve">  曲靖市环境科学研究所</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</si>
  <si>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</si>
  <si>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</si>
  <si>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</si>
  <si>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</si>
  <si>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</si>
  <si>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</si>
  <si>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</si>
  <si>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</si>
  <si>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</si>
  <si>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</si>
  <si>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</si>
  <si>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</si>
  <si>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</si>
  <si>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</si>
  <si>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</si>
  <si>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</si>
  <si>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</si>
  <si>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</si>
  <si>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</si>
  <si>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</si>
  <si>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</si>
  <si>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</si>
  <si>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</si>
  <si>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</si>
  <si>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</si>
  <si>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</si>
  <si>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</si>
  <si>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</si>
  <si>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</si>
  <si>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</si>
  <si>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</si>
  <si>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</si>
  <si>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</si>
  <si>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</si>
  <si>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</si>
  <si>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</si>
  <si>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</si>
  <si>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</si>
  <si>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</si>
  <si>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</si>
  <si>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</si>
  <si>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</si>
  <si>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</si>
  <si>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</si>
  <si>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</si>
  <si>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</si>
  <si>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</si>
  <si>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</si>
  <si>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</si>
  <si>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</si>
  <si>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</si>
  <si>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</si>
  <si>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</si>
  <si>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</si>
  <si>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</si>
  <si>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</si>
  <si>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</si>
  <si>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</si>
  <si>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</si>
  <si>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</si>
  <si>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</si>
  <si>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</si>
  <si>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</si>
  <si>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</si>
  <si>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</si>
  <si>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</si>
  <si>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</si>
  <si>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</si>
  <si>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</si>
  <si>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</si>
  <si>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</si>
  <si>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</si>
  <si>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</si>
  <si>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</si>
  <si>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</si>
  <si>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</si>
  <si>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</si>
  <si>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</si>
  <si>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</si>
  <si>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</si>
  <si>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</si>
  <si>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</si>
  <si>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</si>
  <si>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</si>
  <si>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</si>
  <si>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</si>
  <si>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</si>
  <si>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</si>
  <si>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</si>
  <si>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</si>
  <si>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</si>
  <si>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</si>
  <si>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</si>
  <si>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</si>
  <si>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</si>
  <si>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</si>
  <si>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</si>
  <si>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</si>
  <si>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</si>
  <si>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</si>
  <si>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</si>
  <si>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</si>
  <si>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</si>
  <si>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</si>
  <si>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</si>
  <si>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</si>
  <si>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无</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</si>
  <si>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</si>
  <si>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</si>
  <si>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</si>
  <si>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</si>
  <si>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</si>
  <si>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</si>
  <si>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</si>
  <si>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</si>
  <si>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</si>
  <si>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</si>
  <si>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</si>
  <si>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</si>
  <si>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</si>
  <si>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</si>
  <si>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</si>
  <si>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</si>
  <si>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</si>
  <si>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</si>
  <si>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</si>
  <si>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</si>
  <si>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</si>
  <si>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</si>
  <si>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</si>
  <si>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</si>
  <si>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</si>
  <si>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</si>
  <si>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</si>
  <si>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</si>
  <si>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</si>
  <si>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</si>
  <si>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</si>
  <si>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</si>
  <si>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</si>
  <si>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</si>
  <si>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</si>
  <si>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</si>
  <si>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</si>
  <si>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</si>
  <si>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</si>
  <si>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</si>
  <si>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</si>
  <si>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</si>
  <si>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</si>
  <si>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</si>
  <si>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</si>
  <si>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</si>
  <si>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</si>
  <si>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</si>
  <si>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</si>
  <si>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</si>
  <si>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</si>
  <si>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</si>
  <si>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</si>
  <si>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</si>
  <si>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</si>
  <si>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</si>
  <si>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</si>
  <si>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</si>
  <si>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</si>
  <si>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</si>
  <si>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</si>
  <si>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</si>
  <si>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</si>
  <si>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</si>
  <si>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</si>
  <si>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</si>
  <si>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</si>
  <si>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</si>
  <si>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</si>
  <si>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</si>
  <si>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</si>
  <si>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</si>
  <si>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</si>
  <si>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</si>
  <si>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</si>
  <si>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</si>
  <si>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</si>
  <si>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</si>
  <si>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</si>
  <si>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</si>
  <si>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</si>
  <si>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</si>
  <si>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</si>
  <si>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</si>
  <si>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</si>
  <si>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</si>
  <si>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</si>
  <si>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</si>
  <si>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</si>
  <si>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</si>
  <si>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</si>
  <si>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</si>
  <si>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</si>
  <si>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</si>
  <si>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</si>
  <si>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</si>
  <si>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</si>
  <si>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</si>
  <si>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</si>
  <si>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</si>
  <si>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</si>
  <si>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</si>
  <si>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</si>
  <si>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</si>
  <si>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</si>
  <si>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</si>
  <si>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</si>
  <si>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</si>
  <si>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</si>
  <si>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</si>
  <si>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</si>
  <si>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</si>
  <si>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</si>
  <si>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</si>
  <si>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</si>
  <si>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</si>
  <si>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</si>
  <si>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</si>
  <si>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</si>
  <si>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</si>
  <si>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</si>
  <si>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</si>
  <si>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</si>
  <si>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</si>
  <si>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</si>
  <si>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</si>
  <si>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</si>
  <si>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</si>
  <si>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</si>
  <si>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</si>
  <si>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</si>
  <si>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</si>
  <si>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</si>
  <si>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</si>
  <si>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</si>
  <si>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</si>
  <si>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</si>
  <si>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</si>
  <si>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</si>
  <si>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</si>
  <si>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</si>
  <si>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</si>
  <si>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</si>
  <si>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</si>
  <si>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</si>
  <si>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</si>
  <si>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</si>
  <si>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</si>
  <si>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</si>
  <si>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</si>
  <si>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</si>
  <si>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</si>
  <si>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</si>
  <si>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</si>
  <si>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</si>
  <si>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</si>
  <si>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部门：曲靖市环境保护局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</si>
  <si>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</si>
  <si>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</si>
  <si>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</si>
  <si>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</si>
  <si>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</si>
  <si>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</si>
  <si>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</si>
  <si>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</si>
  <si>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</si>
  <si>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</si>
  <si>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</si>
  <si>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</si>
  <si>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</si>
  <si>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</si>
  <si>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</si>
  <si>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</si>
  <si>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</si>
  <si>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</si>
  <si>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</si>
  <si>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</si>
  <si>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</si>
  <si>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</si>
  <si>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</si>
  <si>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省本级二级项目2</t>
  </si>
  <si>
    <t>6-11 省本级项目支出绩效目标表（另文下达）</t>
  </si>
  <si>
    <t>曲靖市环境保护局</t>
  </si>
  <si>
    <t>中央、省级环境保护督察项目经费</t>
  </si>
  <si>
    <t>做好省级环保督察整改落实工作、省级环保督察“回头看”准备工作和中央环境保护第二轮督察准备工作。</t>
  </si>
  <si>
    <t>效益指标</t>
  </si>
  <si>
    <t>生态环境或人居环境是否得到改善</t>
  </si>
  <si>
    <t>生态环境或人居环境得到明显改善为优，较为明显为良，没有改善为差</t>
  </si>
  <si>
    <t>《迎检中央、省级环境保护督察项目实施方案》、《关于印发全面加强生态环境保护坚决打好污染防治攻坚战实施方案》（曲发[2018]35号）</t>
  </si>
  <si>
    <t>生态环境质量总体保持稳定，并进一步改善。在规定时间内完成项目内容。</t>
  </si>
  <si>
    <t>是否提高环境管理决策效率</t>
  </si>
  <si>
    <t>明显提高环境决策效率为优，轻微提高决策效率为良，对环境决策无明显效果为差</t>
  </si>
  <si>
    <t>生态环境质量总体保持稳定，并进一步改善。</t>
  </si>
  <si>
    <t>满意度指标</t>
  </si>
  <si>
    <t>项目涉及范围内服务对象满意程度</t>
  </si>
  <si>
    <t>非常满意为优，较为满意为良，不满意为差</t>
  </si>
  <si>
    <t>群众满意度达90%以上。</t>
  </si>
  <si>
    <t>是否提升服务社会发展</t>
  </si>
  <si>
    <t>服务很好为优，较好为良，没有影响为差</t>
  </si>
  <si>
    <t>项目持续性影响</t>
  </si>
  <si>
    <t>项目持续性影响作用很大为优，作用较大为良，无作用为差</t>
  </si>
  <si>
    <t>产出指标</t>
  </si>
  <si>
    <t>是否完成项目年度计划内容</t>
  </si>
  <si>
    <t>100%优，80%良，60%中，60%以下差</t>
  </si>
  <si>
    <t>生态环境质量总体保持稳定，并进一步改善</t>
  </si>
  <si>
    <t>是否达到实施方案质量要求</t>
  </si>
  <si>
    <t>预算成本控制是否知执行到位</t>
  </si>
  <si>
    <t>污染源自动监控设施现场巡查项目经费</t>
  </si>
  <si>
    <t>顺利完成全市重点排污单位自动监控设施运行维护的第三方巡检，保证辖区内200余套污染源自动监控设施正常稳定运行、数据传输，督促重点排污单位依法安装和使用自动监测设备，与生态环境主管部门联网，数据有效传输率不得低于90</t>
  </si>
  <si>
    <t>完成项目实施内容的95%</t>
  </si>
  <si>
    <t>生态环境部办公厅关于加强重点排污单位自动监控建设工作的通知（环办环监〔2018〕25号）、曲靖市污染源自动监控设施运行维护现场巡查方案、.曲靖市污染源自动监控设施现场监督检查办法、曲靖市污染源自动监控设施运行管理办法</t>
  </si>
  <si>
    <t>生态环境或人居环境较之前提高80%</t>
  </si>
  <si>
    <t>达到预算成本的95%</t>
  </si>
  <si>
    <t>效率提升80%</t>
  </si>
  <si>
    <t>服务对象的80%满意</t>
  </si>
  <si>
    <t>规定时间内完成项目内容的95%</t>
  </si>
  <si>
    <t>项目持续性较之前提升80%</t>
  </si>
  <si>
    <t>达到实施方案质量要求的95%</t>
  </si>
  <si>
    <t>是否提升社会影响力</t>
  </si>
  <si>
    <t>较之前影响很大提高80%</t>
  </si>
  <si>
    <t>县域生态环境质量监测评价与考核项目经费</t>
  </si>
  <si>
    <t>1.组织相关专家指导、审核曲靖市属各县（市、区）开展2016年全市范围内县域生态环境质量监测评价与考核工作，改善本市范围内生态环境质量，完善县域生态环境质量的监测、评价体系，确保生态功能区转移支付资金绩效。评价与考核工作包括生态环境质量、环境保护和环境管理共三大类二十项指标。其中，生态环境质量指标为反映自然生态状况的林地覆盖率、活立木蓄积量、森林覆盖率、草地覆盖率、湿地率等指标以及反映环境状况优劣的集中式饮用水源地水质达标率等；环境保护指标为反映环境保护目标任务完成情况的节能减排、环境治理等指标；环境管理为反映生态保护和建设工作实绩的生态环境保护与监管、监测评价与考核工作组织实施等指标；2.辖区内重点排污单位监督性监测方案市级集中会审；3.辖区内重点排污单位自行监测方案市级集中会审；4.年度生态环境监测工作会议培训与工作安排；5.年度环境监测质量专项检查。</t>
  </si>
  <si>
    <t>项目涉及范围内服务对象满意程度不满意为差</t>
  </si>
  <si>
    <t>云环通〔2016〕232号 云南省环境保护厅 云南省财政厅 关于印发《2017年云南省县域生态环境质量监测评价与考核工作实施方案》的通知、云环函[2017]328号关于转发加强“十三五”国家重点生态功能区县域生态环境质量监测评价与考核工作的函、云南省环境保护厅、云南省财政厅 关于印发云南省县域生态环境质量监测评价与考核办法（试行）的通知</t>
  </si>
  <si>
    <t>效率提升60%</t>
  </si>
  <si>
    <t>饮用水水源地污染防治方案编制项目经费</t>
  </si>
  <si>
    <t>2019年完成饮用水水源地污染防治方案编制。深入贯彻落实党的十九大关于坚决打好污染防治攻坚战的决策部署，加快解决饮用水水源地突出环境问题。</t>
  </si>
  <si>
    <t>编制方案是否达到质量要求</t>
  </si>
  <si>
    <t>关于开展全国集中式饮用水水源地环境保护第二轮专项督查的通知、云环发[2018]12号关于印发云南省集中式饮用水水源地环境保护专项行动实施方案的通知、《曲靖市水污染防治工作方案》（曲政办发[2016]72号）、曲靖市城市集中式饮用水源地环境保护规划、市委 市政府关于印发曲靖市环境保护督察反馈意见和李文荣同志在省委省政府第二环境保护督察组督察曲靖市情况反馈会上的表态发言的通知</t>
  </si>
  <si>
    <t>生态环境质量总体保持稳定，并进一步改善。在规定时间内完成项目内容</t>
  </si>
  <si>
    <t>是否按年度计划目标完成饮用水水源地污染防治方案编制</t>
  </si>
  <si>
    <t>方案编制完成时限</t>
  </si>
  <si>
    <t>2019年底</t>
  </si>
  <si>
    <t>方案所编制是否可供各地持续性开展水源保护和监督管理</t>
  </si>
  <si>
    <t>是否改善水环境质量，集中式饮用水水源水质全部达标</t>
  </si>
  <si>
    <t>水质全面达标为优，基本达标为良，不达标为差。</t>
  </si>
  <si>
    <t>是否消除水库水质污染隐患，提高饮用水保障水平，保障人民群众饮水安全。</t>
  </si>
  <si>
    <t>明显提高饮用水保障水平为优，较好提高饮用水保障水平为良，轻微提高饮用水保障水平为差。</t>
  </si>
  <si>
    <t>环境宣传教育及法制建设工作项目经费</t>
  </si>
  <si>
    <t>紧紧围绕全面落实依法治市基本方略和建设社会主义法治文明的新要求，深入开展环境保护执法部门普法宣传工作，全面增强环境保护执法监督能力，稳步推进全局依法决策、依法行政、依法管理，不断增强企业和公众的环境守法意识与环境法律素养，为全市环保事业的健康发展奠定坚实的法制基础。</t>
  </si>
  <si>
    <t>经费保障到位</t>
  </si>
  <si>
    <t>较好</t>
  </si>
  <si>
    <t>曲靖市环境保护局2019年环境宣传教育及法制建设工作经费实施方案、关于深入推进“谁主管谁普法、谁执法谁普法”工作的通知、关于推进环境保护公众参与的指导意见、中共曲靖市委__曲靖市人民政府关于加快推进生态文明建设的实施意见、环境保护部关于加快推动生活方式绿色化的实施意见_2016年第6号国务院公报</t>
  </si>
  <si>
    <t>自主平台宣传</t>
  </si>
  <si>
    <t>开展环境大接访宣传活动</t>
  </si>
  <si>
    <t>策划开展纪念日宣传活动</t>
  </si>
  <si>
    <t>开展绿色创建</t>
  </si>
  <si>
    <t>公开环境信息、新闻舆论宣传</t>
  </si>
  <si>
    <t>设备器材齐全</t>
  </si>
  <si>
    <t>企业、学校、机关环保教育、环保干部教育</t>
  </si>
  <si>
    <t>组织公众参与环保、引导社团有序参与</t>
  </si>
  <si>
    <t>机动车排放检验监管信息平台系统运行维护项目经费</t>
  </si>
  <si>
    <t>通过联通网络传输全市已建成28家83条机动车排放检验系统数据至曲靖市机动车排放检验监管信息平台，从财政预算资金中安排2万元用作曲靖市机动车环保检验监管系统网络通信费；外聘管理人员（5人）从事曲靖市机动车环保检验监管工作，从财政预算资金中安排26.6万元用作外聘管理人员（5人）工资支出。</t>
  </si>
  <si>
    <t>改善环境质量</t>
  </si>
  <si>
    <t>规范机动车排放检验监管，保护和改善环境空气质量。</t>
  </si>
  <si>
    <t>云南省人民政府关于加强机动车排气污染防治的工作意见、曲靖市人民政府关于加强机动车排气污染防治工作的意见、《关于印发全面加强生态环境保护坚决打好污染防治攻坚战实施方案》（曲发[2018]35号）</t>
  </si>
  <si>
    <t>生态环境是否得到改善</t>
  </si>
  <si>
    <t>生态环境得到明显改善为优，较为明显为良，没有改善为差</t>
  </si>
  <si>
    <t>机动车排放检验监管系统数据传输</t>
  </si>
  <si>
    <t>将全市85条机动车排放检验系统数据准确传输到监管平台。</t>
  </si>
  <si>
    <t>技术审核</t>
  </si>
  <si>
    <t>外聘管理人员（5人）从事曲靖市机动车环保检验监管工作</t>
  </si>
  <si>
    <t>质量指标</t>
  </si>
  <si>
    <t>各机动车检验机构业务正常运行，数据适时传输。</t>
  </si>
  <si>
    <t>机动车监管系统运行维护</t>
  </si>
  <si>
    <t>委托社会机构对曲靖市机动车环保检验监管系统（1套）进行运行维护</t>
  </si>
  <si>
    <t>生态文明建设与新时代绿色发展培训项目经费</t>
  </si>
  <si>
    <t>通过培训，进一步加强政治理论与业务学习，提高政治素质与政策水平，提高科学决策能力、经营管理能力、自主创新能力和应对复杂局面的能力，着力增强“四个意识”，坚决扛起生态文明建设的政治责任，有效解决大气、水、土壤污染防治中遇到的各种困难和问题。增强领导干部生态文明建设能力提升等发展的责任感与使命感，着力深化生态文明体制改革，完善生态环境管理制度，为进一步推进曲靖环境保护系统工作又好又快发展，实现贯彻十九大精神提供了有力的智力支撑。</t>
  </si>
  <si>
    <t>创新意识、创新思想</t>
  </si>
  <si>
    <t>曲靖市生态文明建设与新时代绿色发展培训班实施方案、中共云南省委 云南省人民政府关于争当全国生态文明建设排头兵的决定、《关于印发全面加强生态环境保护坚决打好污染防治攻坚战实施方案》（曲发[2018]35号）</t>
  </si>
  <si>
    <t>水、土、气污染防治知识</t>
  </si>
  <si>
    <t>政治理论水平、政策水平</t>
  </si>
  <si>
    <t>政治素质</t>
  </si>
  <si>
    <t>科学决策能力</t>
  </si>
  <si>
    <t>创新能力</t>
  </si>
  <si>
    <t>协调能力、组织能力、危机应对能力</t>
  </si>
  <si>
    <t>复杂问题的应变能力</t>
  </si>
  <si>
    <t>环境保护专业知识水平</t>
  </si>
  <si>
    <t>云南省曲靖应用技术学校污水处理站运维项目经费</t>
  </si>
  <si>
    <t>有效处理“烟厂大沟”污水对西河造成的污染，提升校园区域环境质量。</t>
  </si>
  <si>
    <t>有效处理“烟厂大沟”污水对西河造成的污染，提升校园区域环境质量</t>
  </si>
  <si>
    <t>《关于印发全面加强生态环境保护坚决打好污染防治攻坚战实施方案》（曲发[2018]35号）、《曲靖市水污染防治工作方案》（曲政办发[2016]72号）、麒麟区环境保护局关于桂花河污染治理及水环境修复工程项目实施方案有关问题的请示</t>
  </si>
  <si>
    <t>影响很大为优，较大为良，没有影响为差</t>
  </si>
  <si>
    <t>"生态环境是否得到</t>
  </si>
  <si>
    <t>建设800立方污水处理站</t>
  </si>
  <si>
    <t>主要污染物总量减排项目经费</t>
  </si>
  <si>
    <t>完成省人民政府下达的2019年度四项主要污染物总量控制目标及重点减排项目。
加大钢铁、化工、有色冶炼、水泥、火电、平板玻璃、工业硅等大气污染重点行业的脱硫、脱硝等技术改造。实施工业污染源全面达标排放计划。开展VOCs整治。完成东源曲靖能源有限公司2号火电机组及国电宣威发电有限公司7号、8号火电机组超低排放改造。</t>
  </si>
  <si>
    <t>市民对总量减排工作的满意度</t>
  </si>
  <si>
    <t>满意</t>
  </si>
  <si>
    <t>《云南省环境保护厅 云南省发展和改革委员会  云南省能源局关于报送&lt;云南省全面实施燃煤电厂超低排放和节能改造工作方案&gt;的报告》、《云南省人民政府关于印发云南省“十三五”节能减排综合工作方案的通知》、《云南省人民政府关于印发云南省打赢蓝天保卫战三年行动实施方案的通知》、曲靖市人民政府办公室关于印发曲靖市“十三五”节能减排综合工作方案的通知、云南省“十三五”节能减排工作方案、云南省全面实施燃煤电厂超低排放和节能改造工作方案</t>
  </si>
  <si>
    <t>环境统计数据公布</t>
  </si>
  <si>
    <t>每年度12月前公布上一年度环境统计年报数据</t>
  </si>
  <si>
    <t>企业脱硫脱硝设施运行效率</t>
  </si>
  <si>
    <t>全市火电企业脱硫系统投运率100%，综合脱硫效率不低于90%；脱硝系统确保正常运行，综合脱硝效率不低</t>
  </si>
  <si>
    <t>氨氮控制目标</t>
  </si>
  <si>
    <t>以2019年度省人民政府下达目标任务为准</t>
  </si>
  <si>
    <t>重点减排项目完成时限</t>
  </si>
  <si>
    <t>按时完成省人民政府下达的每年度重点减排项目任务</t>
  </si>
  <si>
    <t>对“十三五”的影响</t>
  </si>
  <si>
    <t>为完成“十三五”总量目标打下良好基础</t>
  </si>
  <si>
    <t>以奖代补项目资金分配</t>
  </si>
  <si>
    <t>对超额完成省人民政府下达削减任务以及其他对总量减排做出贡献的企业，根据投资额比例分配以奖代补资金</t>
  </si>
  <si>
    <t>氮氧化物控制目标</t>
  </si>
  <si>
    <t>化学需氧量控制目标</t>
  </si>
  <si>
    <t>二氧化硫控制目标</t>
  </si>
  <si>
    <t>重点污染源信息公布</t>
  </si>
  <si>
    <t>每年度6月份前公布上一年度重点污染源信息</t>
  </si>
  <si>
    <t>主要污染物排放量减少</t>
  </si>
  <si>
    <t>有效提升环境质量</t>
  </si>
  <si>
    <t>重点行业企业用地土壤污染状况调查信息采集项目经费</t>
  </si>
  <si>
    <t>完成市级重点行业企业用地土壤污染状况调查工作方案编制；排查筛查重点行业企业名单，省级反馈曲靖市筛查企业清单169家，已初步筛查确认开展调查企业135家；开展重点行业企业信息采集；开展重点行业企业土壤样品采集及分析；开展重点行业企业用地污染分析及风险评估；建立污染地块清单和优先管控名录。</t>
  </si>
  <si>
    <t>云南省土壤污染防治专项小组关于加快推进重点行业企业用地土壤污染状况调查的通知、曲政办发2017  112号曲靖市人民政府办公室关于印发曲靖市土壤污染防治工作方案的通知、曲靖市土壤污染防治目标责任书 (省对市政府)</t>
  </si>
  <si>
    <t>筛查确认开展调查企业135家</t>
  </si>
  <si>
    <t>完成市级重点行业企业用地土壤污染状况调查工作方案编制</t>
  </si>
  <si>
    <t>环境执法监察工作经费</t>
  </si>
  <si>
    <t>严格执行环境保护法律法规，认真落实环境保护部按日连续处罚、查封扣押、限制生产和停产整治配套办法，继续落实网格化环境监管制度，全面推行“双随机、一公开”环境监管，持续深入开展整治违法排污企业保障群众健康环保专项行动，相继开展涉危涉重企业、燃煤电厂、钢铁、水泥、化工、集中式饮用水源地、工业园区等专项执法检查，强化重点污染源、重点区域、重点领域、建设项目环评执行情况的环境监管执法工作，严肃查处污染防治设施不正常运行、违法违规建设项目及超标排放污染物行为。</t>
  </si>
  <si>
    <t>项目涉及范围内群众满意度</t>
  </si>
  <si>
    <t>90%以上为非常满意，80%-89%为较为满意，70%-79%为满意，以下为不满意。</t>
  </si>
  <si>
    <t>2019年环境执法监察工作经费项目实施方案、中共云南省委云南省人民政府关于全面加强生态环境保护坚决打好污染防治攻坚战的实施意见（云发（2018〕16号）、中共中央国务院关于全面加强生态环境保护坚决打好污染防治攻坚战的意见（中发〔2018〕17号）、国务院办公厅关于加强环境监管执法的通知（国办发〔2014〕56号）</t>
  </si>
  <si>
    <t>90%优，80%良，70%中，以下为差</t>
  </si>
  <si>
    <t>项目持续影响性</t>
  </si>
  <si>
    <t>项目持续影响作用很大为优，作用较大为良，作用一般为中，无作用为差</t>
  </si>
  <si>
    <t>生态或人居环境得到明显改善为优，较为明显改善为良，一般改善为中，没有改善为差</t>
  </si>
  <si>
    <t>曲靖市跨界河流流域生态补偿项目经费</t>
  </si>
  <si>
    <t>通过公平合理、积极有效的实施生态保护补偿机制，促进生态保护补偿制度化、规范化，调动全社会保护生态环境的积极性。</t>
  </si>
  <si>
    <t>中共云南省委云南省人民政府关于全面加强生态环境保护坚决打好污染防治攻坚战的实施意见、《 曲靖市人民政府办公室关于健全生态保护补偿机制的实施意见》、中共曲靖市委  曲靖市人民政府关于印发《曲靖市全面加强生态环境保护坚决打好污染防治攻坚战实施方案》的通知</t>
  </si>
  <si>
    <t>曲靖市长江经济带生态补偿项目经费</t>
  </si>
  <si>
    <t xml:space="preserve">通过公平合理、积极有效的实施生态保护补偿机制，促进生态保护补偿制度化、规范化，调动全社会保护生态环境的积极性。
</t>
  </si>
  <si>
    <t>曲靖市环境工程评估中心</t>
  </si>
  <si>
    <t>建设项目影响评价技术评估工作经费</t>
  </si>
  <si>
    <t>2019年分别于每年1季度累计完成20个技术评估的项目，2季度累计完成40个技术评估的项目，3季度累计完成60个技术评估的项目，4季度累计完成80个技术评估的项目。</t>
  </si>
  <si>
    <t>评价报告书(表)技术审查完成质量</t>
  </si>
  <si>
    <t>科学、客观</t>
  </si>
  <si>
    <t>2019年建设项目影响评价技术评估工作实施方案、关于印发十三五环评改革的方案、建设项目环境保护管理条（2017年）、市环境保护局行政事业单位内部控制工作方案评估</t>
  </si>
  <si>
    <t>评价报告书(表)技术审查科学性与客观性</t>
  </si>
  <si>
    <t>完成报告书(表)技术评估，出具技术评估意见</t>
  </si>
  <si>
    <t>云南省曲靖市环境监察支队</t>
  </si>
  <si>
    <t>“智慧环保”管理平台及机动车环保检测网络监管平台运行维护项目经费</t>
  </si>
  <si>
    <t>确保曲靖市“智慧环保”管理平台网络正常，有效发挥曲靖市“智慧环保”管理平台作用，以满足环境管理的要求</t>
  </si>
  <si>
    <t>2019年曲靖市“智慧环保”管理平台及机动车环保检测网络监管平台运行维护项目经费预算方案、《关于印发全面加强生态环境保护坚决打好污染防治攻坚战实施方案》（曲发[2018]35号）</t>
  </si>
  <si>
    <t>是否提高群众生产效率</t>
  </si>
  <si>
    <t>生产效率提高非常明显为优，较为明显为良，一般明显为中，不明显为差</t>
  </si>
  <si>
    <t>100%优，80%良，60%中，以下为差</t>
  </si>
  <si>
    <t>预算成本控制是否执行到位</t>
  </si>
  <si>
    <t>到位率100%优，80%良，60%中，以下为差</t>
  </si>
  <si>
    <t>非常满意为优，较为满意为良，一般满意为中，不满意为差。</t>
  </si>
  <si>
    <t>社会影响力</t>
  </si>
  <si>
    <t>影响很大为优，较大为良，一般为中，没有影响为差</t>
  </si>
  <si>
    <t>“智慧环保”管理平台网络服务项目经费</t>
  </si>
  <si>
    <t>环境监察专项执法项目经费</t>
  </si>
  <si>
    <t>一是严格执行环境保护法律法规，坚持依法治污；二是按照国家、省的统一安排部署，及时制定专项行动实施方案，确定工作目标、责任分工、工作措施、完成时限，及时开展工作，确保系列专项执法行动取得实效。</t>
  </si>
  <si>
    <t>曲靖市环境监察支队环境监察专项执法项目实施方案、2018年环境监察工作要点及计划、进一步加强全市突出环境问题排查整治工作实施方案、曲靖市环境执法大练兵实施方案、2018年曲靖市重点排污单位名单、云环通[2018]48号关于印发《2018年云南省环境监察执法工作要点及计划》的通知</t>
  </si>
  <si>
    <t>群众满意度达90%以上</t>
  </si>
  <si>
    <t>曲靖市环境科学研究所</t>
  </si>
  <si>
    <t>排污许可证核发监管技术审核及证后监管体系研究项目经费</t>
  </si>
  <si>
    <t>（1）排污许可证核发技术审核：根据省厅部署的时间要求，在规定时限内完成2019年所涉及行业排污许可证核发技术审核。</t>
  </si>
  <si>
    <t>为监管部门及核查单位提供技术支撑满意程度</t>
  </si>
  <si>
    <t>《排污许可管理办法（试行）》（环境保护部令 部令 第48号），关于做好淀粉等6个行业排污许可工作的通知</t>
  </si>
  <si>
    <t>（2）排污许可证执行报告技术审核：按照排污许可证执行报告提交的时间进度，在2019年一年内完成2017年及2018年持证企业年度执行报告的技术审核工作，2020年提交年度执行报告的企业，在提交年度执行报告后完成技术审核工作。</t>
  </si>
  <si>
    <t>开展排污许可证证后监管体系研究，形成排污许可证证后监管体系研究报告及排污许可证执行报告审核细则简要技术指南</t>
  </si>
  <si>
    <t>对排污许可证证后监管具有指导性和操作性</t>
  </si>
  <si>
    <t>（3）排污许可证证后监管体系研究：2019年1月-3月，结合对2017年已发证企业的排污许可证执行报告技术审核工作开展情况，对持证企业、环保部门及专家进行调研、咨询，并启动排污许可证执行报告技术审核计算机辅助系统开发工作；4-5月对调研结果进行梳理和总结，梳理排污许可证执行中存在的问题，初步建立排污许可证执行报告技术审核流程；6-8月初步建立排污许可证证后监管技术体系，编制执行报告技术审核细则；9-10月完成证后监管体系研究报告和执行报告技术审核细则编制，并组织评审，根据评审要求进行补充、修改和完善；11月研究报告和技术审核细则定稿，完成执行报告技术审核计算机辅助系统开发工作，对成果进行验证，根据验证结果再次修改完善，12月提交最终成果。</t>
  </si>
  <si>
    <t>完成2017年、2018年已办理排污许可证企业的执行报告技术审核工作，并出具技术审核报告。</t>
  </si>
  <si>
    <t>完成时间2019年12月</t>
  </si>
  <si>
    <t>按时按质完成2019年所涉及行业的排污许可核发技术审核工作，向核发单位出具技术审核报告</t>
  </si>
  <si>
    <t>曲靖市危险废物监督管理中心</t>
  </si>
  <si>
    <t>太和山垃圾填埋场维护项目经费</t>
  </si>
  <si>
    <t>1、渗滤液外送处置；2、场内道路、排水系统维护；3、封场植被管护；4、封场堆体稳定性维护；5、场区安全管护</t>
  </si>
  <si>
    <t>《中共曲靖市委办公室 曲靖市人民政府办公室关于印发&lt;曲靖市清理整治党政机关部门办企业工作方案&gt;的通知》、太和山垃圾填埋维护项目实施方案</t>
  </si>
  <si>
    <t>危险废物规范化管理项目经费</t>
  </si>
  <si>
    <t>按照考核方案组织完成对各县（市、区）环保部门、全市60余家涉危险废物企业规范化管理考核的抽查及相关从业人员200余人培训工作，提升涉危企业规范化管理能力。企业抽查达标率大于85</t>
  </si>
  <si>
    <t>涉危险废物企业满意度</t>
  </si>
  <si>
    <t>“十三五”全国危险废物规范化管理、关于印发《“十三五”全国危险废物规范化管理督查考核工作方案》的通知、危险废物规范化管理项目实施方案、《“十三五”云南省危险废物规范化管理督查考核工作实施方案的通知》</t>
  </si>
  <si>
    <t>通过规范化管理考核，提升企业危险废物经营、管理水平、可持续发展。</t>
  </si>
  <si>
    <t>按时完成2019年考核及培训目标</t>
  </si>
  <si>
    <t>按时完成为优，完成考核为良，完成培训为中，以下为差</t>
  </si>
  <si>
    <t>完成方案规定的2019年度抽查企业数量考核</t>
  </si>
  <si>
    <t>2019年县级管理部门和抽查企业考核情况</t>
  </si>
  <si>
    <t>考核达标为优，基本达标为良，不达标为差</t>
  </si>
  <si>
    <t>加强危险废物监管，提高危险废物规范化管理能力，防控危险废物非法倾倒、转移及处置对环境的污染，改善环境质量。</t>
  </si>
  <si>
    <t>全年无危险废物非法倾倒、转移及处置情况为优；有危险废物非法倾倒、转移及处置情况，但未对环境产生污染为</t>
  </si>
  <si>
    <t>2019年度抽查企业合格率</t>
  </si>
  <si>
    <t>大于85%优，大于75%良，60%中，以下为差</t>
  </si>
  <si>
    <t>《曲靖市危险废物处置利用规划（2019—2025）》编制项目经费</t>
  </si>
  <si>
    <t>组织编制《曲靖市危险废物处置利用规划（2019—2025）》，通过评审，为全市危险废物处置设施规划、建设提供科学指导，提升全市危险废物处置保障能力。</t>
  </si>
  <si>
    <t>危险废物规划编制项目实施方案、《关于转发坚决遏制固体废物非法转移和倾倒进一步加强危险废物全过程监管工作的通知》、云南省危险废物利用处置规划 （2016 年-2020 年）</t>
  </si>
  <si>
    <t>专家评审</t>
  </si>
  <si>
    <t>通过评审为优；未通过为差</t>
  </si>
  <si>
    <t>项目对规划期的持续影响</t>
  </si>
  <si>
    <t>持续影响作用很大为优，作用较大为良，作用一般为中，无作用为差</t>
  </si>
  <si>
    <t>曲靖市环境应急处置中心</t>
  </si>
  <si>
    <t>环境应急管理及突发环境事件应急处置项目经费</t>
  </si>
  <si>
    <t>防范环境风险，对可能发生的突发事件进行预测、预报、预警，避免和预防环境污染事故发生，保障群众环境权益；发生突发环境事件时，协调有关部门及时组织开展应急处置、报告事件进展；定期组织开展环境应急演练、宣传、从业人员培训；完成市政府应急办和市环境保护局交办的应急管理任务。</t>
  </si>
  <si>
    <t>企业事业单位环境应急管理工作进一步加强</t>
  </si>
  <si>
    <t>企业事业单位环境风险防控能力和水平大幅提升，不发生因非法排污造成环境污染事件，优。</t>
  </si>
  <si>
    <t>中共云南省委云南省人民政府关于全面加强生态环境保护坚决打好污染防治攻坚战的实施意见、2019年曲靖市环境应急预案体系建设及突发环境事件处置经费实施方案、云南省环境保护厅关于进一步加强企事业单位突发环境事件应急预案管理工作的通知、《关于印发全面加强生态环境保护坚决打好污染防治攻坚战实施方案》（曲发[2018]35号）</t>
  </si>
  <si>
    <t>应急预案健全</t>
  </si>
  <si>
    <t>完成6个跨区域集中式饮用水水源地应急预案，优</t>
  </si>
  <si>
    <t>企业事业单位对本单位工作开展满意，无投诉情况</t>
  </si>
  <si>
    <t>年度社会综合评价评分满意度达90%以上，优。</t>
  </si>
  <si>
    <t>公众应急意识不断增强</t>
  </si>
  <si>
    <t>公众对突发环境事件应急常识的知晓率进一步提高。</t>
  </si>
  <si>
    <t>环境风险安全可控</t>
  </si>
  <si>
    <t>全年不发生重大及以上突发环境事件，优。</t>
  </si>
  <si>
    <t>6-12  省对下转移支付绩效目标表</t>
  </si>
  <si>
    <t xml:space="preserve">生物多样性保护综合调查及《实施方案》编制工作项目经费	</t>
  </si>
  <si>
    <t>2019年计划实施沾益区、罗平县生物多样性保护综合调查及《实施方案》编制工作。包括1.沾益区、罗平县生物多样性保护综合调查工作；2.《沾益区、罗平县生物多样性保护综合调查实施方案》编制工作；3.《麒麟区、马龙县、陆良县生物多样性保护综合调查实施方案》审查工作。</t>
  </si>
  <si>
    <t>《曲靖市生物多样性保护实施方案》、云南省环境保护厅关于贯彻落实《云南省生物多样性保护战略与行动计划（2012—2030）》的通知</t>
  </si>
  <si>
    <t>100%优</t>
  </si>
  <si>
    <t>罗平锌电历史遗留含铅锌废渣处置工程配套项目经费</t>
  </si>
  <si>
    <t>1）实现各污染源的达标排放，减少废气无组织排放量，将主要无组织排放污染物收集处理后有组织排放，减轻低空污染影响。</t>
  </si>
  <si>
    <t>《曲靖市贯彻落实中央环境保护督察反馈意见整改方案》的通知、曲靖市人民政府办公室关于印发曲靖市土壤污染防治工作方案的通知、云南省中央环境保护督察整改方案细化表（曲靖市）、云南省土壤污染防治工作方案</t>
  </si>
  <si>
    <t>共转运处置铅锌废渣1.98万吨</t>
  </si>
  <si>
    <t>富源县土法选金遗留尾矿治理工程补助项目经费</t>
  </si>
  <si>
    <t>消除环境安全隐患，确保饮用水安全</t>
  </si>
  <si>
    <t>安全处置东堡龙潭保护区内土法选金遗留尾矿约7万方，主要工程内容包括施工便道工程、尾矿尾渣安全处置工程、边坡稳定工程、覆土绿化工程等</t>
  </si>
  <si>
    <t>安全处置东堡龙潭保护区内土法选金遗留尾矿约7万方</t>
  </si>
  <si>
    <t>《关于印发全面加强生态环境保护坚决打好污染防治攻坚战实施方案》（曲发[2018]35号）、富源县胜境街道办土法选金遗留尾矿安全处置工程实施方案、富源县中安街道东堡社区土法选金遗留尾矿治理工程-变更方案</t>
  </si>
  <si>
    <t>是否消除环境安全隐患，确保饮用水安全</t>
  </si>
  <si>
    <t>明显消除环境安全隐患，确保饮用水安全</t>
  </si>
  <si>
    <t>会泽县者海镇三多多村历史遗留废渣堆存场所调查与风险评估项目经费</t>
  </si>
  <si>
    <t>1、完成者海镇三多多村历史遗留废渣堆存场所现场调查、取样分析等工作，基本确定废渣分布、种类、基本属性和特征污染物；</t>
  </si>
  <si>
    <t>曲靖市贯彻落实中央环境保护督察反馈意见整改方案》的通知、曲靖市人民政府办公室关于印发曲靖市土壤污染防治工作方案的通知、云南省中央环境保护督察整改方案细化表（曲靖市）、云南省土壤污染防治工作方案</t>
  </si>
  <si>
    <t>云南曲靖钢铁集团呈钢钢铁有限公司钢渣尾渣处置项目经费</t>
  </si>
  <si>
    <t>安全处置30万吨钢渣尾渣及呈钢公司钢渣尾渣微粉站建成前综合利用不完全的部分尾渣，消除环境隐患，确保地下水、土壤环境安全。</t>
  </si>
  <si>
    <t>《曲靖市贯彻落实中央环境保护督察反馈意见整改方案》的通知
云南省中央环境保护督察整改方案细化表（曲靖市）</t>
  </si>
  <si>
    <t>马龙区马过河水质自动站2019年运行维护项目经费</t>
  </si>
  <si>
    <t>加强地表水环境质量监测，实时掌握主要断面、敏感断面水质状况及其变化趋势，为完成碧水青山专项行动提供坚实的数据支撑。</t>
  </si>
  <si>
    <t>生态环境或人居环境较之前提高95%</t>
  </si>
  <si>
    <t>《国务院办公厅关于印发生态环境监测网络建设方案的通知》
中共曲靖市委  曲靖市人民政府关于印发《曲靖市全面加强生态环境保护坚决打好污染防治攻坚战实施方案》的通知
《曲靖市水污染防治工作方案》
中共云南省委云南省人民政府关于全面加强生态环境保护坚决打好污染防治攻坚战的实施意见</t>
  </si>
  <si>
    <t>效率提升95%</t>
  </si>
  <si>
    <t>服务对象的95%满意</t>
  </si>
  <si>
    <t>较之前影响很大提高95%</t>
  </si>
  <si>
    <t>农村环境综合整治工程项目经费</t>
  </si>
  <si>
    <t>曲靖市于2016年11月下达各县（市、区）“十三五”期间农村环境综合整治项目427个（曲环通[2016]108号）。2018年预计完成107个农村环境综合整治工程项目,2019年计划完成106个农村环境综合整治工程项目。</t>
  </si>
  <si>
    <t>《云南省环境保护厅关于下达“十三五”期间农村环境综合整治目标任务的通知》（云环通[2016]177号）、《云南省环境保护厅关于下达“十三五”期间农村环境综合整治目标任务的通知》（云环通[2016]177号）、《曲靖市环境保护局关于下达“十三五”期间农村环境综合整治目标任务的通知》（曲环通[2016]108号</t>
  </si>
  <si>
    <t>生态环境是否得到</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</si>
  <si>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</si>
  <si>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</si>
  <si>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</si>
  <si>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</si>
  <si>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</si>
  <si>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</si>
  <si>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</si>
  <si>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</si>
  <si>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</si>
  <si>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</si>
  <si>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基本支出－公用经费</t>
  </si>
  <si>
    <t>计算机</t>
  </si>
  <si>
    <t>台</t>
  </si>
  <si>
    <t>办公家具</t>
  </si>
  <si>
    <t>批</t>
  </si>
  <si>
    <t>市级环境保护专项资金</t>
  </si>
  <si>
    <t>土壤污染状况详查项目</t>
  </si>
  <si>
    <t>社会中介服务</t>
  </si>
  <si>
    <t>饮用水水源地污染防治方案编制项目</t>
  </si>
  <si>
    <t>中央及省级环保专项资金项目绩效评价及项目储备库建设</t>
  </si>
  <si>
    <t>财务软件维护费</t>
  </si>
  <si>
    <t>长江经济带生态环境保护方案编制</t>
  </si>
  <si>
    <t>污染源自动监控设施现场巡查项目</t>
  </si>
  <si>
    <t>机动车排放检验监管信息平台系统运行维护服务项目</t>
  </si>
  <si>
    <t>复印机</t>
  </si>
  <si>
    <t>协助执法工作服务费</t>
  </si>
  <si>
    <t>“智慧环保”管理平台网络服务费</t>
  </si>
  <si>
    <t>“智慧环保”管理平台及机动车环保检测网络监管平台运行维护费</t>
  </si>
  <si>
    <t>环保设施和设备</t>
  </si>
  <si>
    <t>限额内工程</t>
  </si>
  <si>
    <t>个</t>
  </si>
  <si>
    <t>单位有特殊要求的服务项目</t>
  </si>
  <si>
    <t>打印机</t>
  </si>
  <si>
    <t>单位会计业务代理记账服务</t>
  </si>
  <si>
    <t>排污许可证核发监管体系研究软件开发服务</t>
  </si>
  <si>
    <t>排污许可证相关技术审核服务</t>
  </si>
  <si>
    <t>会计业务代理记账服务费</t>
  </si>
  <si>
    <t>建设项目环境影响评价技术评估服务</t>
  </si>
  <si>
    <t>财务软件维护服务费</t>
  </si>
  <si>
    <t>劳务人员聘用</t>
  </si>
  <si>
    <t>场地道路、设施管护</t>
  </si>
  <si>
    <t>套</t>
  </si>
  <si>
    <t>编制《曲靖市饮用水源地突发环境污染事故应急预案》</t>
  </si>
  <si>
    <t>开展一次全市突发环境事件应急演练</t>
  </si>
</sst>
</file>

<file path=xl/styles.xml><?xml version="1.0" encoding="utf-8"?>
<styleSheet xmlns="http://schemas.openxmlformats.org/spreadsheetml/2006/main">
  <numFmts count="10">
    <numFmt numFmtId="43" formatCode="_ * #,##0.00_ ;_ * \-#,##0.00_ ;_ * &quot;-&quot;??_ ;_ @_ "/>
    <numFmt numFmtId="176" formatCode="[$-010804]#,##0.00;\-#,##0.00;\ "/>
    <numFmt numFmtId="42" formatCode="_ &quot;￥&quot;* #,##0_ ;_ &quot;￥&quot;* \-#,##0_ ;_ &quot;￥&quot;* &quot;-&quot;_ ;_ @_ "/>
    <numFmt numFmtId="44" formatCode="_ &quot;￥&quot;* #,##0.00_ ;_ &quot;￥&quot;* \-#,##0.00_ ;_ &quot;￥&quot;* &quot;-&quot;??_ ;_ @_ "/>
    <numFmt numFmtId="41" formatCode="_ * #,##0_ ;_ * \-#,##0_ ;_ * &quot;-&quot;_ ;_ @_ "/>
    <numFmt numFmtId="177" formatCode="#,##0.00_ "/>
    <numFmt numFmtId="178" formatCode="yyyy/mm/dd"/>
    <numFmt numFmtId="179" formatCode="#,##0.00_ ;[Red]\-#,##0.00\ "/>
    <numFmt numFmtId="180" formatCode="0.00_);[Red]\(0.00\)"/>
    <numFmt numFmtId="181" formatCode="#,##0.00_);[Red]\(#,##0.00\)"/>
  </numFmts>
  <fonts count="43">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9"/>
      <color indexed="8"/>
      <name val="宋体"/>
      <charset val="134"/>
    </font>
    <font>
      <sz val="11"/>
      <name val="宋体"/>
      <charset val="134"/>
    </font>
    <font>
      <sz val="10"/>
      <color theme="1"/>
      <name val="宋体"/>
      <charset val="134"/>
      <scheme val="minor"/>
    </font>
    <font>
      <sz val="12"/>
      <color indexed="8"/>
      <name val="宋体"/>
      <charset val="134"/>
    </font>
    <font>
      <sz val="11"/>
      <color rgb="FF000000"/>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b/>
      <sz val="11"/>
      <color indexed="8"/>
      <name val="宋体"/>
      <charset val="134"/>
    </font>
    <font>
      <sz val="10"/>
      <color theme="1"/>
      <name val="宋体"/>
      <charset val="134"/>
    </font>
    <font>
      <b/>
      <sz val="10"/>
      <name val="宋体"/>
      <charset val="134"/>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7" fillId="9" borderId="31" applyNumberFormat="0" applyAlignment="0" applyProtection="0">
      <alignment vertical="center"/>
    </xf>
    <xf numFmtId="44" fontId="0" fillId="0" borderId="0" applyFont="0" applyFill="0" applyBorder="0" applyAlignment="0" applyProtection="0">
      <alignment vertical="center"/>
    </xf>
    <xf numFmtId="0" fontId="18" fillId="0" borderId="0"/>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9"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32" applyNumberFormat="0" applyFont="0" applyAlignment="0" applyProtection="0">
      <alignment vertical="center"/>
    </xf>
    <xf numFmtId="0" fontId="29" fillId="14"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34" applyNumberFormat="0" applyFill="0" applyAlignment="0" applyProtection="0">
      <alignment vertical="center"/>
    </xf>
    <xf numFmtId="0" fontId="37" fillId="0" borderId="34" applyNumberFormat="0" applyFill="0" applyAlignment="0" applyProtection="0">
      <alignment vertical="center"/>
    </xf>
    <xf numFmtId="0" fontId="29" fillId="15" borderId="0" applyNumberFormat="0" applyBorder="0" applyAlignment="0" applyProtection="0">
      <alignment vertical="center"/>
    </xf>
    <xf numFmtId="0" fontId="25" fillId="0" borderId="36" applyNumberFormat="0" applyFill="0" applyAlignment="0" applyProtection="0">
      <alignment vertical="center"/>
    </xf>
    <xf numFmtId="0" fontId="29" fillId="17" borderId="0" applyNumberFormat="0" applyBorder="0" applyAlignment="0" applyProtection="0">
      <alignment vertical="center"/>
    </xf>
    <xf numFmtId="0" fontId="39" fillId="3" borderId="37" applyNumberFormat="0" applyAlignment="0" applyProtection="0">
      <alignment vertical="center"/>
    </xf>
    <xf numFmtId="0" fontId="40" fillId="3" borderId="31" applyNumberFormat="0" applyAlignment="0" applyProtection="0">
      <alignment vertical="center"/>
    </xf>
    <xf numFmtId="0" fontId="41" fillId="18" borderId="38" applyNumberFormat="0" applyAlignment="0" applyProtection="0">
      <alignment vertical="center"/>
    </xf>
    <xf numFmtId="0" fontId="24" fillId="20" borderId="0" applyNumberFormat="0" applyBorder="0" applyAlignment="0" applyProtection="0">
      <alignment vertical="center"/>
    </xf>
    <xf numFmtId="0" fontId="29" fillId="21" borderId="0" applyNumberFormat="0" applyBorder="0" applyAlignment="0" applyProtection="0">
      <alignment vertical="center"/>
    </xf>
    <xf numFmtId="0" fontId="34" fillId="0" borderId="33" applyNumberFormat="0" applyFill="0" applyAlignment="0" applyProtection="0">
      <alignment vertical="center"/>
    </xf>
    <xf numFmtId="0" fontId="36" fillId="0" borderId="35" applyNumberFormat="0" applyFill="0" applyAlignment="0" applyProtection="0">
      <alignment vertical="center"/>
    </xf>
    <xf numFmtId="0" fontId="38" fillId="16" borderId="0" applyNumberFormat="0" applyBorder="0" applyAlignment="0" applyProtection="0">
      <alignment vertical="center"/>
    </xf>
    <xf numFmtId="0" fontId="4" fillId="0" borderId="0">
      <alignment vertical="center"/>
    </xf>
    <xf numFmtId="0" fontId="32" fillId="13" borderId="0" applyNumberFormat="0" applyBorder="0" applyAlignment="0" applyProtection="0">
      <alignment vertical="center"/>
    </xf>
    <xf numFmtId="0" fontId="24" fillId="22" borderId="0" applyNumberFormat="0" applyBorder="0" applyAlignment="0" applyProtection="0">
      <alignment vertical="center"/>
    </xf>
    <xf numFmtId="0" fontId="29" fillId="24"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4" fillId="19" borderId="0" applyNumberFormat="0" applyBorder="0" applyAlignment="0" applyProtection="0">
      <alignment vertical="center"/>
    </xf>
    <xf numFmtId="0" fontId="24" fillId="30" borderId="0" applyNumberFormat="0" applyBorder="0" applyAlignment="0" applyProtection="0">
      <alignment vertical="center"/>
    </xf>
    <xf numFmtId="0" fontId="29" fillId="31" borderId="0" applyNumberFormat="0" applyBorder="0" applyAlignment="0" applyProtection="0">
      <alignment vertical="center"/>
    </xf>
    <xf numFmtId="0" fontId="24" fillId="32"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24" fillId="29" borderId="0" applyNumberFormat="0" applyBorder="0" applyAlignment="0" applyProtection="0">
      <alignment vertical="center"/>
    </xf>
    <xf numFmtId="0" fontId="29" fillId="33" borderId="0" applyNumberFormat="0" applyBorder="0" applyAlignment="0" applyProtection="0">
      <alignment vertical="center"/>
    </xf>
    <xf numFmtId="0" fontId="42" fillId="0" borderId="0"/>
    <xf numFmtId="0" fontId="18" fillId="0" borderId="0">
      <alignment vertical="center"/>
    </xf>
    <xf numFmtId="0" fontId="1" fillId="0" borderId="0"/>
  </cellStyleXfs>
  <cellXfs count="183">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top" wrapText="1" readingOrder="1"/>
      <protection locked="0"/>
    </xf>
    <xf numFmtId="179"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49" fontId="0" fillId="0" borderId="1" xfId="0" applyNumberFormat="1" applyFill="1" applyBorder="1" applyAlignment="1">
      <alignment horizontal="center" vertical="center"/>
    </xf>
    <xf numFmtId="178" fontId="2" fillId="0" borderId="1" xfId="0" applyNumberFormat="1" applyFont="1" applyFill="1" applyBorder="1" applyAlignment="1" applyProtection="1">
      <alignment horizontal="center" vertical="center"/>
    </xf>
    <xf numFmtId="180" fontId="2" fillId="0" borderId="1" xfId="0" applyNumberFormat="1" applyFont="1" applyFill="1" applyBorder="1" applyAlignment="1" applyProtection="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5" fillId="0" borderId="1" xfId="0" applyNumberFormat="1" applyFont="1" applyFill="1" applyBorder="1" applyAlignment="1" applyProtection="1">
      <alignment horizontal="left" vertical="center" wrapText="1" readingOrder="1"/>
      <protection locked="0"/>
    </xf>
    <xf numFmtId="0" fontId="0" fillId="0" borderId="1" xfId="0" applyFill="1" applyBorder="1" applyAlignment="1">
      <alignment horizontal="center" vertical="center"/>
    </xf>
    <xf numFmtId="181" fontId="0" fillId="0" borderId="1" xfId="0" applyNumberFormat="1" applyFill="1" applyBorder="1" applyAlignment="1">
      <alignment horizontal="center" vertical="center"/>
    </xf>
    <xf numFmtId="0" fontId="5" fillId="0" borderId="1" xfId="0" applyNumberFormat="1" applyFont="1" applyFill="1" applyBorder="1" applyAlignment="1" applyProtection="1">
      <alignment horizontal="center" vertical="center" wrapText="1" readingOrder="1"/>
      <protection locked="0"/>
    </xf>
    <xf numFmtId="0" fontId="0" fillId="0" borderId="1" xfId="0" applyFont="1" applyFill="1" applyBorder="1" applyAlignment="1">
      <alignment horizontal="center" vertical="center"/>
    </xf>
    <xf numFmtId="0" fontId="5" fillId="3" borderId="1" xfId="0" applyNumberFormat="1" applyFont="1" applyFill="1" applyBorder="1" applyAlignment="1" applyProtection="1">
      <alignment horizontal="left" vertical="center" wrapText="1" readingOrder="1"/>
      <protection locked="0"/>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0" fillId="0" borderId="1" xfId="0" applyFont="1" applyFill="1" applyBorder="1" applyAlignment="1">
      <alignment horizontal="left" vertical="center"/>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1" fillId="0" borderId="1" xfId="0" applyFont="1" applyFill="1" applyBorder="1" applyAlignment="1"/>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179" fontId="2" fillId="0" borderId="1" xfId="0" applyNumberFormat="1" applyFont="1" applyFill="1" applyBorder="1" applyAlignment="1" applyProtection="1">
      <alignment horizontal="right" vertical="center"/>
    </xf>
    <xf numFmtId="0" fontId="1" fillId="0" borderId="0" xfId="0" applyFont="1" applyFill="1" applyBorder="1" applyAlignment="1">
      <alignment vertical="center"/>
    </xf>
    <xf numFmtId="0" fontId="0" fillId="0" borderId="0" xfId="0" applyFill="1" applyAlignment="1">
      <alignment wrapText="1"/>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1" xfId="52" applyFont="1" applyFill="1" applyBorder="1" applyAlignment="1">
      <alignment horizontal="left" vertical="center" wrapText="1"/>
    </xf>
    <xf numFmtId="0" fontId="8" fillId="0" borderId="12" xfId="52" applyFont="1" applyFill="1" applyBorder="1" applyAlignment="1">
      <alignment horizontal="left" vertical="center" wrapText="1"/>
    </xf>
    <xf numFmtId="0" fontId="8" fillId="0" borderId="1" xfId="52"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 xfId="0" applyFill="1" applyBorder="1" applyAlignment="1">
      <alignment wrapText="1"/>
    </xf>
    <xf numFmtId="0" fontId="4" fillId="0" borderId="1" xfId="0" applyFont="1" applyFill="1" applyBorder="1" applyAlignment="1">
      <alignment horizontal="left" vertical="center"/>
    </xf>
    <xf numFmtId="0" fontId="8" fillId="0" borderId="1" xfId="52"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13" xfId="0" applyFont="1" applyFill="1" applyBorder="1" applyAlignment="1">
      <alignment vertical="center"/>
    </xf>
    <xf numFmtId="0" fontId="11" fillId="0" borderId="13"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10" fontId="12" fillId="0" borderId="1" xfId="0" applyNumberFormat="1" applyFont="1" applyFill="1" applyBorder="1" applyAlignment="1">
      <alignment vertical="center"/>
    </xf>
    <xf numFmtId="0" fontId="13"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1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4"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4"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5" fillId="0" borderId="1" xfId="0" applyNumberFormat="1" applyFont="1" applyFill="1" applyBorder="1" applyAlignment="1" applyProtection="1">
      <alignment horizontal="center" vertical="center"/>
    </xf>
    <xf numFmtId="49" fontId="14" fillId="0" borderId="1" xfId="0" applyNumberFormat="1" applyFont="1" applyFill="1" applyBorder="1" applyAlignment="1"/>
    <xf numFmtId="49" fontId="6" fillId="0" borderId="1" xfId="0" applyNumberFormat="1" applyFont="1" applyFill="1" applyBorder="1" applyAlignment="1">
      <alignment horizontal="center"/>
    </xf>
    <xf numFmtId="0" fontId="6" fillId="0" borderId="1" xfId="0"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6" fillId="0" borderId="0" xfId="51" applyFont="1" applyFill="1" applyBorder="1" applyAlignment="1"/>
    <xf numFmtId="0" fontId="17" fillId="0" borderId="15" xfId="5" applyFont="1" applyFill="1" applyBorder="1" applyAlignment="1">
      <alignment horizontal="center" vertical="center" wrapText="1"/>
    </xf>
    <xf numFmtId="0" fontId="17" fillId="0" borderId="9" xfId="5" applyFont="1" applyFill="1" applyBorder="1" applyAlignment="1">
      <alignment horizontal="center" vertical="center" wrapText="1"/>
    </xf>
    <xf numFmtId="0" fontId="17" fillId="0" borderId="16" xfId="5" applyFont="1" applyFill="1" applyBorder="1" applyAlignment="1">
      <alignment horizontal="center" vertical="center" wrapText="1"/>
    </xf>
    <xf numFmtId="0" fontId="17" fillId="0" borderId="17" xfId="5" applyFont="1" applyFill="1" applyBorder="1" applyAlignment="1">
      <alignment horizontal="center" vertical="center" wrapText="1"/>
    </xf>
    <xf numFmtId="0" fontId="17"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7"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7"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8" fillId="0" borderId="1" xfId="5" applyFont="1" applyFill="1" applyBorder="1" applyAlignment="1">
      <alignment horizontal="center" vertical="center" wrapText="1"/>
    </xf>
    <xf numFmtId="0" fontId="18" fillId="0" borderId="11" xfId="5" applyFont="1" applyFill="1" applyBorder="1" applyAlignment="1">
      <alignment horizontal="center" vertical="center" wrapText="1"/>
    </xf>
    <xf numFmtId="0" fontId="17" fillId="0" borderId="11"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7" fillId="0" borderId="12" xfId="5" applyFont="1" applyFill="1" applyBorder="1" applyAlignment="1">
      <alignment horizontal="left" vertical="center" wrapText="1"/>
    </xf>
    <xf numFmtId="0" fontId="14"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4" fillId="0" borderId="11" xfId="5" applyFont="1" applyFill="1" applyBorder="1" applyAlignment="1">
      <alignment vertical="center"/>
    </xf>
    <xf numFmtId="0" fontId="18" fillId="0" borderId="1" xfId="5" applyFill="1" applyBorder="1"/>
    <xf numFmtId="0" fontId="6" fillId="0" borderId="1" xfId="5" applyFont="1" applyFill="1" applyBorder="1" applyAlignment="1">
      <alignment horizontal="center" vertical="center"/>
    </xf>
    <xf numFmtId="0" fontId="6" fillId="0" borderId="11" xfId="5" applyFont="1" applyFill="1" applyBorder="1" applyAlignment="1">
      <alignment vertical="center"/>
    </xf>
    <xf numFmtId="0" fontId="18" fillId="0" borderId="1" xfId="5" applyFill="1" applyBorder="1" applyAlignment="1">
      <alignment horizontal="center"/>
    </xf>
    <xf numFmtId="0" fontId="6" fillId="0" borderId="15" xfId="0" applyFont="1" applyFill="1" applyBorder="1" applyAlignment="1">
      <alignment horizontal="center" vertical="center"/>
    </xf>
    <xf numFmtId="0" fontId="4" fillId="0" borderId="12"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19"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9" fillId="0" borderId="20" xfId="51" applyFont="1" applyFill="1" applyBorder="1" applyAlignment="1" applyProtection="1">
      <alignment vertical="top" wrapText="1"/>
      <protection locked="0"/>
    </xf>
    <xf numFmtId="0" fontId="19" fillId="0" borderId="21" xfId="51" applyFont="1" applyFill="1" applyBorder="1" applyAlignment="1" applyProtection="1">
      <alignment vertical="top" wrapText="1"/>
      <protection locked="0"/>
    </xf>
    <xf numFmtId="0" fontId="2" fillId="0" borderId="10" xfId="51" applyFont="1" applyFill="1" applyBorder="1" applyAlignment="1" applyProtection="1">
      <alignment horizontal="center" vertical="center" wrapText="1" readingOrder="1"/>
      <protection locked="0"/>
    </xf>
    <xf numFmtId="0" fontId="19" fillId="0" borderId="22" xfId="51" applyFont="1" applyFill="1" applyBorder="1" applyAlignment="1" applyProtection="1">
      <alignment vertical="top" wrapText="1"/>
      <protection locked="0"/>
    </xf>
    <xf numFmtId="0" fontId="19" fillId="0" borderId="23" xfId="51" applyFont="1" applyFill="1" applyBorder="1" applyAlignment="1" applyProtection="1">
      <alignment vertical="top" wrapText="1"/>
      <protection locked="0"/>
    </xf>
    <xf numFmtId="0" fontId="19"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9" fillId="0" borderId="25" xfId="51" applyFont="1" applyFill="1" applyBorder="1" applyAlignment="1" applyProtection="1">
      <alignment vertical="top" wrapText="1"/>
      <protection locked="0"/>
    </xf>
    <xf numFmtId="0" fontId="19" fillId="0" borderId="26" xfId="51" applyFont="1" applyFill="1" applyBorder="1" applyAlignment="1" applyProtection="1">
      <alignment vertical="top" wrapText="1"/>
      <protection locked="0"/>
    </xf>
    <xf numFmtId="0" fontId="19"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5" fillId="0" borderId="1" xfId="51" applyFont="1" applyFill="1" applyBorder="1" applyAlignment="1" applyProtection="1">
      <alignment horizontal="center" vertical="top" wrapText="1" readingOrder="1"/>
      <protection locked="0"/>
    </xf>
    <xf numFmtId="0" fontId="5" fillId="0" borderId="11" xfId="51" applyFont="1" applyFill="1" applyBorder="1" applyAlignment="1" applyProtection="1">
      <alignment horizontal="center" vertical="center" wrapText="1" readingOrder="1"/>
      <protection locked="0"/>
    </xf>
    <xf numFmtId="176" fontId="5" fillId="0" borderId="1" xfId="0" applyNumberFormat="1" applyFont="1" applyFill="1" applyBorder="1" applyAlignment="1" applyProtection="1">
      <alignment horizontal="right" vertical="center" wrapText="1" readingOrder="1"/>
      <protection locked="0"/>
    </xf>
    <xf numFmtId="0" fontId="5" fillId="3" borderId="10" xfId="0" applyNumberFormat="1" applyFont="1" applyFill="1" applyBorder="1" applyAlignment="1" applyProtection="1">
      <alignment vertical="top" wrapText="1" readingOrder="1"/>
      <protection locked="0"/>
    </xf>
    <xf numFmtId="0" fontId="5" fillId="3" borderId="28" xfId="0" applyNumberFormat="1" applyFont="1" applyFill="1" applyBorder="1" applyAlignment="1" applyProtection="1">
      <alignment horizontal="left" vertical="center" wrapText="1" readingOrder="1"/>
      <protection locked="0"/>
    </xf>
    <xf numFmtId="0" fontId="5" fillId="3" borderId="1" xfId="0" applyNumberFormat="1" applyFont="1" applyFill="1" applyBorder="1" applyAlignment="1" applyProtection="1">
      <alignment horizontal="center" vertical="center" wrapText="1" readingOrder="1"/>
      <protection locked="0"/>
    </xf>
    <xf numFmtId="0" fontId="5" fillId="3" borderId="22" xfId="0" applyNumberFormat="1" applyFont="1" applyFill="1" applyBorder="1" applyAlignment="1" applyProtection="1">
      <alignment horizontal="left" vertical="center" wrapText="1" readingOrder="1"/>
      <protection locked="0"/>
    </xf>
    <xf numFmtId="0" fontId="0" fillId="0" borderId="1" xfId="0" applyBorder="1" applyAlignment="1">
      <alignment horizontal="center"/>
    </xf>
    <xf numFmtId="0" fontId="5" fillId="3" borderId="1" xfId="0" applyNumberFormat="1" applyFont="1" applyFill="1" applyBorder="1" applyAlignment="1" applyProtection="1">
      <alignment horizontal="center" vertical="top" wrapText="1" readingOrder="1"/>
      <protection locked="0"/>
    </xf>
    <xf numFmtId="0" fontId="19"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5" fillId="3" borderId="20" xfId="0" applyNumberFormat="1" applyFont="1" applyFill="1" applyBorder="1" applyAlignment="1" applyProtection="1">
      <alignment horizontal="left" vertical="center" wrapText="1" readingOrder="1"/>
      <protection locked="0"/>
    </xf>
    <xf numFmtId="0" fontId="5" fillId="3" borderId="11" xfId="0" applyNumberFormat="1" applyFont="1" applyFill="1" applyBorder="1" applyAlignment="1" applyProtection="1">
      <alignment horizontal="left" vertical="center" wrapText="1" readingOrder="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7" fontId="2"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177"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9" fontId="15" fillId="0" borderId="25" xfId="0" applyNumberFormat="1" applyFont="1" applyFill="1" applyBorder="1" applyAlignment="1" applyProtection="1">
      <alignment horizontal="right" vertical="center"/>
    </xf>
    <xf numFmtId="179" fontId="15"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7" fontId="2" fillId="0" borderId="11" xfId="0" applyNumberFormat="1" applyFont="1" applyFill="1" applyBorder="1" applyAlignment="1" applyProtection="1">
      <alignment horizontal="right" vertical="center"/>
    </xf>
    <xf numFmtId="0" fontId="2" fillId="0" borderId="11" xfId="0" applyNumberFormat="1" applyFont="1" applyFill="1" applyBorder="1" applyAlignment="1" applyProtection="1">
      <alignment horizontal="right"/>
    </xf>
    <xf numFmtId="0" fontId="1" fillId="0" borderId="1" xfId="0" applyFont="1" applyFill="1" applyBorder="1" applyAlignment="1">
      <alignment vertical="center"/>
    </xf>
    <xf numFmtId="0" fontId="15" fillId="0" borderId="6" xfId="0" applyNumberFormat="1" applyFont="1" applyFill="1" applyBorder="1" applyAlignment="1" applyProtection="1">
      <alignment horizontal="center" vertical="center"/>
    </xf>
    <xf numFmtId="0" fontId="22"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037;&#20316;\2019&#24180;&#39044;&#31639;&#20844;&#24320;\140_201903111037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收支预算总表01"/>
      <sheetName val="基本支出明细表"/>
      <sheetName val="部门基本支出明细表03"/>
      <sheetName val="项目预算表"/>
      <sheetName val="部门财政拨款支出预算总表05"/>
      <sheetName val="部门财政拨款基本支出明细表06"/>
      <sheetName val="部门经费拨款（补助）项目支出明细表07"/>
      <sheetName val="基本支出明细表 (2)"/>
      <sheetName val="部门政府性基金支出预算表09"/>
      <sheetName val="部门政府性基金支出预算表11"/>
      <sheetName val="部门非税收入征收计划表"/>
      <sheetName val="部门单位基本信息表"/>
      <sheetName val="部门财政拨款支出预算总表05 (2)"/>
      <sheetName val="项目部门预算经济科目表"/>
    </sheetNames>
    <sheetDataSet>
      <sheetData sheetId="0">
        <row r="7">
          <cell r="B7">
            <v>53284459.18</v>
          </cell>
        </row>
        <row r="13">
          <cell r="D13">
            <v>3498477.16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G19" sqref="G19"/>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1" spans="1:4">
      <c r="A2" s="3" t="s">
        <v>0</v>
      </c>
      <c r="B2" s="3"/>
      <c r="C2" s="3"/>
      <c r="D2" s="3"/>
    </row>
    <row r="3" s="1" customFormat="1" ht="19.5" customHeight="1" spans="1:4">
      <c r="A3" s="4" t="s">
        <v>1</v>
      </c>
      <c r="B3" s="161"/>
      <c r="C3" s="161"/>
      <c r="D3" s="37" t="s">
        <v>2</v>
      </c>
    </row>
    <row r="4" s="1" customFormat="1" ht="19.5" customHeight="1" spans="1:4">
      <c r="A4" s="162" t="s">
        <v>3</v>
      </c>
      <c r="B4" s="162"/>
      <c r="C4" s="162" t="s">
        <v>4</v>
      </c>
      <c r="D4" s="162"/>
    </row>
    <row r="5" s="1" customFormat="1" ht="19.5" customHeight="1" spans="1:4">
      <c r="A5" s="162" t="s">
        <v>5</v>
      </c>
      <c r="B5" s="162" t="s">
        <v>6</v>
      </c>
      <c r="C5" s="162" t="s">
        <v>7</v>
      </c>
      <c r="D5" s="162" t="s">
        <v>6</v>
      </c>
    </row>
    <row r="6" s="1" customFormat="1" ht="19.5" customHeight="1" spans="1:4">
      <c r="A6" s="162"/>
      <c r="B6" s="162"/>
      <c r="C6" s="162"/>
      <c r="D6" s="162"/>
    </row>
    <row r="7" s="1" customFormat="1" ht="17.25" customHeight="1" spans="1:4">
      <c r="A7" s="177" t="s">
        <v>8</v>
      </c>
      <c r="B7" s="165">
        <f>[1]部门收支预算总表01!$B$7/10000</f>
        <v>5328.445918</v>
      </c>
      <c r="C7" s="172" t="s">
        <v>9</v>
      </c>
      <c r="D7" s="165"/>
    </row>
    <row r="8" s="1" customFormat="1" ht="17.25" customHeight="1" spans="1:4">
      <c r="A8" s="173" t="s">
        <v>10</v>
      </c>
      <c r="B8" s="165"/>
      <c r="C8" s="172" t="s">
        <v>11</v>
      </c>
      <c r="D8" s="165"/>
    </row>
    <row r="9" s="1" customFormat="1" ht="17.25" customHeight="1" spans="1:4">
      <c r="A9" s="173" t="s">
        <v>12</v>
      </c>
      <c r="B9" s="165"/>
      <c r="C9" s="172" t="s">
        <v>13</v>
      </c>
      <c r="D9" s="165"/>
    </row>
    <row r="10" s="1" customFormat="1" ht="17.25" customHeight="1" spans="1:4">
      <c r="A10" s="173" t="s">
        <v>14</v>
      </c>
      <c r="B10" s="165"/>
      <c r="C10" s="172" t="s">
        <v>15</v>
      </c>
      <c r="D10" s="165"/>
    </row>
    <row r="11" s="1" customFormat="1" ht="17.25" customHeight="1" spans="1:4">
      <c r="A11" s="173" t="s">
        <v>16</v>
      </c>
      <c r="B11" s="165"/>
      <c r="C11" s="172" t="s">
        <v>17</v>
      </c>
      <c r="D11" s="165"/>
    </row>
    <row r="12" s="1" customFormat="1" ht="17.25" customHeight="1" spans="1:4">
      <c r="A12" s="173" t="s">
        <v>18</v>
      </c>
      <c r="B12" s="165"/>
      <c r="C12" s="172" t="s">
        <v>19</v>
      </c>
      <c r="D12" s="165"/>
    </row>
    <row r="13" s="1" customFormat="1" ht="17.25" customHeight="1" spans="1:4">
      <c r="A13" s="173" t="s">
        <v>20</v>
      </c>
      <c r="B13" s="165">
        <v>957.3</v>
      </c>
      <c r="C13" s="172" t="s">
        <v>21</v>
      </c>
      <c r="D13" s="165"/>
    </row>
    <row r="14" s="1" customFormat="1" ht="17.25" customHeight="1" spans="1:4">
      <c r="A14" s="35"/>
      <c r="B14" s="165"/>
      <c r="C14" s="172" t="s">
        <v>22</v>
      </c>
      <c r="D14" s="165">
        <f>[1]部门收支预算总表01!$D$13/10000</f>
        <v>349.847716</v>
      </c>
    </row>
    <row r="15" s="1" customFormat="1" ht="17.25" customHeight="1" spans="1:4">
      <c r="A15" s="35"/>
      <c r="B15" s="165"/>
      <c r="C15" s="172" t="s">
        <v>23</v>
      </c>
      <c r="D15" s="165">
        <v>158.24269</v>
      </c>
    </row>
    <row r="16" s="1" customFormat="1" ht="17.25" customHeight="1" spans="1:4">
      <c r="A16" s="35"/>
      <c r="B16" s="165"/>
      <c r="C16" s="172" t="s">
        <v>24</v>
      </c>
      <c r="D16" s="165">
        <v>5647.09</v>
      </c>
    </row>
    <row r="17" s="1" customFormat="1" ht="17.25" customHeight="1" spans="1:4">
      <c r="A17" s="35"/>
      <c r="B17" s="178"/>
      <c r="C17" s="172" t="s">
        <v>25</v>
      </c>
      <c r="D17" s="165"/>
    </row>
    <row r="18" s="1" customFormat="1" ht="17.25" customHeight="1" spans="1:4">
      <c r="A18" s="35"/>
      <c r="B18" s="179"/>
      <c r="C18" s="172" t="s">
        <v>26</v>
      </c>
      <c r="D18" s="165"/>
    </row>
    <row r="19" s="1" customFormat="1" ht="17.25" customHeight="1" spans="1:4">
      <c r="A19" s="35"/>
      <c r="B19" s="179"/>
      <c r="C19" s="172" t="s">
        <v>27</v>
      </c>
      <c r="D19" s="165"/>
    </row>
    <row r="20" s="1" customFormat="1" ht="17.25" customHeight="1" spans="1:4">
      <c r="A20" s="35"/>
      <c r="B20" s="179"/>
      <c r="C20" s="173" t="s">
        <v>28</v>
      </c>
      <c r="D20" s="165"/>
    </row>
    <row r="21" s="1" customFormat="1" ht="17.25" customHeight="1" spans="1:4">
      <c r="A21" s="180"/>
      <c r="B21" s="179"/>
      <c r="C21" s="173" t="s">
        <v>29</v>
      </c>
      <c r="D21" s="165"/>
    </row>
    <row r="22" s="1" customFormat="1" ht="17.25" customHeight="1" spans="1:4">
      <c r="A22" s="172"/>
      <c r="B22" s="179"/>
      <c r="C22" s="173" t="s">
        <v>30</v>
      </c>
      <c r="D22" s="165"/>
    </row>
    <row r="23" s="1" customFormat="1" ht="17.25" customHeight="1" spans="1:4">
      <c r="A23" s="172"/>
      <c r="B23" s="179"/>
      <c r="C23" s="173" t="s">
        <v>31</v>
      </c>
      <c r="D23" s="165"/>
    </row>
    <row r="24" s="1" customFormat="1" ht="17.25" customHeight="1" spans="1:4">
      <c r="A24" s="172"/>
      <c r="B24" s="179"/>
      <c r="C24" s="173" t="s">
        <v>32</v>
      </c>
      <c r="D24" s="165"/>
    </row>
    <row r="25" s="1" customFormat="1" ht="17.25" customHeight="1" spans="1:4">
      <c r="A25" s="172"/>
      <c r="B25" s="179"/>
      <c r="C25" s="173" t="s">
        <v>33</v>
      </c>
      <c r="D25" s="165">
        <v>130.57</v>
      </c>
    </row>
    <row r="26" s="1" customFormat="1" ht="17.25" customHeight="1" spans="1:4">
      <c r="A26" s="172"/>
      <c r="B26" s="179"/>
      <c r="C26" s="173" t="s">
        <v>34</v>
      </c>
      <c r="D26" s="165"/>
    </row>
    <row r="27" s="1" customFormat="1" ht="17.25" customHeight="1" spans="1:4">
      <c r="A27" s="172"/>
      <c r="B27" s="179"/>
      <c r="C27" s="173" t="s">
        <v>35</v>
      </c>
      <c r="D27" s="165"/>
    </row>
    <row r="28" s="1" customFormat="1" ht="17.25" customHeight="1" spans="1:4">
      <c r="A28" s="172"/>
      <c r="B28" s="179"/>
      <c r="C28" s="173" t="s">
        <v>36</v>
      </c>
      <c r="D28" s="165"/>
    </row>
    <row r="29" s="1" customFormat="1" ht="17.25" customHeight="1" spans="1:4">
      <c r="A29" s="172"/>
      <c r="B29" s="179"/>
      <c r="C29" s="173" t="s">
        <v>37</v>
      </c>
      <c r="D29" s="165"/>
    </row>
    <row r="30" ht="22" customHeight="1" spans="1:4">
      <c r="A30" s="181" t="s">
        <v>38</v>
      </c>
      <c r="B30" s="171">
        <v>6285.75</v>
      </c>
      <c r="C30" s="87" t="s">
        <v>39</v>
      </c>
      <c r="D30" s="171">
        <v>6285.75</v>
      </c>
    </row>
    <row r="31" s="1" customFormat="1" ht="29.25" customHeight="1" spans="1:2">
      <c r="A31" s="182"/>
      <c r="B31" s="18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14"/>
  <sheetViews>
    <sheetView workbookViewId="0">
      <selection activeCell="I11" sqref="I11"/>
    </sheetView>
  </sheetViews>
  <sheetFormatPr defaultColWidth="9" defaultRowHeight="13.5" outlineLevelCol="3"/>
  <cols>
    <col min="1" max="1" width="7.38333333333333" customWidth="1"/>
    <col min="2" max="2" width="33.6333333333333" customWidth="1"/>
    <col min="3" max="3" width="38.8833333333333" customWidth="1"/>
    <col min="4" max="4" width="10.6333333333333" customWidth="1"/>
  </cols>
  <sheetData>
    <row r="1" ht="20.1" customHeight="1" spans="2:4">
      <c r="B1" s="74"/>
      <c r="C1" s="74"/>
      <c r="D1" s="74"/>
    </row>
    <row r="2" ht="39.95" customHeight="1" spans="2:4">
      <c r="B2" s="3" t="s">
        <v>40</v>
      </c>
      <c r="C2" s="3"/>
      <c r="D2" s="174"/>
    </row>
    <row r="3" s="1" customFormat="1" ht="39" customHeight="1" spans="2:3">
      <c r="B3" s="4" t="s">
        <v>1</v>
      </c>
      <c r="C3" s="36" t="s">
        <v>41</v>
      </c>
    </row>
    <row r="4" s="1" customFormat="1" ht="27" customHeight="1" spans="2:3">
      <c r="B4" s="8" t="s">
        <v>5</v>
      </c>
      <c r="C4" s="8" t="s">
        <v>42</v>
      </c>
    </row>
    <row r="5" s="1" customFormat="1" ht="27" customHeight="1" spans="2:3">
      <c r="B5" s="8"/>
      <c r="C5" s="8"/>
    </row>
    <row r="6" s="1" customFormat="1" ht="32" customHeight="1" spans="2:3">
      <c r="B6" s="175" t="s">
        <v>43</v>
      </c>
      <c r="C6" s="165">
        <v>5328.445918</v>
      </c>
    </row>
    <row r="7" s="1" customFormat="1" ht="32" customHeight="1" spans="2:3">
      <c r="B7" s="176" t="s">
        <v>44</v>
      </c>
      <c r="C7" s="165"/>
    </row>
    <row r="8" s="1" customFormat="1" ht="32" customHeight="1" spans="2:3">
      <c r="B8" s="176" t="s">
        <v>45</v>
      </c>
      <c r="C8" s="165"/>
    </row>
    <row r="9" s="1" customFormat="1" ht="32" customHeight="1" spans="2:3">
      <c r="B9" s="176" t="s">
        <v>46</v>
      </c>
      <c r="C9" s="165"/>
    </row>
    <row r="10" s="1" customFormat="1" ht="32" customHeight="1" spans="2:3">
      <c r="B10" s="176" t="s">
        <v>47</v>
      </c>
      <c r="C10" s="165"/>
    </row>
    <row r="11" s="1" customFormat="1" ht="32" customHeight="1" spans="2:3">
      <c r="B11" s="176" t="s">
        <v>48</v>
      </c>
      <c r="C11" s="165"/>
    </row>
    <row r="12" s="1" customFormat="1" ht="32" customHeight="1" spans="2:3">
      <c r="B12" s="176" t="s">
        <v>49</v>
      </c>
      <c r="C12" s="165">
        <v>957.3</v>
      </c>
    </row>
    <row r="13" s="1" customFormat="1" ht="32" customHeight="1" spans="2:3">
      <c r="B13" s="35"/>
      <c r="C13" s="165"/>
    </row>
    <row r="14" s="1" customFormat="1" ht="32" customHeight="1" spans="2:3">
      <c r="B14" s="87" t="s">
        <v>38</v>
      </c>
      <c r="C14" s="171">
        <v>6285.75</v>
      </c>
    </row>
  </sheetData>
  <mergeCells count="4">
    <mergeCell ref="B1:D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30"/>
  <sheetViews>
    <sheetView topLeftCell="A5" workbookViewId="0">
      <selection activeCell="F27" sqref="F27"/>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37" t="s">
        <v>2</v>
      </c>
    </row>
    <row r="4" s="1" customFormat="1" ht="28" customHeight="1" spans="2:3">
      <c r="B4" s="8" t="s">
        <v>7</v>
      </c>
      <c r="C4" s="8" t="s">
        <v>42</v>
      </c>
    </row>
    <row r="5" s="1" customFormat="1" ht="28" customHeight="1" spans="2:3">
      <c r="B5" s="8"/>
      <c r="C5" s="8"/>
    </row>
    <row r="6" s="1" customFormat="1" ht="24" customHeight="1" spans="2:3">
      <c r="B6" s="172" t="s">
        <v>9</v>
      </c>
      <c r="C6" s="165"/>
    </row>
    <row r="7" s="1" customFormat="1" ht="24" customHeight="1" spans="2:3">
      <c r="B7" s="172" t="s">
        <v>11</v>
      </c>
      <c r="C7" s="165"/>
    </row>
    <row r="8" s="1" customFormat="1" ht="24" customHeight="1" spans="2:3">
      <c r="B8" s="172" t="s">
        <v>13</v>
      </c>
      <c r="C8" s="165"/>
    </row>
    <row r="9" s="1" customFormat="1" ht="24" customHeight="1" spans="2:3">
      <c r="B9" s="172" t="s">
        <v>15</v>
      </c>
      <c r="C9" s="165"/>
    </row>
    <row r="10" s="1" customFormat="1" ht="24" customHeight="1" spans="2:3">
      <c r="B10" s="172" t="s">
        <v>17</v>
      </c>
      <c r="C10" s="165"/>
    </row>
    <row r="11" s="1" customFormat="1" ht="24" customHeight="1" spans="2:3">
      <c r="B11" s="172" t="s">
        <v>19</v>
      </c>
      <c r="C11" s="165"/>
    </row>
    <row r="12" s="1" customFormat="1" ht="24" customHeight="1" spans="2:3">
      <c r="B12" s="172" t="s">
        <v>21</v>
      </c>
      <c r="C12" s="165"/>
    </row>
    <row r="13" s="1" customFormat="1" ht="24" customHeight="1" spans="2:3">
      <c r="B13" s="172" t="s">
        <v>22</v>
      </c>
      <c r="C13" s="165">
        <f>[1]部门收支预算总表01!$D$13/10000</f>
        <v>349.847716</v>
      </c>
    </row>
    <row r="14" s="1" customFormat="1" ht="24" customHeight="1" spans="2:3">
      <c r="B14" s="172" t="s">
        <v>23</v>
      </c>
      <c r="C14" s="165">
        <v>158.24269</v>
      </c>
    </row>
    <row r="15" s="1" customFormat="1" ht="24" customHeight="1" spans="2:3">
      <c r="B15" s="172" t="s">
        <v>24</v>
      </c>
      <c r="C15" s="165">
        <v>5647.09</v>
      </c>
    </row>
    <row r="16" s="1" customFormat="1" ht="24" customHeight="1" spans="2:3">
      <c r="B16" s="172" t="s">
        <v>25</v>
      </c>
      <c r="C16" s="165"/>
    </row>
    <row r="17" s="1" customFormat="1" ht="24" customHeight="1" spans="2:3">
      <c r="B17" s="172" t="s">
        <v>26</v>
      </c>
      <c r="C17" s="165"/>
    </row>
    <row r="18" s="1" customFormat="1" ht="24" customHeight="1" spans="2:3">
      <c r="B18" s="172" t="s">
        <v>27</v>
      </c>
      <c r="C18" s="165"/>
    </row>
    <row r="19" s="1" customFormat="1" ht="24" customHeight="1" spans="2:3">
      <c r="B19" s="173" t="s">
        <v>28</v>
      </c>
      <c r="C19" s="165"/>
    </row>
    <row r="20" s="1" customFormat="1" ht="24" customHeight="1" spans="2:3">
      <c r="B20" s="173" t="s">
        <v>29</v>
      </c>
      <c r="C20" s="165"/>
    </row>
    <row r="21" s="1" customFormat="1" ht="24" customHeight="1" spans="2:3">
      <c r="B21" s="173" t="s">
        <v>30</v>
      </c>
      <c r="C21" s="165"/>
    </row>
    <row r="22" s="1" customFormat="1" ht="24" customHeight="1" spans="2:3">
      <c r="B22" s="173" t="s">
        <v>31</v>
      </c>
      <c r="C22" s="165"/>
    </row>
    <row r="23" s="1" customFormat="1" ht="24" customHeight="1" spans="2:3">
      <c r="B23" s="173" t="s">
        <v>32</v>
      </c>
      <c r="C23" s="165"/>
    </row>
    <row r="24" s="1" customFormat="1" ht="24" customHeight="1" spans="2:3">
      <c r="B24" s="173" t="s">
        <v>33</v>
      </c>
      <c r="C24" s="165">
        <v>130.57</v>
      </c>
    </row>
    <row r="25" s="1" customFormat="1" ht="24" customHeight="1" spans="2:3">
      <c r="B25" s="173" t="s">
        <v>34</v>
      </c>
      <c r="C25" s="165"/>
    </row>
    <row r="26" s="1" customFormat="1" ht="24" customHeight="1" spans="2:3">
      <c r="B26" s="173" t="s">
        <v>35</v>
      </c>
      <c r="C26" s="165"/>
    </row>
    <row r="27" s="1" customFormat="1" ht="24" customHeight="1" spans="2:3">
      <c r="B27" s="173" t="s">
        <v>36</v>
      </c>
      <c r="C27" s="165"/>
    </row>
    <row r="28" s="1" customFormat="1" ht="24" customHeight="1" spans="2:3">
      <c r="B28" s="173" t="s">
        <v>37</v>
      </c>
      <c r="C28" s="171"/>
    </row>
    <row r="29" s="1" customFormat="1" ht="26" customHeight="1" spans="2:3">
      <c r="B29" s="87" t="s">
        <v>39</v>
      </c>
      <c r="C29" s="171">
        <v>6285.75</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D32" sqref="D32"/>
    </sheetView>
  </sheetViews>
  <sheetFormatPr defaultColWidth="8" defaultRowHeight="14.25" customHeight="1" outlineLevelCol="3"/>
  <cols>
    <col min="1" max="1" width="35.5583333333333" style="42" customWidth="1"/>
    <col min="2" max="2" width="34" style="42" customWidth="1"/>
    <col min="3" max="3" width="42.5" style="42" customWidth="1"/>
    <col min="4" max="4" width="31.8833333333333" style="42" customWidth="1"/>
    <col min="5" max="16384" width="8" style="42"/>
  </cols>
  <sheetData>
    <row r="1" s="42" customFormat="1" ht="12" spans="1:3">
      <c r="A1" s="160"/>
      <c r="B1" s="160"/>
      <c r="C1" s="160"/>
    </row>
    <row r="2" s="42" customFormat="1" ht="33" customHeight="1" spans="1:4">
      <c r="A2" s="3" t="s">
        <v>51</v>
      </c>
      <c r="B2" s="3"/>
      <c r="C2" s="3"/>
      <c r="D2" s="3"/>
    </row>
    <row r="3" s="42" customFormat="1" ht="13.5" spans="1:4">
      <c r="A3" s="4" t="s">
        <v>1</v>
      </c>
      <c r="B3" s="161"/>
      <c r="C3" s="161"/>
      <c r="D3" s="37" t="s">
        <v>2</v>
      </c>
    </row>
    <row r="4" s="42" customFormat="1" ht="26" customHeight="1" spans="1:4">
      <c r="A4" s="162" t="s">
        <v>3</v>
      </c>
      <c r="B4" s="162"/>
      <c r="C4" s="162" t="s">
        <v>4</v>
      </c>
      <c r="D4" s="162"/>
    </row>
    <row r="5" s="42" customFormat="1" ht="26" customHeight="1" spans="1:4">
      <c r="A5" s="162" t="s">
        <v>5</v>
      </c>
      <c r="B5" s="163" t="s">
        <v>6</v>
      </c>
      <c r="C5" s="162" t="s">
        <v>52</v>
      </c>
      <c r="D5" s="163" t="s">
        <v>6</v>
      </c>
    </row>
    <row r="6" s="42" customFormat="1" ht="26" customHeight="1" spans="1:4">
      <c r="A6" s="162"/>
      <c r="B6" s="163"/>
      <c r="C6" s="162"/>
      <c r="D6" s="163"/>
    </row>
    <row r="7" s="42" customFormat="1" ht="26" customHeight="1" spans="1:4">
      <c r="A7" s="164" t="s">
        <v>53</v>
      </c>
      <c r="B7" s="165">
        <v>5328.45</v>
      </c>
      <c r="C7" s="166" t="s">
        <v>54</v>
      </c>
      <c r="D7" s="167"/>
    </row>
    <row r="8" s="42" customFormat="1" ht="26" customHeight="1" spans="1:4">
      <c r="A8" s="164" t="s">
        <v>55</v>
      </c>
      <c r="B8" s="165">
        <v>5328.45</v>
      </c>
      <c r="C8" s="168" t="s">
        <v>56</v>
      </c>
      <c r="D8" s="167"/>
    </row>
    <row r="9" s="42" customFormat="1" ht="26" customHeight="1" spans="1:4">
      <c r="A9" s="164" t="s">
        <v>57</v>
      </c>
      <c r="B9" s="165">
        <v>5228.45</v>
      </c>
      <c r="C9" s="168" t="s">
        <v>58</v>
      </c>
      <c r="D9" s="167"/>
    </row>
    <row r="10" s="42" customFormat="1" ht="26" customHeight="1" spans="1:4">
      <c r="A10" s="164" t="s">
        <v>59</v>
      </c>
      <c r="B10" s="167"/>
      <c r="C10" s="168" t="s">
        <v>60</v>
      </c>
      <c r="D10" s="167"/>
    </row>
    <row r="11" s="42" customFormat="1" ht="26" customHeight="1" spans="1:4">
      <c r="A11" s="164" t="s">
        <v>61</v>
      </c>
      <c r="B11" s="167"/>
      <c r="C11" s="168" t="s">
        <v>62</v>
      </c>
      <c r="D11" s="167"/>
    </row>
    <row r="12" s="42" customFormat="1" ht="26" customHeight="1" spans="1:4">
      <c r="A12" s="164" t="s">
        <v>63</v>
      </c>
      <c r="B12" s="167"/>
      <c r="C12" s="168" t="s">
        <v>64</v>
      </c>
      <c r="D12" s="167"/>
    </row>
    <row r="13" s="42" customFormat="1" ht="26" customHeight="1" spans="1:4">
      <c r="A13" s="164" t="s">
        <v>65</v>
      </c>
      <c r="B13" s="167"/>
      <c r="C13" s="168" t="s">
        <v>66</v>
      </c>
      <c r="D13" s="167"/>
    </row>
    <row r="14" s="42" customFormat="1" ht="26" customHeight="1" spans="1:4">
      <c r="A14" s="164" t="s">
        <v>67</v>
      </c>
      <c r="B14" s="167"/>
      <c r="C14" s="168" t="s">
        <v>68</v>
      </c>
      <c r="D14" s="167"/>
    </row>
    <row r="15" s="42" customFormat="1" ht="26" customHeight="1" spans="1:4">
      <c r="A15" s="164" t="s">
        <v>69</v>
      </c>
      <c r="B15" s="165">
        <v>100</v>
      </c>
      <c r="C15" s="168" t="s">
        <v>70</v>
      </c>
      <c r="D15" s="167">
        <v>349.847716</v>
      </c>
    </row>
    <row r="16" s="42" customFormat="1" ht="26" customHeight="1" spans="1:4">
      <c r="A16" s="164" t="s">
        <v>71</v>
      </c>
      <c r="B16" s="166"/>
      <c r="C16" s="168" t="s">
        <v>72</v>
      </c>
      <c r="D16" s="167">
        <v>158.24269</v>
      </c>
    </row>
    <row r="17" s="42" customFormat="1" ht="26" customHeight="1" spans="1:4">
      <c r="A17" s="164" t="s">
        <v>73</v>
      </c>
      <c r="B17" s="167"/>
      <c r="C17" s="168" t="s">
        <v>74</v>
      </c>
      <c r="D17" s="167">
        <v>5599.54</v>
      </c>
    </row>
    <row r="18" s="42" customFormat="1" ht="26" customHeight="1" spans="1:4">
      <c r="A18" s="164" t="s">
        <v>75</v>
      </c>
      <c r="B18" s="165">
        <v>909.75</v>
      </c>
      <c r="C18" s="168" t="s">
        <v>76</v>
      </c>
      <c r="D18" s="167"/>
    </row>
    <row r="19" s="42" customFormat="1" ht="26" customHeight="1" spans="1:4">
      <c r="A19" s="164"/>
      <c r="B19" s="167"/>
      <c r="C19" s="168" t="s">
        <v>77</v>
      </c>
      <c r="D19" s="167"/>
    </row>
    <row r="20" s="42" customFormat="1" ht="26" customHeight="1" spans="1:4">
      <c r="A20" s="164"/>
      <c r="B20" s="167"/>
      <c r="C20" s="168" t="s">
        <v>78</v>
      </c>
      <c r="D20" s="167"/>
    </row>
    <row r="21" s="42" customFormat="1" ht="26" customHeight="1" spans="1:4">
      <c r="A21" s="164"/>
      <c r="B21" s="167"/>
      <c r="C21" s="164" t="s">
        <v>79</v>
      </c>
      <c r="D21" s="167"/>
    </row>
    <row r="22" s="42" customFormat="1" ht="26" customHeight="1" spans="1:4">
      <c r="A22" s="164"/>
      <c r="B22" s="169"/>
      <c r="C22" s="164" t="s">
        <v>80</v>
      </c>
      <c r="D22" s="167"/>
    </row>
    <row r="23" s="42" customFormat="1" ht="26" customHeight="1" spans="1:4">
      <c r="A23" s="164"/>
      <c r="B23" s="169"/>
      <c r="C23" s="164" t="s">
        <v>81</v>
      </c>
      <c r="D23" s="167"/>
    </row>
    <row r="24" s="42" customFormat="1" ht="26" customHeight="1" spans="1:4">
      <c r="A24" s="164"/>
      <c r="B24" s="169"/>
      <c r="C24" s="164" t="s">
        <v>82</v>
      </c>
      <c r="D24" s="167"/>
    </row>
    <row r="25" s="42" customFormat="1" ht="26" customHeight="1" spans="1:4">
      <c r="A25" s="166"/>
      <c r="B25" s="169"/>
      <c r="C25" s="164" t="s">
        <v>83</v>
      </c>
      <c r="D25" s="167"/>
    </row>
    <row r="26" s="42" customFormat="1" ht="26" customHeight="1" spans="1:4">
      <c r="A26" s="168"/>
      <c r="B26" s="169"/>
      <c r="C26" s="164" t="s">
        <v>84</v>
      </c>
      <c r="D26" s="167">
        <v>130.57</v>
      </c>
    </row>
    <row r="27" s="42" customFormat="1" ht="26" customHeight="1" spans="1:4">
      <c r="A27" s="166"/>
      <c r="B27" s="169"/>
      <c r="C27" s="164" t="s">
        <v>85</v>
      </c>
      <c r="D27" s="167"/>
    </row>
    <row r="28" s="42" customFormat="1" ht="26" customHeight="1" spans="1:4">
      <c r="A28" s="166"/>
      <c r="B28" s="169"/>
      <c r="C28" s="164" t="s">
        <v>86</v>
      </c>
      <c r="D28" s="167"/>
    </row>
    <row r="29" s="42" customFormat="1" ht="26" customHeight="1" spans="1:4">
      <c r="A29" s="168"/>
      <c r="B29" s="169"/>
      <c r="C29" s="164" t="s">
        <v>87</v>
      </c>
      <c r="D29" s="167"/>
    </row>
    <row r="30" s="42" customFormat="1" ht="26" customHeight="1" spans="1:4">
      <c r="A30" s="168"/>
      <c r="B30" s="169"/>
      <c r="C30" s="164" t="s">
        <v>88</v>
      </c>
      <c r="D30" s="167"/>
    </row>
    <row r="31" s="42" customFormat="1" ht="26" customHeight="1" spans="1:4">
      <c r="A31" s="168"/>
      <c r="B31" s="169"/>
      <c r="C31" s="164" t="s">
        <v>89</v>
      </c>
      <c r="D31" s="167"/>
    </row>
    <row r="32" ht="26" customHeight="1" spans="1:4">
      <c r="A32" s="87" t="s">
        <v>38</v>
      </c>
      <c r="B32" s="170">
        <v>6238.2</v>
      </c>
      <c r="C32" s="87" t="s">
        <v>39</v>
      </c>
      <c r="D32" s="171">
        <v>6238.2</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71"/>
  <sheetViews>
    <sheetView workbookViewId="0">
      <selection activeCell="L37" sqref="L37"/>
    </sheetView>
  </sheetViews>
  <sheetFormatPr defaultColWidth="9" defaultRowHeight="13.5"/>
  <cols>
    <col min="1" max="1" width="4.375" customWidth="1"/>
    <col min="2" max="2" width="5" customWidth="1"/>
    <col min="3" max="3" width="4.625" customWidth="1"/>
    <col min="4" max="4" width="32.875" customWidth="1"/>
    <col min="5" max="5" width="8.875" customWidth="1"/>
    <col min="10" max="10" width="9.375"/>
    <col min="27" max="27" width="9.375"/>
  </cols>
  <sheetData>
    <row r="1" ht="21" spans="1:28">
      <c r="A1" s="3" t="s">
        <v>90</v>
      </c>
      <c r="B1" s="3"/>
      <c r="C1" s="3"/>
      <c r="D1" s="3"/>
      <c r="E1" s="3"/>
      <c r="F1" s="3"/>
      <c r="G1" s="3"/>
      <c r="H1" s="3"/>
      <c r="I1" s="3"/>
      <c r="J1" s="3"/>
      <c r="K1" s="3"/>
      <c r="L1" s="3"/>
      <c r="M1" s="3"/>
      <c r="N1" s="3"/>
      <c r="O1" s="3"/>
      <c r="P1" s="3"/>
      <c r="Q1" s="3"/>
      <c r="R1" s="3"/>
      <c r="S1" s="3"/>
      <c r="T1" s="3"/>
      <c r="U1" s="3"/>
      <c r="V1" s="3"/>
      <c r="W1" s="3"/>
      <c r="X1" s="3"/>
      <c r="Y1" s="3"/>
      <c r="Z1" s="3"/>
      <c r="AA1" s="3"/>
      <c r="AB1" s="3"/>
    </row>
    <row r="2" spans="1:28">
      <c r="A2" s="94" t="s">
        <v>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57" t="s">
        <v>41</v>
      </c>
    </row>
    <row r="3" spans="1:28">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row>
    <row r="4" spans="1:28">
      <c r="A4" s="127" t="s">
        <v>91</v>
      </c>
      <c r="B4" s="128"/>
      <c r="C4" s="129"/>
      <c r="D4" s="130" t="s">
        <v>92</v>
      </c>
      <c r="E4" s="127" t="s">
        <v>93</v>
      </c>
      <c r="F4" s="131"/>
      <c r="G4" s="131"/>
      <c r="H4" s="131"/>
      <c r="I4" s="131"/>
      <c r="J4" s="131"/>
      <c r="K4" s="131"/>
      <c r="L4" s="131"/>
      <c r="M4" s="131"/>
      <c r="N4" s="131"/>
      <c r="O4" s="131"/>
      <c r="P4" s="131"/>
      <c r="Q4" s="131"/>
      <c r="R4" s="131"/>
      <c r="S4" s="131"/>
      <c r="T4" s="131"/>
      <c r="U4" s="131"/>
      <c r="V4" s="131"/>
      <c r="W4" s="131"/>
      <c r="X4" s="131"/>
      <c r="Y4" s="131"/>
      <c r="Z4" s="151"/>
      <c r="AA4" s="127" t="s">
        <v>94</v>
      </c>
      <c r="AB4" s="129"/>
    </row>
    <row r="5" spans="1:28">
      <c r="A5" s="132"/>
      <c r="B5" s="126"/>
      <c r="C5" s="133"/>
      <c r="D5" s="134"/>
      <c r="E5" s="127" t="s">
        <v>95</v>
      </c>
      <c r="F5" s="131"/>
      <c r="G5" s="131"/>
      <c r="H5" s="131"/>
      <c r="I5" s="131"/>
      <c r="J5" s="131"/>
      <c r="K5" s="131"/>
      <c r="L5" s="131"/>
      <c r="M5" s="131"/>
      <c r="N5" s="151"/>
      <c r="O5" s="130" t="s">
        <v>96</v>
      </c>
      <c r="P5" s="130" t="s">
        <v>97</v>
      </c>
      <c r="Q5" s="127" t="s">
        <v>98</v>
      </c>
      <c r="R5" s="131"/>
      <c r="S5" s="131"/>
      <c r="T5" s="131"/>
      <c r="U5" s="131"/>
      <c r="V5" s="131"/>
      <c r="W5" s="131"/>
      <c r="X5" s="131"/>
      <c r="Y5" s="131"/>
      <c r="Z5" s="151"/>
      <c r="AA5" s="135"/>
      <c r="AB5" s="137"/>
    </row>
    <row r="6" spans="1:28">
      <c r="A6" s="135"/>
      <c r="B6" s="136"/>
      <c r="C6" s="137"/>
      <c r="D6" s="134"/>
      <c r="E6" s="130" t="s">
        <v>99</v>
      </c>
      <c r="F6" s="127" t="s">
        <v>100</v>
      </c>
      <c r="G6" s="131"/>
      <c r="H6" s="131"/>
      <c r="I6" s="151"/>
      <c r="J6" s="138" t="s">
        <v>101</v>
      </c>
      <c r="K6" s="152"/>
      <c r="L6" s="152"/>
      <c r="M6" s="139"/>
      <c r="N6" s="130" t="s">
        <v>102</v>
      </c>
      <c r="O6" s="134"/>
      <c r="P6" s="134"/>
      <c r="Q6" s="130" t="s">
        <v>99</v>
      </c>
      <c r="R6" s="127" t="s">
        <v>100</v>
      </c>
      <c r="S6" s="131"/>
      <c r="T6" s="131"/>
      <c r="U6" s="151"/>
      <c r="V6" s="127" t="s">
        <v>101</v>
      </c>
      <c r="W6" s="131"/>
      <c r="X6" s="131"/>
      <c r="Y6" s="151"/>
      <c r="Z6" s="130" t="s">
        <v>102</v>
      </c>
      <c r="AA6" s="130" t="s">
        <v>103</v>
      </c>
      <c r="AB6" s="130" t="s">
        <v>104</v>
      </c>
    </row>
    <row r="7" spans="1:28">
      <c r="A7" s="130" t="s">
        <v>105</v>
      </c>
      <c r="B7" s="130" t="s">
        <v>106</v>
      </c>
      <c r="C7" s="130" t="s">
        <v>107</v>
      </c>
      <c r="D7" s="134"/>
      <c r="E7" s="134"/>
      <c r="F7" s="130" t="s">
        <v>103</v>
      </c>
      <c r="G7" s="138" t="s">
        <v>108</v>
      </c>
      <c r="H7" s="139"/>
      <c r="I7" s="153" t="s">
        <v>109</v>
      </c>
      <c r="J7" s="130" t="s">
        <v>99</v>
      </c>
      <c r="K7" s="130" t="s">
        <v>110</v>
      </c>
      <c r="L7" s="130" t="s">
        <v>111</v>
      </c>
      <c r="M7" s="130" t="s">
        <v>112</v>
      </c>
      <c r="N7" s="134"/>
      <c r="O7" s="134"/>
      <c r="P7" s="134"/>
      <c r="Q7" s="134"/>
      <c r="R7" s="155" t="s">
        <v>103</v>
      </c>
      <c r="S7" s="138" t="s">
        <v>108</v>
      </c>
      <c r="T7" s="139"/>
      <c r="U7" s="153" t="s">
        <v>109</v>
      </c>
      <c r="V7" s="155" t="s">
        <v>103</v>
      </c>
      <c r="W7" s="155" t="s">
        <v>110</v>
      </c>
      <c r="X7" s="155" t="s">
        <v>111</v>
      </c>
      <c r="Y7" s="155" t="s">
        <v>112</v>
      </c>
      <c r="Z7" s="134"/>
      <c r="AA7" s="134"/>
      <c r="AB7" s="134"/>
    </row>
    <row r="8" ht="24" spans="1:28">
      <c r="A8" s="140"/>
      <c r="B8" s="140"/>
      <c r="C8" s="140"/>
      <c r="D8" s="140"/>
      <c r="E8" s="140"/>
      <c r="F8" s="140"/>
      <c r="G8" s="141" t="s">
        <v>113</v>
      </c>
      <c r="H8" s="141" t="s">
        <v>114</v>
      </c>
      <c r="I8" s="154"/>
      <c r="J8" s="140"/>
      <c r="K8" s="140"/>
      <c r="L8" s="140"/>
      <c r="M8" s="140"/>
      <c r="N8" s="140"/>
      <c r="O8" s="140"/>
      <c r="P8" s="140"/>
      <c r="Q8" s="140"/>
      <c r="R8" s="156"/>
      <c r="S8" s="141" t="s">
        <v>113</v>
      </c>
      <c r="T8" s="141" t="s">
        <v>114</v>
      </c>
      <c r="U8" s="154"/>
      <c r="V8" s="156"/>
      <c r="W8" s="156"/>
      <c r="X8" s="156"/>
      <c r="Y8" s="156"/>
      <c r="Z8" s="140"/>
      <c r="AA8" s="140"/>
      <c r="AB8" s="140"/>
    </row>
    <row r="9" spans="1:28">
      <c r="A9" s="130" t="s">
        <v>115</v>
      </c>
      <c r="B9" s="130" t="s">
        <v>116</v>
      </c>
      <c r="C9" s="130" t="s">
        <v>117</v>
      </c>
      <c r="D9" s="130" t="s">
        <v>118</v>
      </c>
      <c r="E9" s="130" t="s">
        <v>119</v>
      </c>
      <c r="F9" s="130" t="s">
        <v>120</v>
      </c>
      <c r="G9" s="130" t="s">
        <v>121</v>
      </c>
      <c r="H9" s="130" t="s">
        <v>122</v>
      </c>
      <c r="I9" s="130" t="s">
        <v>123</v>
      </c>
      <c r="J9" s="130" t="s">
        <v>124</v>
      </c>
      <c r="K9" s="130" t="s">
        <v>125</v>
      </c>
      <c r="L9" s="130" t="s">
        <v>126</v>
      </c>
      <c r="M9" s="130" t="s">
        <v>127</v>
      </c>
      <c r="N9" s="130" t="s">
        <v>128</v>
      </c>
      <c r="O9" s="130" t="s">
        <v>129</v>
      </c>
      <c r="P9" s="130" t="s">
        <v>130</v>
      </c>
      <c r="Q9" s="130" t="s">
        <v>131</v>
      </c>
      <c r="R9" s="130" t="s">
        <v>132</v>
      </c>
      <c r="S9" s="130" t="s">
        <v>133</v>
      </c>
      <c r="T9" s="130" t="s">
        <v>134</v>
      </c>
      <c r="U9" s="130" t="s">
        <v>135</v>
      </c>
      <c r="V9" s="130" t="s">
        <v>136</v>
      </c>
      <c r="W9" s="130" t="s">
        <v>137</v>
      </c>
      <c r="X9" s="130" t="s">
        <v>138</v>
      </c>
      <c r="Y9" s="130" t="s">
        <v>139</v>
      </c>
      <c r="Z9" s="130" t="s">
        <v>140</v>
      </c>
      <c r="AA9" s="130" t="s">
        <v>141</v>
      </c>
      <c r="AB9" s="130" t="s">
        <v>142</v>
      </c>
    </row>
    <row r="10" ht="24" customHeight="1" spans="1:28">
      <c r="A10" s="142"/>
      <c r="B10" s="142"/>
      <c r="C10" s="142"/>
      <c r="D10" s="143" t="s">
        <v>99</v>
      </c>
      <c r="E10" s="144">
        <f>E11+E23+E31+E40+E48+E56+E65</f>
        <v>2228.445918</v>
      </c>
      <c r="F10" s="144">
        <f>F11+F23+F31+F40+F48+F56+F65</f>
        <v>1903.988278</v>
      </c>
      <c r="G10" s="144">
        <f>G11+G23+G31+G40+G48+G56+G65</f>
        <v>686.946184</v>
      </c>
      <c r="H10" s="144">
        <f>H11+H23+H31+H40+H48+H56+H65</f>
        <v>745.759184</v>
      </c>
      <c r="I10" s="144">
        <f t="shared" ref="I10:N10" si="0">I11+I23+I31+I40+I48+I56+I65</f>
        <v>471.28291</v>
      </c>
      <c r="J10" s="144">
        <f t="shared" si="0"/>
        <v>174.804968</v>
      </c>
      <c r="K10" s="144">
        <f t="shared" si="0"/>
        <v>0.96</v>
      </c>
      <c r="L10" s="144">
        <f t="shared" si="0"/>
        <v>5.7</v>
      </c>
      <c r="M10" s="144">
        <f t="shared" si="0"/>
        <v>5.62</v>
      </c>
      <c r="N10" s="144">
        <f t="shared" si="0"/>
        <v>149.652672</v>
      </c>
      <c r="O10" s="144">
        <f>O11+O20+O28+O36+O43+O50+O58</f>
        <v>0</v>
      </c>
      <c r="P10" s="144">
        <f>P11+P20+P28+P36+P43+P50+P58</f>
        <v>0</v>
      </c>
      <c r="Q10" s="144">
        <f>Q11+Q23+Q31+Q40+Q48+Q56+Q65</f>
        <v>2228.445918</v>
      </c>
      <c r="R10" s="144">
        <f t="shared" ref="R10:T10" si="1">R11+R23+R31+R40+R48+R56+R65</f>
        <v>1903.988278</v>
      </c>
      <c r="S10" s="144">
        <f t="shared" si="1"/>
        <v>686.946184</v>
      </c>
      <c r="T10" s="144">
        <f t="shared" si="1"/>
        <v>745.759184</v>
      </c>
      <c r="U10" s="144">
        <f>U11+U20+U28+U36+U43+U50+U58</f>
        <v>136.912396</v>
      </c>
      <c r="V10" s="144">
        <f>V11+V23+V31+V40+V48+V56+V65</f>
        <v>174.804968</v>
      </c>
      <c r="W10" s="144">
        <f>W11+W20+W28+W36+W43+W50+W58</f>
        <v>0.48</v>
      </c>
      <c r="X10" s="144">
        <f>X11+X20+X28+X36+X43+X50+X58</f>
        <v>2.85</v>
      </c>
      <c r="Y10" s="144">
        <f>Y11+Y20+Y28+Y36+Y43+Y50+Y58</f>
        <v>2.81</v>
      </c>
      <c r="Z10" s="144">
        <f>Z11+Z23+Z31+Z40+Z48+Z56+Z65</f>
        <v>149.652672</v>
      </c>
      <c r="AA10" s="144">
        <f>AA11+AA23+AA31+AA40+AA48+AA56+AA65</f>
        <v>3100</v>
      </c>
      <c r="AB10" s="144">
        <f>AB11+AB20+AB28+AB36+AB43+AB50+AB58</f>
        <v>0</v>
      </c>
    </row>
    <row r="11" customFormat="1" ht="19" customHeight="1" spans="1:28">
      <c r="A11" s="145"/>
      <c r="B11" s="145"/>
      <c r="C11" s="145"/>
      <c r="D11" s="146" t="s">
        <v>143</v>
      </c>
      <c r="E11" s="144">
        <f>SUM(E12:E22)</f>
        <v>564.691492</v>
      </c>
      <c r="F11" s="144">
        <f t="shared" ref="F11:N11" si="2">SUM(F12:F22)</f>
        <v>449.389264</v>
      </c>
      <c r="G11" s="144">
        <f t="shared" si="2"/>
        <v>334.637508</v>
      </c>
      <c r="H11" s="144">
        <f t="shared" si="2"/>
        <v>0</v>
      </c>
      <c r="I11" s="144">
        <f t="shared" si="2"/>
        <v>114.751756</v>
      </c>
      <c r="J11" s="144">
        <f t="shared" si="2"/>
        <v>44.248945</v>
      </c>
      <c r="K11" s="144">
        <f t="shared" si="2"/>
        <v>0.48</v>
      </c>
      <c r="L11" s="144">
        <f t="shared" si="2"/>
        <v>2.85</v>
      </c>
      <c r="M11" s="144">
        <f t="shared" si="2"/>
        <v>2.81</v>
      </c>
      <c r="N11" s="144">
        <f t="shared" si="2"/>
        <v>71.053283</v>
      </c>
      <c r="O11" s="144"/>
      <c r="P11" s="144"/>
      <c r="Q11" s="144">
        <v>564.691492</v>
      </c>
      <c r="R11" s="144">
        <v>449.389264</v>
      </c>
      <c r="S11" s="144">
        <v>334.637508</v>
      </c>
      <c r="T11" s="144">
        <v>0</v>
      </c>
      <c r="U11" s="144">
        <v>114.751756</v>
      </c>
      <c r="V11" s="144">
        <v>44.248945</v>
      </c>
      <c r="W11" s="144">
        <v>0.48</v>
      </c>
      <c r="X11" s="144">
        <v>2.85</v>
      </c>
      <c r="Y11" s="144">
        <v>2.81</v>
      </c>
      <c r="Z11" s="144">
        <v>71.053283</v>
      </c>
      <c r="AA11" s="144">
        <v>2873</v>
      </c>
      <c r="AB11" s="144"/>
    </row>
    <row r="12" customFormat="1" ht="19" customHeight="1" spans="1:28">
      <c r="A12" s="147" t="s">
        <v>144</v>
      </c>
      <c r="B12" s="147" t="s">
        <v>145</v>
      </c>
      <c r="C12" s="147" t="s">
        <v>146</v>
      </c>
      <c r="D12" s="148" t="s">
        <v>147</v>
      </c>
      <c r="E12" s="144">
        <f t="shared" ref="E12:E43" si="3">F12+J12+N12</f>
        <v>49.190785</v>
      </c>
      <c r="F12" s="144">
        <f t="shared" ref="F12:F43" si="4">G12+H12+I12</f>
        <v>0</v>
      </c>
      <c r="G12" s="144">
        <v>0</v>
      </c>
      <c r="H12" s="144"/>
      <c r="I12" s="144"/>
      <c r="J12" s="144">
        <v>2.740825</v>
      </c>
      <c r="K12" s="144"/>
      <c r="L12" s="144"/>
      <c r="M12" s="144"/>
      <c r="N12" s="144">
        <v>46.44996</v>
      </c>
      <c r="O12" s="144"/>
      <c r="P12" s="144"/>
      <c r="Q12" s="144">
        <v>49.190785</v>
      </c>
      <c r="R12" s="144">
        <v>0</v>
      </c>
      <c r="S12" s="144">
        <v>0</v>
      </c>
      <c r="T12" s="144"/>
      <c r="U12" s="144"/>
      <c r="V12" s="144">
        <v>2.740825</v>
      </c>
      <c r="W12" s="144"/>
      <c r="X12" s="144"/>
      <c r="Y12" s="144"/>
      <c r="Z12" s="144">
        <v>46.44996</v>
      </c>
      <c r="AA12" s="144">
        <v>0</v>
      </c>
      <c r="AB12" s="144"/>
    </row>
    <row r="13" customFormat="1" ht="19" customHeight="1" spans="1:28">
      <c r="A13" s="147" t="s">
        <v>144</v>
      </c>
      <c r="B13" s="147" t="s">
        <v>145</v>
      </c>
      <c r="C13" s="147" t="s">
        <v>145</v>
      </c>
      <c r="D13" s="148" t="s">
        <v>148</v>
      </c>
      <c r="E13" s="144">
        <f t="shared" si="3"/>
        <v>54.1287</v>
      </c>
      <c r="F13" s="144">
        <f t="shared" si="4"/>
        <v>54.1287</v>
      </c>
      <c r="G13" s="144"/>
      <c r="H13" s="144"/>
      <c r="I13" s="144">
        <v>54.1287</v>
      </c>
      <c r="J13" s="144">
        <v>0</v>
      </c>
      <c r="K13" s="144"/>
      <c r="L13" s="144"/>
      <c r="M13" s="144"/>
      <c r="N13" s="144">
        <v>0</v>
      </c>
      <c r="O13" s="144"/>
      <c r="P13" s="144"/>
      <c r="Q13" s="144">
        <v>54.1287</v>
      </c>
      <c r="R13" s="144">
        <v>54.1287</v>
      </c>
      <c r="S13" s="144"/>
      <c r="T13" s="144"/>
      <c r="U13" s="144">
        <v>54.1287</v>
      </c>
      <c r="V13" s="144">
        <v>0</v>
      </c>
      <c r="W13" s="144"/>
      <c r="X13" s="144"/>
      <c r="Y13" s="144"/>
      <c r="Z13" s="144">
        <v>0</v>
      </c>
      <c r="AA13" s="144">
        <v>0</v>
      </c>
      <c r="AB13" s="144"/>
    </row>
    <row r="14" customFormat="1" ht="19" customHeight="1" spans="1:28">
      <c r="A14" s="147" t="s">
        <v>149</v>
      </c>
      <c r="B14" s="147" t="s">
        <v>125</v>
      </c>
      <c r="C14" s="147" t="s">
        <v>146</v>
      </c>
      <c r="D14" s="148" t="s">
        <v>150</v>
      </c>
      <c r="E14" s="144">
        <f t="shared" si="3"/>
        <v>36.0664</v>
      </c>
      <c r="F14" s="144">
        <f t="shared" si="4"/>
        <v>26.0664</v>
      </c>
      <c r="G14" s="144"/>
      <c r="H14" s="144"/>
      <c r="I14" s="144">
        <v>26.0664</v>
      </c>
      <c r="J14" s="144">
        <v>0</v>
      </c>
      <c r="K14" s="144"/>
      <c r="L14" s="144"/>
      <c r="M14" s="144"/>
      <c r="N14" s="144">
        <v>10</v>
      </c>
      <c r="O14" s="144"/>
      <c r="P14" s="144"/>
      <c r="Q14" s="144">
        <v>36.0664</v>
      </c>
      <c r="R14" s="144">
        <v>26.0664</v>
      </c>
      <c r="S14" s="144"/>
      <c r="T14" s="144"/>
      <c r="U14" s="144">
        <v>26.0664</v>
      </c>
      <c r="V14" s="144">
        <v>0</v>
      </c>
      <c r="W14" s="144"/>
      <c r="X14" s="144"/>
      <c r="Y14" s="144"/>
      <c r="Z14" s="144">
        <v>10</v>
      </c>
      <c r="AA14" s="144">
        <v>0</v>
      </c>
      <c r="AB14" s="144"/>
    </row>
    <row r="15" customFormat="1" ht="19" customHeight="1" spans="1:28">
      <c r="A15" s="147" t="s">
        <v>149</v>
      </c>
      <c r="B15" s="147" t="s">
        <v>125</v>
      </c>
      <c r="C15" s="147" t="s">
        <v>151</v>
      </c>
      <c r="D15" s="148" t="s">
        <v>152</v>
      </c>
      <c r="E15" s="144">
        <f t="shared" si="3"/>
        <v>14.603323</v>
      </c>
      <c r="F15" s="144">
        <f t="shared" si="4"/>
        <v>0</v>
      </c>
      <c r="G15" s="144"/>
      <c r="H15" s="144"/>
      <c r="I15" s="144">
        <v>0</v>
      </c>
      <c r="J15" s="144">
        <v>0</v>
      </c>
      <c r="K15" s="144"/>
      <c r="L15" s="144"/>
      <c r="M15" s="144"/>
      <c r="N15" s="144">
        <v>14.603323</v>
      </c>
      <c r="O15" s="144"/>
      <c r="P15" s="144"/>
      <c r="Q15" s="144">
        <v>14.603323</v>
      </c>
      <c r="R15" s="144">
        <v>0</v>
      </c>
      <c r="S15" s="144"/>
      <c r="T15" s="144"/>
      <c r="U15" s="144">
        <v>0</v>
      </c>
      <c r="V15" s="144">
        <v>0</v>
      </c>
      <c r="W15" s="144"/>
      <c r="X15" s="144"/>
      <c r="Y15" s="144"/>
      <c r="Z15" s="144">
        <v>14.603323</v>
      </c>
      <c r="AA15" s="144">
        <v>0</v>
      </c>
      <c r="AB15" s="144"/>
    </row>
    <row r="16" customFormat="1" ht="19" customHeight="1" spans="1:28">
      <c r="A16" s="147" t="s">
        <v>149</v>
      </c>
      <c r="B16" s="147" t="s">
        <v>125</v>
      </c>
      <c r="C16" s="147" t="s">
        <v>153</v>
      </c>
      <c r="D16" s="148" t="s">
        <v>154</v>
      </c>
      <c r="E16" s="144">
        <f t="shared" si="3"/>
        <v>3.276976</v>
      </c>
      <c r="F16" s="144">
        <f t="shared" si="4"/>
        <v>3.276976</v>
      </c>
      <c r="G16" s="144"/>
      <c r="H16" s="144"/>
      <c r="I16" s="144">
        <v>3.276976</v>
      </c>
      <c r="J16" s="144">
        <v>0</v>
      </c>
      <c r="K16" s="144"/>
      <c r="L16" s="144"/>
      <c r="M16" s="144"/>
      <c r="N16" s="144">
        <v>0</v>
      </c>
      <c r="O16" s="144"/>
      <c r="P16" s="144"/>
      <c r="Q16" s="144">
        <v>3.276976</v>
      </c>
      <c r="R16" s="144">
        <v>3.276976</v>
      </c>
      <c r="S16" s="144"/>
      <c r="T16" s="144"/>
      <c r="U16" s="144">
        <v>3.276976</v>
      </c>
      <c r="V16" s="144">
        <v>0</v>
      </c>
      <c r="W16" s="144"/>
      <c r="X16" s="144"/>
      <c r="Y16" s="144"/>
      <c r="Z16" s="144">
        <v>0</v>
      </c>
      <c r="AA16" s="144">
        <v>0</v>
      </c>
      <c r="AB16" s="144"/>
    </row>
    <row r="17" customFormat="1" ht="19" customHeight="1" spans="1:28">
      <c r="A17" s="147" t="s">
        <v>155</v>
      </c>
      <c r="B17" s="147" t="s">
        <v>146</v>
      </c>
      <c r="C17" s="147" t="s">
        <v>146</v>
      </c>
      <c r="D17" s="148" t="s">
        <v>156</v>
      </c>
      <c r="E17" s="144">
        <f t="shared" si="3"/>
        <v>376.145628</v>
      </c>
      <c r="F17" s="144">
        <f t="shared" si="4"/>
        <v>334.637508</v>
      </c>
      <c r="G17" s="144">
        <v>334.637508</v>
      </c>
      <c r="H17" s="144"/>
      <c r="I17" s="144"/>
      <c r="J17" s="144">
        <v>41.50812</v>
      </c>
      <c r="K17" s="144">
        <v>0.48</v>
      </c>
      <c r="L17" s="144">
        <v>2.85</v>
      </c>
      <c r="M17" s="144">
        <v>2.81</v>
      </c>
      <c r="N17" s="144">
        <v>0</v>
      </c>
      <c r="O17" s="144"/>
      <c r="P17" s="144"/>
      <c r="Q17" s="144">
        <v>376.145628</v>
      </c>
      <c r="R17" s="144">
        <v>334.637508</v>
      </c>
      <c r="S17" s="144">
        <v>334.637508</v>
      </c>
      <c r="T17" s="144"/>
      <c r="U17" s="144"/>
      <c r="V17" s="144">
        <v>41.50812</v>
      </c>
      <c r="W17" s="144">
        <v>0.48</v>
      </c>
      <c r="X17" s="144">
        <v>2.85</v>
      </c>
      <c r="Y17" s="144">
        <v>2.81</v>
      </c>
      <c r="Z17" s="144">
        <v>0</v>
      </c>
      <c r="AA17" s="144">
        <v>0</v>
      </c>
      <c r="AB17" s="144"/>
    </row>
    <row r="18" customFormat="1" ht="19" customHeight="1" spans="1:28">
      <c r="A18" s="147" t="s">
        <v>155</v>
      </c>
      <c r="B18" s="147" t="s">
        <v>146</v>
      </c>
      <c r="C18" s="147" t="s">
        <v>153</v>
      </c>
      <c r="D18" s="148" t="s">
        <v>157</v>
      </c>
      <c r="E18" s="144">
        <f t="shared" si="3"/>
        <v>0</v>
      </c>
      <c r="F18" s="144">
        <f t="shared" si="4"/>
        <v>0</v>
      </c>
      <c r="G18" s="144">
        <v>0</v>
      </c>
      <c r="H18" s="144"/>
      <c r="I18" s="144"/>
      <c r="J18" s="144">
        <v>0</v>
      </c>
      <c r="K18" s="144"/>
      <c r="L18" s="144"/>
      <c r="M18" s="144"/>
      <c r="N18" s="144">
        <v>0</v>
      </c>
      <c r="O18" s="144"/>
      <c r="P18" s="144"/>
      <c r="Q18" s="144">
        <v>0</v>
      </c>
      <c r="R18" s="144">
        <v>0</v>
      </c>
      <c r="S18" s="144">
        <v>0</v>
      </c>
      <c r="T18" s="144"/>
      <c r="U18" s="144"/>
      <c r="V18" s="144">
        <v>0</v>
      </c>
      <c r="W18" s="144"/>
      <c r="X18" s="144"/>
      <c r="Y18" s="144"/>
      <c r="Z18" s="144">
        <v>0</v>
      </c>
      <c r="AA18" s="144">
        <v>1163</v>
      </c>
      <c r="AB18" s="144"/>
    </row>
    <row r="19" customFormat="1" ht="19" customHeight="1" spans="1:28">
      <c r="A19" s="147" t="s">
        <v>155</v>
      </c>
      <c r="B19" s="147" t="s">
        <v>151</v>
      </c>
      <c r="C19" s="147" t="s">
        <v>153</v>
      </c>
      <c r="D19" s="148" t="s">
        <v>158</v>
      </c>
      <c r="E19" s="144">
        <f t="shared" si="3"/>
        <v>0</v>
      </c>
      <c r="F19" s="144">
        <f t="shared" si="4"/>
        <v>0</v>
      </c>
      <c r="G19" s="144">
        <v>0</v>
      </c>
      <c r="H19" s="144"/>
      <c r="I19" s="144"/>
      <c r="J19" s="144">
        <v>0</v>
      </c>
      <c r="K19" s="144"/>
      <c r="L19" s="144"/>
      <c r="M19" s="144"/>
      <c r="N19" s="144">
        <v>0</v>
      </c>
      <c r="O19" s="144"/>
      <c r="P19" s="144"/>
      <c r="Q19" s="144">
        <v>0</v>
      </c>
      <c r="R19" s="144">
        <v>0</v>
      </c>
      <c r="S19" s="144">
        <v>0</v>
      </c>
      <c r="T19" s="144"/>
      <c r="U19" s="144"/>
      <c r="V19" s="144">
        <v>0</v>
      </c>
      <c r="W19" s="144"/>
      <c r="X19" s="144"/>
      <c r="Y19" s="144"/>
      <c r="Z19" s="144">
        <v>0</v>
      </c>
      <c r="AA19" s="144">
        <v>760</v>
      </c>
      <c r="AB19" s="144"/>
    </row>
    <row r="20" customFormat="1" ht="19" customHeight="1" spans="1:28">
      <c r="A20" s="147" t="s">
        <v>155</v>
      </c>
      <c r="B20" s="147" t="s">
        <v>159</v>
      </c>
      <c r="C20" s="147" t="s">
        <v>160</v>
      </c>
      <c r="D20" s="148" t="s">
        <v>161</v>
      </c>
      <c r="E20" s="144">
        <f t="shared" si="3"/>
        <v>0</v>
      </c>
      <c r="F20" s="144">
        <f t="shared" si="4"/>
        <v>0</v>
      </c>
      <c r="G20" s="144">
        <v>0</v>
      </c>
      <c r="H20" s="144"/>
      <c r="I20" s="144"/>
      <c r="J20" s="144">
        <v>0</v>
      </c>
      <c r="K20" s="144"/>
      <c r="L20" s="144"/>
      <c r="M20" s="144"/>
      <c r="N20" s="144">
        <v>0</v>
      </c>
      <c r="O20" s="144"/>
      <c r="P20" s="144"/>
      <c r="Q20" s="144">
        <v>0</v>
      </c>
      <c r="R20" s="144">
        <v>0</v>
      </c>
      <c r="S20" s="144">
        <v>0</v>
      </c>
      <c r="T20" s="144"/>
      <c r="U20" s="144"/>
      <c r="V20" s="144">
        <v>0</v>
      </c>
      <c r="W20" s="144"/>
      <c r="X20" s="144"/>
      <c r="Y20" s="144"/>
      <c r="Z20" s="144">
        <v>0</v>
      </c>
      <c r="AA20" s="144">
        <v>800</v>
      </c>
      <c r="AB20" s="144"/>
    </row>
    <row r="21" customFormat="1" ht="19" customHeight="1" spans="1:28">
      <c r="A21" s="147" t="s">
        <v>155</v>
      </c>
      <c r="B21" s="147" t="s">
        <v>159</v>
      </c>
      <c r="C21" s="147" t="s">
        <v>159</v>
      </c>
      <c r="D21" s="148" t="s">
        <v>162</v>
      </c>
      <c r="E21" s="144">
        <f t="shared" si="3"/>
        <v>0</v>
      </c>
      <c r="F21" s="144">
        <f t="shared" si="4"/>
        <v>0</v>
      </c>
      <c r="G21" s="144">
        <v>0</v>
      </c>
      <c r="H21" s="144"/>
      <c r="I21" s="144"/>
      <c r="J21" s="144">
        <v>0</v>
      </c>
      <c r="K21" s="144"/>
      <c r="L21" s="144"/>
      <c r="M21" s="144"/>
      <c r="N21" s="144">
        <v>0</v>
      </c>
      <c r="O21" s="144"/>
      <c r="P21" s="144"/>
      <c r="Q21" s="144">
        <v>0</v>
      </c>
      <c r="R21" s="144">
        <v>0</v>
      </c>
      <c r="S21" s="144">
        <v>0</v>
      </c>
      <c r="T21" s="144"/>
      <c r="U21" s="144"/>
      <c r="V21" s="144">
        <v>0</v>
      </c>
      <c r="W21" s="144"/>
      <c r="X21" s="144"/>
      <c r="Y21" s="144"/>
      <c r="Z21" s="144">
        <v>0</v>
      </c>
      <c r="AA21" s="144">
        <v>150</v>
      </c>
      <c r="AB21" s="144"/>
    </row>
    <row r="22" customFormat="1" ht="19" customHeight="1" spans="1:28">
      <c r="A22" s="147" t="s">
        <v>163</v>
      </c>
      <c r="B22" s="147" t="s">
        <v>160</v>
      </c>
      <c r="C22" s="147" t="s">
        <v>146</v>
      </c>
      <c r="D22" s="148" t="s">
        <v>164</v>
      </c>
      <c r="E22" s="144">
        <f t="shared" si="3"/>
        <v>31.27968</v>
      </c>
      <c r="F22" s="144">
        <f t="shared" si="4"/>
        <v>31.27968</v>
      </c>
      <c r="G22" s="144">
        <v>0</v>
      </c>
      <c r="H22" s="144"/>
      <c r="I22" s="144">
        <v>31.27968</v>
      </c>
      <c r="J22" s="144">
        <v>0</v>
      </c>
      <c r="K22" s="144"/>
      <c r="L22" s="144"/>
      <c r="M22" s="144"/>
      <c r="N22" s="144"/>
      <c r="O22" s="144"/>
      <c r="P22" s="144"/>
      <c r="Q22" s="144">
        <v>31.27968</v>
      </c>
      <c r="R22" s="144">
        <v>31.27968</v>
      </c>
      <c r="S22" s="144">
        <v>0</v>
      </c>
      <c r="T22" s="144"/>
      <c r="U22" s="144">
        <v>31.27968</v>
      </c>
      <c r="V22" s="144">
        <v>0</v>
      </c>
      <c r="W22" s="144"/>
      <c r="X22" s="144"/>
      <c r="Y22" s="144"/>
      <c r="Z22" s="144"/>
      <c r="AA22" s="144">
        <v>0</v>
      </c>
      <c r="AB22" s="144"/>
    </row>
    <row r="23" customFormat="1" ht="19" customHeight="1" spans="1:28">
      <c r="A23" s="149"/>
      <c r="B23" s="149"/>
      <c r="C23" s="149"/>
      <c r="D23" s="148" t="s">
        <v>165</v>
      </c>
      <c r="E23" s="144">
        <f>SUM(E24:E30)</f>
        <v>780.449376</v>
      </c>
      <c r="F23" s="144">
        <f t="shared" ref="F23:N23" si="5">SUM(F24:F30)</f>
        <v>670.23647</v>
      </c>
      <c r="G23" s="144">
        <f t="shared" si="5"/>
        <v>0</v>
      </c>
      <c r="H23" s="144">
        <f t="shared" si="5"/>
        <v>498.698288</v>
      </c>
      <c r="I23" s="144">
        <f t="shared" si="5"/>
        <v>171.538182</v>
      </c>
      <c r="J23" s="144">
        <f t="shared" si="5"/>
        <v>60.580306</v>
      </c>
      <c r="K23" s="144">
        <f t="shared" si="5"/>
        <v>0.48</v>
      </c>
      <c r="L23" s="144">
        <f t="shared" si="5"/>
        <v>2.85</v>
      </c>
      <c r="M23" s="144">
        <f t="shared" si="5"/>
        <v>0</v>
      </c>
      <c r="N23" s="144">
        <f t="shared" si="5"/>
        <v>49.6326</v>
      </c>
      <c r="O23" s="144"/>
      <c r="P23" s="144"/>
      <c r="Q23" s="144">
        <v>780.449376</v>
      </c>
      <c r="R23" s="144">
        <v>670.23647</v>
      </c>
      <c r="S23" s="144">
        <v>0</v>
      </c>
      <c r="T23" s="144">
        <v>498.698288</v>
      </c>
      <c r="U23" s="144">
        <v>171.538182</v>
      </c>
      <c r="V23" s="144">
        <v>60.580306</v>
      </c>
      <c r="W23" s="144">
        <v>0.48</v>
      </c>
      <c r="X23" s="144">
        <v>2.85</v>
      </c>
      <c r="Y23" s="144">
        <v>0</v>
      </c>
      <c r="Z23" s="144">
        <v>49.6326</v>
      </c>
      <c r="AA23" s="144">
        <v>0</v>
      </c>
      <c r="AB23" s="144"/>
    </row>
    <row r="24" customFormat="1" ht="19" customHeight="1" spans="1:28">
      <c r="A24" s="147" t="s">
        <v>144</v>
      </c>
      <c r="B24" s="147" t="s">
        <v>145</v>
      </c>
      <c r="C24" s="147" t="s">
        <v>160</v>
      </c>
      <c r="D24" s="148" t="s">
        <v>166</v>
      </c>
      <c r="E24" s="144">
        <f t="shared" si="3"/>
        <v>52.707114</v>
      </c>
      <c r="F24" s="144">
        <f t="shared" si="4"/>
        <v>0</v>
      </c>
      <c r="G24" s="144">
        <v>0</v>
      </c>
      <c r="H24" s="144"/>
      <c r="I24" s="144"/>
      <c r="J24" s="144">
        <v>3.074514</v>
      </c>
      <c r="K24" s="144"/>
      <c r="L24" s="144"/>
      <c r="M24" s="144"/>
      <c r="N24" s="144">
        <v>49.6326</v>
      </c>
      <c r="O24" s="144"/>
      <c r="P24" s="144"/>
      <c r="Q24" s="144">
        <v>52.707114</v>
      </c>
      <c r="R24" s="144">
        <v>0</v>
      </c>
      <c r="S24" s="144">
        <v>0</v>
      </c>
      <c r="T24" s="144"/>
      <c r="U24" s="144"/>
      <c r="V24" s="144">
        <v>3.074514</v>
      </c>
      <c r="W24" s="144"/>
      <c r="X24" s="144"/>
      <c r="Y24" s="144"/>
      <c r="Z24" s="144">
        <v>49.6326</v>
      </c>
      <c r="AA24" s="144">
        <v>0</v>
      </c>
      <c r="AB24" s="144"/>
    </row>
    <row r="25" customFormat="1" ht="19" customHeight="1" spans="1:28">
      <c r="A25" s="147" t="s">
        <v>144</v>
      </c>
      <c r="B25" s="147" t="s">
        <v>145</v>
      </c>
      <c r="C25" s="147" t="s">
        <v>145</v>
      </c>
      <c r="D25" s="148" t="s">
        <v>148</v>
      </c>
      <c r="E25" s="144">
        <f t="shared" si="3"/>
        <v>79.89964</v>
      </c>
      <c r="F25" s="144">
        <f t="shared" si="4"/>
        <v>79.89964</v>
      </c>
      <c r="G25" s="144"/>
      <c r="H25" s="144"/>
      <c r="I25" s="144">
        <v>79.89964</v>
      </c>
      <c r="J25" s="144">
        <v>0</v>
      </c>
      <c r="K25" s="144"/>
      <c r="L25" s="144"/>
      <c r="M25" s="144"/>
      <c r="N25" s="144">
        <v>0</v>
      </c>
      <c r="O25" s="144"/>
      <c r="P25" s="144"/>
      <c r="Q25" s="144">
        <v>79.89964</v>
      </c>
      <c r="R25" s="144">
        <v>79.89964</v>
      </c>
      <c r="S25" s="144"/>
      <c r="T25" s="144"/>
      <c r="U25" s="144">
        <v>79.89964</v>
      </c>
      <c r="V25" s="144">
        <v>0</v>
      </c>
      <c r="W25" s="144"/>
      <c r="X25" s="144"/>
      <c r="Y25" s="144"/>
      <c r="Z25" s="144">
        <v>0</v>
      </c>
      <c r="AA25" s="144">
        <v>0</v>
      </c>
      <c r="AB25" s="144"/>
    </row>
    <row r="26" customFormat="1" ht="19" customHeight="1" spans="1:28">
      <c r="A26" s="147" t="s">
        <v>144</v>
      </c>
      <c r="B26" s="147" t="s">
        <v>153</v>
      </c>
      <c r="C26" s="147" t="s">
        <v>146</v>
      </c>
      <c r="D26" s="148" t="s">
        <v>167</v>
      </c>
      <c r="E26" s="144">
        <f t="shared" si="3"/>
        <v>3.778764</v>
      </c>
      <c r="F26" s="144">
        <f t="shared" si="4"/>
        <v>3.778764</v>
      </c>
      <c r="G26" s="144"/>
      <c r="H26" s="144"/>
      <c r="I26" s="144">
        <v>3.778764</v>
      </c>
      <c r="J26" s="144">
        <v>0</v>
      </c>
      <c r="K26" s="144"/>
      <c r="L26" s="144"/>
      <c r="M26" s="144"/>
      <c r="N26" s="144">
        <v>0</v>
      </c>
      <c r="O26" s="144"/>
      <c r="P26" s="144"/>
      <c r="Q26" s="144">
        <v>3.778764</v>
      </c>
      <c r="R26" s="144">
        <v>3.778764</v>
      </c>
      <c r="S26" s="144"/>
      <c r="T26" s="144"/>
      <c r="U26" s="144">
        <v>3.778764</v>
      </c>
      <c r="V26" s="144">
        <v>0</v>
      </c>
      <c r="W26" s="144"/>
      <c r="X26" s="144"/>
      <c r="Y26" s="144"/>
      <c r="Z26" s="144">
        <v>0</v>
      </c>
      <c r="AA26" s="144">
        <v>0</v>
      </c>
      <c r="AB26" s="144"/>
    </row>
    <row r="27" customFormat="1" ht="19" customHeight="1" spans="1:28">
      <c r="A27" s="147" t="s">
        <v>149</v>
      </c>
      <c r="B27" s="147" t="s">
        <v>125</v>
      </c>
      <c r="C27" s="147" t="s">
        <v>160</v>
      </c>
      <c r="D27" s="148" t="s">
        <v>168</v>
      </c>
      <c r="E27" s="144">
        <f t="shared" si="3"/>
        <v>38.45124</v>
      </c>
      <c r="F27" s="144">
        <f t="shared" si="4"/>
        <v>38.45124</v>
      </c>
      <c r="G27" s="144"/>
      <c r="H27" s="144"/>
      <c r="I27" s="144">
        <v>38.45124</v>
      </c>
      <c r="J27" s="144">
        <v>0</v>
      </c>
      <c r="K27" s="144"/>
      <c r="L27" s="144"/>
      <c r="M27" s="144"/>
      <c r="N27" s="144">
        <v>0</v>
      </c>
      <c r="O27" s="144"/>
      <c r="P27" s="144"/>
      <c r="Q27" s="144">
        <v>38.45124</v>
      </c>
      <c r="R27" s="144">
        <v>38.45124</v>
      </c>
      <c r="S27" s="144"/>
      <c r="T27" s="144"/>
      <c r="U27" s="144">
        <v>38.45124</v>
      </c>
      <c r="V27" s="144">
        <v>0</v>
      </c>
      <c r="W27" s="144"/>
      <c r="X27" s="144"/>
      <c r="Y27" s="144"/>
      <c r="Z27" s="144">
        <v>0</v>
      </c>
      <c r="AA27" s="144">
        <v>0</v>
      </c>
      <c r="AB27" s="144"/>
    </row>
    <row r="28" customFormat="1" ht="19" customHeight="1" spans="1:28">
      <c r="A28" s="147" t="s">
        <v>149</v>
      </c>
      <c r="B28" s="147" t="s">
        <v>125</v>
      </c>
      <c r="C28" s="147" t="s">
        <v>153</v>
      </c>
      <c r="D28" s="148" t="s">
        <v>154</v>
      </c>
      <c r="E28" s="144">
        <f t="shared" si="3"/>
        <v>3.26705</v>
      </c>
      <c r="F28" s="144">
        <f t="shared" si="4"/>
        <v>3.26705</v>
      </c>
      <c r="G28" s="144"/>
      <c r="H28" s="144"/>
      <c r="I28" s="144">
        <v>3.26705</v>
      </c>
      <c r="J28" s="144">
        <v>0</v>
      </c>
      <c r="K28" s="144"/>
      <c r="L28" s="144"/>
      <c r="M28" s="144"/>
      <c r="N28" s="144">
        <v>0</v>
      </c>
      <c r="O28" s="144"/>
      <c r="P28" s="144"/>
      <c r="Q28" s="144">
        <v>3.26705</v>
      </c>
      <c r="R28" s="144">
        <v>3.26705</v>
      </c>
      <c r="S28" s="144"/>
      <c r="T28" s="144"/>
      <c r="U28" s="144">
        <v>3.26705</v>
      </c>
      <c r="V28" s="144">
        <v>0</v>
      </c>
      <c r="W28" s="144"/>
      <c r="X28" s="144"/>
      <c r="Y28" s="144"/>
      <c r="Z28" s="144">
        <v>0</v>
      </c>
      <c r="AA28" s="144">
        <v>0</v>
      </c>
      <c r="AB28" s="144"/>
    </row>
    <row r="29" customFormat="1" ht="19" customHeight="1" spans="1:28">
      <c r="A29" s="150" t="s">
        <v>155</v>
      </c>
      <c r="B29" s="150" t="s">
        <v>125</v>
      </c>
      <c r="C29" s="150" t="s">
        <v>146</v>
      </c>
      <c r="D29" s="148" t="s">
        <v>169</v>
      </c>
      <c r="E29" s="144">
        <f t="shared" si="3"/>
        <v>556.20408</v>
      </c>
      <c r="F29" s="144">
        <f t="shared" si="4"/>
        <v>498.698288</v>
      </c>
      <c r="G29" s="144"/>
      <c r="H29" s="144">
        <v>498.698288</v>
      </c>
      <c r="I29" s="144"/>
      <c r="J29" s="144">
        <v>57.505792</v>
      </c>
      <c r="K29" s="144">
        <v>0.48</v>
      </c>
      <c r="L29" s="144">
        <v>2.85</v>
      </c>
      <c r="M29" s="144"/>
      <c r="N29" s="144">
        <v>0</v>
      </c>
      <c r="O29" s="144"/>
      <c r="P29" s="144"/>
      <c r="Q29" s="144">
        <v>556.20408</v>
      </c>
      <c r="R29" s="144">
        <v>498.698288</v>
      </c>
      <c r="S29" s="144"/>
      <c r="T29" s="144">
        <v>498.698288</v>
      </c>
      <c r="U29" s="144"/>
      <c r="V29" s="144">
        <v>57.505792</v>
      </c>
      <c r="W29" s="144">
        <v>0.48</v>
      </c>
      <c r="X29" s="144">
        <v>2.85</v>
      </c>
      <c r="Y29" s="144"/>
      <c r="Z29" s="144">
        <v>0</v>
      </c>
      <c r="AA29" s="144">
        <v>0</v>
      </c>
      <c r="AB29" s="144"/>
    </row>
    <row r="30" customFormat="1" ht="19" customHeight="1" spans="1:28">
      <c r="A30" s="147" t="s">
        <v>163</v>
      </c>
      <c r="B30" s="147" t="s">
        <v>160</v>
      </c>
      <c r="C30" s="147" t="s">
        <v>146</v>
      </c>
      <c r="D30" s="148" t="s">
        <v>164</v>
      </c>
      <c r="E30" s="144">
        <f t="shared" si="3"/>
        <v>46.141488</v>
      </c>
      <c r="F30" s="144">
        <f t="shared" si="4"/>
        <v>46.141488</v>
      </c>
      <c r="G30" s="144">
        <v>0</v>
      </c>
      <c r="H30" s="144"/>
      <c r="I30" s="144">
        <v>46.141488</v>
      </c>
      <c r="J30" s="144">
        <v>0</v>
      </c>
      <c r="K30" s="144"/>
      <c r="L30" s="144"/>
      <c r="M30" s="144"/>
      <c r="N30" s="144"/>
      <c r="O30" s="144"/>
      <c r="P30" s="144"/>
      <c r="Q30" s="144">
        <v>46.141488</v>
      </c>
      <c r="R30" s="144">
        <v>46.141488</v>
      </c>
      <c r="S30" s="144">
        <v>0</v>
      </c>
      <c r="T30" s="144"/>
      <c r="U30" s="144">
        <v>46.141488</v>
      </c>
      <c r="V30" s="144">
        <v>0</v>
      </c>
      <c r="W30" s="144"/>
      <c r="X30" s="144"/>
      <c r="Y30" s="144"/>
      <c r="Z30" s="144"/>
      <c r="AA30" s="144">
        <v>0</v>
      </c>
      <c r="AB30" s="144"/>
    </row>
    <row r="31" customFormat="1" ht="19" customHeight="1" spans="1:28">
      <c r="A31" s="149"/>
      <c r="B31" s="149"/>
      <c r="C31" s="149"/>
      <c r="D31" s="148" t="s">
        <v>170</v>
      </c>
      <c r="E31" s="144">
        <f>SUM(E32:E39)</f>
        <v>537.205598</v>
      </c>
      <c r="F31" s="144">
        <f t="shared" ref="F31:N31" si="6">SUM(F32:F39)</f>
        <v>467.946634</v>
      </c>
      <c r="G31" s="144">
        <f t="shared" si="6"/>
        <v>352.308676</v>
      </c>
      <c r="H31" s="144">
        <f t="shared" si="6"/>
        <v>0</v>
      </c>
      <c r="I31" s="144">
        <f t="shared" si="6"/>
        <v>115.637958</v>
      </c>
      <c r="J31" s="144">
        <f t="shared" si="6"/>
        <v>42.511215</v>
      </c>
      <c r="K31" s="144">
        <f t="shared" si="6"/>
        <v>0</v>
      </c>
      <c r="L31" s="144">
        <f t="shared" si="6"/>
        <v>0</v>
      </c>
      <c r="M31" s="144">
        <f t="shared" si="6"/>
        <v>2.81</v>
      </c>
      <c r="N31" s="144">
        <f t="shared" si="6"/>
        <v>26.747749</v>
      </c>
      <c r="O31" s="144"/>
      <c r="P31" s="144"/>
      <c r="Q31" s="144">
        <v>537.205598</v>
      </c>
      <c r="R31" s="144">
        <v>467.946634</v>
      </c>
      <c r="S31" s="144">
        <v>352.308676</v>
      </c>
      <c r="T31" s="144">
        <v>0</v>
      </c>
      <c r="U31" s="144">
        <v>115.637958</v>
      </c>
      <c r="V31" s="144">
        <v>42.511215</v>
      </c>
      <c r="W31" s="144">
        <v>0</v>
      </c>
      <c r="X31" s="144">
        <v>0</v>
      </c>
      <c r="Y31" s="144">
        <v>2.81</v>
      </c>
      <c r="Z31" s="144">
        <v>26.747749</v>
      </c>
      <c r="AA31" s="144">
        <v>57</v>
      </c>
      <c r="AB31" s="144"/>
    </row>
    <row r="32" customFormat="1" ht="19" customHeight="1" spans="1:28">
      <c r="A32" s="147" t="s">
        <v>144</v>
      </c>
      <c r="B32" s="147" t="s">
        <v>145</v>
      </c>
      <c r="C32" s="147" t="s">
        <v>160</v>
      </c>
      <c r="D32" s="148" t="s">
        <v>166</v>
      </c>
      <c r="E32" s="144">
        <f t="shared" si="3"/>
        <v>14.230695</v>
      </c>
      <c r="F32" s="144">
        <f t="shared" si="4"/>
        <v>0</v>
      </c>
      <c r="G32" s="144">
        <v>0</v>
      </c>
      <c r="H32" s="144"/>
      <c r="I32" s="144"/>
      <c r="J32" s="144">
        <v>1.089015</v>
      </c>
      <c r="K32" s="144"/>
      <c r="L32" s="144"/>
      <c r="M32" s="144"/>
      <c r="N32" s="144">
        <v>13.14168</v>
      </c>
      <c r="O32" s="144"/>
      <c r="P32" s="144"/>
      <c r="Q32" s="144">
        <v>14.230695</v>
      </c>
      <c r="R32" s="144">
        <v>0</v>
      </c>
      <c r="S32" s="144">
        <v>0</v>
      </c>
      <c r="T32" s="144"/>
      <c r="U32" s="144"/>
      <c r="V32" s="144">
        <v>1.089015</v>
      </c>
      <c r="W32" s="144"/>
      <c r="X32" s="144"/>
      <c r="Y32" s="144"/>
      <c r="Z32" s="144">
        <v>13.14168</v>
      </c>
      <c r="AA32" s="144">
        <v>0</v>
      </c>
      <c r="AB32" s="144"/>
    </row>
    <row r="33" customFormat="1" ht="19" customHeight="1" spans="1:28">
      <c r="A33" s="147" t="s">
        <v>144</v>
      </c>
      <c r="B33" s="147" t="s">
        <v>145</v>
      </c>
      <c r="C33" s="147" t="s">
        <v>145</v>
      </c>
      <c r="D33" s="148" t="s">
        <v>148</v>
      </c>
      <c r="E33" s="144">
        <f t="shared" si="3"/>
        <v>54.42914</v>
      </c>
      <c r="F33" s="144">
        <f t="shared" si="4"/>
        <v>54.42914</v>
      </c>
      <c r="G33" s="144"/>
      <c r="H33" s="144"/>
      <c r="I33" s="144">
        <v>54.42914</v>
      </c>
      <c r="J33" s="144">
        <v>0</v>
      </c>
      <c r="K33" s="144"/>
      <c r="L33" s="144"/>
      <c r="M33" s="144"/>
      <c r="N33" s="144">
        <v>0</v>
      </c>
      <c r="O33" s="144"/>
      <c r="P33" s="144"/>
      <c r="Q33" s="144">
        <v>54.42914</v>
      </c>
      <c r="R33" s="144">
        <v>54.42914</v>
      </c>
      <c r="S33" s="144"/>
      <c r="T33" s="144"/>
      <c r="U33" s="144">
        <v>54.42914</v>
      </c>
      <c r="V33" s="144">
        <v>0</v>
      </c>
      <c r="W33" s="144"/>
      <c r="X33" s="144"/>
      <c r="Y33" s="144"/>
      <c r="Z33" s="144">
        <v>0</v>
      </c>
      <c r="AA33" s="144">
        <v>0</v>
      </c>
      <c r="AB33" s="144"/>
    </row>
    <row r="34" customFormat="1" ht="19" customHeight="1" spans="1:28">
      <c r="A34" s="147" t="s">
        <v>149</v>
      </c>
      <c r="B34" s="147" t="s">
        <v>125</v>
      </c>
      <c r="C34" s="147" t="s">
        <v>146</v>
      </c>
      <c r="D34" s="148" t="s">
        <v>150</v>
      </c>
      <c r="E34" s="144">
        <f t="shared" si="3"/>
        <v>26.29896</v>
      </c>
      <c r="F34" s="144">
        <f t="shared" si="4"/>
        <v>26.29896</v>
      </c>
      <c r="G34" s="144"/>
      <c r="H34" s="144"/>
      <c r="I34" s="144">
        <v>26.29896</v>
      </c>
      <c r="J34" s="144">
        <v>0</v>
      </c>
      <c r="K34" s="144"/>
      <c r="L34" s="144"/>
      <c r="M34" s="144"/>
      <c r="N34" s="144">
        <v>0</v>
      </c>
      <c r="O34" s="144"/>
      <c r="P34" s="144"/>
      <c r="Q34" s="144">
        <v>26.29896</v>
      </c>
      <c r="R34" s="144">
        <v>26.29896</v>
      </c>
      <c r="S34" s="144"/>
      <c r="T34" s="144"/>
      <c r="U34" s="144">
        <v>26.29896</v>
      </c>
      <c r="V34" s="144">
        <v>0</v>
      </c>
      <c r="W34" s="144"/>
      <c r="X34" s="144"/>
      <c r="Y34" s="144"/>
      <c r="Z34" s="144">
        <v>0</v>
      </c>
      <c r="AA34" s="144">
        <v>0</v>
      </c>
      <c r="AB34" s="144"/>
    </row>
    <row r="35" customFormat="1" ht="19" customHeight="1" spans="1:28">
      <c r="A35" s="147" t="s">
        <v>149</v>
      </c>
      <c r="B35" s="147" t="s">
        <v>125</v>
      </c>
      <c r="C35" s="147" t="s">
        <v>151</v>
      </c>
      <c r="D35" s="148" t="s">
        <v>152</v>
      </c>
      <c r="E35" s="144">
        <f t="shared" si="3"/>
        <v>13.606069</v>
      </c>
      <c r="F35" s="144">
        <f t="shared" si="4"/>
        <v>0</v>
      </c>
      <c r="G35" s="144"/>
      <c r="H35" s="144"/>
      <c r="I35" s="144">
        <v>0</v>
      </c>
      <c r="J35" s="144">
        <v>0</v>
      </c>
      <c r="K35" s="144"/>
      <c r="L35" s="144"/>
      <c r="M35" s="144"/>
      <c r="N35" s="144">
        <v>13.606069</v>
      </c>
      <c r="O35" s="144"/>
      <c r="P35" s="144"/>
      <c r="Q35" s="144">
        <v>13.606069</v>
      </c>
      <c r="R35" s="144">
        <v>0</v>
      </c>
      <c r="S35" s="144"/>
      <c r="T35" s="144"/>
      <c r="U35" s="144">
        <v>0</v>
      </c>
      <c r="V35" s="144">
        <v>0</v>
      </c>
      <c r="W35" s="144"/>
      <c r="X35" s="144"/>
      <c r="Y35" s="144"/>
      <c r="Z35" s="144">
        <v>13.606069</v>
      </c>
      <c r="AA35" s="144">
        <v>0</v>
      </c>
      <c r="AB35" s="144"/>
    </row>
    <row r="36" customFormat="1" ht="19" customHeight="1" spans="1:28">
      <c r="A36" s="147" t="s">
        <v>149</v>
      </c>
      <c r="B36" s="147" t="s">
        <v>125</v>
      </c>
      <c r="C36" s="147" t="s">
        <v>153</v>
      </c>
      <c r="D36" s="148" t="s">
        <v>154</v>
      </c>
      <c r="E36" s="144">
        <f t="shared" si="3"/>
        <v>3.351106</v>
      </c>
      <c r="F36" s="144">
        <f t="shared" si="4"/>
        <v>3.351106</v>
      </c>
      <c r="G36" s="144"/>
      <c r="H36" s="144"/>
      <c r="I36" s="144">
        <v>3.351106</v>
      </c>
      <c r="J36" s="144">
        <v>0</v>
      </c>
      <c r="K36" s="144"/>
      <c r="L36" s="144"/>
      <c r="M36" s="144"/>
      <c r="N36" s="144">
        <v>0</v>
      </c>
      <c r="O36" s="144"/>
      <c r="P36" s="144"/>
      <c r="Q36" s="144">
        <v>3.351106</v>
      </c>
      <c r="R36" s="144">
        <v>3.351106</v>
      </c>
      <c r="S36" s="144"/>
      <c r="T36" s="144"/>
      <c r="U36" s="144">
        <v>3.351106</v>
      </c>
      <c r="V36" s="144">
        <v>0</v>
      </c>
      <c r="W36" s="144"/>
      <c r="X36" s="144"/>
      <c r="Y36" s="144"/>
      <c r="Z36" s="144">
        <v>0</v>
      </c>
      <c r="AA36" s="144">
        <v>0</v>
      </c>
      <c r="AB36" s="144"/>
    </row>
    <row r="37" customFormat="1" ht="19" customHeight="1" spans="1:28">
      <c r="A37" s="147" t="s">
        <v>155</v>
      </c>
      <c r="B37" s="147" t="s">
        <v>146</v>
      </c>
      <c r="C37" s="147" t="s">
        <v>153</v>
      </c>
      <c r="D37" s="148" t="s">
        <v>157</v>
      </c>
      <c r="E37" s="144">
        <f t="shared" si="3"/>
        <v>0</v>
      </c>
      <c r="F37" s="144">
        <f t="shared" si="4"/>
        <v>0</v>
      </c>
      <c r="G37" s="144">
        <v>0</v>
      </c>
      <c r="H37" s="144"/>
      <c r="I37" s="144"/>
      <c r="J37" s="144">
        <v>0</v>
      </c>
      <c r="K37" s="144"/>
      <c r="L37" s="144"/>
      <c r="M37" s="144"/>
      <c r="N37" s="144">
        <v>0</v>
      </c>
      <c r="O37" s="144"/>
      <c r="P37" s="144"/>
      <c r="Q37" s="144">
        <v>0</v>
      </c>
      <c r="R37" s="144">
        <v>0</v>
      </c>
      <c r="S37" s="144">
        <v>0</v>
      </c>
      <c r="T37" s="144"/>
      <c r="U37" s="144"/>
      <c r="V37" s="144">
        <v>0</v>
      </c>
      <c r="W37" s="144"/>
      <c r="X37" s="144"/>
      <c r="Y37" s="144"/>
      <c r="Z37" s="144">
        <v>0</v>
      </c>
      <c r="AA37" s="144">
        <v>57</v>
      </c>
      <c r="AB37" s="144"/>
    </row>
    <row r="38" customFormat="1" ht="19" customHeight="1" spans="1:28">
      <c r="A38" s="150" t="s">
        <v>155</v>
      </c>
      <c r="B38" s="150" t="s">
        <v>125</v>
      </c>
      <c r="C38" s="150" t="s">
        <v>160</v>
      </c>
      <c r="D38" s="148" t="s">
        <v>171</v>
      </c>
      <c r="E38" s="144">
        <f t="shared" si="3"/>
        <v>393.730876</v>
      </c>
      <c r="F38" s="144">
        <f t="shared" si="4"/>
        <v>352.308676</v>
      </c>
      <c r="G38" s="144">
        <v>352.308676</v>
      </c>
      <c r="H38" s="144"/>
      <c r="I38" s="144"/>
      <c r="J38" s="144">
        <v>41.4222</v>
      </c>
      <c r="K38" s="144"/>
      <c r="L38" s="144"/>
      <c r="M38" s="144">
        <v>2.81</v>
      </c>
      <c r="N38" s="144">
        <v>0</v>
      </c>
      <c r="O38" s="144"/>
      <c r="P38" s="144"/>
      <c r="Q38" s="144">
        <v>393.730876</v>
      </c>
      <c r="R38" s="144">
        <v>352.308676</v>
      </c>
      <c r="S38" s="144">
        <v>352.308676</v>
      </c>
      <c r="T38" s="144"/>
      <c r="U38" s="144"/>
      <c r="V38" s="144">
        <v>41.4222</v>
      </c>
      <c r="W38" s="144"/>
      <c r="X38" s="144"/>
      <c r="Y38" s="144">
        <v>2.81</v>
      </c>
      <c r="Z38" s="144">
        <v>0</v>
      </c>
      <c r="AA38" s="144">
        <v>0</v>
      </c>
      <c r="AB38" s="144"/>
    </row>
    <row r="39" customFormat="1" ht="19" customHeight="1" spans="1:28">
      <c r="A39" s="147" t="s">
        <v>163</v>
      </c>
      <c r="B39" s="147" t="s">
        <v>160</v>
      </c>
      <c r="C39" s="147" t="s">
        <v>146</v>
      </c>
      <c r="D39" s="148" t="s">
        <v>164</v>
      </c>
      <c r="E39" s="144">
        <f t="shared" si="3"/>
        <v>31.558752</v>
      </c>
      <c r="F39" s="144">
        <f t="shared" si="4"/>
        <v>31.558752</v>
      </c>
      <c r="G39" s="144">
        <v>0</v>
      </c>
      <c r="H39" s="144"/>
      <c r="I39" s="144">
        <v>31.558752</v>
      </c>
      <c r="J39" s="144">
        <v>0</v>
      </c>
      <c r="K39" s="144"/>
      <c r="L39" s="144"/>
      <c r="M39" s="144"/>
      <c r="N39" s="144"/>
      <c r="O39" s="144"/>
      <c r="P39" s="144"/>
      <c r="Q39" s="144">
        <v>31.558752</v>
      </c>
      <c r="R39" s="144">
        <v>31.558752</v>
      </c>
      <c r="S39" s="144">
        <v>0</v>
      </c>
      <c r="T39" s="144"/>
      <c r="U39" s="144">
        <v>31.558752</v>
      </c>
      <c r="V39" s="144">
        <v>0</v>
      </c>
      <c r="W39" s="144"/>
      <c r="X39" s="144"/>
      <c r="Y39" s="144"/>
      <c r="Z39" s="144"/>
      <c r="AA39" s="144">
        <v>0</v>
      </c>
      <c r="AB39" s="144"/>
    </row>
    <row r="40" customFormat="1" ht="19" customHeight="1" spans="1:28">
      <c r="A40" s="149"/>
      <c r="B40" s="149"/>
      <c r="C40" s="149"/>
      <c r="D40" s="148" t="s">
        <v>172</v>
      </c>
      <c r="E40" s="144">
        <f>SUM(E41:E47)</f>
        <v>48.17309</v>
      </c>
      <c r="F40" s="144">
        <f t="shared" ref="F40:N40" si="7">SUM(F41:F47)</f>
        <v>44.42813</v>
      </c>
      <c r="G40" s="144">
        <f t="shared" si="7"/>
        <v>0</v>
      </c>
      <c r="H40" s="144">
        <f t="shared" si="7"/>
        <v>33.1982</v>
      </c>
      <c r="I40" s="144">
        <f t="shared" si="7"/>
        <v>11.22993</v>
      </c>
      <c r="J40" s="144">
        <f t="shared" si="7"/>
        <v>3.74496</v>
      </c>
      <c r="K40" s="144">
        <f t="shared" si="7"/>
        <v>0</v>
      </c>
      <c r="L40" s="144">
        <f t="shared" si="7"/>
        <v>0</v>
      </c>
      <c r="M40" s="144">
        <f t="shared" si="7"/>
        <v>0</v>
      </c>
      <c r="N40" s="144">
        <f t="shared" si="7"/>
        <v>0</v>
      </c>
      <c r="O40" s="144"/>
      <c r="P40" s="144"/>
      <c r="Q40" s="144">
        <v>48.17309</v>
      </c>
      <c r="R40" s="144">
        <v>44.42813</v>
      </c>
      <c r="S40" s="144">
        <v>0</v>
      </c>
      <c r="T40" s="144">
        <v>33.1982</v>
      </c>
      <c r="U40" s="144">
        <v>11.22993</v>
      </c>
      <c r="V40" s="144">
        <v>3.74496</v>
      </c>
      <c r="W40" s="144">
        <v>0</v>
      </c>
      <c r="X40" s="144">
        <v>0</v>
      </c>
      <c r="Y40" s="144">
        <v>0</v>
      </c>
      <c r="Z40" s="144">
        <v>0</v>
      </c>
      <c r="AA40" s="144">
        <v>25</v>
      </c>
      <c r="AB40" s="144"/>
    </row>
    <row r="41" customFormat="1" ht="19" customHeight="1" spans="1:28">
      <c r="A41" s="147" t="s">
        <v>144</v>
      </c>
      <c r="B41" s="147" t="s">
        <v>145</v>
      </c>
      <c r="C41" s="147" t="s">
        <v>145</v>
      </c>
      <c r="D41" s="148" t="s">
        <v>148</v>
      </c>
      <c r="E41" s="144">
        <f t="shared" si="3"/>
        <v>5.23564</v>
      </c>
      <c r="F41" s="144">
        <f t="shared" si="4"/>
        <v>5.23564</v>
      </c>
      <c r="G41" s="144"/>
      <c r="H41" s="144"/>
      <c r="I41" s="144">
        <v>5.23564</v>
      </c>
      <c r="J41" s="144">
        <v>0</v>
      </c>
      <c r="K41" s="144"/>
      <c r="L41" s="144"/>
      <c r="M41" s="144"/>
      <c r="N41" s="144">
        <v>0</v>
      </c>
      <c r="O41" s="144"/>
      <c r="P41" s="144"/>
      <c r="Q41" s="144">
        <v>5.23564</v>
      </c>
      <c r="R41" s="144">
        <v>5.23564</v>
      </c>
      <c r="S41" s="144"/>
      <c r="T41" s="144"/>
      <c r="U41" s="144">
        <v>5.23564</v>
      </c>
      <c r="V41" s="144">
        <v>0</v>
      </c>
      <c r="W41" s="144"/>
      <c r="X41" s="144"/>
      <c r="Y41" s="144"/>
      <c r="Z41" s="144">
        <v>0</v>
      </c>
      <c r="AA41" s="144">
        <v>0</v>
      </c>
      <c r="AB41" s="144"/>
    </row>
    <row r="42" customFormat="1" ht="19" customHeight="1" spans="1:28">
      <c r="A42" s="147" t="s">
        <v>144</v>
      </c>
      <c r="B42" s="147" t="s">
        <v>153</v>
      </c>
      <c r="C42" s="147" t="s">
        <v>146</v>
      </c>
      <c r="D42" s="148" t="s">
        <v>167</v>
      </c>
      <c r="E42" s="144">
        <f t="shared" si="3"/>
        <v>0.252756</v>
      </c>
      <c r="F42" s="144">
        <f t="shared" si="4"/>
        <v>0.252756</v>
      </c>
      <c r="G42" s="144"/>
      <c r="H42" s="144"/>
      <c r="I42" s="144">
        <v>0.252756</v>
      </c>
      <c r="J42" s="144">
        <v>0</v>
      </c>
      <c r="K42" s="144"/>
      <c r="L42" s="144"/>
      <c r="M42" s="144"/>
      <c r="N42" s="144">
        <v>0</v>
      </c>
      <c r="O42" s="144"/>
      <c r="P42" s="144"/>
      <c r="Q42" s="144">
        <v>0.252756</v>
      </c>
      <c r="R42" s="144">
        <v>0.252756</v>
      </c>
      <c r="S42" s="144"/>
      <c r="T42" s="144"/>
      <c r="U42" s="144">
        <v>0.252756</v>
      </c>
      <c r="V42" s="144">
        <v>0</v>
      </c>
      <c r="W42" s="144"/>
      <c r="X42" s="144"/>
      <c r="Y42" s="144"/>
      <c r="Z42" s="144">
        <v>0</v>
      </c>
      <c r="AA42" s="144">
        <v>0</v>
      </c>
      <c r="AB42" s="144"/>
    </row>
    <row r="43" customFormat="1" ht="19" customHeight="1" spans="1:28">
      <c r="A43" s="147" t="s">
        <v>149</v>
      </c>
      <c r="B43" s="147" t="s">
        <v>125</v>
      </c>
      <c r="C43" s="147" t="s">
        <v>160</v>
      </c>
      <c r="D43" s="148" t="s">
        <v>168</v>
      </c>
      <c r="E43" s="144">
        <f t="shared" si="3"/>
        <v>2.52756</v>
      </c>
      <c r="F43" s="144">
        <f t="shared" si="4"/>
        <v>2.52756</v>
      </c>
      <c r="G43" s="144"/>
      <c r="H43" s="144"/>
      <c r="I43" s="144">
        <v>2.52756</v>
      </c>
      <c r="J43" s="144">
        <v>0</v>
      </c>
      <c r="K43" s="144"/>
      <c r="L43" s="144"/>
      <c r="M43" s="144"/>
      <c r="N43" s="144">
        <v>0</v>
      </c>
      <c r="O43" s="144"/>
      <c r="P43" s="144"/>
      <c r="Q43" s="144">
        <v>2.52756</v>
      </c>
      <c r="R43" s="144">
        <v>2.52756</v>
      </c>
      <c r="S43" s="144"/>
      <c r="T43" s="144"/>
      <c r="U43" s="144">
        <v>2.52756</v>
      </c>
      <c r="V43" s="144">
        <v>0</v>
      </c>
      <c r="W43" s="144"/>
      <c r="X43" s="144"/>
      <c r="Y43" s="144"/>
      <c r="Z43" s="144">
        <v>0</v>
      </c>
      <c r="AA43" s="144">
        <v>0</v>
      </c>
      <c r="AB43" s="144"/>
    </row>
    <row r="44" customFormat="1" ht="19" customHeight="1" spans="1:28">
      <c r="A44" s="147" t="s">
        <v>149</v>
      </c>
      <c r="B44" s="147" t="s">
        <v>125</v>
      </c>
      <c r="C44" s="147" t="s">
        <v>153</v>
      </c>
      <c r="D44" s="148" t="s">
        <v>154</v>
      </c>
      <c r="E44" s="144">
        <f t="shared" ref="E44:E71" si="8">F44+J44+N44</f>
        <v>0.180902</v>
      </c>
      <c r="F44" s="144">
        <f t="shared" ref="F44:F71" si="9">G44+H44+I44</f>
        <v>0.180902</v>
      </c>
      <c r="G44" s="144"/>
      <c r="H44" s="144"/>
      <c r="I44" s="144">
        <v>0.180902</v>
      </c>
      <c r="J44" s="144">
        <v>0</v>
      </c>
      <c r="K44" s="144"/>
      <c r="L44" s="144"/>
      <c r="M44" s="144"/>
      <c r="N44" s="144">
        <v>0</v>
      </c>
      <c r="O44" s="144"/>
      <c r="P44" s="144"/>
      <c r="Q44" s="144">
        <v>0.180902</v>
      </c>
      <c r="R44" s="144">
        <v>0.180902</v>
      </c>
      <c r="S44" s="144"/>
      <c r="T44" s="144"/>
      <c r="U44" s="144">
        <v>0.180902</v>
      </c>
      <c r="V44" s="144">
        <v>0</v>
      </c>
      <c r="W44" s="144"/>
      <c r="X44" s="144"/>
      <c r="Y44" s="144"/>
      <c r="Z44" s="144">
        <v>0</v>
      </c>
      <c r="AA44" s="144">
        <v>0</v>
      </c>
      <c r="AB44" s="144"/>
    </row>
    <row r="45" customFormat="1" ht="19" customHeight="1" spans="1:28">
      <c r="A45" s="147" t="s">
        <v>155</v>
      </c>
      <c r="B45" s="147" t="s">
        <v>146</v>
      </c>
      <c r="C45" s="147" t="s">
        <v>153</v>
      </c>
      <c r="D45" s="148" t="s">
        <v>157</v>
      </c>
      <c r="E45" s="144">
        <f t="shared" si="8"/>
        <v>0</v>
      </c>
      <c r="F45" s="144">
        <f t="shared" si="9"/>
        <v>0</v>
      </c>
      <c r="G45" s="144"/>
      <c r="H45" s="144">
        <v>0</v>
      </c>
      <c r="I45" s="144"/>
      <c r="J45" s="144">
        <v>0</v>
      </c>
      <c r="K45" s="144"/>
      <c r="L45" s="144"/>
      <c r="M45" s="144"/>
      <c r="N45" s="144">
        <v>0</v>
      </c>
      <c r="O45" s="144"/>
      <c r="P45" s="144"/>
      <c r="Q45" s="144">
        <v>0</v>
      </c>
      <c r="R45" s="144">
        <v>0</v>
      </c>
      <c r="S45" s="144"/>
      <c r="T45" s="144">
        <v>0</v>
      </c>
      <c r="U45" s="144"/>
      <c r="V45" s="144">
        <v>0</v>
      </c>
      <c r="W45" s="144"/>
      <c r="X45" s="144"/>
      <c r="Y45" s="144"/>
      <c r="Z45" s="144">
        <v>0</v>
      </c>
      <c r="AA45" s="144">
        <v>25</v>
      </c>
      <c r="AB45" s="144"/>
    </row>
    <row r="46" customFormat="1" ht="19" customHeight="1" spans="1:28">
      <c r="A46" s="150" t="s">
        <v>155</v>
      </c>
      <c r="B46" s="150" t="s">
        <v>125</v>
      </c>
      <c r="C46" s="150" t="s">
        <v>160</v>
      </c>
      <c r="D46" s="148" t="s">
        <v>171</v>
      </c>
      <c r="E46" s="144">
        <f t="shared" si="8"/>
        <v>36.94316</v>
      </c>
      <c r="F46" s="144">
        <f t="shared" si="9"/>
        <v>33.1982</v>
      </c>
      <c r="G46" s="144"/>
      <c r="H46" s="144">
        <v>33.1982</v>
      </c>
      <c r="I46" s="144"/>
      <c r="J46" s="144">
        <v>3.74496</v>
      </c>
      <c r="K46" s="144"/>
      <c r="L46" s="144"/>
      <c r="M46" s="144"/>
      <c r="N46" s="144">
        <v>0</v>
      </c>
      <c r="O46" s="144"/>
      <c r="P46" s="144"/>
      <c r="Q46" s="144">
        <v>36.94316</v>
      </c>
      <c r="R46" s="144">
        <v>33.1982</v>
      </c>
      <c r="S46" s="144"/>
      <c r="T46" s="144">
        <v>33.1982</v>
      </c>
      <c r="U46" s="144"/>
      <c r="V46" s="144">
        <v>3.74496</v>
      </c>
      <c r="W46" s="144"/>
      <c r="X46" s="144"/>
      <c r="Y46" s="144"/>
      <c r="Z46" s="144">
        <v>0</v>
      </c>
      <c r="AA46" s="144">
        <v>0</v>
      </c>
      <c r="AB46" s="144"/>
    </row>
    <row r="47" customFormat="1" ht="19" customHeight="1" spans="1:28">
      <c r="A47" s="147" t="s">
        <v>163</v>
      </c>
      <c r="B47" s="147" t="s">
        <v>160</v>
      </c>
      <c r="C47" s="147" t="s">
        <v>146</v>
      </c>
      <c r="D47" s="148" t="s">
        <v>164</v>
      </c>
      <c r="E47" s="144">
        <f t="shared" si="8"/>
        <v>3.033072</v>
      </c>
      <c r="F47" s="144">
        <f t="shared" si="9"/>
        <v>3.033072</v>
      </c>
      <c r="G47" s="144"/>
      <c r="H47" s="144">
        <v>0</v>
      </c>
      <c r="I47" s="144">
        <v>3.033072</v>
      </c>
      <c r="J47" s="144">
        <v>0</v>
      </c>
      <c r="K47" s="144"/>
      <c r="L47" s="144"/>
      <c r="M47" s="144"/>
      <c r="N47" s="144"/>
      <c r="O47" s="144"/>
      <c r="P47" s="144"/>
      <c r="Q47" s="144">
        <v>3.033072</v>
      </c>
      <c r="R47" s="144">
        <v>3.033072</v>
      </c>
      <c r="S47" s="144"/>
      <c r="T47" s="144">
        <v>0</v>
      </c>
      <c r="U47" s="144">
        <v>3.033072</v>
      </c>
      <c r="V47" s="144">
        <v>0</v>
      </c>
      <c r="W47" s="144"/>
      <c r="X47" s="144"/>
      <c r="Y47" s="144"/>
      <c r="Z47" s="144"/>
      <c r="AA47" s="144">
        <v>0</v>
      </c>
      <c r="AB47" s="144"/>
    </row>
    <row r="48" customFormat="1" ht="19" customHeight="1" spans="1:28">
      <c r="A48" s="149"/>
      <c r="B48" s="149"/>
      <c r="C48" s="149"/>
      <c r="D48" s="148" t="s">
        <v>173</v>
      </c>
      <c r="E48" s="144">
        <f>SUM(E49:E55)</f>
        <v>50.387878</v>
      </c>
      <c r="F48" s="144">
        <f t="shared" ref="F48:N48" si="10">SUM(F49:F55)</f>
        <v>46.54231</v>
      </c>
      <c r="G48" s="144">
        <f t="shared" si="10"/>
        <v>0</v>
      </c>
      <c r="H48" s="144">
        <f t="shared" si="10"/>
        <v>37.744528</v>
      </c>
      <c r="I48" s="144">
        <f t="shared" si="10"/>
        <v>8.797782</v>
      </c>
      <c r="J48" s="144">
        <f t="shared" si="10"/>
        <v>3.845568</v>
      </c>
      <c r="K48" s="144">
        <f t="shared" si="10"/>
        <v>0</v>
      </c>
      <c r="L48" s="144">
        <f t="shared" si="10"/>
        <v>0</v>
      </c>
      <c r="M48" s="144">
        <f t="shared" si="10"/>
        <v>0</v>
      </c>
      <c r="N48" s="144">
        <f t="shared" si="10"/>
        <v>0</v>
      </c>
      <c r="O48" s="144"/>
      <c r="P48" s="144"/>
      <c r="Q48" s="144">
        <v>50.387878</v>
      </c>
      <c r="R48" s="144">
        <v>46.54231</v>
      </c>
      <c r="S48" s="144">
        <v>0</v>
      </c>
      <c r="T48" s="144">
        <v>37.744528</v>
      </c>
      <c r="U48" s="144">
        <v>8.797782</v>
      </c>
      <c r="V48" s="144">
        <v>3.845568</v>
      </c>
      <c r="W48" s="144">
        <v>0</v>
      </c>
      <c r="X48" s="144">
        <v>0</v>
      </c>
      <c r="Y48" s="144">
        <v>0</v>
      </c>
      <c r="Z48" s="144">
        <v>0</v>
      </c>
      <c r="AA48" s="144">
        <v>30</v>
      </c>
      <c r="AB48" s="144"/>
    </row>
    <row r="49" customFormat="1" ht="19" customHeight="1" spans="1:28">
      <c r="A49" s="147" t="s">
        <v>144</v>
      </c>
      <c r="B49" s="147" t="s">
        <v>145</v>
      </c>
      <c r="C49" s="147" t="s">
        <v>145</v>
      </c>
      <c r="D49" s="148" t="s">
        <v>148</v>
      </c>
      <c r="E49" s="144">
        <f t="shared" si="8"/>
        <v>5.62808</v>
      </c>
      <c r="F49" s="144">
        <f t="shared" si="9"/>
        <v>5.62808</v>
      </c>
      <c r="G49" s="144"/>
      <c r="H49" s="144"/>
      <c r="I49" s="144">
        <v>5.62808</v>
      </c>
      <c r="J49" s="144">
        <v>0</v>
      </c>
      <c r="K49" s="144"/>
      <c r="L49" s="144"/>
      <c r="M49" s="144"/>
      <c r="N49" s="144">
        <v>0</v>
      </c>
      <c r="O49" s="144"/>
      <c r="P49" s="144"/>
      <c r="Q49" s="144">
        <v>5.62808</v>
      </c>
      <c r="R49" s="144">
        <v>5.62808</v>
      </c>
      <c r="S49" s="144"/>
      <c r="T49" s="144"/>
      <c r="U49" s="144">
        <v>5.62808</v>
      </c>
      <c r="V49" s="144">
        <v>0</v>
      </c>
      <c r="W49" s="144"/>
      <c r="X49" s="144"/>
      <c r="Y49" s="144"/>
      <c r="Z49" s="144">
        <v>0</v>
      </c>
      <c r="AA49" s="144">
        <v>0</v>
      </c>
      <c r="AB49" s="144"/>
    </row>
    <row r="50" customFormat="1" ht="19" customHeight="1" spans="1:28">
      <c r="A50" s="147" t="s">
        <v>144</v>
      </c>
      <c r="B50" s="147" t="s">
        <v>153</v>
      </c>
      <c r="C50" s="147" t="s">
        <v>146</v>
      </c>
      <c r="D50" s="148" t="s">
        <v>167</v>
      </c>
      <c r="E50" s="144">
        <f t="shared" si="8"/>
        <v>0.271044</v>
      </c>
      <c r="F50" s="144">
        <f t="shared" si="9"/>
        <v>0.271044</v>
      </c>
      <c r="G50" s="144"/>
      <c r="H50" s="144"/>
      <c r="I50" s="144">
        <v>0.271044</v>
      </c>
      <c r="J50" s="144">
        <v>0</v>
      </c>
      <c r="K50" s="144"/>
      <c r="L50" s="144"/>
      <c r="M50" s="144"/>
      <c r="N50" s="144">
        <v>0</v>
      </c>
      <c r="O50" s="144"/>
      <c r="P50" s="144"/>
      <c r="Q50" s="144">
        <v>0.271044</v>
      </c>
      <c r="R50" s="144">
        <v>0.271044</v>
      </c>
      <c r="S50" s="144"/>
      <c r="T50" s="144"/>
      <c r="U50" s="144">
        <v>0.271044</v>
      </c>
      <c r="V50" s="144">
        <v>0</v>
      </c>
      <c r="W50" s="144"/>
      <c r="X50" s="144"/>
      <c r="Y50" s="144"/>
      <c r="Z50" s="144">
        <v>0</v>
      </c>
      <c r="AA50" s="144">
        <v>0</v>
      </c>
      <c r="AB50" s="144"/>
    </row>
    <row r="51" customFormat="1" ht="19" customHeight="1" spans="1:28">
      <c r="A51" s="147" t="s">
        <v>149</v>
      </c>
      <c r="B51" s="147" t="s">
        <v>125</v>
      </c>
      <c r="C51" s="147" t="s">
        <v>160</v>
      </c>
      <c r="D51" s="148" t="s">
        <v>168</v>
      </c>
      <c r="E51" s="144">
        <f t="shared" si="8"/>
        <v>2.71044</v>
      </c>
      <c r="F51" s="144">
        <f t="shared" si="9"/>
        <v>2.71044</v>
      </c>
      <c r="G51" s="144"/>
      <c r="H51" s="144"/>
      <c r="I51" s="144">
        <v>2.71044</v>
      </c>
      <c r="J51" s="144">
        <v>0</v>
      </c>
      <c r="K51" s="144"/>
      <c r="L51" s="144"/>
      <c r="M51" s="144"/>
      <c r="N51" s="144">
        <v>0</v>
      </c>
      <c r="O51" s="144"/>
      <c r="P51" s="144"/>
      <c r="Q51" s="144">
        <v>2.71044</v>
      </c>
      <c r="R51" s="144">
        <v>2.71044</v>
      </c>
      <c r="S51" s="144"/>
      <c r="T51" s="144"/>
      <c r="U51" s="144">
        <v>2.71044</v>
      </c>
      <c r="V51" s="144">
        <v>0</v>
      </c>
      <c r="W51" s="144"/>
      <c r="X51" s="144"/>
      <c r="Y51" s="144"/>
      <c r="Z51" s="144">
        <v>0</v>
      </c>
      <c r="AA51" s="144">
        <v>0</v>
      </c>
      <c r="AB51" s="144"/>
    </row>
    <row r="52" customFormat="1" ht="19" customHeight="1" spans="1:28">
      <c r="A52" s="147" t="s">
        <v>149</v>
      </c>
      <c r="B52" s="147" t="s">
        <v>125</v>
      </c>
      <c r="C52" s="147" t="s">
        <v>153</v>
      </c>
      <c r="D52" s="148" t="s">
        <v>154</v>
      </c>
      <c r="E52" s="144">
        <f t="shared" si="8"/>
        <v>0.188218</v>
      </c>
      <c r="F52" s="144">
        <f t="shared" si="9"/>
        <v>0.188218</v>
      </c>
      <c r="G52" s="144"/>
      <c r="H52" s="144"/>
      <c r="I52" s="144">
        <v>0.188218</v>
      </c>
      <c r="J52" s="144">
        <v>0</v>
      </c>
      <c r="K52" s="144"/>
      <c r="L52" s="144"/>
      <c r="M52" s="144"/>
      <c r="N52" s="144">
        <v>0</v>
      </c>
      <c r="O52" s="144"/>
      <c r="P52" s="144"/>
      <c r="Q52" s="144">
        <v>0.188218</v>
      </c>
      <c r="R52" s="144">
        <v>0.188218</v>
      </c>
      <c r="S52" s="144"/>
      <c r="T52" s="144"/>
      <c r="U52" s="144">
        <v>0.188218</v>
      </c>
      <c r="V52" s="144">
        <v>0</v>
      </c>
      <c r="W52" s="144"/>
      <c r="X52" s="144"/>
      <c r="Y52" s="144"/>
      <c r="Z52" s="144">
        <v>0</v>
      </c>
      <c r="AA52" s="144">
        <v>0</v>
      </c>
      <c r="AB52" s="144"/>
    </row>
    <row r="53" customFormat="1" ht="19" customHeight="1" spans="1:28">
      <c r="A53" s="147" t="s">
        <v>155</v>
      </c>
      <c r="B53" s="147" t="s">
        <v>146</v>
      </c>
      <c r="C53" s="147" t="s">
        <v>153</v>
      </c>
      <c r="D53" s="148" t="s">
        <v>157</v>
      </c>
      <c r="E53" s="144">
        <f t="shared" si="8"/>
        <v>0</v>
      </c>
      <c r="F53" s="144">
        <f t="shared" si="9"/>
        <v>0</v>
      </c>
      <c r="G53" s="144"/>
      <c r="H53" s="144">
        <v>0</v>
      </c>
      <c r="I53" s="144"/>
      <c r="J53" s="144">
        <v>0</v>
      </c>
      <c r="K53" s="144"/>
      <c r="L53" s="144"/>
      <c r="M53" s="144"/>
      <c r="N53" s="144">
        <v>0</v>
      </c>
      <c r="O53" s="144"/>
      <c r="P53" s="144"/>
      <c r="Q53" s="144">
        <v>0</v>
      </c>
      <c r="R53" s="144">
        <v>0</v>
      </c>
      <c r="S53" s="144"/>
      <c r="T53" s="144">
        <v>0</v>
      </c>
      <c r="U53" s="144"/>
      <c r="V53" s="144">
        <v>0</v>
      </c>
      <c r="W53" s="144"/>
      <c r="X53" s="144"/>
      <c r="Y53" s="144"/>
      <c r="Z53" s="144">
        <v>0</v>
      </c>
      <c r="AA53" s="144">
        <v>30</v>
      </c>
      <c r="AB53" s="144"/>
    </row>
    <row r="54" customFormat="1" ht="19" customHeight="1" spans="1:28">
      <c r="A54" s="150" t="s">
        <v>155</v>
      </c>
      <c r="B54" s="150" t="s">
        <v>160</v>
      </c>
      <c r="C54" s="150" t="s">
        <v>151</v>
      </c>
      <c r="D54" s="148" t="s">
        <v>174</v>
      </c>
      <c r="E54" s="144">
        <f t="shared" si="8"/>
        <v>38.337568</v>
      </c>
      <c r="F54" s="144">
        <f t="shared" si="9"/>
        <v>34.492</v>
      </c>
      <c r="G54" s="144"/>
      <c r="H54" s="144">
        <v>34.492</v>
      </c>
      <c r="I54" s="144"/>
      <c r="J54" s="144">
        <v>3.845568</v>
      </c>
      <c r="K54" s="144"/>
      <c r="L54" s="144"/>
      <c r="M54" s="144"/>
      <c r="N54" s="144">
        <v>0</v>
      </c>
      <c r="O54" s="144"/>
      <c r="P54" s="144"/>
      <c r="Q54" s="144">
        <v>38.337568</v>
      </c>
      <c r="R54" s="144">
        <v>34.492</v>
      </c>
      <c r="S54" s="144"/>
      <c r="T54" s="144">
        <v>34.492</v>
      </c>
      <c r="U54" s="144"/>
      <c r="V54" s="144">
        <v>3.845568</v>
      </c>
      <c r="W54" s="144"/>
      <c r="X54" s="144"/>
      <c r="Y54" s="144"/>
      <c r="Z54" s="144">
        <v>0</v>
      </c>
      <c r="AA54" s="144">
        <v>0</v>
      </c>
      <c r="AB54" s="144"/>
    </row>
    <row r="55" customFormat="1" ht="19" customHeight="1" spans="1:28">
      <c r="A55" s="147" t="s">
        <v>163</v>
      </c>
      <c r="B55" s="147" t="s">
        <v>160</v>
      </c>
      <c r="C55" s="147" t="s">
        <v>146</v>
      </c>
      <c r="D55" s="148" t="s">
        <v>164</v>
      </c>
      <c r="E55" s="144">
        <f t="shared" si="8"/>
        <v>3.252528</v>
      </c>
      <c r="F55" s="144">
        <f t="shared" si="9"/>
        <v>3.252528</v>
      </c>
      <c r="G55" s="144"/>
      <c r="H55" s="144">
        <v>3.252528</v>
      </c>
      <c r="I55" s="144"/>
      <c r="J55" s="144">
        <v>0</v>
      </c>
      <c r="K55" s="144"/>
      <c r="L55" s="144"/>
      <c r="M55" s="144"/>
      <c r="N55" s="144"/>
      <c r="O55" s="144"/>
      <c r="P55" s="144"/>
      <c r="Q55" s="144">
        <v>3.252528</v>
      </c>
      <c r="R55" s="144">
        <v>3.252528</v>
      </c>
      <c r="S55" s="144"/>
      <c r="T55" s="144">
        <v>3.252528</v>
      </c>
      <c r="U55" s="144"/>
      <c r="V55" s="144">
        <v>0</v>
      </c>
      <c r="W55" s="144"/>
      <c r="X55" s="144"/>
      <c r="Y55" s="144"/>
      <c r="Z55" s="144"/>
      <c r="AA55" s="144">
        <v>0</v>
      </c>
      <c r="AB55" s="144"/>
    </row>
    <row r="56" customFormat="1" ht="19" customHeight="1" spans="1:28">
      <c r="A56" s="149"/>
      <c r="B56" s="149"/>
      <c r="C56" s="149"/>
      <c r="D56" s="148" t="s">
        <v>175</v>
      </c>
      <c r="E56" s="144">
        <f>SUM(E57:E64)</f>
        <v>122.104484</v>
      </c>
      <c r="F56" s="144">
        <f t="shared" ref="F56:N56" si="11">SUM(F57:F64)</f>
        <v>109.958846</v>
      </c>
      <c r="G56" s="144">
        <f t="shared" si="11"/>
        <v>0</v>
      </c>
      <c r="H56" s="144">
        <f t="shared" si="11"/>
        <v>89.959368</v>
      </c>
      <c r="I56" s="144">
        <f t="shared" si="11"/>
        <v>19.999478</v>
      </c>
      <c r="J56" s="144">
        <f t="shared" si="11"/>
        <v>9.926598</v>
      </c>
      <c r="K56" s="144">
        <f t="shared" si="11"/>
        <v>0</v>
      </c>
      <c r="L56" s="144">
        <f t="shared" si="11"/>
        <v>0</v>
      </c>
      <c r="M56" s="144">
        <f t="shared" si="11"/>
        <v>0</v>
      </c>
      <c r="N56" s="144">
        <f t="shared" si="11"/>
        <v>2.21904</v>
      </c>
      <c r="O56" s="144"/>
      <c r="P56" s="144"/>
      <c r="Q56" s="144">
        <v>122.104484</v>
      </c>
      <c r="R56" s="144">
        <v>109.958846</v>
      </c>
      <c r="S56" s="144">
        <v>0</v>
      </c>
      <c r="T56" s="144">
        <v>89.959368</v>
      </c>
      <c r="U56" s="144">
        <v>19.999478</v>
      </c>
      <c r="V56" s="144">
        <v>9.926598</v>
      </c>
      <c r="W56" s="144">
        <v>0</v>
      </c>
      <c r="X56" s="144">
        <v>0</v>
      </c>
      <c r="Y56" s="144">
        <v>0</v>
      </c>
      <c r="Z56" s="144">
        <v>2.21904</v>
      </c>
      <c r="AA56" s="144">
        <v>65</v>
      </c>
      <c r="AB56" s="144"/>
    </row>
    <row r="57" customFormat="1" ht="19" customHeight="1" spans="1:28">
      <c r="A57" s="147" t="s">
        <v>144</v>
      </c>
      <c r="B57" s="147" t="s">
        <v>145</v>
      </c>
      <c r="C57" s="147" t="s">
        <v>160</v>
      </c>
      <c r="D57" s="148" t="s">
        <v>166</v>
      </c>
      <c r="E57" s="144">
        <f t="shared" si="8"/>
        <v>2.399622</v>
      </c>
      <c r="F57" s="144">
        <f t="shared" si="9"/>
        <v>0</v>
      </c>
      <c r="G57" s="144"/>
      <c r="H57" s="144">
        <v>0</v>
      </c>
      <c r="I57" s="144"/>
      <c r="J57" s="144">
        <v>0.180582</v>
      </c>
      <c r="K57" s="144"/>
      <c r="L57" s="144"/>
      <c r="M57" s="144"/>
      <c r="N57" s="144">
        <v>2.21904</v>
      </c>
      <c r="O57" s="144"/>
      <c r="P57" s="144"/>
      <c r="Q57" s="144">
        <v>2.399622</v>
      </c>
      <c r="R57" s="144">
        <v>0</v>
      </c>
      <c r="S57" s="144"/>
      <c r="T57" s="144">
        <v>0</v>
      </c>
      <c r="U57" s="144"/>
      <c r="V57" s="144">
        <v>0.180582</v>
      </c>
      <c r="W57" s="144"/>
      <c r="X57" s="144"/>
      <c r="Y57" s="144"/>
      <c r="Z57" s="144">
        <v>2.21904</v>
      </c>
      <c r="AA57" s="144">
        <v>0</v>
      </c>
      <c r="AB57" s="144"/>
    </row>
    <row r="58" customFormat="1" ht="19" customHeight="1" spans="1:28">
      <c r="A58" s="147" t="s">
        <v>144</v>
      </c>
      <c r="B58" s="147" t="s">
        <v>145</v>
      </c>
      <c r="C58" s="147" t="s">
        <v>145</v>
      </c>
      <c r="D58" s="148" t="s">
        <v>148</v>
      </c>
      <c r="E58" s="144">
        <f t="shared" si="8"/>
        <v>12.74388</v>
      </c>
      <c r="F58" s="144">
        <f t="shared" si="9"/>
        <v>12.74388</v>
      </c>
      <c r="G58" s="144"/>
      <c r="H58" s="144"/>
      <c r="I58" s="144">
        <v>12.74388</v>
      </c>
      <c r="J58" s="144">
        <v>0</v>
      </c>
      <c r="K58" s="144"/>
      <c r="L58" s="144"/>
      <c r="M58" s="144"/>
      <c r="N58" s="144">
        <v>0</v>
      </c>
      <c r="O58" s="144"/>
      <c r="P58" s="144"/>
      <c r="Q58" s="144">
        <v>12.74388</v>
      </c>
      <c r="R58" s="144">
        <v>12.74388</v>
      </c>
      <c r="S58" s="144"/>
      <c r="T58" s="144"/>
      <c r="U58" s="144">
        <v>12.74388</v>
      </c>
      <c r="V58" s="144">
        <v>0</v>
      </c>
      <c r="W58" s="144"/>
      <c r="X58" s="144"/>
      <c r="Y58" s="144"/>
      <c r="Z58" s="144">
        <v>0</v>
      </c>
      <c r="AA58" s="144">
        <v>0</v>
      </c>
      <c r="AB58" s="144"/>
    </row>
    <row r="59" customFormat="1" ht="19" customHeight="1" spans="1:28">
      <c r="A59" s="147" t="s">
        <v>144</v>
      </c>
      <c r="B59" s="147" t="s">
        <v>153</v>
      </c>
      <c r="C59" s="147" t="s">
        <v>146</v>
      </c>
      <c r="D59" s="148" t="s">
        <v>167</v>
      </c>
      <c r="E59" s="144">
        <f t="shared" si="8"/>
        <v>0.615456</v>
      </c>
      <c r="F59" s="144">
        <f t="shared" si="9"/>
        <v>0.615456</v>
      </c>
      <c r="G59" s="144"/>
      <c r="H59" s="144"/>
      <c r="I59" s="144">
        <v>0.615456</v>
      </c>
      <c r="J59" s="144">
        <v>0</v>
      </c>
      <c r="K59" s="144"/>
      <c r="L59" s="144"/>
      <c r="M59" s="144"/>
      <c r="N59" s="144">
        <v>0</v>
      </c>
      <c r="O59" s="144"/>
      <c r="P59" s="144"/>
      <c r="Q59" s="144">
        <v>0.615456</v>
      </c>
      <c r="R59" s="144">
        <v>0.615456</v>
      </c>
      <c r="S59" s="144"/>
      <c r="T59" s="144"/>
      <c r="U59" s="144">
        <v>0.615456</v>
      </c>
      <c r="V59" s="144">
        <v>0</v>
      </c>
      <c r="W59" s="144"/>
      <c r="X59" s="144"/>
      <c r="Y59" s="144"/>
      <c r="Z59" s="144">
        <v>0</v>
      </c>
      <c r="AA59" s="144">
        <v>0</v>
      </c>
      <c r="AB59" s="144"/>
    </row>
    <row r="60" customFormat="1" ht="19" customHeight="1" spans="1:28">
      <c r="A60" s="147" t="s">
        <v>149</v>
      </c>
      <c r="B60" s="147" t="s">
        <v>125</v>
      </c>
      <c r="C60" s="147" t="s">
        <v>160</v>
      </c>
      <c r="D60" s="148" t="s">
        <v>168</v>
      </c>
      <c r="E60" s="144">
        <f t="shared" si="8"/>
        <v>6.15456</v>
      </c>
      <c r="F60" s="144">
        <f t="shared" si="9"/>
        <v>6.15456</v>
      </c>
      <c r="G60" s="144"/>
      <c r="H60" s="144"/>
      <c r="I60" s="144">
        <v>6.15456</v>
      </c>
      <c r="J60" s="144">
        <v>0</v>
      </c>
      <c r="K60" s="144"/>
      <c r="L60" s="144"/>
      <c r="M60" s="144"/>
      <c r="N60" s="144">
        <v>0</v>
      </c>
      <c r="O60" s="144"/>
      <c r="P60" s="144"/>
      <c r="Q60" s="144">
        <v>6.15456</v>
      </c>
      <c r="R60" s="144">
        <v>6.15456</v>
      </c>
      <c r="S60" s="144"/>
      <c r="T60" s="144"/>
      <c r="U60" s="144">
        <v>6.15456</v>
      </c>
      <c r="V60" s="144">
        <v>0</v>
      </c>
      <c r="W60" s="144"/>
      <c r="X60" s="144"/>
      <c r="Y60" s="144"/>
      <c r="Z60" s="144">
        <v>0</v>
      </c>
      <c r="AA60" s="144">
        <v>0</v>
      </c>
      <c r="AB60" s="144"/>
    </row>
    <row r="61" customFormat="1" ht="19" customHeight="1" spans="1:28">
      <c r="A61" s="147" t="s">
        <v>149</v>
      </c>
      <c r="B61" s="147" t="s">
        <v>125</v>
      </c>
      <c r="C61" s="147" t="s">
        <v>153</v>
      </c>
      <c r="D61" s="148" t="s">
        <v>154</v>
      </c>
      <c r="E61" s="144">
        <f t="shared" si="8"/>
        <v>0.485582</v>
      </c>
      <c r="F61" s="144">
        <f t="shared" si="9"/>
        <v>0.485582</v>
      </c>
      <c r="G61" s="144"/>
      <c r="H61" s="144"/>
      <c r="I61" s="144">
        <v>0.485582</v>
      </c>
      <c r="J61" s="144">
        <v>0</v>
      </c>
      <c r="K61" s="144"/>
      <c r="L61" s="144"/>
      <c r="M61" s="144"/>
      <c r="N61" s="144">
        <v>0</v>
      </c>
      <c r="O61" s="144"/>
      <c r="P61" s="144"/>
      <c r="Q61" s="144">
        <v>0.485582</v>
      </c>
      <c r="R61" s="144">
        <v>0.485582</v>
      </c>
      <c r="S61" s="144"/>
      <c r="T61" s="144"/>
      <c r="U61" s="144">
        <v>0.485582</v>
      </c>
      <c r="V61" s="144">
        <v>0</v>
      </c>
      <c r="W61" s="144"/>
      <c r="X61" s="144"/>
      <c r="Y61" s="144"/>
      <c r="Z61" s="144">
        <v>0</v>
      </c>
      <c r="AA61" s="144">
        <v>0</v>
      </c>
      <c r="AB61" s="144"/>
    </row>
    <row r="62" customFormat="1" ht="19" customHeight="1" spans="1:28">
      <c r="A62" s="147" t="s">
        <v>155</v>
      </c>
      <c r="B62" s="147" t="s">
        <v>146</v>
      </c>
      <c r="C62" s="147" t="s">
        <v>153</v>
      </c>
      <c r="D62" s="148" t="s">
        <v>157</v>
      </c>
      <c r="E62" s="144">
        <f t="shared" si="8"/>
        <v>0</v>
      </c>
      <c r="F62" s="144">
        <f t="shared" si="9"/>
        <v>0</v>
      </c>
      <c r="G62" s="144"/>
      <c r="H62" s="144">
        <v>0</v>
      </c>
      <c r="I62" s="144"/>
      <c r="J62" s="144">
        <v>0</v>
      </c>
      <c r="K62" s="144"/>
      <c r="L62" s="144"/>
      <c r="M62" s="144"/>
      <c r="N62" s="144">
        <v>0</v>
      </c>
      <c r="O62" s="144"/>
      <c r="P62" s="144"/>
      <c r="Q62" s="144">
        <v>0</v>
      </c>
      <c r="R62" s="144">
        <v>0</v>
      </c>
      <c r="S62" s="144"/>
      <c r="T62" s="144">
        <v>0</v>
      </c>
      <c r="U62" s="144"/>
      <c r="V62" s="144">
        <v>0</v>
      </c>
      <c r="W62" s="144"/>
      <c r="X62" s="144"/>
      <c r="Y62" s="144"/>
      <c r="Z62" s="144">
        <v>0</v>
      </c>
      <c r="AA62" s="144">
        <v>65</v>
      </c>
      <c r="AB62" s="144"/>
    </row>
    <row r="63" customFormat="1" ht="19" customHeight="1" spans="1:28">
      <c r="A63" s="150" t="s">
        <v>155</v>
      </c>
      <c r="B63" s="150" t="s">
        <v>151</v>
      </c>
      <c r="C63" s="150" t="s">
        <v>159</v>
      </c>
      <c r="D63" s="148" t="s">
        <v>176</v>
      </c>
      <c r="E63" s="144">
        <f t="shared" si="8"/>
        <v>92.319912</v>
      </c>
      <c r="F63" s="144">
        <f t="shared" si="9"/>
        <v>82.573896</v>
      </c>
      <c r="G63" s="144"/>
      <c r="H63" s="144">
        <v>82.573896</v>
      </c>
      <c r="I63" s="144"/>
      <c r="J63" s="144">
        <v>9.746016</v>
      </c>
      <c r="K63" s="144"/>
      <c r="L63" s="144"/>
      <c r="M63" s="144"/>
      <c r="N63" s="144">
        <v>0</v>
      </c>
      <c r="O63" s="144"/>
      <c r="P63" s="144"/>
      <c r="Q63" s="144">
        <v>92.319912</v>
      </c>
      <c r="R63" s="144">
        <v>82.573896</v>
      </c>
      <c r="S63" s="144"/>
      <c r="T63" s="144">
        <v>82.573896</v>
      </c>
      <c r="U63" s="144"/>
      <c r="V63" s="144">
        <v>9.746016</v>
      </c>
      <c r="W63" s="144"/>
      <c r="X63" s="144"/>
      <c r="Y63" s="144"/>
      <c r="Z63" s="144">
        <v>0</v>
      </c>
      <c r="AA63" s="144">
        <v>0</v>
      </c>
      <c r="AB63" s="144"/>
    </row>
    <row r="64" ht="18.75" customHeight="1" spans="1:28">
      <c r="A64" s="147" t="s">
        <v>163</v>
      </c>
      <c r="B64" s="147" t="s">
        <v>160</v>
      </c>
      <c r="C64" s="147" t="s">
        <v>146</v>
      </c>
      <c r="D64" s="148" t="s">
        <v>164</v>
      </c>
      <c r="E64" s="144">
        <f t="shared" si="8"/>
        <v>7.385472</v>
      </c>
      <c r="F64" s="144">
        <f t="shared" si="9"/>
        <v>7.385472</v>
      </c>
      <c r="G64" s="144"/>
      <c r="H64" s="144">
        <v>7.385472</v>
      </c>
      <c r="I64" s="144"/>
      <c r="J64" s="144">
        <v>0</v>
      </c>
      <c r="K64" s="144"/>
      <c r="L64" s="144"/>
      <c r="M64" s="144"/>
      <c r="N64" s="144"/>
      <c r="O64" s="144"/>
      <c r="P64" s="144"/>
      <c r="Q64" s="144">
        <v>7.385472</v>
      </c>
      <c r="R64" s="144">
        <v>7.385472</v>
      </c>
      <c r="S64" s="144"/>
      <c r="T64" s="144">
        <v>7.385472</v>
      </c>
      <c r="U64" s="144"/>
      <c r="V64" s="144">
        <v>0</v>
      </c>
      <c r="W64" s="144"/>
      <c r="X64" s="144"/>
      <c r="Y64" s="144"/>
      <c r="Z64" s="144"/>
      <c r="AA64" s="144">
        <v>0</v>
      </c>
      <c r="AB64" s="144"/>
    </row>
    <row r="65" ht="18.75" customHeight="1" spans="1:28">
      <c r="A65" s="149"/>
      <c r="B65" s="149"/>
      <c r="C65" s="149"/>
      <c r="D65" s="148" t="s">
        <v>177</v>
      </c>
      <c r="E65" s="144">
        <f>SUM(E66:E71)</f>
        <v>125.434</v>
      </c>
      <c r="F65" s="144">
        <f t="shared" ref="F65:N65" si="12">SUM(F66:F71)</f>
        <v>115.486624</v>
      </c>
      <c r="G65" s="144">
        <f t="shared" si="12"/>
        <v>0</v>
      </c>
      <c r="H65" s="144">
        <f t="shared" si="12"/>
        <v>86.1588</v>
      </c>
      <c r="I65" s="144">
        <f t="shared" si="12"/>
        <v>29.327824</v>
      </c>
      <c r="J65" s="144">
        <f t="shared" si="12"/>
        <v>9.947376</v>
      </c>
      <c r="K65" s="144">
        <f t="shared" si="12"/>
        <v>0</v>
      </c>
      <c r="L65" s="144">
        <f t="shared" si="12"/>
        <v>0</v>
      </c>
      <c r="M65" s="144">
        <f t="shared" si="12"/>
        <v>0</v>
      </c>
      <c r="N65" s="144">
        <f t="shared" si="12"/>
        <v>0</v>
      </c>
      <c r="O65" s="144"/>
      <c r="P65" s="144"/>
      <c r="Q65" s="144">
        <v>125.434</v>
      </c>
      <c r="R65" s="144">
        <v>115.486624</v>
      </c>
      <c r="S65" s="144">
        <v>0</v>
      </c>
      <c r="T65" s="144">
        <v>86.1588</v>
      </c>
      <c r="U65" s="144">
        <v>29.327824</v>
      </c>
      <c r="V65" s="144">
        <v>9.947376</v>
      </c>
      <c r="W65" s="144">
        <v>0</v>
      </c>
      <c r="X65" s="144">
        <v>0</v>
      </c>
      <c r="Y65" s="144">
        <v>0</v>
      </c>
      <c r="Z65" s="144">
        <v>0</v>
      </c>
      <c r="AA65" s="144">
        <v>50</v>
      </c>
      <c r="AB65" s="144"/>
    </row>
    <row r="66" ht="18.75" customHeight="1" spans="1:28">
      <c r="A66" s="147" t="s">
        <v>144</v>
      </c>
      <c r="B66" s="147" t="s">
        <v>145</v>
      </c>
      <c r="C66" s="147" t="s">
        <v>145</v>
      </c>
      <c r="D66" s="148" t="s">
        <v>148</v>
      </c>
      <c r="E66" s="144">
        <f t="shared" si="8"/>
        <v>13.67664</v>
      </c>
      <c r="F66" s="144">
        <f t="shared" si="9"/>
        <v>13.67664</v>
      </c>
      <c r="G66" s="144"/>
      <c r="H66" s="144"/>
      <c r="I66" s="144">
        <v>13.67664</v>
      </c>
      <c r="J66" s="144">
        <v>0</v>
      </c>
      <c r="K66" s="144"/>
      <c r="L66" s="144"/>
      <c r="M66" s="144"/>
      <c r="N66" s="144">
        <v>0</v>
      </c>
      <c r="O66" s="144"/>
      <c r="P66" s="144"/>
      <c r="Q66" s="144">
        <v>13.67664</v>
      </c>
      <c r="R66" s="144">
        <v>13.67664</v>
      </c>
      <c r="S66" s="144"/>
      <c r="T66" s="144"/>
      <c r="U66" s="144">
        <v>13.67664</v>
      </c>
      <c r="V66" s="144">
        <v>0</v>
      </c>
      <c r="W66" s="144"/>
      <c r="X66" s="144"/>
      <c r="Y66" s="144"/>
      <c r="Z66" s="144">
        <v>0</v>
      </c>
      <c r="AA66" s="144">
        <v>0</v>
      </c>
      <c r="AB66" s="144"/>
    </row>
    <row r="67" ht="18.75" customHeight="1" spans="1:28">
      <c r="A67" s="147" t="s">
        <v>144</v>
      </c>
      <c r="B67" s="147" t="s">
        <v>153</v>
      </c>
      <c r="C67" s="147" t="s">
        <v>146</v>
      </c>
      <c r="D67" s="148" t="s">
        <v>167</v>
      </c>
      <c r="E67" s="144">
        <f t="shared" si="8"/>
        <v>0.65976</v>
      </c>
      <c r="F67" s="144">
        <f t="shared" si="9"/>
        <v>0.65976</v>
      </c>
      <c r="G67" s="144"/>
      <c r="H67" s="144"/>
      <c r="I67" s="144">
        <v>0.65976</v>
      </c>
      <c r="J67" s="144">
        <v>0</v>
      </c>
      <c r="K67" s="144"/>
      <c r="L67" s="144"/>
      <c r="M67" s="144"/>
      <c r="N67" s="144">
        <v>0</v>
      </c>
      <c r="O67" s="144"/>
      <c r="P67" s="144"/>
      <c r="Q67" s="144">
        <v>0.65976</v>
      </c>
      <c r="R67" s="144">
        <v>0.65976</v>
      </c>
      <c r="S67" s="144"/>
      <c r="T67" s="144"/>
      <c r="U67" s="144">
        <v>0.65976</v>
      </c>
      <c r="V67" s="144">
        <v>0</v>
      </c>
      <c r="W67" s="144"/>
      <c r="X67" s="144"/>
      <c r="Y67" s="144"/>
      <c r="Z67" s="144">
        <v>0</v>
      </c>
      <c r="AA67" s="144">
        <v>0</v>
      </c>
      <c r="AB67" s="144"/>
    </row>
    <row r="68" ht="18.75" customHeight="1" spans="1:28">
      <c r="A68" s="147" t="s">
        <v>149</v>
      </c>
      <c r="B68" s="147" t="s">
        <v>125</v>
      </c>
      <c r="C68" s="147" t="s">
        <v>160</v>
      </c>
      <c r="D68" s="158" t="s">
        <v>168</v>
      </c>
      <c r="E68" s="144">
        <f t="shared" si="8"/>
        <v>6.5976</v>
      </c>
      <c r="F68" s="144">
        <f t="shared" si="9"/>
        <v>6.5976</v>
      </c>
      <c r="G68" s="144"/>
      <c r="H68" s="144"/>
      <c r="I68" s="144">
        <v>6.5976</v>
      </c>
      <c r="J68" s="144">
        <v>0</v>
      </c>
      <c r="K68" s="144"/>
      <c r="L68" s="144"/>
      <c r="M68" s="144"/>
      <c r="N68" s="144">
        <v>0</v>
      </c>
      <c r="O68" s="144"/>
      <c r="P68" s="144"/>
      <c r="Q68" s="144">
        <v>6.5976</v>
      </c>
      <c r="R68" s="144">
        <v>6.5976</v>
      </c>
      <c r="S68" s="144"/>
      <c r="T68" s="144"/>
      <c r="U68" s="144">
        <v>6.5976</v>
      </c>
      <c r="V68" s="144">
        <v>0</v>
      </c>
      <c r="W68" s="144"/>
      <c r="X68" s="144"/>
      <c r="Y68" s="144"/>
      <c r="Z68" s="144">
        <v>0</v>
      </c>
      <c r="AA68" s="144">
        <v>0</v>
      </c>
      <c r="AB68" s="144"/>
    </row>
    <row r="69" ht="18.75" customHeight="1" spans="1:28">
      <c r="A69" s="147" t="s">
        <v>149</v>
      </c>
      <c r="B69" s="147" t="s">
        <v>125</v>
      </c>
      <c r="C69" s="147" t="s">
        <v>153</v>
      </c>
      <c r="D69" s="159" t="s">
        <v>154</v>
      </c>
      <c r="E69" s="144">
        <f t="shared" si="8"/>
        <v>0.476704</v>
      </c>
      <c r="F69" s="144">
        <f t="shared" si="9"/>
        <v>0.476704</v>
      </c>
      <c r="G69" s="144"/>
      <c r="H69" s="144"/>
      <c r="I69" s="144">
        <v>0.476704</v>
      </c>
      <c r="J69" s="144">
        <v>0</v>
      </c>
      <c r="K69" s="144"/>
      <c r="L69" s="144"/>
      <c r="M69" s="144"/>
      <c r="N69" s="144">
        <v>0</v>
      </c>
      <c r="O69" s="144"/>
      <c r="P69" s="144"/>
      <c r="Q69" s="144">
        <v>0.476704</v>
      </c>
      <c r="R69" s="144">
        <v>0.476704</v>
      </c>
      <c r="S69" s="144"/>
      <c r="T69" s="144"/>
      <c r="U69" s="144">
        <v>0.476704</v>
      </c>
      <c r="V69" s="144">
        <v>0</v>
      </c>
      <c r="W69" s="144"/>
      <c r="X69" s="144"/>
      <c r="Y69" s="144"/>
      <c r="Z69" s="144">
        <v>0</v>
      </c>
      <c r="AA69" s="144">
        <v>0</v>
      </c>
      <c r="AB69" s="144"/>
    </row>
    <row r="70" ht="18.75" customHeight="1" spans="1:28">
      <c r="A70" s="149" t="s">
        <v>155</v>
      </c>
      <c r="B70" s="149" t="s">
        <v>146</v>
      </c>
      <c r="C70" s="149" t="s">
        <v>153</v>
      </c>
      <c r="D70" s="159" t="s">
        <v>157</v>
      </c>
      <c r="E70" s="144">
        <f t="shared" si="8"/>
        <v>96.106176</v>
      </c>
      <c r="F70" s="144">
        <f t="shared" si="9"/>
        <v>86.1588</v>
      </c>
      <c r="G70" s="144"/>
      <c r="H70" s="144">
        <v>86.1588</v>
      </c>
      <c r="I70" s="144"/>
      <c r="J70" s="144">
        <v>9.947376</v>
      </c>
      <c r="K70" s="144"/>
      <c r="L70" s="144"/>
      <c r="M70" s="144"/>
      <c r="N70" s="144">
        <v>0</v>
      </c>
      <c r="O70" s="144"/>
      <c r="P70" s="144"/>
      <c r="Q70" s="144">
        <v>96.106176</v>
      </c>
      <c r="R70" s="144">
        <v>86.1588</v>
      </c>
      <c r="S70" s="144"/>
      <c r="T70" s="144">
        <v>86.1588</v>
      </c>
      <c r="U70" s="144"/>
      <c r="V70" s="144">
        <v>9.947376</v>
      </c>
      <c r="W70" s="144"/>
      <c r="X70" s="144"/>
      <c r="Y70" s="144"/>
      <c r="Z70" s="144">
        <v>0</v>
      </c>
      <c r="AA70" s="144">
        <v>50</v>
      </c>
      <c r="AB70" s="144"/>
    </row>
    <row r="71" ht="18.75" customHeight="1" spans="1:28">
      <c r="A71" s="149" t="s">
        <v>163</v>
      </c>
      <c r="B71" s="149" t="s">
        <v>160</v>
      </c>
      <c r="C71" s="149" t="s">
        <v>146</v>
      </c>
      <c r="D71" s="159" t="s">
        <v>164</v>
      </c>
      <c r="E71" s="144">
        <f t="shared" si="8"/>
        <v>7.91712</v>
      </c>
      <c r="F71" s="144">
        <f t="shared" si="9"/>
        <v>7.91712</v>
      </c>
      <c r="G71" s="144">
        <v>0</v>
      </c>
      <c r="H71" s="144"/>
      <c r="I71" s="144">
        <v>7.91712</v>
      </c>
      <c r="J71" s="144">
        <v>0</v>
      </c>
      <c r="K71" s="144"/>
      <c r="L71" s="144"/>
      <c r="M71" s="144"/>
      <c r="N71" s="144"/>
      <c r="O71" s="144"/>
      <c r="P71" s="144"/>
      <c r="Q71" s="144">
        <v>7.91712</v>
      </c>
      <c r="R71" s="144">
        <v>7.91712</v>
      </c>
      <c r="S71" s="144">
        <v>0</v>
      </c>
      <c r="T71" s="144"/>
      <c r="U71" s="144">
        <v>7.91712</v>
      </c>
      <c r="V71" s="144">
        <v>0</v>
      </c>
      <c r="W71" s="144"/>
      <c r="X71" s="144"/>
      <c r="Y71" s="144"/>
      <c r="Z71" s="144"/>
      <c r="AA71" s="144">
        <v>0</v>
      </c>
      <c r="AB71" s="144"/>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rintOptions horizontalCentered="1"/>
  <pageMargins left="0.160416666666667" right="0.160416666666667" top="0.605555555555556" bottom="0.605555555555556" header="0.511805555555556" footer="0.511805555555556"/>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M19" sqref="M19"/>
    </sheetView>
  </sheetViews>
  <sheetFormatPr defaultColWidth="9" defaultRowHeight="13.5"/>
  <cols>
    <col min="1" max="1" width="9.13333333333333" customWidth="1"/>
    <col min="2" max="2" width="16"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91"/>
      <c r="B1" s="91"/>
      <c r="C1" s="92"/>
      <c r="D1" s="93"/>
      <c r="E1" s="93"/>
      <c r="F1" s="93"/>
      <c r="G1" s="93"/>
      <c r="H1" s="93"/>
      <c r="I1" s="93"/>
      <c r="J1" s="93"/>
      <c r="K1" s="93"/>
      <c r="L1" s="93"/>
      <c r="M1" s="93"/>
      <c r="N1" s="93"/>
      <c r="O1" s="93"/>
      <c r="P1" s="93"/>
      <c r="Q1" s="93"/>
      <c r="R1" s="93"/>
    </row>
    <row r="2" ht="34" customHeight="1" spans="1:19">
      <c r="A2" s="3" t="s">
        <v>178</v>
      </c>
      <c r="B2" s="3"/>
      <c r="C2" s="3"/>
      <c r="D2" s="3"/>
      <c r="E2" s="3"/>
      <c r="F2" s="3"/>
      <c r="G2" s="3"/>
      <c r="H2" s="3"/>
      <c r="I2" s="3"/>
      <c r="J2" s="3"/>
      <c r="K2" s="3"/>
      <c r="L2" s="3"/>
      <c r="M2" s="3"/>
      <c r="N2" s="3"/>
      <c r="O2" s="3"/>
      <c r="P2" s="3"/>
      <c r="Q2" s="3"/>
      <c r="R2" s="3"/>
      <c r="S2" s="3"/>
    </row>
    <row r="3" ht="20.1" customHeight="1" spans="1:19">
      <c r="A3" s="94" t="s">
        <v>1</v>
      </c>
      <c r="B3" s="92"/>
      <c r="C3" s="92"/>
      <c r="D3" s="93"/>
      <c r="E3" s="93"/>
      <c r="F3" s="93"/>
      <c r="G3" s="93"/>
      <c r="H3" s="93"/>
      <c r="I3" s="93"/>
      <c r="J3" s="93"/>
      <c r="K3" s="93"/>
      <c r="L3" s="93"/>
      <c r="M3" s="93"/>
      <c r="N3" s="93"/>
      <c r="O3" s="93"/>
      <c r="P3" s="93"/>
      <c r="Q3" s="93"/>
      <c r="R3" s="91" t="s">
        <v>41</v>
      </c>
      <c r="S3" s="91"/>
    </row>
    <row r="4" ht="48" customHeight="1" spans="1:19">
      <c r="A4" s="95" t="s">
        <v>179</v>
      </c>
      <c r="B4" s="96"/>
      <c r="C4" s="95" t="s">
        <v>180</v>
      </c>
      <c r="D4" s="8" t="s">
        <v>181</v>
      </c>
      <c r="E4" s="8"/>
      <c r="F4" s="8"/>
      <c r="G4" s="8"/>
      <c r="H4" s="8"/>
      <c r="I4" s="8"/>
      <c r="J4" s="8"/>
      <c r="K4" s="8"/>
      <c r="L4" s="8"/>
      <c r="M4" s="8"/>
      <c r="N4" s="8"/>
      <c r="O4" s="8"/>
      <c r="P4" s="8"/>
      <c r="Q4" s="8"/>
      <c r="R4" s="8"/>
      <c r="S4" s="8"/>
    </row>
    <row r="5" ht="20.1" customHeight="1" spans="1:19">
      <c r="A5" s="97"/>
      <c r="B5" s="98"/>
      <c r="C5" s="99"/>
      <c r="D5" s="100" t="s">
        <v>182</v>
      </c>
      <c r="E5" s="76" t="s">
        <v>183</v>
      </c>
      <c r="F5" s="77"/>
      <c r="G5" s="77"/>
      <c r="H5" s="77"/>
      <c r="I5" s="77"/>
      <c r="J5" s="77"/>
      <c r="K5" s="77"/>
      <c r="L5" s="77"/>
      <c r="M5" s="77"/>
      <c r="N5" s="77"/>
      <c r="O5" s="79"/>
      <c r="P5" s="119" t="s">
        <v>184</v>
      </c>
      <c r="Q5" s="122"/>
      <c r="R5" s="122"/>
      <c r="S5" s="123"/>
    </row>
    <row r="6" ht="20.1" customHeight="1" spans="1:19">
      <c r="A6" s="101" t="s">
        <v>105</v>
      </c>
      <c r="B6" s="101" t="s">
        <v>106</v>
      </c>
      <c r="C6" s="99"/>
      <c r="D6" s="102"/>
      <c r="E6" s="7" t="s">
        <v>99</v>
      </c>
      <c r="F6" s="103" t="s">
        <v>185</v>
      </c>
      <c r="G6" s="104"/>
      <c r="H6" s="104"/>
      <c r="I6" s="104"/>
      <c r="J6" s="104"/>
      <c r="K6" s="104"/>
      <c r="L6" s="104"/>
      <c r="M6" s="120"/>
      <c r="N6" s="6" t="s">
        <v>186</v>
      </c>
      <c r="O6" s="6" t="s">
        <v>187</v>
      </c>
      <c r="P6" s="121"/>
      <c r="Q6" s="124"/>
      <c r="R6" s="124"/>
      <c r="S6" s="125"/>
    </row>
    <row r="7" ht="67" customHeight="1" spans="1:19">
      <c r="A7" s="105"/>
      <c r="B7" s="105"/>
      <c r="C7" s="97"/>
      <c r="D7" s="106"/>
      <c r="E7" s="11"/>
      <c r="F7" s="6" t="s">
        <v>103</v>
      </c>
      <c r="G7" s="6" t="s">
        <v>188</v>
      </c>
      <c r="H7" s="6" t="s">
        <v>189</v>
      </c>
      <c r="I7" s="6" t="s">
        <v>190</v>
      </c>
      <c r="J7" s="6" t="s">
        <v>191</v>
      </c>
      <c r="K7" s="6" t="s">
        <v>192</v>
      </c>
      <c r="L7" s="6" t="s">
        <v>193</v>
      </c>
      <c r="M7" s="6" t="s">
        <v>194</v>
      </c>
      <c r="N7" s="6"/>
      <c r="O7" s="6"/>
      <c r="P7" s="6" t="s">
        <v>103</v>
      </c>
      <c r="Q7" s="6" t="s">
        <v>195</v>
      </c>
      <c r="R7" s="6" t="s">
        <v>196</v>
      </c>
      <c r="S7" s="6" t="s">
        <v>197</v>
      </c>
    </row>
    <row r="8" ht="20.1" customHeight="1" spans="1:19">
      <c r="A8" s="107">
        <v>1</v>
      </c>
      <c r="B8" s="107">
        <v>2</v>
      </c>
      <c r="C8" s="108">
        <v>3</v>
      </c>
      <c r="D8" s="107">
        <v>4</v>
      </c>
      <c r="E8" s="107">
        <v>5</v>
      </c>
      <c r="F8" s="107">
        <v>6</v>
      </c>
      <c r="G8" s="107">
        <v>7</v>
      </c>
      <c r="H8" s="108">
        <v>8</v>
      </c>
      <c r="I8" s="107">
        <v>9</v>
      </c>
      <c r="J8" s="107">
        <v>10</v>
      </c>
      <c r="K8" s="107">
        <v>11</v>
      </c>
      <c r="L8" s="107">
        <v>12</v>
      </c>
      <c r="M8" s="108">
        <v>13</v>
      </c>
      <c r="N8" s="107">
        <v>14</v>
      </c>
      <c r="O8" s="107">
        <v>15</v>
      </c>
      <c r="P8" s="107">
        <v>16</v>
      </c>
      <c r="Q8" s="107">
        <v>17</v>
      </c>
      <c r="R8" s="108">
        <v>18</v>
      </c>
      <c r="S8" s="107">
        <v>19</v>
      </c>
    </row>
    <row r="9" ht="20.1" customHeight="1" spans="1:19">
      <c r="A9" s="109" t="s">
        <v>198</v>
      </c>
      <c r="B9" s="110"/>
      <c r="C9" s="111"/>
      <c r="D9" s="107">
        <f>D10+D24+D52</f>
        <v>2228.45</v>
      </c>
      <c r="E9" s="107">
        <f>E10+E24+E52</f>
        <v>2228.45</v>
      </c>
      <c r="F9" s="107">
        <f>F10+F24+F52</f>
        <v>2228.45</v>
      </c>
      <c r="G9" s="107">
        <f>G10+G24+G52</f>
        <v>2228.45</v>
      </c>
      <c r="H9" s="107"/>
      <c r="I9" s="107"/>
      <c r="J9" s="107"/>
      <c r="K9" s="107"/>
      <c r="L9" s="107"/>
      <c r="M9" s="107"/>
      <c r="N9" s="107"/>
      <c r="O9" s="107"/>
      <c r="P9" s="107"/>
      <c r="Q9" s="107"/>
      <c r="R9" s="107"/>
      <c r="S9" s="107"/>
    </row>
    <row r="10" ht="18" customHeight="1" spans="1:19">
      <c r="A10" s="112">
        <v>301</v>
      </c>
      <c r="B10" s="113" t="s">
        <v>199</v>
      </c>
      <c r="C10" s="114" t="s">
        <v>100</v>
      </c>
      <c r="D10" s="107">
        <v>1904</v>
      </c>
      <c r="E10" s="107">
        <v>1904</v>
      </c>
      <c r="F10" s="107">
        <v>1904</v>
      </c>
      <c r="G10" s="107">
        <v>1904</v>
      </c>
      <c r="H10" s="115"/>
      <c r="I10" s="115"/>
      <c r="J10" s="115"/>
      <c r="K10" s="115"/>
      <c r="L10" s="115"/>
      <c r="M10" s="115"/>
      <c r="N10" s="115"/>
      <c r="O10" s="115"/>
      <c r="P10" s="115"/>
      <c r="Q10" s="115"/>
      <c r="R10" s="115"/>
      <c r="S10" s="115"/>
    </row>
    <row r="11" ht="18" customHeight="1" spans="1:19">
      <c r="A11" s="116"/>
      <c r="B11" s="113" t="s">
        <v>200</v>
      </c>
      <c r="C11" s="117" t="s">
        <v>201</v>
      </c>
      <c r="D11" s="118">
        <v>1203.18</v>
      </c>
      <c r="E11" s="118">
        <v>1203.18</v>
      </c>
      <c r="F11" s="118">
        <v>1203.18</v>
      </c>
      <c r="G11" s="118">
        <v>1203.18</v>
      </c>
      <c r="H11" s="115"/>
      <c r="I11" s="115"/>
      <c r="J11" s="115"/>
      <c r="K11" s="115"/>
      <c r="L11" s="115"/>
      <c r="M11" s="115"/>
      <c r="N11" s="115"/>
      <c r="O11" s="115"/>
      <c r="P11" s="115"/>
      <c r="Q11" s="115"/>
      <c r="R11" s="115"/>
      <c r="S11" s="115"/>
    </row>
    <row r="12" ht="18" customHeight="1" spans="1:19">
      <c r="A12" s="116"/>
      <c r="B12" s="113" t="s">
        <v>202</v>
      </c>
      <c r="C12" s="117" t="s">
        <v>203</v>
      </c>
      <c r="D12" s="118"/>
      <c r="E12" s="118"/>
      <c r="F12" s="118"/>
      <c r="G12" s="118"/>
      <c r="H12" s="115"/>
      <c r="I12" s="115"/>
      <c r="J12" s="115"/>
      <c r="K12" s="115"/>
      <c r="L12" s="115"/>
      <c r="M12" s="115"/>
      <c r="N12" s="115"/>
      <c r="O12" s="115"/>
      <c r="P12" s="115"/>
      <c r="Q12" s="115"/>
      <c r="R12" s="115"/>
      <c r="S12" s="115"/>
    </row>
    <row r="13" ht="18" customHeight="1" spans="1:19">
      <c r="A13" s="116"/>
      <c r="B13" s="113" t="s">
        <v>204</v>
      </c>
      <c r="C13" s="117" t="s">
        <v>205</v>
      </c>
      <c r="D13" s="118">
        <v>40.64</v>
      </c>
      <c r="E13" s="118">
        <v>40.64</v>
      </c>
      <c r="F13" s="118">
        <v>40.64</v>
      </c>
      <c r="G13" s="118">
        <v>40.64</v>
      </c>
      <c r="H13" s="115"/>
      <c r="I13" s="115"/>
      <c r="J13" s="115"/>
      <c r="K13" s="115"/>
      <c r="L13" s="115"/>
      <c r="M13" s="115"/>
      <c r="N13" s="115"/>
      <c r="O13" s="115"/>
      <c r="P13" s="115"/>
      <c r="Q13" s="115"/>
      <c r="R13" s="115"/>
      <c r="S13" s="115"/>
    </row>
    <row r="14" ht="18" customHeight="1" spans="1:19">
      <c r="A14" s="116"/>
      <c r="B14" s="113" t="s">
        <v>206</v>
      </c>
      <c r="C14" s="117" t="s">
        <v>207</v>
      </c>
      <c r="D14" s="118"/>
      <c r="E14" s="118"/>
      <c r="F14" s="118"/>
      <c r="G14" s="118"/>
      <c r="H14" s="115"/>
      <c r="I14" s="115"/>
      <c r="J14" s="115"/>
      <c r="K14" s="115"/>
      <c r="L14" s="115"/>
      <c r="M14" s="115"/>
      <c r="N14" s="115"/>
      <c r="O14" s="115"/>
      <c r="P14" s="115"/>
      <c r="Q14" s="115"/>
      <c r="R14" s="115"/>
      <c r="S14" s="115"/>
    </row>
    <row r="15" ht="18" customHeight="1" spans="1:19">
      <c r="A15" s="116"/>
      <c r="B15" s="113" t="s">
        <v>208</v>
      </c>
      <c r="C15" s="117" t="s">
        <v>209</v>
      </c>
      <c r="D15" s="118">
        <v>178.25</v>
      </c>
      <c r="E15" s="118">
        <v>178.25</v>
      </c>
      <c r="F15" s="118">
        <v>178.25</v>
      </c>
      <c r="G15" s="118">
        <v>178.25</v>
      </c>
      <c r="H15" s="115"/>
      <c r="I15" s="115"/>
      <c r="J15" s="115"/>
      <c r="K15" s="115"/>
      <c r="L15" s="115"/>
      <c r="M15" s="115"/>
      <c r="N15" s="115"/>
      <c r="O15" s="115"/>
      <c r="P15" s="115"/>
      <c r="Q15" s="115"/>
      <c r="R15" s="115"/>
      <c r="S15" s="115"/>
    </row>
    <row r="16" ht="18" customHeight="1" spans="1:19">
      <c r="A16" s="116"/>
      <c r="B16" s="113" t="s">
        <v>210</v>
      </c>
      <c r="C16" s="117" t="s">
        <v>211</v>
      </c>
      <c r="D16" s="118">
        <v>225.74</v>
      </c>
      <c r="E16" s="118">
        <v>225.74</v>
      </c>
      <c r="F16" s="118">
        <v>225.74</v>
      </c>
      <c r="G16" s="118">
        <v>225.74</v>
      </c>
      <c r="H16" s="115"/>
      <c r="I16" s="115"/>
      <c r="J16" s="115"/>
      <c r="K16" s="115"/>
      <c r="L16" s="115"/>
      <c r="M16" s="115"/>
      <c r="N16" s="115"/>
      <c r="O16" s="115"/>
      <c r="P16" s="115"/>
      <c r="Q16" s="115"/>
      <c r="R16" s="115"/>
      <c r="S16" s="115"/>
    </row>
    <row r="17" ht="18" customHeight="1" spans="1:19">
      <c r="A17" s="116"/>
      <c r="B17" s="113" t="s">
        <v>212</v>
      </c>
      <c r="C17" s="117" t="s">
        <v>213</v>
      </c>
      <c r="D17" s="118"/>
      <c r="E17" s="118"/>
      <c r="F17" s="118"/>
      <c r="G17" s="118"/>
      <c r="H17" s="115"/>
      <c r="I17" s="115"/>
      <c r="J17" s="115"/>
      <c r="K17" s="115"/>
      <c r="L17" s="115"/>
      <c r="M17" s="115"/>
      <c r="N17" s="115"/>
      <c r="O17" s="115"/>
      <c r="P17" s="115"/>
      <c r="Q17" s="115"/>
      <c r="R17" s="115"/>
      <c r="S17" s="115"/>
    </row>
    <row r="18" ht="18" customHeight="1" spans="1:19">
      <c r="A18" s="116"/>
      <c r="B18" s="113" t="s">
        <v>214</v>
      </c>
      <c r="C18" s="117" t="s">
        <v>215</v>
      </c>
      <c r="D18" s="118">
        <v>108.81</v>
      </c>
      <c r="E18" s="118">
        <v>108.81</v>
      </c>
      <c r="F18" s="118">
        <v>108.81</v>
      </c>
      <c r="G18" s="118">
        <v>108.81</v>
      </c>
      <c r="H18" s="115"/>
      <c r="I18" s="115"/>
      <c r="J18" s="115"/>
      <c r="K18" s="115"/>
      <c r="L18" s="115"/>
      <c r="M18" s="115"/>
      <c r="N18" s="115"/>
      <c r="O18" s="115"/>
      <c r="P18" s="115"/>
      <c r="Q18" s="115"/>
      <c r="R18" s="115"/>
      <c r="S18" s="115"/>
    </row>
    <row r="19" ht="18" customHeight="1" spans="1:19">
      <c r="A19" s="116"/>
      <c r="B19" s="113" t="s">
        <v>216</v>
      </c>
      <c r="C19" s="117" t="s">
        <v>217</v>
      </c>
      <c r="D19" s="118"/>
      <c r="E19" s="118"/>
      <c r="F19" s="118"/>
      <c r="G19" s="118"/>
      <c r="H19" s="115"/>
      <c r="I19" s="115"/>
      <c r="J19" s="115"/>
      <c r="K19" s="115"/>
      <c r="L19" s="115"/>
      <c r="M19" s="115"/>
      <c r="N19" s="115"/>
      <c r="O19" s="115"/>
      <c r="P19" s="115"/>
      <c r="Q19" s="115"/>
      <c r="R19" s="115"/>
      <c r="S19" s="115"/>
    </row>
    <row r="20" ht="18" customHeight="1" spans="1:19">
      <c r="A20" s="116"/>
      <c r="B20" s="113" t="s">
        <v>218</v>
      </c>
      <c r="C20" s="117" t="s">
        <v>219</v>
      </c>
      <c r="D20" s="118">
        <v>16.81</v>
      </c>
      <c r="E20" s="118">
        <v>16.81</v>
      </c>
      <c r="F20" s="118">
        <v>16.81</v>
      </c>
      <c r="G20" s="118">
        <v>16.81</v>
      </c>
      <c r="H20" s="115"/>
      <c r="I20" s="115"/>
      <c r="J20" s="115"/>
      <c r="K20" s="115"/>
      <c r="L20" s="115"/>
      <c r="M20" s="115"/>
      <c r="N20" s="115"/>
      <c r="O20" s="115"/>
      <c r="P20" s="115"/>
      <c r="Q20" s="115"/>
      <c r="R20" s="115"/>
      <c r="S20" s="115"/>
    </row>
    <row r="21" ht="18" customHeight="1" spans="1:19">
      <c r="A21" s="116"/>
      <c r="B21" s="113" t="s">
        <v>220</v>
      </c>
      <c r="C21" s="117" t="s">
        <v>221</v>
      </c>
      <c r="D21" s="118">
        <v>130.57</v>
      </c>
      <c r="E21" s="118">
        <v>130.57</v>
      </c>
      <c r="F21" s="118">
        <v>130.57</v>
      </c>
      <c r="G21" s="118">
        <v>130.57</v>
      </c>
      <c r="H21" s="115"/>
      <c r="I21" s="115"/>
      <c r="J21" s="115"/>
      <c r="K21" s="115"/>
      <c r="L21" s="115"/>
      <c r="M21" s="115"/>
      <c r="N21" s="115"/>
      <c r="O21" s="115"/>
      <c r="P21" s="115"/>
      <c r="Q21" s="115"/>
      <c r="R21" s="115"/>
      <c r="S21" s="115"/>
    </row>
    <row r="22" ht="18" customHeight="1" spans="1:19">
      <c r="A22" s="116"/>
      <c r="B22" s="113" t="s">
        <v>222</v>
      </c>
      <c r="C22" s="117" t="s">
        <v>223</v>
      </c>
      <c r="D22" s="118"/>
      <c r="E22" s="118"/>
      <c r="F22" s="118"/>
      <c r="G22" s="118"/>
      <c r="H22" s="115"/>
      <c r="I22" s="115"/>
      <c r="J22" s="115"/>
      <c r="K22" s="115"/>
      <c r="L22" s="115"/>
      <c r="M22" s="115"/>
      <c r="N22" s="115"/>
      <c r="O22" s="115"/>
      <c r="P22" s="115"/>
      <c r="Q22" s="115"/>
      <c r="R22" s="115"/>
      <c r="S22" s="115"/>
    </row>
    <row r="23" ht="18" customHeight="1" spans="1:19">
      <c r="A23" s="116"/>
      <c r="B23" s="113" t="s">
        <v>224</v>
      </c>
      <c r="C23" s="117" t="s">
        <v>225</v>
      </c>
      <c r="D23" s="118"/>
      <c r="E23" s="118"/>
      <c r="F23" s="118"/>
      <c r="G23" s="118"/>
      <c r="H23" s="115"/>
      <c r="I23" s="115"/>
      <c r="J23" s="115"/>
      <c r="K23" s="115"/>
      <c r="L23" s="115"/>
      <c r="M23" s="115"/>
      <c r="N23" s="115"/>
      <c r="O23" s="115"/>
      <c r="P23" s="115"/>
      <c r="Q23" s="115"/>
      <c r="R23" s="115"/>
      <c r="S23" s="115"/>
    </row>
    <row r="24" ht="18" customHeight="1" spans="1:19">
      <c r="A24" s="112">
        <v>302</v>
      </c>
      <c r="B24" s="113"/>
      <c r="C24" s="114" t="s">
        <v>101</v>
      </c>
      <c r="D24" s="118">
        <v>174.8</v>
      </c>
      <c r="E24" s="118">
        <v>174.8</v>
      </c>
      <c r="F24" s="118">
        <v>174.8</v>
      </c>
      <c r="G24" s="118">
        <v>174.8</v>
      </c>
      <c r="H24" s="115"/>
      <c r="I24" s="115"/>
      <c r="J24" s="115"/>
      <c r="K24" s="115"/>
      <c r="L24" s="115"/>
      <c r="M24" s="115"/>
      <c r="N24" s="115"/>
      <c r="O24" s="115"/>
      <c r="P24" s="115"/>
      <c r="Q24" s="115"/>
      <c r="R24" s="115"/>
      <c r="S24" s="115"/>
    </row>
    <row r="25" ht="18" customHeight="1" spans="1:19">
      <c r="A25" s="116"/>
      <c r="B25" s="113" t="s">
        <v>200</v>
      </c>
      <c r="C25" s="117" t="s">
        <v>226</v>
      </c>
      <c r="D25" s="118">
        <v>117.85</v>
      </c>
      <c r="E25" s="118">
        <v>117.85</v>
      </c>
      <c r="F25" s="118">
        <v>117.85</v>
      </c>
      <c r="G25" s="118">
        <v>117.85</v>
      </c>
      <c r="H25" s="115"/>
      <c r="I25" s="115"/>
      <c r="J25" s="115"/>
      <c r="K25" s="115"/>
      <c r="L25" s="115"/>
      <c r="M25" s="115"/>
      <c r="N25" s="115"/>
      <c r="O25" s="115"/>
      <c r="P25" s="115"/>
      <c r="Q25" s="115"/>
      <c r="R25" s="115"/>
      <c r="S25" s="115"/>
    </row>
    <row r="26" ht="18" customHeight="1" spans="1:19">
      <c r="A26" s="116"/>
      <c r="B26" s="113" t="s">
        <v>202</v>
      </c>
      <c r="C26" s="117" t="s">
        <v>227</v>
      </c>
      <c r="D26" s="118"/>
      <c r="E26" s="118"/>
      <c r="F26" s="118"/>
      <c r="G26" s="118"/>
      <c r="H26" s="115"/>
      <c r="I26" s="115"/>
      <c r="J26" s="115"/>
      <c r="K26" s="115"/>
      <c r="L26" s="115"/>
      <c r="M26" s="115"/>
      <c r="N26" s="115"/>
      <c r="O26" s="115"/>
      <c r="P26" s="115"/>
      <c r="Q26" s="115"/>
      <c r="R26" s="115"/>
      <c r="S26" s="115"/>
    </row>
    <row r="27" ht="18" customHeight="1" spans="1:19">
      <c r="A27" s="116"/>
      <c r="B27" s="113" t="s">
        <v>204</v>
      </c>
      <c r="C27" s="117" t="s">
        <v>228</v>
      </c>
      <c r="D27" s="118"/>
      <c r="E27" s="118"/>
      <c r="F27" s="118"/>
      <c r="G27" s="118"/>
      <c r="H27" s="115"/>
      <c r="I27" s="115"/>
      <c r="J27" s="115"/>
      <c r="K27" s="115"/>
      <c r="L27" s="115"/>
      <c r="M27" s="115"/>
      <c r="N27" s="115"/>
      <c r="O27" s="115"/>
      <c r="P27" s="115"/>
      <c r="Q27" s="115"/>
      <c r="R27" s="115"/>
      <c r="S27" s="115"/>
    </row>
    <row r="28" ht="18" customHeight="1" spans="1:19">
      <c r="A28" s="116"/>
      <c r="B28" s="113" t="s">
        <v>229</v>
      </c>
      <c r="C28" s="117" t="s">
        <v>230</v>
      </c>
      <c r="D28" s="118"/>
      <c r="E28" s="118"/>
      <c r="F28" s="118"/>
      <c r="G28" s="118"/>
      <c r="H28" s="115"/>
      <c r="I28" s="115"/>
      <c r="J28" s="115"/>
      <c r="K28" s="115"/>
      <c r="L28" s="115"/>
      <c r="M28" s="115"/>
      <c r="N28" s="115"/>
      <c r="O28" s="115"/>
      <c r="P28" s="115"/>
      <c r="Q28" s="115"/>
      <c r="R28" s="115"/>
      <c r="S28" s="115"/>
    </row>
    <row r="29" ht="18" customHeight="1" spans="1:19">
      <c r="A29" s="116"/>
      <c r="B29" s="113" t="s">
        <v>231</v>
      </c>
      <c r="C29" s="117" t="s">
        <v>232</v>
      </c>
      <c r="D29" s="118"/>
      <c r="E29" s="118"/>
      <c r="F29" s="118"/>
      <c r="G29" s="118"/>
      <c r="H29" s="115"/>
      <c r="I29" s="115"/>
      <c r="J29" s="115"/>
      <c r="K29" s="115"/>
      <c r="L29" s="115"/>
      <c r="M29" s="115"/>
      <c r="N29" s="115"/>
      <c r="O29" s="115"/>
      <c r="P29" s="115"/>
      <c r="Q29" s="115"/>
      <c r="R29" s="115"/>
      <c r="S29" s="115"/>
    </row>
    <row r="30" ht="18" customHeight="1" spans="1:19">
      <c r="A30" s="116"/>
      <c r="B30" s="113" t="s">
        <v>206</v>
      </c>
      <c r="C30" s="117" t="s">
        <v>233</v>
      </c>
      <c r="D30" s="118"/>
      <c r="E30" s="118"/>
      <c r="F30" s="118"/>
      <c r="G30" s="118"/>
      <c r="H30" s="115"/>
      <c r="I30" s="115"/>
      <c r="J30" s="115"/>
      <c r="K30" s="115"/>
      <c r="L30" s="115"/>
      <c r="M30" s="115"/>
      <c r="N30" s="115"/>
      <c r="O30" s="115"/>
      <c r="P30" s="115"/>
      <c r="Q30" s="115"/>
      <c r="R30" s="115"/>
      <c r="S30" s="115"/>
    </row>
    <row r="31" ht="18" customHeight="1" spans="1:19">
      <c r="A31" s="116"/>
      <c r="B31" s="113" t="s">
        <v>208</v>
      </c>
      <c r="C31" s="117" t="s">
        <v>234</v>
      </c>
      <c r="D31" s="118"/>
      <c r="E31" s="118"/>
      <c r="F31" s="118"/>
      <c r="G31" s="118"/>
      <c r="H31" s="115"/>
      <c r="I31" s="115"/>
      <c r="J31" s="115"/>
      <c r="K31" s="115"/>
      <c r="L31" s="115"/>
      <c r="M31" s="115"/>
      <c r="N31" s="115"/>
      <c r="O31" s="115"/>
      <c r="P31" s="115"/>
      <c r="Q31" s="115"/>
      <c r="R31" s="115"/>
      <c r="S31" s="115"/>
    </row>
    <row r="32" ht="18" customHeight="1" spans="1:19">
      <c r="A32" s="116"/>
      <c r="B32" s="113" t="s">
        <v>210</v>
      </c>
      <c r="C32" s="117" t="s">
        <v>235</v>
      </c>
      <c r="D32" s="118"/>
      <c r="E32" s="118"/>
      <c r="F32" s="118"/>
      <c r="G32" s="118"/>
      <c r="H32" s="115"/>
      <c r="I32" s="115"/>
      <c r="J32" s="115"/>
      <c r="K32" s="115"/>
      <c r="L32" s="115"/>
      <c r="M32" s="115"/>
      <c r="N32" s="115"/>
      <c r="O32" s="115"/>
      <c r="P32" s="115"/>
      <c r="Q32" s="115"/>
      <c r="R32" s="115"/>
      <c r="S32" s="115"/>
    </row>
    <row r="33" ht="18" customHeight="1" spans="1:19">
      <c r="A33" s="116"/>
      <c r="B33" s="113" t="s">
        <v>212</v>
      </c>
      <c r="C33" s="117" t="s">
        <v>236</v>
      </c>
      <c r="D33" s="118"/>
      <c r="E33" s="118"/>
      <c r="F33" s="118"/>
      <c r="G33" s="118"/>
      <c r="H33" s="115"/>
      <c r="I33" s="115"/>
      <c r="J33" s="115"/>
      <c r="K33" s="115"/>
      <c r="L33" s="115"/>
      <c r="M33" s="115"/>
      <c r="N33" s="115"/>
      <c r="O33" s="115"/>
      <c r="P33" s="115"/>
      <c r="Q33" s="115"/>
      <c r="R33" s="115"/>
      <c r="S33" s="115"/>
    </row>
    <row r="34" ht="18" customHeight="1" spans="1:19">
      <c r="A34" s="116"/>
      <c r="B34" s="113" t="s">
        <v>216</v>
      </c>
      <c r="C34" s="117" t="s">
        <v>237</v>
      </c>
      <c r="D34" s="118"/>
      <c r="E34" s="118"/>
      <c r="F34" s="118"/>
      <c r="G34" s="118"/>
      <c r="H34" s="115"/>
      <c r="I34" s="115"/>
      <c r="J34" s="115"/>
      <c r="K34" s="115"/>
      <c r="L34" s="115"/>
      <c r="M34" s="115"/>
      <c r="N34" s="115"/>
      <c r="O34" s="115"/>
      <c r="P34" s="115"/>
      <c r="Q34" s="115"/>
      <c r="R34" s="115"/>
      <c r="S34" s="115"/>
    </row>
    <row r="35" ht="18" customHeight="1" spans="1:19">
      <c r="A35" s="116"/>
      <c r="B35" s="113" t="s">
        <v>218</v>
      </c>
      <c r="C35" s="117" t="s">
        <v>238</v>
      </c>
      <c r="D35" s="118"/>
      <c r="E35" s="118"/>
      <c r="F35" s="118"/>
      <c r="G35" s="118"/>
      <c r="H35" s="115"/>
      <c r="I35" s="115"/>
      <c r="J35" s="115"/>
      <c r="K35" s="115"/>
      <c r="L35" s="115"/>
      <c r="M35" s="115"/>
      <c r="N35" s="115"/>
      <c r="O35" s="115"/>
      <c r="P35" s="115"/>
      <c r="Q35" s="115"/>
      <c r="R35" s="115"/>
      <c r="S35" s="115"/>
    </row>
    <row r="36" ht="18" customHeight="1" spans="1:19">
      <c r="A36" s="116"/>
      <c r="B36" s="113" t="s">
        <v>220</v>
      </c>
      <c r="C36" s="117" t="s">
        <v>239</v>
      </c>
      <c r="D36" s="118"/>
      <c r="E36" s="118"/>
      <c r="F36" s="118"/>
      <c r="G36" s="118"/>
      <c r="H36" s="115"/>
      <c r="I36" s="115"/>
      <c r="J36" s="115"/>
      <c r="K36" s="115"/>
      <c r="L36" s="115"/>
      <c r="M36" s="115"/>
      <c r="N36" s="115"/>
      <c r="O36" s="115"/>
      <c r="P36" s="115"/>
      <c r="Q36" s="115"/>
      <c r="R36" s="115"/>
      <c r="S36" s="115"/>
    </row>
    <row r="37" ht="18" customHeight="1" spans="1:19">
      <c r="A37" s="116"/>
      <c r="B37" s="113" t="s">
        <v>222</v>
      </c>
      <c r="C37" s="117" t="s">
        <v>240</v>
      </c>
      <c r="D37" s="118"/>
      <c r="E37" s="118"/>
      <c r="F37" s="118"/>
      <c r="G37" s="118"/>
      <c r="H37" s="115"/>
      <c r="I37" s="115"/>
      <c r="J37" s="115"/>
      <c r="K37" s="115"/>
      <c r="L37" s="115"/>
      <c r="M37" s="115"/>
      <c r="N37" s="115"/>
      <c r="O37" s="115"/>
      <c r="P37" s="115"/>
      <c r="Q37" s="115"/>
      <c r="R37" s="115"/>
      <c r="S37" s="115"/>
    </row>
    <row r="38" ht="18" customHeight="1" spans="1:19">
      <c r="A38" s="116"/>
      <c r="B38" s="113" t="s">
        <v>241</v>
      </c>
      <c r="C38" s="117" t="s">
        <v>242</v>
      </c>
      <c r="D38" s="118">
        <v>1.04</v>
      </c>
      <c r="E38" s="118">
        <v>1.04</v>
      </c>
      <c r="F38" s="118">
        <v>1.04</v>
      </c>
      <c r="G38" s="118">
        <v>1.04</v>
      </c>
      <c r="H38" s="115"/>
      <c r="I38" s="115"/>
      <c r="J38" s="115"/>
      <c r="K38" s="115"/>
      <c r="L38" s="115"/>
      <c r="M38" s="115"/>
      <c r="N38" s="115"/>
      <c r="O38" s="115"/>
      <c r="P38" s="115"/>
      <c r="Q38" s="115"/>
      <c r="R38" s="115"/>
      <c r="S38" s="115"/>
    </row>
    <row r="39" ht="18" customHeight="1" spans="1:19">
      <c r="A39" s="116"/>
      <c r="B39" s="113" t="s">
        <v>243</v>
      </c>
      <c r="C39" s="117" t="s">
        <v>244</v>
      </c>
      <c r="D39" s="118">
        <v>7.84</v>
      </c>
      <c r="E39" s="118">
        <v>7.84</v>
      </c>
      <c r="F39" s="118">
        <v>7.84</v>
      </c>
      <c r="G39" s="118">
        <v>7.84</v>
      </c>
      <c r="H39" s="115"/>
      <c r="I39" s="115"/>
      <c r="J39" s="115"/>
      <c r="K39" s="115"/>
      <c r="L39" s="115"/>
      <c r="M39" s="115"/>
      <c r="N39" s="115"/>
      <c r="O39" s="115"/>
      <c r="P39" s="115"/>
      <c r="Q39" s="115"/>
      <c r="R39" s="115"/>
      <c r="S39" s="115"/>
    </row>
    <row r="40" ht="18" customHeight="1" spans="1:19">
      <c r="A40" s="116"/>
      <c r="B40" s="113" t="s">
        <v>245</v>
      </c>
      <c r="C40" s="117" t="s">
        <v>246</v>
      </c>
      <c r="D40" s="118"/>
      <c r="E40" s="118"/>
      <c r="F40" s="118"/>
      <c r="G40" s="118"/>
      <c r="H40" s="115"/>
      <c r="I40" s="115"/>
      <c r="J40" s="115"/>
      <c r="K40" s="115"/>
      <c r="L40" s="115"/>
      <c r="M40" s="115"/>
      <c r="N40" s="115"/>
      <c r="O40" s="115"/>
      <c r="P40" s="115"/>
      <c r="Q40" s="115"/>
      <c r="R40" s="115"/>
      <c r="S40" s="115"/>
    </row>
    <row r="41" ht="18" customHeight="1" spans="1:19">
      <c r="A41" s="116"/>
      <c r="B41" s="113" t="s">
        <v>247</v>
      </c>
      <c r="C41" s="117" t="s">
        <v>248</v>
      </c>
      <c r="D41" s="118"/>
      <c r="E41" s="118"/>
      <c r="F41" s="118"/>
      <c r="G41" s="118"/>
      <c r="H41" s="115"/>
      <c r="I41" s="115"/>
      <c r="J41" s="115"/>
      <c r="K41" s="115"/>
      <c r="L41" s="115"/>
      <c r="M41" s="115"/>
      <c r="N41" s="115"/>
      <c r="O41" s="115"/>
      <c r="P41" s="115"/>
      <c r="Q41" s="115"/>
      <c r="R41" s="115"/>
      <c r="S41" s="115"/>
    </row>
    <row r="42" ht="18" customHeight="1" spans="1:19">
      <c r="A42" s="116"/>
      <c r="B42" s="113" t="s">
        <v>249</v>
      </c>
      <c r="C42" s="117" t="s">
        <v>250</v>
      </c>
      <c r="D42" s="118"/>
      <c r="E42" s="118"/>
      <c r="F42" s="118"/>
      <c r="G42" s="118"/>
      <c r="H42" s="115"/>
      <c r="I42" s="115"/>
      <c r="J42" s="115"/>
      <c r="K42" s="115"/>
      <c r="L42" s="115"/>
      <c r="M42" s="115"/>
      <c r="N42" s="115"/>
      <c r="O42" s="115"/>
      <c r="P42" s="115"/>
      <c r="Q42" s="115"/>
      <c r="R42" s="115"/>
      <c r="S42" s="115"/>
    </row>
    <row r="43" ht="18" customHeight="1" spans="1:19">
      <c r="A43" s="116"/>
      <c r="B43" s="113" t="s">
        <v>251</v>
      </c>
      <c r="C43" s="117" t="s">
        <v>252</v>
      </c>
      <c r="D43" s="118"/>
      <c r="E43" s="118"/>
      <c r="F43" s="118"/>
      <c r="G43" s="118"/>
      <c r="H43" s="115"/>
      <c r="I43" s="115"/>
      <c r="J43" s="115"/>
      <c r="K43" s="115"/>
      <c r="L43" s="115"/>
      <c r="M43" s="115"/>
      <c r="N43" s="115"/>
      <c r="O43" s="115"/>
      <c r="P43" s="115"/>
      <c r="Q43" s="115"/>
      <c r="R43" s="115"/>
      <c r="S43" s="115"/>
    </row>
    <row r="44" ht="18" customHeight="1" spans="1:19">
      <c r="A44" s="116"/>
      <c r="B44" s="113" t="s">
        <v>253</v>
      </c>
      <c r="C44" s="117" t="s">
        <v>254</v>
      </c>
      <c r="D44" s="118"/>
      <c r="E44" s="118"/>
      <c r="F44" s="118"/>
      <c r="G44" s="118"/>
      <c r="H44" s="115"/>
      <c r="I44" s="115"/>
      <c r="J44" s="115"/>
      <c r="K44" s="115"/>
      <c r="L44" s="115"/>
      <c r="M44" s="115"/>
      <c r="N44" s="115"/>
      <c r="O44" s="115"/>
      <c r="P44" s="115"/>
      <c r="Q44" s="115"/>
      <c r="R44" s="115"/>
      <c r="S44" s="115"/>
    </row>
    <row r="45" ht="18" customHeight="1" spans="1:19">
      <c r="A45" s="116"/>
      <c r="B45" s="113" t="s">
        <v>255</v>
      </c>
      <c r="C45" s="117" t="s">
        <v>256</v>
      </c>
      <c r="D45" s="118"/>
      <c r="E45" s="118"/>
      <c r="F45" s="118"/>
      <c r="G45" s="118"/>
      <c r="H45" s="115"/>
      <c r="I45" s="115"/>
      <c r="J45" s="115"/>
      <c r="K45" s="115"/>
      <c r="L45" s="115"/>
      <c r="M45" s="115"/>
      <c r="N45" s="115"/>
      <c r="O45" s="115"/>
      <c r="P45" s="115"/>
      <c r="Q45" s="115"/>
      <c r="R45" s="115"/>
      <c r="S45" s="115"/>
    </row>
    <row r="46" ht="18" customHeight="1" spans="1:19">
      <c r="A46" s="116"/>
      <c r="B46" s="113" t="s">
        <v>257</v>
      </c>
      <c r="C46" s="117" t="s">
        <v>258</v>
      </c>
      <c r="D46" s="118">
        <v>25.75</v>
      </c>
      <c r="E46" s="118">
        <v>25.75</v>
      </c>
      <c r="F46" s="118">
        <v>25.75</v>
      </c>
      <c r="G46" s="118">
        <v>25.75</v>
      </c>
      <c r="H46" s="115"/>
      <c r="I46" s="115"/>
      <c r="J46" s="115"/>
      <c r="K46" s="115"/>
      <c r="L46" s="115"/>
      <c r="M46" s="115"/>
      <c r="N46" s="115"/>
      <c r="O46" s="115"/>
      <c r="P46" s="115"/>
      <c r="Q46" s="115"/>
      <c r="R46" s="115"/>
      <c r="S46" s="115"/>
    </row>
    <row r="47" ht="18" customHeight="1" spans="1:19">
      <c r="A47" s="116"/>
      <c r="B47" s="113" t="s">
        <v>259</v>
      </c>
      <c r="C47" s="117" t="s">
        <v>260</v>
      </c>
      <c r="D47" s="118">
        <v>10.05</v>
      </c>
      <c r="E47" s="118">
        <v>10.05</v>
      </c>
      <c r="F47" s="118">
        <v>10.05</v>
      </c>
      <c r="G47" s="118">
        <v>10.05</v>
      </c>
      <c r="H47" s="115"/>
      <c r="I47" s="115"/>
      <c r="J47" s="115"/>
      <c r="K47" s="115"/>
      <c r="L47" s="115"/>
      <c r="M47" s="115"/>
      <c r="N47" s="115"/>
      <c r="O47" s="115"/>
      <c r="P47" s="115"/>
      <c r="Q47" s="115"/>
      <c r="R47" s="115"/>
      <c r="S47" s="115"/>
    </row>
    <row r="48" ht="18" customHeight="1" spans="1:19">
      <c r="A48" s="116"/>
      <c r="B48" s="113" t="s">
        <v>261</v>
      </c>
      <c r="C48" s="117" t="s">
        <v>262</v>
      </c>
      <c r="D48" s="118">
        <v>6.65</v>
      </c>
      <c r="E48" s="118">
        <v>6.65</v>
      </c>
      <c r="F48" s="118">
        <v>6.65</v>
      </c>
      <c r="G48" s="118">
        <v>6.65</v>
      </c>
      <c r="H48" s="115"/>
      <c r="I48" s="115"/>
      <c r="J48" s="115"/>
      <c r="K48" s="115"/>
      <c r="L48" s="115"/>
      <c r="M48" s="115"/>
      <c r="N48" s="115"/>
      <c r="O48" s="115"/>
      <c r="P48" s="115"/>
      <c r="Q48" s="115"/>
      <c r="R48" s="115"/>
      <c r="S48" s="115"/>
    </row>
    <row r="49" ht="18" customHeight="1" spans="1:19">
      <c r="A49" s="116"/>
      <c r="B49" s="113" t="s">
        <v>263</v>
      </c>
      <c r="C49" s="117" t="s">
        <v>264</v>
      </c>
      <c r="D49" s="118">
        <v>5.62</v>
      </c>
      <c r="E49" s="118">
        <v>5.62</v>
      </c>
      <c r="F49" s="118">
        <v>5.62</v>
      </c>
      <c r="G49" s="118">
        <v>5.62</v>
      </c>
      <c r="H49" s="115"/>
      <c r="I49" s="115"/>
      <c r="J49" s="115"/>
      <c r="K49" s="115"/>
      <c r="L49" s="115"/>
      <c r="M49" s="115"/>
      <c r="N49" s="115"/>
      <c r="O49" s="115"/>
      <c r="P49" s="115"/>
      <c r="Q49" s="115"/>
      <c r="R49" s="115"/>
      <c r="S49" s="115"/>
    </row>
    <row r="50" ht="18" customHeight="1" spans="1:19">
      <c r="A50" s="116"/>
      <c r="B50" s="113" t="s">
        <v>265</v>
      </c>
      <c r="C50" s="117" t="s">
        <v>266</v>
      </c>
      <c r="D50" s="118"/>
      <c r="E50" s="118"/>
      <c r="F50" s="118"/>
      <c r="G50" s="118"/>
      <c r="H50" s="115"/>
      <c r="I50" s="115"/>
      <c r="J50" s="115"/>
      <c r="K50" s="115"/>
      <c r="L50" s="115"/>
      <c r="M50" s="115"/>
      <c r="N50" s="115"/>
      <c r="O50" s="115"/>
      <c r="P50" s="115"/>
      <c r="Q50" s="115"/>
      <c r="R50" s="115"/>
      <c r="S50" s="115"/>
    </row>
    <row r="51" ht="18" customHeight="1" spans="1:19">
      <c r="A51" s="116"/>
      <c r="B51" s="113" t="s">
        <v>224</v>
      </c>
      <c r="C51" s="117" t="s">
        <v>267</v>
      </c>
      <c r="D51" s="118"/>
      <c r="E51" s="118"/>
      <c r="F51" s="118"/>
      <c r="G51" s="118"/>
      <c r="H51" s="115"/>
      <c r="I51" s="115"/>
      <c r="J51" s="115"/>
      <c r="K51" s="115"/>
      <c r="L51" s="115"/>
      <c r="M51" s="115"/>
      <c r="N51" s="115"/>
      <c r="O51" s="115"/>
      <c r="P51" s="115"/>
      <c r="Q51" s="115"/>
      <c r="R51" s="115"/>
      <c r="S51" s="115"/>
    </row>
    <row r="52" ht="18" customHeight="1" spans="1:19">
      <c r="A52" s="112">
        <v>303</v>
      </c>
      <c r="B52" s="113"/>
      <c r="C52" s="114" t="s">
        <v>102</v>
      </c>
      <c r="D52" s="118">
        <v>149.65</v>
      </c>
      <c r="E52" s="118">
        <v>149.65</v>
      </c>
      <c r="F52" s="118">
        <v>149.65</v>
      </c>
      <c r="G52" s="118">
        <v>149.65</v>
      </c>
      <c r="H52" s="115"/>
      <c r="I52" s="115"/>
      <c r="J52" s="115"/>
      <c r="K52" s="115"/>
      <c r="L52" s="115"/>
      <c r="M52" s="115"/>
      <c r="N52" s="115"/>
      <c r="O52" s="115"/>
      <c r="P52" s="115"/>
      <c r="Q52" s="115"/>
      <c r="R52" s="115"/>
      <c r="S52" s="115"/>
    </row>
    <row r="53" ht="18" customHeight="1" spans="1:19">
      <c r="A53" s="116"/>
      <c r="B53" s="113" t="s">
        <v>200</v>
      </c>
      <c r="C53" s="117" t="s">
        <v>268</v>
      </c>
      <c r="D53" s="118">
        <v>26.92</v>
      </c>
      <c r="E53" s="118">
        <v>26.92</v>
      </c>
      <c r="F53" s="118">
        <v>26.92</v>
      </c>
      <c r="G53" s="118">
        <v>26.92</v>
      </c>
      <c r="H53" s="115"/>
      <c r="I53" s="115"/>
      <c r="J53" s="115"/>
      <c r="K53" s="115"/>
      <c r="L53" s="115"/>
      <c r="M53" s="115"/>
      <c r="N53" s="115"/>
      <c r="O53" s="115"/>
      <c r="P53" s="115"/>
      <c r="Q53" s="115"/>
      <c r="R53" s="115"/>
      <c r="S53" s="115"/>
    </row>
    <row r="54" ht="18" customHeight="1" spans="1:19">
      <c r="A54" s="116"/>
      <c r="B54" s="113" t="s">
        <v>202</v>
      </c>
      <c r="C54" s="117" t="s">
        <v>269</v>
      </c>
      <c r="D54" s="118">
        <v>84.52</v>
      </c>
      <c r="E54" s="118">
        <v>84.52</v>
      </c>
      <c r="F54" s="118">
        <v>84.52</v>
      </c>
      <c r="G54" s="118">
        <v>84.52</v>
      </c>
      <c r="H54" s="115"/>
      <c r="I54" s="115"/>
      <c r="J54" s="115"/>
      <c r="K54" s="115"/>
      <c r="L54" s="115"/>
      <c r="M54" s="115"/>
      <c r="N54" s="115"/>
      <c r="O54" s="115"/>
      <c r="P54" s="115"/>
      <c r="Q54" s="115"/>
      <c r="R54" s="115"/>
      <c r="S54" s="115"/>
    </row>
    <row r="55" ht="18" customHeight="1" spans="1:19">
      <c r="A55" s="116"/>
      <c r="B55" s="113" t="s">
        <v>204</v>
      </c>
      <c r="C55" s="117" t="s">
        <v>270</v>
      </c>
      <c r="D55" s="118"/>
      <c r="E55" s="118"/>
      <c r="F55" s="118"/>
      <c r="G55" s="118"/>
      <c r="H55" s="115"/>
      <c r="I55" s="115"/>
      <c r="J55" s="115"/>
      <c r="K55" s="115"/>
      <c r="L55" s="115"/>
      <c r="M55" s="115"/>
      <c r="N55" s="115"/>
      <c r="O55" s="115"/>
      <c r="P55" s="115"/>
      <c r="Q55" s="115"/>
      <c r="R55" s="115"/>
      <c r="S55" s="115"/>
    </row>
    <row r="56" ht="18" customHeight="1" spans="1:19">
      <c r="A56" s="116"/>
      <c r="B56" s="113" t="s">
        <v>229</v>
      </c>
      <c r="C56" s="117" t="s">
        <v>271</v>
      </c>
      <c r="D56" s="118"/>
      <c r="E56" s="118"/>
      <c r="F56" s="118"/>
      <c r="G56" s="118"/>
      <c r="H56" s="115"/>
      <c r="I56" s="115"/>
      <c r="J56" s="115"/>
      <c r="K56" s="115"/>
      <c r="L56" s="115"/>
      <c r="M56" s="115"/>
      <c r="N56" s="115"/>
      <c r="O56" s="115"/>
      <c r="P56" s="115"/>
      <c r="Q56" s="115"/>
      <c r="R56" s="115"/>
      <c r="S56" s="115"/>
    </row>
    <row r="57" ht="18" customHeight="1" spans="1:19">
      <c r="A57" s="116"/>
      <c r="B57" s="113" t="s">
        <v>231</v>
      </c>
      <c r="C57" s="117" t="s">
        <v>272</v>
      </c>
      <c r="D57" s="118"/>
      <c r="E57" s="118"/>
      <c r="F57" s="118"/>
      <c r="G57" s="118"/>
      <c r="H57" s="115"/>
      <c r="I57" s="115"/>
      <c r="J57" s="115"/>
      <c r="K57" s="115"/>
      <c r="L57" s="115"/>
      <c r="M57" s="115"/>
      <c r="N57" s="115"/>
      <c r="O57" s="115"/>
      <c r="P57" s="115"/>
      <c r="Q57" s="115"/>
      <c r="R57" s="115"/>
      <c r="S57" s="115"/>
    </row>
    <row r="58" ht="18" customHeight="1" spans="1:19">
      <c r="A58" s="116"/>
      <c r="B58" s="113" t="s">
        <v>206</v>
      </c>
      <c r="C58" s="117" t="s">
        <v>273</v>
      </c>
      <c r="D58" s="118"/>
      <c r="E58" s="118"/>
      <c r="F58" s="118"/>
      <c r="G58" s="118"/>
      <c r="H58" s="115"/>
      <c r="I58" s="115"/>
      <c r="J58" s="115"/>
      <c r="K58" s="115"/>
      <c r="L58" s="115"/>
      <c r="M58" s="115"/>
      <c r="N58" s="115"/>
      <c r="O58" s="115"/>
      <c r="P58" s="115"/>
      <c r="Q58" s="115"/>
      <c r="R58" s="115"/>
      <c r="S58" s="115"/>
    </row>
    <row r="59" ht="18" customHeight="1" spans="1:19">
      <c r="A59" s="116"/>
      <c r="B59" s="113" t="s">
        <v>208</v>
      </c>
      <c r="C59" s="117" t="s">
        <v>274</v>
      </c>
      <c r="D59" s="118">
        <v>38.21</v>
      </c>
      <c r="E59" s="118">
        <v>38.21</v>
      </c>
      <c r="F59" s="118">
        <v>38.21</v>
      </c>
      <c r="G59" s="118">
        <v>38.21</v>
      </c>
      <c r="H59" s="115"/>
      <c r="I59" s="115"/>
      <c r="J59" s="115"/>
      <c r="K59" s="115"/>
      <c r="L59" s="115"/>
      <c r="M59" s="115"/>
      <c r="N59" s="115"/>
      <c r="O59" s="115"/>
      <c r="P59" s="115"/>
      <c r="Q59" s="115"/>
      <c r="R59" s="115"/>
      <c r="S59" s="115"/>
    </row>
    <row r="60" ht="18" customHeight="1" spans="1:19">
      <c r="A60" s="116"/>
      <c r="B60" s="113" t="s">
        <v>210</v>
      </c>
      <c r="C60" s="117" t="s">
        <v>275</v>
      </c>
      <c r="D60" s="118"/>
      <c r="E60" s="118"/>
      <c r="F60" s="118"/>
      <c r="G60" s="118"/>
      <c r="H60" s="115"/>
      <c r="I60" s="115"/>
      <c r="J60" s="115"/>
      <c r="K60" s="115"/>
      <c r="L60" s="115"/>
      <c r="M60" s="115"/>
      <c r="N60" s="115"/>
      <c r="O60" s="115"/>
      <c r="P60" s="115"/>
      <c r="Q60" s="115"/>
      <c r="R60" s="115"/>
      <c r="S60" s="115"/>
    </row>
    <row r="61" ht="18" customHeight="1" spans="1:19">
      <c r="A61" s="116"/>
      <c r="B61" s="113" t="s">
        <v>212</v>
      </c>
      <c r="C61" s="117" t="s">
        <v>276</v>
      </c>
      <c r="D61" s="118"/>
      <c r="E61" s="118"/>
      <c r="F61" s="118"/>
      <c r="G61" s="118"/>
      <c r="H61" s="115"/>
      <c r="I61" s="115"/>
      <c r="J61" s="115"/>
      <c r="K61" s="115"/>
      <c r="L61" s="115"/>
      <c r="M61" s="115"/>
      <c r="N61" s="115"/>
      <c r="O61" s="115"/>
      <c r="P61" s="115"/>
      <c r="Q61" s="115"/>
      <c r="R61" s="115"/>
      <c r="S61" s="115"/>
    </row>
    <row r="62" ht="18" customHeight="1" spans="1:19">
      <c r="A62" s="116"/>
      <c r="B62" s="113" t="s">
        <v>214</v>
      </c>
      <c r="C62" s="117" t="s">
        <v>277</v>
      </c>
      <c r="D62" s="118"/>
      <c r="E62" s="118"/>
      <c r="F62" s="118"/>
      <c r="G62" s="118"/>
      <c r="H62" s="115"/>
      <c r="I62" s="115"/>
      <c r="J62" s="115"/>
      <c r="K62" s="115"/>
      <c r="L62" s="115"/>
      <c r="M62" s="115"/>
      <c r="N62" s="115"/>
      <c r="O62" s="115"/>
      <c r="P62" s="115"/>
      <c r="Q62" s="115"/>
      <c r="R62" s="115"/>
      <c r="S62" s="115"/>
    </row>
    <row r="63" ht="18" customHeight="1" spans="1:19">
      <c r="A63" s="116"/>
      <c r="B63" s="113" t="s">
        <v>224</v>
      </c>
      <c r="C63" s="117" t="s">
        <v>278</v>
      </c>
      <c r="D63" s="118">
        <v>0</v>
      </c>
      <c r="E63" s="118">
        <v>0</v>
      </c>
      <c r="F63" s="118">
        <v>0</v>
      </c>
      <c r="G63" s="118">
        <v>0</v>
      </c>
      <c r="H63" s="115"/>
      <c r="I63" s="115"/>
      <c r="J63" s="115"/>
      <c r="K63" s="115"/>
      <c r="L63" s="115"/>
      <c r="M63" s="115"/>
      <c r="N63" s="115"/>
      <c r="O63" s="115"/>
      <c r="P63" s="115"/>
      <c r="Q63" s="115"/>
      <c r="R63" s="115"/>
      <c r="S63" s="115"/>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5"/>
  <sheetViews>
    <sheetView workbookViewId="0">
      <selection activeCell="K16" sqref="K16"/>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279</v>
      </c>
      <c r="B1" s="3"/>
      <c r="C1" s="3"/>
      <c r="D1" s="3"/>
      <c r="E1" s="3"/>
      <c r="F1" s="3"/>
      <c r="G1" s="3"/>
    </row>
    <row r="2" spans="1:7">
      <c r="A2" s="4" t="s">
        <v>1</v>
      </c>
      <c r="B2" s="75"/>
      <c r="C2" s="75"/>
      <c r="D2" s="75"/>
      <c r="E2" s="1"/>
      <c r="F2" s="1"/>
      <c r="G2" s="37" t="s">
        <v>2</v>
      </c>
    </row>
    <row r="3" spans="1:7">
      <c r="A3" s="78" t="s">
        <v>280</v>
      </c>
      <c r="B3" s="78"/>
      <c r="C3" s="78"/>
      <c r="D3" s="78"/>
      <c r="E3" s="76" t="s">
        <v>281</v>
      </c>
      <c r="F3" s="77"/>
      <c r="G3" s="79"/>
    </row>
    <row r="4" spans="1:7">
      <c r="A4" s="80" t="s">
        <v>105</v>
      </c>
      <c r="B4" s="80" t="s">
        <v>106</v>
      </c>
      <c r="C4" s="80" t="s">
        <v>107</v>
      </c>
      <c r="D4" s="80" t="s">
        <v>282</v>
      </c>
      <c r="E4" s="8" t="s">
        <v>99</v>
      </c>
      <c r="F4" s="8" t="s">
        <v>93</v>
      </c>
      <c r="G4" s="8" t="s">
        <v>94</v>
      </c>
    </row>
    <row r="5" spans="1:7">
      <c r="A5" s="80" t="s">
        <v>115</v>
      </c>
      <c r="B5" s="80" t="s">
        <v>116</v>
      </c>
      <c r="C5" s="80" t="s">
        <v>117</v>
      </c>
      <c r="D5" s="80" t="s">
        <v>118</v>
      </c>
      <c r="E5" s="80" t="s">
        <v>119</v>
      </c>
      <c r="F5" s="80" t="s">
        <v>120</v>
      </c>
      <c r="G5" s="80" t="s">
        <v>121</v>
      </c>
    </row>
    <row r="6" spans="1:7">
      <c r="A6" s="86"/>
      <c r="B6" s="86"/>
      <c r="C6" s="86"/>
      <c r="D6" s="89" t="s">
        <v>283</v>
      </c>
      <c r="E6" s="90" t="s">
        <v>284</v>
      </c>
      <c r="F6" s="84"/>
      <c r="G6" s="84"/>
    </row>
    <row r="7" spans="1:7">
      <c r="A7" s="86"/>
      <c r="B7" s="86"/>
      <c r="C7" s="86"/>
      <c r="D7" s="86"/>
      <c r="E7" s="84"/>
      <c r="F7" s="84"/>
      <c r="G7" s="84"/>
    </row>
    <row r="8" ht="12" customHeight="1" spans="1:7">
      <c r="A8" s="86"/>
      <c r="B8" s="86"/>
      <c r="C8" s="86"/>
      <c r="D8" s="86"/>
      <c r="E8" s="84"/>
      <c r="F8" s="84"/>
      <c r="G8" s="84"/>
    </row>
    <row r="9" spans="1:7">
      <c r="A9" s="86"/>
      <c r="B9" s="86"/>
      <c r="C9" s="86"/>
      <c r="D9" s="86"/>
      <c r="E9" s="84"/>
      <c r="F9" s="84"/>
      <c r="G9" s="84"/>
    </row>
    <row r="10" spans="1:7">
      <c r="A10" s="86"/>
      <c r="B10" s="86"/>
      <c r="C10" s="86"/>
      <c r="D10" s="86"/>
      <c r="E10" s="84"/>
      <c r="F10" s="84"/>
      <c r="G10" s="84"/>
    </row>
    <row r="11" spans="1:7">
      <c r="A11" s="86"/>
      <c r="B11" s="86"/>
      <c r="C11" s="86"/>
      <c r="D11" s="86"/>
      <c r="E11" s="84"/>
      <c r="F11" s="84"/>
      <c r="G11" s="84"/>
    </row>
    <row r="12" spans="1:7">
      <c r="A12" s="86"/>
      <c r="B12" s="86"/>
      <c r="C12" s="86"/>
      <c r="D12" s="86"/>
      <c r="E12" s="84"/>
      <c r="F12" s="84"/>
      <c r="G12" s="84"/>
    </row>
    <row r="13" spans="1:7">
      <c r="A13" s="86"/>
      <c r="B13" s="86"/>
      <c r="C13" s="86"/>
      <c r="D13" s="86"/>
      <c r="E13" s="84"/>
      <c r="F13" s="84"/>
      <c r="G13" s="84"/>
    </row>
    <row r="14" spans="1:7">
      <c r="A14" s="86"/>
      <c r="B14" s="86"/>
      <c r="C14" s="86"/>
      <c r="D14" s="86"/>
      <c r="E14" s="84"/>
      <c r="F14" s="84"/>
      <c r="G14" s="84"/>
    </row>
    <row r="15" spans="1:7">
      <c r="A15" s="86"/>
      <c r="B15" s="86"/>
      <c r="C15" s="86"/>
      <c r="D15" s="86"/>
      <c r="E15" s="84"/>
      <c r="F15" s="84"/>
      <c r="G15" s="84"/>
    </row>
    <row r="16" spans="1:7">
      <c r="A16" s="86"/>
      <c r="B16" s="86"/>
      <c r="C16" s="86"/>
      <c r="D16" s="86"/>
      <c r="E16" s="84"/>
      <c r="F16" s="84"/>
      <c r="G16" s="84"/>
    </row>
    <row r="17" spans="1:7">
      <c r="A17" s="86"/>
      <c r="B17" s="86"/>
      <c r="C17" s="86"/>
      <c r="D17" s="86"/>
      <c r="E17" s="84"/>
      <c r="F17" s="84"/>
      <c r="G17" s="84"/>
    </row>
    <row r="18" spans="1:7">
      <c r="A18" s="86"/>
      <c r="B18" s="86"/>
      <c r="C18" s="86"/>
      <c r="D18" s="86"/>
      <c r="E18" s="84"/>
      <c r="F18" s="84"/>
      <c r="G18" s="84"/>
    </row>
    <row r="19" spans="1:7">
      <c r="A19" s="86"/>
      <c r="B19" s="86"/>
      <c r="C19" s="86"/>
      <c r="D19" s="86"/>
      <c r="E19" s="84"/>
      <c r="F19" s="84"/>
      <c r="G19" s="84"/>
    </row>
    <row r="20" spans="1:7">
      <c r="A20" s="86"/>
      <c r="B20" s="86"/>
      <c r="C20" s="86"/>
      <c r="D20" s="86"/>
      <c r="E20" s="84"/>
      <c r="F20" s="84"/>
      <c r="G20" s="84"/>
    </row>
    <row r="21" spans="1:7">
      <c r="A21" s="86"/>
      <c r="B21" s="86"/>
      <c r="C21" s="86"/>
      <c r="D21" s="86"/>
      <c r="E21" s="84"/>
      <c r="F21" s="84"/>
      <c r="G21" s="84"/>
    </row>
    <row r="22" spans="1:7">
      <c r="A22" s="86"/>
      <c r="B22" s="86"/>
      <c r="C22" s="86"/>
      <c r="D22" s="86"/>
      <c r="E22" s="84"/>
      <c r="F22" s="84"/>
      <c r="G22" s="84"/>
    </row>
    <row r="23" spans="1:7">
      <c r="A23" s="86"/>
      <c r="B23" s="86"/>
      <c r="C23" s="86"/>
      <c r="D23" s="86"/>
      <c r="E23" s="84"/>
      <c r="F23" s="84"/>
      <c r="G23" s="84"/>
    </row>
    <row r="24" spans="1:7">
      <c r="A24" s="86"/>
      <c r="B24" s="86"/>
      <c r="C24" s="86"/>
      <c r="D24" s="86"/>
      <c r="E24" s="84"/>
      <c r="F24" s="84"/>
      <c r="G24" s="84"/>
    </row>
    <row r="25" spans="1:7">
      <c r="A25" s="86"/>
      <c r="B25" s="86"/>
      <c r="C25" s="86"/>
      <c r="D25" s="86"/>
      <c r="E25" s="84"/>
      <c r="F25" s="84"/>
      <c r="G25" s="84"/>
    </row>
    <row r="26" spans="1:7">
      <c r="A26" s="86"/>
      <c r="B26" s="86"/>
      <c r="C26" s="86"/>
      <c r="D26" s="86"/>
      <c r="E26" s="84"/>
      <c r="F26" s="84"/>
      <c r="G26" s="84"/>
    </row>
    <row r="27" spans="1:7">
      <c r="A27" s="86"/>
      <c r="B27" s="86"/>
      <c r="C27" s="86"/>
      <c r="D27" s="86"/>
      <c r="E27" s="84"/>
      <c r="F27" s="84"/>
      <c r="G27" s="84"/>
    </row>
    <row r="28" spans="1:7">
      <c r="A28" s="86"/>
      <c r="B28" s="86"/>
      <c r="C28" s="86"/>
      <c r="D28" s="86"/>
      <c r="E28" s="84"/>
      <c r="F28" s="84"/>
      <c r="G28" s="84"/>
    </row>
    <row r="29" spans="1:7">
      <c r="A29" s="86"/>
      <c r="B29" s="86"/>
      <c r="C29" s="86"/>
      <c r="D29" s="86"/>
      <c r="E29" s="84"/>
      <c r="F29" s="84"/>
      <c r="G29" s="84"/>
    </row>
    <row r="30" spans="1:7">
      <c r="A30" s="86"/>
      <c r="B30" s="86"/>
      <c r="C30" s="86"/>
      <c r="D30" s="86"/>
      <c r="E30" s="84"/>
      <c r="F30" s="84"/>
      <c r="G30" s="84"/>
    </row>
    <row r="31" spans="1:7">
      <c r="A31" s="86"/>
      <c r="B31" s="86"/>
      <c r="C31" s="86"/>
      <c r="D31" s="86"/>
      <c r="E31" s="84"/>
      <c r="F31" s="84"/>
      <c r="G31" s="84"/>
    </row>
    <row r="32" spans="1:7">
      <c r="A32" s="86"/>
      <c r="B32" s="86"/>
      <c r="C32" s="86"/>
      <c r="D32" s="86"/>
      <c r="E32" s="84"/>
      <c r="F32" s="84"/>
      <c r="G32" s="84"/>
    </row>
    <row r="33" spans="1:7">
      <c r="A33" s="86"/>
      <c r="B33" s="86"/>
      <c r="C33" s="86"/>
      <c r="D33" s="86"/>
      <c r="E33" s="84"/>
      <c r="F33" s="84"/>
      <c r="G33" s="84"/>
    </row>
    <row r="34" spans="1:7">
      <c r="A34" s="86"/>
      <c r="B34" s="86"/>
      <c r="C34" s="86"/>
      <c r="D34" s="86"/>
      <c r="E34" s="84"/>
      <c r="F34" s="84"/>
      <c r="G34" s="84"/>
    </row>
    <row r="35" spans="1:7">
      <c r="A35" s="86"/>
      <c r="B35" s="86"/>
      <c r="C35" s="86"/>
      <c r="D35" s="86"/>
      <c r="E35" s="84"/>
      <c r="F35" s="84"/>
      <c r="G35" s="84"/>
    </row>
    <row r="36" spans="1:7">
      <c r="A36" s="86"/>
      <c r="B36" s="86"/>
      <c r="C36" s="86"/>
      <c r="D36" s="86"/>
      <c r="E36" s="84"/>
      <c r="F36" s="84"/>
      <c r="G36" s="84"/>
    </row>
    <row r="37" spans="1:7">
      <c r="A37" s="86"/>
      <c r="B37" s="86"/>
      <c r="C37" s="86"/>
      <c r="D37" s="86"/>
      <c r="E37" s="84"/>
      <c r="F37" s="84"/>
      <c r="G37" s="84"/>
    </row>
    <row r="38" spans="1:7">
      <c r="A38" s="86"/>
      <c r="B38" s="86"/>
      <c r="C38" s="86"/>
      <c r="D38" s="86"/>
      <c r="E38" s="84"/>
      <c r="F38" s="84"/>
      <c r="G38" s="84"/>
    </row>
    <row r="39" spans="1:7">
      <c r="A39" s="86"/>
      <c r="B39" s="86"/>
      <c r="C39" s="86"/>
      <c r="D39" s="86"/>
      <c r="E39" s="84"/>
      <c r="F39" s="84"/>
      <c r="G39" s="84"/>
    </row>
    <row r="40" spans="1:7">
      <c r="A40" s="86"/>
      <c r="B40" s="86"/>
      <c r="C40" s="86"/>
      <c r="D40" s="86"/>
      <c r="E40" s="84"/>
      <c r="F40" s="84"/>
      <c r="G40" s="84"/>
    </row>
    <row r="41" spans="1:7">
      <c r="A41" s="86"/>
      <c r="B41" s="86"/>
      <c r="C41" s="86"/>
      <c r="D41" s="86"/>
      <c r="E41" s="84"/>
      <c r="F41" s="84"/>
      <c r="G41" s="84"/>
    </row>
    <row r="42" spans="1:7">
      <c r="A42" s="86"/>
      <c r="B42" s="86"/>
      <c r="C42" s="86"/>
      <c r="D42" s="86"/>
      <c r="E42" s="84"/>
      <c r="F42" s="84"/>
      <c r="G42" s="84"/>
    </row>
    <row r="43" spans="1:7">
      <c r="A43" s="86"/>
      <c r="B43" s="86"/>
      <c r="C43" s="86"/>
      <c r="D43" s="86"/>
      <c r="E43" s="84"/>
      <c r="F43" s="84"/>
      <c r="G43" s="84"/>
    </row>
    <row r="44" spans="1:7">
      <c r="A44" s="86"/>
      <c r="B44" s="86"/>
      <c r="C44" s="86"/>
      <c r="D44" s="86"/>
      <c r="E44" s="84"/>
      <c r="F44" s="84"/>
      <c r="G44" s="84"/>
    </row>
    <row r="45" spans="1:7">
      <c r="A45" s="86"/>
      <c r="B45" s="86"/>
      <c r="C45" s="86"/>
      <c r="D45" s="86"/>
      <c r="E45" s="84"/>
      <c r="F45" s="84"/>
      <c r="G45" s="84"/>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topLeftCell="B1" workbookViewId="0">
      <selection activeCell="J119" sqref="J119"/>
    </sheetView>
  </sheetViews>
  <sheetFormatPr defaultColWidth="9" defaultRowHeight="13.5"/>
  <cols>
    <col min="1" max="1" width="10.75" customWidth="1"/>
    <col min="2" max="2" width="23.3833333333333" customWidth="1"/>
    <col min="3" max="3" width="22" customWidth="1"/>
    <col min="4" max="4" width="20.6333333333333" customWidth="1"/>
    <col min="5" max="5" width="10.5" customWidth="1"/>
    <col min="12" max="12" width="26.8833333333333" customWidth="1"/>
  </cols>
  <sheetData>
    <row r="1" ht="20.1" customHeight="1" spans="1:5">
      <c r="A1" s="74"/>
      <c r="B1" s="74"/>
      <c r="C1" s="74"/>
      <c r="D1" s="74"/>
      <c r="E1" s="74"/>
    </row>
    <row r="2" ht="39.95" customHeight="1" spans="1:18">
      <c r="A2" s="3" t="s">
        <v>285</v>
      </c>
      <c r="B2" s="3"/>
      <c r="C2" s="3"/>
      <c r="D2" s="3"/>
      <c r="E2" s="3"/>
      <c r="F2" s="3"/>
      <c r="G2" s="3"/>
      <c r="H2" s="3"/>
      <c r="I2" s="3"/>
      <c r="J2" s="3"/>
      <c r="K2" s="3"/>
      <c r="L2" s="3"/>
      <c r="M2" s="3"/>
      <c r="N2" s="3"/>
      <c r="O2" s="3"/>
      <c r="P2" s="3"/>
      <c r="Q2" s="3"/>
      <c r="R2" s="3"/>
    </row>
    <row r="3" ht="39.95" customHeight="1" spans="1:18">
      <c r="A3" s="4" t="s">
        <v>1</v>
      </c>
      <c r="B3" s="75"/>
      <c r="C3" s="75"/>
      <c r="D3" s="1"/>
      <c r="E3" s="1"/>
      <c r="F3" s="1"/>
      <c r="G3" s="1"/>
      <c r="H3" s="1"/>
      <c r="I3" s="1"/>
      <c r="J3" s="75"/>
      <c r="K3" s="75"/>
      <c r="L3" s="75"/>
      <c r="M3" s="1"/>
      <c r="N3" s="1"/>
      <c r="O3" s="1"/>
      <c r="P3" s="1"/>
      <c r="Q3" s="1"/>
      <c r="R3" s="37" t="s">
        <v>2</v>
      </c>
    </row>
    <row r="4" ht="20.1" customHeight="1" spans="1:18">
      <c r="A4" s="76" t="s">
        <v>4</v>
      </c>
      <c r="B4" s="77"/>
      <c r="C4" s="77"/>
      <c r="D4" s="77"/>
      <c r="E4" s="77"/>
      <c r="F4" s="77"/>
      <c r="G4" s="77"/>
      <c r="H4" s="77"/>
      <c r="I4" s="79"/>
      <c r="J4" s="8" t="s">
        <v>4</v>
      </c>
      <c r="K4" s="8"/>
      <c r="L4" s="8"/>
      <c r="M4" s="8"/>
      <c r="N4" s="8"/>
      <c r="O4" s="8"/>
      <c r="P4" s="8"/>
      <c r="Q4" s="8"/>
      <c r="R4" s="8"/>
    </row>
    <row r="5" ht="30" customHeight="1" spans="1:18">
      <c r="A5" s="78" t="s">
        <v>286</v>
      </c>
      <c r="B5" s="78"/>
      <c r="C5" s="78"/>
      <c r="D5" s="76" t="s">
        <v>185</v>
      </c>
      <c r="E5" s="77"/>
      <c r="F5" s="79"/>
      <c r="G5" s="76" t="s">
        <v>287</v>
      </c>
      <c r="H5" s="77"/>
      <c r="I5" s="79"/>
      <c r="J5" s="78" t="s">
        <v>288</v>
      </c>
      <c r="K5" s="78"/>
      <c r="L5" s="78"/>
      <c r="M5" s="76" t="s">
        <v>185</v>
      </c>
      <c r="N5" s="77"/>
      <c r="O5" s="79"/>
      <c r="P5" s="76" t="s">
        <v>287</v>
      </c>
      <c r="Q5" s="77"/>
      <c r="R5" s="79"/>
    </row>
    <row r="6" spans="1:18">
      <c r="A6" s="80" t="s">
        <v>105</v>
      </c>
      <c r="B6" s="80" t="s">
        <v>106</v>
      </c>
      <c r="C6" s="80" t="s">
        <v>282</v>
      </c>
      <c r="D6" s="8" t="s">
        <v>103</v>
      </c>
      <c r="E6" s="8" t="s">
        <v>93</v>
      </c>
      <c r="F6" s="8" t="s">
        <v>94</v>
      </c>
      <c r="G6" s="8" t="s">
        <v>103</v>
      </c>
      <c r="H6" s="8" t="s">
        <v>93</v>
      </c>
      <c r="I6" s="8" t="s">
        <v>94</v>
      </c>
      <c r="J6" s="80" t="s">
        <v>105</v>
      </c>
      <c r="K6" s="80" t="s">
        <v>106</v>
      </c>
      <c r="L6" s="80" t="s">
        <v>282</v>
      </c>
      <c r="M6" s="8" t="s">
        <v>103</v>
      </c>
      <c r="N6" s="8" t="s">
        <v>93</v>
      </c>
      <c r="O6" s="8" t="s">
        <v>94</v>
      </c>
      <c r="P6" s="8" t="s">
        <v>103</v>
      </c>
      <c r="Q6" s="8" t="s">
        <v>93</v>
      </c>
      <c r="R6" s="8" t="s">
        <v>94</v>
      </c>
    </row>
    <row r="7" spans="1:18">
      <c r="A7" s="80" t="s">
        <v>115</v>
      </c>
      <c r="B7" s="80" t="s">
        <v>116</v>
      </c>
      <c r="C7" s="80" t="s">
        <v>117</v>
      </c>
      <c r="D7" s="80" t="s">
        <v>118</v>
      </c>
      <c r="E7" s="80" t="s">
        <v>119</v>
      </c>
      <c r="F7" s="80" t="s">
        <v>120</v>
      </c>
      <c r="G7" s="80" t="s">
        <v>121</v>
      </c>
      <c r="H7" s="80" t="s">
        <v>122</v>
      </c>
      <c r="I7" s="80" t="s">
        <v>123</v>
      </c>
      <c r="J7" s="80" t="s">
        <v>124</v>
      </c>
      <c r="K7" s="80" t="s">
        <v>125</v>
      </c>
      <c r="L7" s="80" t="s">
        <v>126</v>
      </c>
      <c r="M7" s="80" t="s">
        <v>127</v>
      </c>
      <c r="N7" s="80" t="s">
        <v>128</v>
      </c>
      <c r="O7" s="80" t="s">
        <v>129</v>
      </c>
      <c r="P7" s="80" t="s">
        <v>130</v>
      </c>
      <c r="Q7" s="80" t="s">
        <v>131</v>
      </c>
      <c r="R7" s="80" t="s">
        <v>132</v>
      </c>
    </row>
    <row r="8" spans="1:18">
      <c r="A8" s="81" t="s">
        <v>289</v>
      </c>
      <c r="B8" s="82" t="s">
        <v>290</v>
      </c>
      <c r="C8" s="83" t="s">
        <v>291</v>
      </c>
      <c r="D8" s="84">
        <f>E8+F8</f>
        <v>917.34</v>
      </c>
      <c r="E8" s="84">
        <f>SUM(E9:E12)</f>
        <v>917.34</v>
      </c>
      <c r="F8" s="84"/>
      <c r="G8" s="84"/>
      <c r="H8" s="84"/>
      <c r="I8" s="84"/>
      <c r="J8" s="81" t="s">
        <v>292</v>
      </c>
      <c r="K8" s="81" t="s">
        <v>290</v>
      </c>
      <c r="L8" s="83" t="s">
        <v>100</v>
      </c>
      <c r="M8" s="84">
        <f>N8+O8</f>
        <v>1904</v>
      </c>
      <c r="N8" s="84">
        <f>SUM(N9:N21)</f>
        <v>1904</v>
      </c>
      <c r="O8" s="84">
        <f>SUM(O9:O21)</f>
        <v>0</v>
      </c>
      <c r="P8" s="84"/>
      <c r="Q8" s="84"/>
      <c r="R8" s="84"/>
    </row>
    <row r="9" spans="1:18">
      <c r="A9" s="82"/>
      <c r="B9" s="82" t="s">
        <v>200</v>
      </c>
      <c r="C9" s="85" t="s">
        <v>293</v>
      </c>
      <c r="D9" s="84">
        <f t="shared" ref="D9:D41" si="0">E9+F9</f>
        <v>686.95</v>
      </c>
      <c r="E9" s="84">
        <v>686.95</v>
      </c>
      <c r="F9" s="84"/>
      <c r="G9" s="84"/>
      <c r="H9" s="84"/>
      <c r="I9" s="84"/>
      <c r="J9" s="82"/>
      <c r="K9" s="82" t="s">
        <v>200</v>
      </c>
      <c r="L9" s="85" t="s">
        <v>294</v>
      </c>
      <c r="M9" s="84">
        <f t="shared" ref="M9:M40" si="1">N9+O9</f>
        <v>1203.18</v>
      </c>
      <c r="N9" s="84">
        <v>1203.18</v>
      </c>
      <c r="O9" s="84"/>
      <c r="P9" s="84"/>
      <c r="Q9" s="84"/>
      <c r="R9" s="84"/>
    </row>
    <row r="10" spans="1:18">
      <c r="A10" s="82"/>
      <c r="B10" s="82" t="s">
        <v>202</v>
      </c>
      <c r="C10" s="85" t="s">
        <v>295</v>
      </c>
      <c r="D10" s="84">
        <f t="shared" si="0"/>
        <v>167.55</v>
      </c>
      <c r="E10" s="84">
        <v>167.55</v>
      </c>
      <c r="F10" s="84"/>
      <c r="G10" s="84"/>
      <c r="H10" s="84"/>
      <c r="I10" s="84"/>
      <c r="J10" s="82"/>
      <c r="K10" s="82" t="s">
        <v>202</v>
      </c>
      <c r="L10" s="85" t="s">
        <v>296</v>
      </c>
      <c r="M10" s="84">
        <f t="shared" si="1"/>
        <v>0</v>
      </c>
      <c r="N10" s="84"/>
      <c r="O10" s="84"/>
      <c r="P10" s="84"/>
      <c r="Q10" s="84"/>
      <c r="R10" s="84"/>
    </row>
    <row r="11" spans="1:18">
      <c r="A11" s="82"/>
      <c r="B11" s="82" t="s">
        <v>204</v>
      </c>
      <c r="C11" s="85" t="s">
        <v>297</v>
      </c>
      <c r="D11" s="84">
        <f t="shared" si="0"/>
        <v>62.84</v>
      </c>
      <c r="E11" s="84">
        <v>62.84</v>
      </c>
      <c r="F11" s="84"/>
      <c r="G11" s="84"/>
      <c r="H11" s="84"/>
      <c r="I11" s="84"/>
      <c r="J11" s="82"/>
      <c r="K11" s="82" t="s">
        <v>204</v>
      </c>
      <c r="L11" s="85" t="s">
        <v>298</v>
      </c>
      <c r="M11" s="84">
        <f t="shared" si="1"/>
        <v>40.64</v>
      </c>
      <c r="N11" s="84">
        <v>40.64</v>
      </c>
      <c r="O11" s="84"/>
      <c r="P11" s="84"/>
      <c r="Q11" s="84"/>
      <c r="R11" s="84"/>
    </row>
    <row r="12" spans="1:18">
      <c r="A12" s="82"/>
      <c r="B12" s="82" t="s">
        <v>224</v>
      </c>
      <c r="C12" s="85" t="s">
        <v>299</v>
      </c>
      <c r="D12" s="84">
        <f t="shared" si="0"/>
        <v>0</v>
      </c>
      <c r="E12" s="84"/>
      <c r="F12" s="84"/>
      <c r="G12" s="84"/>
      <c r="H12" s="84"/>
      <c r="I12" s="84"/>
      <c r="J12" s="82"/>
      <c r="K12" s="82" t="s">
        <v>206</v>
      </c>
      <c r="L12" s="85" t="s">
        <v>300</v>
      </c>
      <c r="M12" s="84">
        <f t="shared" si="1"/>
        <v>0</v>
      </c>
      <c r="N12" s="84"/>
      <c r="O12" s="84"/>
      <c r="P12" s="84"/>
      <c r="Q12" s="84"/>
      <c r="R12" s="84"/>
    </row>
    <row r="13" spans="1:18">
      <c r="A13" s="81" t="s">
        <v>301</v>
      </c>
      <c r="B13" s="81" t="s">
        <v>290</v>
      </c>
      <c r="C13" s="83" t="s">
        <v>302</v>
      </c>
      <c r="D13" s="84">
        <f t="shared" si="0"/>
        <v>2718.76</v>
      </c>
      <c r="E13" s="84">
        <f>SUM(E14:E23)</f>
        <v>86.76</v>
      </c>
      <c r="F13" s="84">
        <f>SUM(F14:F23)</f>
        <v>2632</v>
      </c>
      <c r="G13" s="84"/>
      <c r="H13" s="84"/>
      <c r="I13" s="84"/>
      <c r="J13" s="82"/>
      <c r="K13" s="82" t="s">
        <v>208</v>
      </c>
      <c r="L13" s="85" t="s">
        <v>303</v>
      </c>
      <c r="M13" s="84">
        <f t="shared" si="1"/>
        <v>178.25</v>
      </c>
      <c r="N13" s="84">
        <v>178.25</v>
      </c>
      <c r="O13" s="84"/>
      <c r="P13" s="84"/>
      <c r="Q13" s="84"/>
      <c r="R13" s="84"/>
    </row>
    <row r="14" spans="1:18">
      <c r="A14" s="82"/>
      <c r="B14" s="82" t="s">
        <v>200</v>
      </c>
      <c r="C14" s="85" t="s">
        <v>304</v>
      </c>
      <c r="D14" s="84">
        <f t="shared" si="0"/>
        <v>168.99</v>
      </c>
      <c r="E14" s="84">
        <v>78.71</v>
      </c>
      <c r="F14" s="84">
        <v>90.28</v>
      </c>
      <c r="G14" s="84"/>
      <c r="H14" s="84"/>
      <c r="I14" s="84"/>
      <c r="J14" s="82"/>
      <c r="K14" s="82" t="s">
        <v>210</v>
      </c>
      <c r="L14" s="85" t="s">
        <v>305</v>
      </c>
      <c r="M14" s="84">
        <f t="shared" si="1"/>
        <v>225.74</v>
      </c>
      <c r="N14" s="84">
        <v>225.74</v>
      </c>
      <c r="O14" s="84"/>
      <c r="P14" s="84"/>
      <c r="Q14" s="84"/>
      <c r="R14" s="84"/>
    </row>
    <row r="15" spans="1:18">
      <c r="A15" s="82"/>
      <c r="B15" s="82" t="s">
        <v>202</v>
      </c>
      <c r="C15" s="85" t="s">
        <v>306</v>
      </c>
      <c r="D15" s="84">
        <f t="shared" si="0"/>
        <v>53.24</v>
      </c>
      <c r="E15" s="84">
        <v>1.04</v>
      </c>
      <c r="F15" s="84">
        <v>52.2</v>
      </c>
      <c r="G15" s="84"/>
      <c r="H15" s="84"/>
      <c r="I15" s="84"/>
      <c r="J15" s="82"/>
      <c r="K15" s="82" t="s">
        <v>212</v>
      </c>
      <c r="L15" s="85" t="s">
        <v>307</v>
      </c>
      <c r="M15" s="84">
        <f t="shared" si="1"/>
        <v>0</v>
      </c>
      <c r="N15" s="84"/>
      <c r="O15" s="84"/>
      <c r="P15" s="84"/>
      <c r="Q15" s="84"/>
      <c r="R15" s="84"/>
    </row>
    <row r="16" spans="1:18">
      <c r="A16" s="82"/>
      <c r="B16" s="82" t="s">
        <v>204</v>
      </c>
      <c r="C16" s="85" t="s">
        <v>308</v>
      </c>
      <c r="D16" s="84">
        <f t="shared" si="0"/>
        <v>42.69</v>
      </c>
      <c r="E16" s="84">
        <v>3.69</v>
      </c>
      <c r="F16" s="84">
        <v>39</v>
      </c>
      <c r="G16" s="84"/>
      <c r="H16" s="84"/>
      <c r="I16" s="84"/>
      <c r="J16" s="82"/>
      <c r="K16" s="82" t="s">
        <v>214</v>
      </c>
      <c r="L16" s="85" t="s">
        <v>309</v>
      </c>
      <c r="M16" s="84">
        <f t="shared" si="1"/>
        <v>108.81</v>
      </c>
      <c r="N16" s="84">
        <v>108.81</v>
      </c>
      <c r="O16" s="84"/>
      <c r="P16" s="84"/>
      <c r="Q16" s="84"/>
      <c r="R16" s="84"/>
    </row>
    <row r="17" spans="1:18">
      <c r="A17" s="82"/>
      <c r="B17" s="82" t="s">
        <v>229</v>
      </c>
      <c r="C17" s="85" t="s">
        <v>310</v>
      </c>
      <c r="D17" s="84">
        <f t="shared" si="0"/>
        <v>0</v>
      </c>
      <c r="E17" s="84"/>
      <c r="F17" s="84"/>
      <c r="G17" s="84"/>
      <c r="H17" s="84"/>
      <c r="I17" s="84"/>
      <c r="J17" s="82"/>
      <c r="K17" s="82" t="s">
        <v>216</v>
      </c>
      <c r="L17" s="85" t="s">
        <v>311</v>
      </c>
      <c r="M17" s="84">
        <f t="shared" si="1"/>
        <v>0</v>
      </c>
      <c r="N17" s="84"/>
      <c r="O17" s="84"/>
      <c r="P17" s="84"/>
      <c r="Q17" s="84"/>
      <c r="R17" s="84"/>
    </row>
    <row r="18" spans="1:18">
      <c r="A18" s="82"/>
      <c r="B18" s="82" t="s">
        <v>231</v>
      </c>
      <c r="C18" s="85" t="s">
        <v>312</v>
      </c>
      <c r="D18" s="84">
        <f t="shared" si="0"/>
        <v>2434.02</v>
      </c>
      <c r="E18" s="84"/>
      <c r="F18" s="84">
        <v>2434.02</v>
      </c>
      <c r="G18" s="84"/>
      <c r="H18" s="84"/>
      <c r="I18" s="84"/>
      <c r="J18" s="82"/>
      <c r="K18" s="82" t="s">
        <v>218</v>
      </c>
      <c r="L18" s="85" t="s">
        <v>313</v>
      </c>
      <c r="M18" s="84">
        <f t="shared" si="1"/>
        <v>16.81</v>
      </c>
      <c r="N18" s="84">
        <v>16.81</v>
      </c>
      <c r="O18" s="84"/>
      <c r="P18" s="84"/>
      <c r="Q18" s="84"/>
      <c r="R18" s="84"/>
    </row>
    <row r="19" spans="1:18">
      <c r="A19" s="82"/>
      <c r="B19" s="82" t="s">
        <v>206</v>
      </c>
      <c r="C19" s="85" t="s">
        <v>314</v>
      </c>
      <c r="D19" s="84">
        <f t="shared" si="0"/>
        <v>4.8</v>
      </c>
      <c r="E19" s="84"/>
      <c r="F19" s="84">
        <v>4.8</v>
      </c>
      <c r="G19" s="84"/>
      <c r="H19" s="84"/>
      <c r="I19" s="84"/>
      <c r="J19" s="82"/>
      <c r="K19" s="82" t="s">
        <v>220</v>
      </c>
      <c r="L19" s="85" t="s">
        <v>297</v>
      </c>
      <c r="M19" s="84">
        <f t="shared" si="1"/>
        <v>130.57</v>
      </c>
      <c r="N19" s="84">
        <v>130.57</v>
      </c>
      <c r="O19" s="84"/>
      <c r="P19" s="84"/>
      <c r="Q19" s="84"/>
      <c r="R19" s="84"/>
    </row>
    <row r="20" ht="12" customHeight="1" spans="1:18">
      <c r="A20" s="82"/>
      <c r="B20" s="82" t="s">
        <v>208</v>
      </c>
      <c r="C20" s="85" t="s">
        <v>315</v>
      </c>
      <c r="D20" s="84">
        <f t="shared" si="0"/>
        <v>0</v>
      </c>
      <c r="E20" s="84"/>
      <c r="F20" s="84"/>
      <c r="G20" s="84"/>
      <c r="H20" s="84"/>
      <c r="I20" s="84"/>
      <c r="J20" s="82"/>
      <c r="K20" s="82" t="s">
        <v>222</v>
      </c>
      <c r="L20" s="85" t="s">
        <v>316</v>
      </c>
      <c r="M20" s="84">
        <f t="shared" si="1"/>
        <v>0</v>
      </c>
      <c r="N20" s="84"/>
      <c r="O20" s="84"/>
      <c r="P20" s="84"/>
      <c r="Q20" s="84"/>
      <c r="R20" s="84"/>
    </row>
    <row r="21" spans="1:18">
      <c r="A21" s="82"/>
      <c r="B21" s="82" t="s">
        <v>210</v>
      </c>
      <c r="C21" s="85" t="s">
        <v>317</v>
      </c>
      <c r="D21" s="84">
        <f t="shared" si="0"/>
        <v>8.34</v>
      </c>
      <c r="E21" s="84">
        <v>3.32</v>
      </c>
      <c r="F21" s="84">
        <v>5.02</v>
      </c>
      <c r="G21" s="84"/>
      <c r="H21" s="84"/>
      <c r="I21" s="84"/>
      <c r="J21" s="82"/>
      <c r="K21" s="82" t="s">
        <v>224</v>
      </c>
      <c r="L21" s="85" t="s">
        <v>299</v>
      </c>
      <c r="M21" s="84">
        <f t="shared" si="1"/>
        <v>0</v>
      </c>
      <c r="N21" s="84"/>
      <c r="O21" s="84"/>
      <c r="P21" s="84"/>
      <c r="Q21" s="84"/>
      <c r="R21" s="84"/>
    </row>
    <row r="22" spans="1:18">
      <c r="A22" s="82"/>
      <c r="B22" s="82" t="s">
        <v>212</v>
      </c>
      <c r="C22" s="85" t="s">
        <v>318</v>
      </c>
      <c r="D22" s="84">
        <f t="shared" si="0"/>
        <v>4.28</v>
      </c>
      <c r="E22" s="84"/>
      <c r="F22" s="84">
        <v>4.28</v>
      </c>
      <c r="G22" s="84"/>
      <c r="H22" s="84"/>
      <c r="I22" s="84"/>
      <c r="J22" s="81" t="s">
        <v>319</v>
      </c>
      <c r="K22" s="81" t="s">
        <v>290</v>
      </c>
      <c r="L22" s="83" t="s">
        <v>101</v>
      </c>
      <c r="M22" s="84">
        <f t="shared" si="1"/>
        <v>2971.8</v>
      </c>
      <c r="N22" s="84">
        <f>SUM(N23:N49)</f>
        <v>174.8</v>
      </c>
      <c r="O22" s="84">
        <f>SUM(O23:O49)</f>
        <v>2797</v>
      </c>
      <c r="P22" s="84"/>
      <c r="Q22" s="84"/>
      <c r="R22" s="84"/>
    </row>
    <row r="23" spans="1:18">
      <c r="A23" s="82"/>
      <c r="B23" s="82" t="s">
        <v>224</v>
      </c>
      <c r="C23" s="85" t="s">
        <v>320</v>
      </c>
      <c r="D23" s="84">
        <f t="shared" si="0"/>
        <v>2.4</v>
      </c>
      <c r="E23" s="84"/>
      <c r="F23" s="84">
        <v>2.4</v>
      </c>
      <c r="G23" s="84"/>
      <c r="H23" s="84"/>
      <c r="I23" s="84"/>
      <c r="J23" s="82"/>
      <c r="K23" s="82" t="s">
        <v>200</v>
      </c>
      <c r="L23" s="85" t="s">
        <v>321</v>
      </c>
      <c r="M23" s="84">
        <f t="shared" si="1"/>
        <v>133.35</v>
      </c>
      <c r="N23" s="84">
        <v>117.85</v>
      </c>
      <c r="O23" s="84">
        <v>15.5</v>
      </c>
      <c r="P23" s="84"/>
      <c r="Q23" s="84"/>
      <c r="R23" s="84"/>
    </row>
    <row r="24" spans="1:18">
      <c r="A24" s="81" t="s">
        <v>322</v>
      </c>
      <c r="B24" s="81" t="s">
        <v>290</v>
      </c>
      <c r="C24" s="83" t="s">
        <v>323</v>
      </c>
      <c r="D24" s="84">
        <f t="shared" si="0"/>
        <v>8</v>
      </c>
      <c r="E24" s="84">
        <f>SUM(E25:E31)</f>
        <v>0</v>
      </c>
      <c r="F24" s="84">
        <f>SUM(F25:F31)</f>
        <v>8</v>
      </c>
      <c r="G24" s="84"/>
      <c r="H24" s="84"/>
      <c r="I24" s="84"/>
      <c r="J24" s="82"/>
      <c r="K24" s="82" t="s">
        <v>202</v>
      </c>
      <c r="L24" s="85" t="s">
        <v>324</v>
      </c>
      <c r="M24" s="84">
        <f t="shared" si="1"/>
        <v>14</v>
      </c>
      <c r="N24" s="84"/>
      <c r="O24" s="84">
        <v>14</v>
      </c>
      <c r="P24" s="84"/>
      <c r="Q24" s="84"/>
      <c r="R24" s="84"/>
    </row>
    <row r="25" spans="1:18">
      <c r="A25" s="82"/>
      <c r="B25" s="82" t="s">
        <v>200</v>
      </c>
      <c r="C25" s="85" t="s">
        <v>325</v>
      </c>
      <c r="D25" s="84"/>
      <c r="E25" s="84"/>
      <c r="F25" s="84"/>
      <c r="G25" s="84"/>
      <c r="H25" s="84"/>
      <c r="I25" s="84"/>
      <c r="J25" s="82"/>
      <c r="K25" s="82" t="s">
        <v>204</v>
      </c>
      <c r="L25" s="85" t="s">
        <v>326</v>
      </c>
      <c r="M25" s="84">
        <f t="shared" si="1"/>
        <v>3</v>
      </c>
      <c r="N25" s="84"/>
      <c r="O25" s="84">
        <v>3</v>
      </c>
      <c r="P25" s="84"/>
      <c r="Q25" s="84"/>
      <c r="R25" s="84"/>
    </row>
    <row r="26" spans="1:18">
      <c r="A26" s="82"/>
      <c r="B26" s="82" t="s">
        <v>202</v>
      </c>
      <c r="C26" s="85" t="s">
        <v>327</v>
      </c>
      <c r="D26" s="84"/>
      <c r="E26" s="84"/>
      <c r="F26" s="84"/>
      <c r="G26" s="84"/>
      <c r="H26" s="84"/>
      <c r="I26" s="84"/>
      <c r="J26" s="82"/>
      <c r="K26" s="82" t="s">
        <v>229</v>
      </c>
      <c r="L26" s="85" t="s">
        <v>328</v>
      </c>
      <c r="M26" s="84">
        <f t="shared" si="1"/>
        <v>0</v>
      </c>
      <c r="N26" s="84"/>
      <c r="O26" s="84"/>
      <c r="P26" s="84"/>
      <c r="Q26" s="84"/>
      <c r="R26" s="84"/>
    </row>
    <row r="27" spans="1:18">
      <c r="A27" s="82"/>
      <c r="B27" s="82" t="s">
        <v>204</v>
      </c>
      <c r="C27" s="85" t="s">
        <v>329</v>
      </c>
      <c r="D27" s="84"/>
      <c r="E27" s="84"/>
      <c r="F27" s="84"/>
      <c r="G27" s="84"/>
      <c r="H27" s="84"/>
      <c r="I27" s="84"/>
      <c r="J27" s="82"/>
      <c r="K27" s="82" t="s">
        <v>231</v>
      </c>
      <c r="L27" s="85" t="s">
        <v>330</v>
      </c>
      <c r="M27" s="84">
        <f t="shared" si="1"/>
        <v>0</v>
      </c>
      <c r="N27" s="84"/>
      <c r="O27" s="84"/>
      <c r="P27" s="84"/>
      <c r="Q27" s="84"/>
      <c r="R27" s="84"/>
    </row>
    <row r="28" spans="1:18">
      <c r="A28" s="82"/>
      <c r="B28" s="82" t="s">
        <v>231</v>
      </c>
      <c r="C28" s="85" t="s">
        <v>331</v>
      </c>
      <c r="D28" s="84"/>
      <c r="E28" s="84"/>
      <c r="F28" s="84"/>
      <c r="G28" s="84"/>
      <c r="H28" s="84"/>
      <c r="I28" s="84"/>
      <c r="J28" s="82"/>
      <c r="K28" s="82" t="s">
        <v>206</v>
      </c>
      <c r="L28" s="85" t="s">
        <v>332</v>
      </c>
      <c r="M28" s="84">
        <f t="shared" si="1"/>
        <v>1.2</v>
      </c>
      <c r="N28" s="84"/>
      <c r="O28" s="84">
        <v>1.2</v>
      </c>
      <c r="P28" s="84"/>
      <c r="Q28" s="84"/>
      <c r="R28" s="84"/>
    </row>
    <row r="29" spans="1:18">
      <c r="A29" s="82"/>
      <c r="B29" s="82" t="s">
        <v>206</v>
      </c>
      <c r="C29" s="85" t="s">
        <v>333</v>
      </c>
      <c r="D29" s="84">
        <f t="shared" si="0"/>
        <v>8</v>
      </c>
      <c r="E29" s="84"/>
      <c r="F29" s="84">
        <v>8</v>
      </c>
      <c r="G29" s="84"/>
      <c r="H29" s="84"/>
      <c r="I29" s="84"/>
      <c r="J29" s="82"/>
      <c r="K29" s="82" t="s">
        <v>208</v>
      </c>
      <c r="L29" s="85" t="s">
        <v>334</v>
      </c>
      <c r="M29" s="84">
        <f t="shared" si="1"/>
        <v>19.9</v>
      </c>
      <c r="N29" s="84"/>
      <c r="O29" s="84">
        <v>19.9</v>
      </c>
      <c r="P29" s="84"/>
      <c r="Q29" s="84"/>
      <c r="R29" s="84"/>
    </row>
    <row r="30" spans="1:18">
      <c r="A30" s="82"/>
      <c r="B30" s="82" t="s">
        <v>208</v>
      </c>
      <c r="C30" s="85" t="s">
        <v>335</v>
      </c>
      <c r="D30" s="84"/>
      <c r="E30" s="84"/>
      <c r="F30" s="84"/>
      <c r="G30" s="84"/>
      <c r="H30" s="84"/>
      <c r="I30" s="84"/>
      <c r="J30" s="82"/>
      <c r="K30" s="82" t="s">
        <v>210</v>
      </c>
      <c r="L30" s="85" t="s">
        <v>336</v>
      </c>
      <c r="M30" s="84">
        <f t="shared" si="1"/>
        <v>0</v>
      </c>
      <c r="N30" s="84"/>
      <c r="O30" s="84"/>
      <c r="P30" s="84"/>
      <c r="Q30" s="84"/>
      <c r="R30" s="84"/>
    </row>
    <row r="31" spans="1:18">
      <c r="A31" s="82"/>
      <c r="B31" s="82" t="s">
        <v>224</v>
      </c>
      <c r="C31" s="85" t="s">
        <v>337</v>
      </c>
      <c r="D31" s="84"/>
      <c r="E31" s="84"/>
      <c r="F31" s="84"/>
      <c r="G31" s="84"/>
      <c r="H31" s="84"/>
      <c r="I31" s="84"/>
      <c r="J31" s="82"/>
      <c r="K31" s="82" t="s">
        <v>212</v>
      </c>
      <c r="L31" s="85" t="s">
        <v>338</v>
      </c>
      <c r="M31" s="84">
        <f t="shared" si="1"/>
        <v>0</v>
      </c>
      <c r="N31" s="84"/>
      <c r="O31" s="84"/>
      <c r="P31" s="84"/>
      <c r="Q31" s="84"/>
      <c r="R31" s="84"/>
    </row>
    <row r="32" spans="1:18">
      <c r="A32" s="81" t="s">
        <v>339</v>
      </c>
      <c r="B32" s="81" t="s">
        <v>290</v>
      </c>
      <c r="C32" s="83" t="s">
        <v>340</v>
      </c>
      <c r="D32" s="84"/>
      <c r="E32" s="84"/>
      <c r="F32" s="84"/>
      <c r="G32" s="84"/>
      <c r="H32" s="84"/>
      <c r="I32" s="84"/>
      <c r="J32" s="82"/>
      <c r="K32" s="82" t="s">
        <v>216</v>
      </c>
      <c r="L32" s="85" t="s">
        <v>341</v>
      </c>
      <c r="M32" s="84">
        <f t="shared" si="1"/>
        <v>47.28</v>
      </c>
      <c r="N32" s="84"/>
      <c r="O32" s="84">
        <v>47.28</v>
      </c>
      <c r="P32" s="84"/>
      <c r="Q32" s="84"/>
      <c r="R32" s="84"/>
    </row>
    <row r="33" spans="1:18">
      <c r="A33" s="82"/>
      <c r="B33" s="82" t="s">
        <v>200</v>
      </c>
      <c r="C33" s="85" t="s">
        <v>325</v>
      </c>
      <c r="D33" s="84"/>
      <c r="E33" s="84"/>
      <c r="F33" s="84"/>
      <c r="G33" s="84"/>
      <c r="H33" s="84"/>
      <c r="I33" s="84"/>
      <c r="J33" s="82"/>
      <c r="K33" s="82" t="s">
        <v>218</v>
      </c>
      <c r="L33" s="85" t="s">
        <v>315</v>
      </c>
      <c r="M33" s="84">
        <f t="shared" si="1"/>
        <v>0</v>
      </c>
      <c r="N33" s="84"/>
      <c r="O33" s="84"/>
      <c r="P33" s="84"/>
      <c r="Q33" s="84"/>
      <c r="R33" s="84"/>
    </row>
    <row r="34" spans="1:18">
      <c r="A34" s="82"/>
      <c r="B34" s="82" t="s">
        <v>202</v>
      </c>
      <c r="C34" s="85" t="s">
        <v>327</v>
      </c>
      <c r="D34" s="84"/>
      <c r="E34" s="84"/>
      <c r="F34" s="84"/>
      <c r="G34" s="84"/>
      <c r="H34" s="84"/>
      <c r="I34" s="84"/>
      <c r="J34" s="82"/>
      <c r="K34" s="82" t="s">
        <v>220</v>
      </c>
      <c r="L34" s="85" t="s">
        <v>318</v>
      </c>
      <c r="M34" s="84">
        <f t="shared" si="1"/>
        <v>4.28</v>
      </c>
      <c r="N34" s="84"/>
      <c r="O34" s="84">
        <v>4.28</v>
      </c>
      <c r="P34" s="84"/>
      <c r="Q34" s="84"/>
      <c r="R34" s="84"/>
    </row>
    <row r="35" spans="1:18">
      <c r="A35" s="82"/>
      <c r="B35" s="82" t="s">
        <v>204</v>
      </c>
      <c r="C35" s="85" t="s">
        <v>329</v>
      </c>
      <c r="D35" s="84"/>
      <c r="E35" s="84"/>
      <c r="F35" s="84"/>
      <c r="G35" s="84"/>
      <c r="H35" s="84"/>
      <c r="I35" s="84"/>
      <c r="J35" s="82"/>
      <c r="K35" s="82" t="s">
        <v>222</v>
      </c>
      <c r="L35" s="85" t="s">
        <v>342</v>
      </c>
      <c r="M35" s="84">
        <f t="shared" si="1"/>
        <v>16</v>
      </c>
      <c r="N35" s="84"/>
      <c r="O35" s="84">
        <v>16</v>
      </c>
      <c r="P35" s="84"/>
      <c r="Q35" s="84"/>
      <c r="R35" s="84"/>
    </row>
    <row r="36" spans="1:18">
      <c r="A36" s="82"/>
      <c r="B36" s="82" t="s">
        <v>229</v>
      </c>
      <c r="C36" s="85" t="s">
        <v>333</v>
      </c>
      <c r="D36" s="84"/>
      <c r="E36" s="84"/>
      <c r="F36" s="84"/>
      <c r="G36" s="84"/>
      <c r="H36" s="84"/>
      <c r="I36" s="84"/>
      <c r="J36" s="82"/>
      <c r="K36" s="82" t="s">
        <v>241</v>
      </c>
      <c r="L36" s="85" t="s">
        <v>306</v>
      </c>
      <c r="M36" s="84">
        <f t="shared" si="1"/>
        <v>59.24</v>
      </c>
      <c r="N36" s="84">
        <v>1.04</v>
      </c>
      <c r="O36" s="84">
        <v>58.2</v>
      </c>
      <c r="P36" s="84"/>
      <c r="Q36" s="84"/>
      <c r="R36" s="84"/>
    </row>
    <row r="37" spans="1:18">
      <c r="A37" s="82"/>
      <c r="B37" s="82" t="s">
        <v>231</v>
      </c>
      <c r="C37" s="85" t="s">
        <v>335</v>
      </c>
      <c r="D37" s="84"/>
      <c r="E37" s="84"/>
      <c r="F37" s="84"/>
      <c r="G37" s="84"/>
      <c r="H37" s="84"/>
      <c r="I37" s="84"/>
      <c r="J37" s="82"/>
      <c r="K37" s="82" t="s">
        <v>243</v>
      </c>
      <c r="L37" s="85" t="s">
        <v>308</v>
      </c>
      <c r="M37" s="84">
        <f t="shared" si="1"/>
        <v>60.34</v>
      </c>
      <c r="N37" s="84">
        <v>7.84</v>
      </c>
      <c r="O37" s="84">
        <v>52.5</v>
      </c>
      <c r="P37" s="84"/>
      <c r="Q37" s="84"/>
      <c r="R37" s="84"/>
    </row>
    <row r="38" spans="1:18">
      <c r="A38" s="82"/>
      <c r="B38" s="82" t="s">
        <v>224</v>
      </c>
      <c r="C38" s="85" t="s">
        <v>337</v>
      </c>
      <c r="D38" s="84"/>
      <c r="E38" s="84"/>
      <c r="F38" s="84"/>
      <c r="G38" s="84"/>
      <c r="H38" s="84"/>
      <c r="I38" s="84"/>
      <c r="J38" s="82"/>
      <c r="K38" s="82" t="s">
        <v>245</v>
      </c>
      <c r="L38" s="85" t="s">
        <v>314</v>
      </c>
      <c r="M38" s="84">
        <f t="shared" si="1"/>
        <v>4.8</v>
      </c>
      <c r="N38" s="84"/>
      <c r="O38" s="84">
        <v>4.8</v>
      </c>
      <c r="P38" s="84"/>
      <c r="Q38" s="84"/>
      <c r="R38" s="84"/>
    </row>
    <row r="39" spans="1:18">
      <c r="A39" s="81" t="s">
        <v>343</v>
      </c>
      <c r="B39" s="81" t="s">
        <v>290</v>
      </c>
      <c r="C39" s="83" t="s">
        <v>344</v>
      </c>
      <c r="D39" s="84">
        <f t="shared" si="0"/>
        <v>1239.7</v>
      </c>
      <c r="E39" s="84">
        <f>SUM(E40:E42)</f>
        <v>1074.7</v>
      </c>
      <c r="F39" s="84">
        <f>SUM(F40:F42)</f>
        <v>165</v>
      </c>
      <c r="G39" s="84"/>
      <c r="H39" s="84"/>
      <c r="I39" s="84"/>
      <c r="J39" s="82"/>
      <c r="K39" s="82" t="s">
        <v>247</v>
      </c>
      <c r="L39" s="85" t="s">
        <v>345</v>
      </c>
      <c r="M39" s="84">
        <f t="shared" si="1"/>
        <v>0</v>
      </c>
      <c r="N39" s="84"/>
      <c r="O39" s="84"/>
      <c r="P39" s="84"/>
      <c r="Q39" s="84"/>
      <c r="R39" s="84"/>
    </row>
    <row r="40" spans="1:18">
      <c r="A40" s="82"/>
      <c r="B40" s="82" t="s">
        <v>200</v>
      </c>
      <c r="C40" s="85" t="s">
        <v>100</v>
      </c>
      <c r="D40" s="84">
        <f t="shared" si="0"/>
        <v>986.65</v>
      </c>
      <c r="E40" s="84">
        <v>986.65</v>
      </c>
      <c r="F40" s="84"/>
      <c r="G40" s="84"/>
      <c r="H40" s="84"/>
      <c r="I40" s="84"/>
      <c r="J40" s="82"/>
      <c r="K40" s="82" t="s">
        <v>249</v>
      </c>
      <c r="L40" s="85" t="s">
        <v>346</v>
      </c>
      <c r="M40" s="84">
        <f t="shared" si="1"/>
        <v>0</v>
      </c>
      <c r="N40" s="84"/>
      <c r="O40" s="84"/>
      <c r="P40" s="84"/>
      <c r="Q40" s="84"/>
      <c r="R40" s="84"/>
    </row>
    <row r="41" spans="1:18">
      <c r="A41" s="82"/>
      <c r="B41" s="82" t="s">
        <v>202</v>
      </c>
      <c r="C41" s="85" t="s">
        <v>101</v>
      </c>
      <c r="D41" s="84">
        <f t="shared" si="0"/>
        <v>253.05</v>
      </c>
      <c r="E41" s="84">
        <v>88.05</v>
      </c>
      <c r="F41" s="84">
        <v>165</v>
      </c>
      <c r="G41" s="84"/>
      <c r="H41" s="84"/>
      <c r="I41" s="84"/>
      <c r="J41" s="82"/>
      <c r="K41" s="82" t="s">
        <v>251</v>
      </c>
      <c r="L41" s="85" t="s">
        <v>347</v>
      </c>
      <c r="M41" s="84">
        <f t="shared" ref="M41:M72" si="2">N41+O41</f>
        <v>1.4</v>
      </c>
      <c r="N41" s="84"/>
      <c r="O41" s="84">
        <v>1.4</v>
      </c>
      <c r="P41" s="84"/>
      <c r="Q41" s="84"/>
      <c r="R41" s="84"/>
    </row>
    <row r="42" spans="1:18">
      <c r="A42" s="82"/>
      <c r="B42" s="82" t="s">
        <v>224</v>
      </c>
      <c r="C42" s="85" t="s">
        <v>348</v>
      </c>
      <c r="D42" s="84"/>
      <c r="E42" s="84"/>
      <c r="F42" s="84"/>
      <c r="G42" s="84"/>
      <c r="H42" s="84"/>
      <c r="I42" s="84"/>
      <c r="J42" s="82"/>
      <c r="K42" s="82" t="s">
        <v>253</v>
      </c>
      <c r="L42" s="85" t="s">
        <v>349</v>
      </c>
      <c r="M42" s="84">
        <f t="shared" si="2"/>
        <v>66.12</v>
      </c>
      <c r="N42" s="84"/>
      <c r="O42" s="84">
        <v>66.12</v>
      </c>
      <c r="P42" s="84"/>
      <c r="Q42" s="84"/>
      <c r="R42" s="84"/>
    </row>
    <row r="43" spans="1:18">
      <c r="A43" s="81" t="s">
        <v>350</v>
      </c>
      <c r="B43" s="81" t="s">
        <v>290</v>
      </c>
      <c r="C43" s="83" t="s">
        <v>351</v>
      </c>
      <c r="D43" s="84">
        <f>E43+F43</f>
        <v>5</v>
      </c>
      <c r="E43" s="84">
        <f>SUM(E44:E45)</f>
        <v>0</v>
      </c>
      <c r="F43" s="84">
        <f>SUM(F44:F45)</f>
        <v>5</v>
      </c>
      <c r="G43" s="84"/>
      <c r="H43" s="84"/>
      <c r="I43" s="84"/>
      <c r="J43" s="82"/>
      <c r="K43" s="82" t="s">
        <v>255</v>
      </c>
      <c r="L43" s="85" t="s">
        <v>312</v>
      </c>
      <c r="M43" s="84">
        <f t="shared" si="2"/>
        <v>2481.4</v>
      </c>
      <c r="N43" s="84"/>
      <c r="O43" s="84">
        <v>2481.4</v>
      </c>
      <c r="P43" s="84"/>
      <c r="Q43" s="84"/>
      <c r="R43" s="84"/>
    </row>
    <row r="44" spans="1:18">
      <c r="A44" s="82"/>
      <c r="B44" s="82" t="s">
        <v>200</v>
      </c>
      <c r="C44" s="85" t="s">
        <v>352</v>
      </c>
      <c r="D44" s="84">
        <f>E44+F44</f>
        <v>5</v>
      </c>
      <c r="E44" s="84"/>
      <c r="F44" s="84">
        <v>5</v>
      </c>
      <c r="G44" s="84"/>
      <c r="H44" s="84"/>
      <c r="I44" s="84"/>
      <c r="J44" s="82"/>
      <c r="K44" s="82" t="s">
        <v>257</v>
      </c>
      <c r="L44" s="85" t="s">
        <v>353</v>
      </c>
      <c r="M44" s="84">
        <f t="shared" si="2"/>
        <v>25.75</v>
      </c>
      <c r="N44" s="84">
        <v>25.75</v>
      </c>
      <c r="O44" s="84"/>
      <c r="P44" s="84"/>
      <c r="Q44" s="84"/>
      <c r="R44" s="84"/>
    </row>
    <row r="45" spans="1:18">
      <c r="A45" s="82"/>
      <c r="B45" s="82" t="s">
        <v>202</v>
      </c>
      <c r="C45" s="85" t="s">
        <v>354</v>
      </c>
      <c r="D45" s="84"/>
      <c r="E45" s="84"/>
      <c r="F45" s="84"/>
      <c r="G45" s="84"/>
      <c r="H45" s="84"/>
      <c r="I45" s="84"/>
      <c r="J45" s="82"/>
      <c r="K45" s="82" t="s">
        <v>259</v>
      </c>
      <c r="L45" s="85" t="s">
        <v>355</v>
      </c>
      <c r="M45" s="84">
        <f t="shared" si="2"/>
        <v>10.05</v>
      </c>
      <c r="N45" s="84">
        <v>10.05</v>
      </c>
      <c r="O45" s="84"/>
      <c r="P45" s="84"/>
      <c r="Q45" s="84"/>
      <c r="R45" s="84"/>
    </row>
    <row r="46" spans="1:18">
      <c r="A46" s="81" t="s">
        <v>356</v>
      </c>
      <c r="B46" s="81" t="s">
        <v>290</v>
      </c>
      <c r="C46" s="83" t="s">
        <v>357</v>
      </c>
      <c r="D46" s="84">
        <f>E46+F46</f>
        <v>290</v>
      </c>
      <c r="E46" s="84">
        <f>SUM(E47:E49)</f>
        <v>0</v>
      </c>
      <c r="F46" s="84">
        <f>SUM(F47:F49)</f>
        <v>290</v>
      </c>
      <c r="G46" s="84"/>
      <c r="H46" s="84"/>
      <c r="I46" s="84"/>
      <c r="J46" s="82"/>
      <c r="K46" s="82" t="s">
        <v>261</v>
      </c>
      <c r="L46" s="85" t="s">
        <v>317</v>
      </c>
      <c r="M46" s="84">
        <f t="shared" si="2"/>
        <v>11.67</v>
      </c>
      <c r="N46" s="84">
        <v>6.65</v>
      </c>
      <c r="O46" s="84">
        <v>5.02</v>
      </c>
      <c r="P46" s="84"/>
      <c r="Q46" s="84"/>
      <c r="R46" s="84"/>
    </row>
    <row r="47" spans="1:18">
      <c r="A47" s="82"/>
      <c r="B47" s="82" t="s">
        <v>200</v>
      </c>
      <c r="C47" s="85" t="s">
        <v>358</v>
      </c>
      <c r="D47" s="84">
        <f>E47+F47</f>
        <v>0</v>
      </c>
      <c r="E47" s="84"/>
      <c r="F47" s="84"/>
      <c r="G47" s="84"/>
      <c r="H47" s="84"/>
      <c r="I47" s="84"/>
      <c r="J47" s="82"/>
      <c r="K47" s="82" t="s">
        <v>263</v>
      </c>
      <c r="L47" s="85" t="s">
        <v>359</v>
      </c>
      <c r="M47" s="84">
        <f t="shared" si="2"/>
        <v>9.62</v>
      </c>
      <c r="N47" s="84">
        <v>5.62</v>
      </c>
      <c r="O47" s="84">
        <v>4</v>
      </c>
      <c r="P47" s="84"/>
      <c r="Q47" s="84"/>
      <c r="R47" s="84"/>
    </row>
    <row r="48" spans="1:18">
      <c r="A48" s="82"/>
      <c r="B48" s="82" t="s">
        <v>202</v>
      </c>
      <c r="C48" s="85" t="s">
        <v>360</v>
      </c>
      <c r="D48" s="84">
        <f>E48+F48</f>
        <v>0</v>
      </c>
      <c r="E48" s="84"/>
      <c r="F48" s="84"/>
      <c r="G48" s="84"/>
      <c r="H48" s="84"/>
      <c r="I48" s="84"/>
      <c r="J48" s="82"/>
      <c r="K48" s="82" t="s">
        <v>265</v>
      </c>
      <c r="L48" s="85" t="s">
        <v>361</v>
      </c>
      <c r="M48" s="84">
        <f t="shared" si="2"/>
        <v>0</v>
      </c>
      <c r="N48" s="84"/>
      <c r="O48" s="84"/>
      <c r="P48" s="84"/>
      <c r="Q48" s="84"/>
      <c r="R48" s="84"/>
    </row>
    <row r="49" spans="1:18">
      <c r="A49" s="82"/>
      <c r="B49" s="82" t="s">
        <v>224</v>
      </c>
      <c r="C49" s="85" t="s">
        <v>362</v>
      </c>
      <c r="D49" s="84">
        <f>E49+F49</f>
        <v>290</v>
      </c>
      <c r="E49" s="84"/>
      <c r="F49" s="84">
        <v>290</v>
      </c>
      <c r="G49" s="84"/>
      <c r="H49" s="84"/>
      <c r="I49" s="84"/>
      <c r="J49" s="82"/>
      <c r="K49" s="82" t="s">
        <v>224</v>
      </c>
      <c r="L49" s="85" t="s">
        <v>320</v>
      </c>
      <c r="M49" s="84">
        <f t="shared" si="2"/>
        <v>2.4</v>
      </c>
      <c r="N49" s="84"/>
      <c r="O49" s="84">
        <v>2.4</v>
      </c>
      <c r="P49" s="84"/>
      <c r="Q49" s="84"/>
      <c r="R49" s="84"/>
    </row>
    <row r="50" spans="1:18">
      <c r="A50" s="81" t="s">
        <v>363</v>
      </c>
      <c r="B50" s="82" t="s">
        <v>290</v>
      </c>
      <c r="C50" s="83" t="s">
        <v>364</v>
      </c>
      <c r="D50" s="84"/>
      <c r="E50" s="84"/>
      <c r="F50" s="84"/>
      <c r="G50" s="84"/>
      <c r="H50" s="84"/>
      <c r="I50" s="84"/>
      <c r="J50" s="81" t="s">
        <v>365</v>
      </c>
      <c r="K50" s="81" t="s">
        <v>290</v>
      </c>
      <c r="L50" s="83" t="s">
        <v>102</v>
      </c>
      <c r="M50" s="84">
        <f t="shared" si="2"/>
        <v>149.65</v>
      </c>
      <c r="N50" s="84">
        <f>SUM(N51:N61)</f>
        <v>149.65</v>
      </c>
      <c r="O50" s="84">
        <f>SUM(O51:O61)</f>
        <v>0</v>
      </c>
      <c r="P50" s="84"/>
      <c r="Q50" s="84"/>
      <c r="R50" s="84"/>
    </row>
    <row r="51" spans="1:18">
      <c r="A51" s="82"/>
      <c r="B51" s="82" t="s">
        <v>200</v>
      </c>
      <c r="C51" s="85" t="s">
        <v>366</v>
      </c>
      <c r="D51" s="84"/>
      <c r="E51" s="84"/>
      <c r="F51" s="84"/>
      <c r="G51" s="84"/>
      <c r="H51" s="84"/>
      <c r="I51" s="84"/>
      <c r="J51" s="82"/>
      <c r="K51" s="82" t="s">
        <v>200</v>
      </c>
      <c r="L51" s="85" t="s">
        <v>367</v>
      </c>
      <c r="M51" s="84">
        <f t="shared" si="2"/>
        <v>26.92</v>
      </c>
      <c r="N51" s="84">
        <v>26.92</v>
      </c>
      <c r="O51" s="84"/>
      <c r="P51" s="84"/>
      <c r="Q51" s="84"/>
      <c r="R51" s="84"/>
    </row>
    <row r="52" spans="1:18">
      <c r="A52" s="82"/>
      <c r="B52" s="82" t="s">
        <v>202</v>
      </c>
      <c r="C52" s="85" t="s">
        <v>368</v>
      </c>
      <c r="D52" s="84"/>
      <c r="E52" s="84"/>
      <c r="F52" s="84"/>
      <c r="G52" s="84"/>
      <c r="H52" s="84"/>
      <c r="I52" s="84"/>
      <c r="J52" s="82"/>
      <c r="K52" s="82" t="s">
        <v>202</v>
      </c>
      <c r="L52" s="85" t="s">
        <v>369</v>
      </c>
      <c r="M52" s="84">
        <f t="shared" si="2"/>
        <v>84.52</v>
      </c>
      <c r="N52" s="84">
        <v>84.52</v>
      </c>
      <c r="O52" s="84"/>
      <c r="P52" s="84"/>
      <c r="Q52" s="84"/>
      <c r="R52" s="84"/>
    </row>
    <row r="53" spans="1:18">
      <c r="A53" s="81" t="s">
        <v>370</v>
      </c>
      <c r="B53" s="81" t="s">
        <v>290</v>
      </c>
      <c r="C53" s="83" t="s">
        <v>102</v>
      </c>
      <c r="D53" s="84">
        <f>E53+F53</f>
        <v>149.65</v>
      </c>
      <c r="E53" s="84">
        <f>SUM(E54:E58)</f>
        <v>149.65</v>
      </c>
      <c r="F53" s="84"/>
      <c r="G53" s="84"/>
      <c r="H53" s="84"/>
      <c r="I53" s="84"/>
      <c r="J53" s="82"/>
      <c r="K53" s="82" t="s">
        <v>204</v>
      </c>
      <c r="L53" s="85" t="s">
        <v>371</v>
      </c>
      <c r="M53" s="84">
        <f t="shared" si="2"/>
        <v>0</v>
      </c>
      <c r="N53" s="84"/>
      <c r="O53" s="84"/>
      <c r="P53" s="84"/>
      <c r="Q53" s="84"/>
      <c r="R53" s="84"/>
    </row>
    <row r="54" spans="1:18">
      <c r="A54" s="82"/>
      <c r="B54" s="82" t="s">
        <v>200</v>
      </c>
      <c r="C54" s="85" t="s">
        <v>372</v>
      </c>
      <c r="D54" s="84">
        <f>E54+F54</f>
        <v>38.21</v>
      </c>
      <c r="E54" s="84">
        <v>38.21</v>
      </c>
      <c r="F54" s="84"/>
      <c r="G54" s="84"/>
      <c r="H54" s="84"/>
      <c r="I54" s="84"/>
      <c r="J54" s="82"/>
      <c r="K54" s="82" t="s">
        <v>229</v>
      </c>
      <c r="L54" s="85" t="s">
        <v>373</v>
      </c>
      <c r="M54" s="84">
        <f t="shared" si="2"/>
        <v>0</v>
      </c>
      <c r="N54" s="84"/>
      <c r="O54" s="84"/>
      <c r="P54" s="84"/>
      <c r="Q54" s="84"/>
      <c r="R54" s="84"/>
    </row>
    <row r="55" spans="1:18">
      <c r="A55" s="82"/>
      <c r="B55" s="82" t="s">
        <v>202</v>
      </c>
      <c r="C55" s="85" t="s">
        <v>374</v>
      </c>
      <c r="D55" s="84"/>
      <c r="E55" s="84"/>
      <c r="F55" s="84"/>
      <c r="G55" s="84"/>
      <c r="H55" s="84"/>
      <c r="I55" s="84"/>
      <c r="J55" s="82"/>
      <c r="K55" s="82" t="s">
        <v>231</v>
      </c>
      <c r="L55" s="85" t="s">
        <v>375</v>
      </c>
      <c r="M55" s="84">
        <f t="shared" si="2"/>
        <v>0</v>
      </c>
      <c r="N55" s="84"/>
      <c r="O55" s="84"/>
      <c r="P55" s="84"/>
      <c r="Q55" s="84"/>
      <c r="R55" s="84"/>
    </row>
    <row r="56" spans="1:18">
      <c r="A56" s="82"/>
      <c r="B56" s="82" t="s">
        <v>204</v>
      </c>
      <c r="C56" s="85" t="s">
        <v>376</v>
      </c>
      <c r="D56" s="84"/>
      <c r="E56" s="84"/>
      <c r="F56" s="84"/>
      <c r="G56" s="84"/>
      <c r="H56" s="84"/>
      <c r="I56" s="84"/>
      <c r="J56" s="82"/>
      <c r="K56" s="82" t="s">
        <v>206</v>
      </c>
      <c r="L56" s="85" t="s">
        <v>377</v>
      </c>
      <c r="M56" s="84">
        <f t="shared" si="2"/>
        <v>0</v>
      </c>
      <c r="N56" s="84"/>
      <c r="O56" s="84"/>
      <c r="P56" s="84"/>
      <c r="Q56" s="84"/>
      <c r="R56" s="84"/>
    </row>
    <row r="57" spans="1:18">
      <c r="A57" s="82"/>
      <c r="B57" s="82" t="s">
        <v>231</v>
      </c>
      <c r="C57" s="85" t="s">
        <v>378</v>
      </c>
      <c r="D57" s="84">
        <f>E57+F57</f>
        <v>111.44</v>
      </c>
      <c r="E57" s="84">
        <v>111.44</v>
      </c>
      <c r="F57" s="84"/>
      <c r="G57" s="84"/>
      <c r="H57" s="84"/>
      <c r="I57" s="84"/>
      <c r="J57" s="82"/>
      <c r="K57" s="82" t="s">
        <v>208</v>
      </c>
      <c r="L57" s="85" t="s">
        <v>379</v>
      </c>
      <c r="M57" s="84">
        <f t="shared" si="2"/>
        <v>38.21</v>
      </c>
      <c r="N57" s="84">
        <v>38.21</v>
      </c>
      <c r="O57" s="84"/>
      <c r="P57" s="84"/>
      <c r="Q57" s="84"/>
      <c r="R57" s="84"/>
    </row>
    <row r="58" spans="1:18">
      <c r="A58" s="82"/>
      <c r="B58" s="82" t="s">
        <v>224</v>
      </c>
      <c r="C58" s="85" t="s">
        <v>380</v>
      </c>
      <c r="D58" s="84"/>
      <c r="E58" s="84"/>
      <c r="F58" s="84"/>
      <c r="G58" s="84"/>
      <c r="H58" s="84"/>
      <c r="I58" s="84"/>
      <c r="J58" s="82"/>
      <c r="K58" s="82" t="s">
        <v>210</v>
      </c>
      <c r="L58" s="85" t="s">
        <v>374</v>
      </c>
      <c r="M58" s="84">
        <f t="shared" si="2"/>
        <v>0</v>
      </c>
      <c r="N58" s="84"/>
      <c r="O58" s="84"/>
      <c r="P58" s="84"/>
      <c r="Q58" s="84"/>
      <c r="R58" s="84"/>
    </row>
    <row r="59" spans="1:18">
      <c r="A59" s="81" t="s">
        <v>381</v>
      </c>
      <c r="B59" s="81" t="s">
        <v>290</v>
      </c>
      <c r="C59" s="83" t="s">
        <v>382</v>
      </c>
      <c r="D59" s="84"/>
      <c r="E59" s="84"/>
      <c r="F59" s="84"/>
      <c r="G59" s="84"/>
      <c r="H59" s="84"/>
      <c r="I59" s="84"/>
      <c r="J59" s="82"/>
      <c r="K59" s="82" t="s">
        <v>212</v>
      </c>
      <c r="L59" s="85" t="s">
        <v>383</v>
      </c>
      <c r="M59" s="84">
        <f t="shared" si="2"/>
        <v>0</v>
      </c>
      <c r="N59" s="84"/>
      <c r="O59" s="84"/>
      <c r="P59" s="84"/>
      <c r="Q59" s="84"/>
      <c r="R59" s="84"/>
    </row>
    <row r="60" spans="1:18">
      <c r="A60" s="82"/>
      <c r="B60" s="82" t="s">
        <v>202</v>
      </c>
      <c r="C60" s="85" t="s">
        <v>384</v>
      </c>
      <c r="D60" s="84"/>
      <c r="E60" s="84"/>
      <c r="F60" s="84"/>
      <c r="G60" s="84"/>
      <c r="H60" s="84"/>
      <c r="I60" s="84"/>
      <c r="J60" s="82"/>
      <c r="K60" s="82" t="s">
        <v>214</v>
      </c>
      <c r="L60" s="85" t="s">
        <v>376</v>
      </c>
      <c r="M60" s="84">
        <f t="shared" si="2"/>
        <v>0</v>
      </c>
      <c r="N60" s="84"/>
      <c r="O60" s="84"/>
      <c r="P60" s="84"/>
      <c r="Q60" s="84"/>
      <c r="R60" s="84"/>
    </row>
    <row r="61" spans="1:18">
      <c r="A61" s="82"/>
      <c r="B61" s="82" t="s">
        <v>204</v>
      </c>
      <c r="C61" s="85" t="s">
        <v>385</v>
      </c>
      <c r="D61" s="84"/>
      <c r="E61" s="84"/>
      <c r="F61" s="84"/>
      <c r="G61" s="84"/>
      <c r="H61" s="84"/>
      <c r="I61" s="84"/>
      <c r="J61" s="82"/>
      <c r="K61" s="82" t="s">
        <v>224</v>
      </c>
      <c r="L61" s="85" t="s">
        <v>386</v>
      </c>
      <c r="M61" s="84">
        <f t="shared" si="2"/>
        <v>0</v>
      </c>
      <c r="N61" s="84"/>
      <c r="O61" s="84"/>
      <c r="P61" s="84"/>
      <c r="Q61" s="84"/>
      <c r="R61" s="84"/>
    </row>
    <row r="62" spans="1:18">
      <c r="A62" s="81" t="s">
        <v>387</v>
      </c>
      <c r="B62" s="81" t="s">
        <v>290</v>
      </c>
      <c r="C62" s="83" t="s">
        <v>388</v>
      </c>
      <c r="D62" s="84"/>
      <c r="E62" s="84"/>
      <c r="F62" s="84"/>
      <c r="G62" s="84"/>
      <c r="H62" s="84"/>
      <c r="I62" s="84"/>
      <c r="J62" s="81" t="s">
        <v>389</v>
      </c>
      <c r="K62" s="81" t="s">
        <v>290</v>
      </c>
      <c r="L62" s="83" t="s">
        <v>388</v>
      </c>
      <c r="M62" s="84">
        <f t="shared" si="2"/>
        <v>0</v>
      </c>
      <c r="N62" s="84">
        <f>SUM(N63:N66)</f>
        <v>0</v>
      </c>
      <c r="O62" s="84">
        <f>SUM(O63:O66)</f>
        <v>0</v>
      </c>
      <c r="P62" s="84"/>
      <c r="Q62" s="84"/>
      <c r="R62" s="84"/>
    </row>
    <row r="63" spans="1:18">
      <c r="A63" s="82"/>
      <c r="B63" s="82" t="s">
        <v>200</v>
      </c>
      <c r="C63" s="85" t="s">
        <v>390</v>
      </c>
      <c r="D63" s="84"/>
      <c r="E63" s="84"/>
      <c r="F63" s="84"/>
      <c r="G63" s="84"/>
      <c r="H63" s="84"/>
      <c r="I63" s="84"/>
      <c r="J63" s="82"/>
      <c r="K63" s="82" t="s">
        <v>200</v>
      </c>
      <c r="L63" s="85" t="s">
        <v>390</v>
      </c>
      <c r="M63" s="84">
        <f t="shared" si="2"/>
        <v>0</v>
      </c>
      <c r="N63" s="84"/>
      <c r="O63" s="84"/>
      <c r="P63" s="84"/>
      <c r="Q63" s="84"/>
      <c r="R63" s="84"/>
    </row>
    <row r="64" spans="1:18">
      <c r="A64" s="82"/>
      <c r="B64" s="82" t="s">
        <v>202</v>
      </c>
      <c r="C64" s="85" t="s">
        <v>391</v>
      </c>
      <c r="D64" s="84"/>
      <c r="E64" s="84"/>
      <c r="F64" s="84"/>
      <c r="G64" s="84"/>
      <c r="H64" s="84"/>
      <c r="I64" s="84"/>
      <c r="J64" s="82"/>
      <c r="K64" s="82" t="s">
        <v>202</v>
      </c>
      <c r="L64" s="85" t="s">
        <v>391</v>
      </c>
      <c r="M64" s="84">
        <f t="shared" si="2"/>
        <v>0</v>
      </c>
      <c r="N64" s="84"/>
      <c r="O64" s="84"/>
      <c r="P64" s="84"/>
      <c r="Q64" s="84"/>
      <c r="R64" s="84"/>
    </row>
    <row r="65" spans="1:18">
      <c r="A65" s="82"/>
      <c r="B65" s="82" t="s">
        <v>204</v>
      </c>
      <c r="C65" s="85" t="s">
        <v>392</v>
      </c>
      <c r="D65" s="84"/>
      <c r="E65" s="84"/>
      <c r="F65" s="84"/>
      <c r="G65" s="84"/>
      <c r="H65" s="84"/>
      <c r="I65" s="84"/>
      <c r="J65" s="82"/>
      <c r="K65" s="82" t="s">
        <v>204</v>
      </c>
      <c r="L65" s="85" t="s">
        <v>392</v>
      </c>
      <c r="M65" s="84">
        <f t="shared" si="2"/>
        <v>0</v>
      </c>
      <c r="N65" s="84"/>
      <c r="O65" s="84"/>
      <c r="P65" s="84"/>
      <c r="Q65" s="84"/>
      <c r="R65" s="84"/>
    </row>
    <row r="66" spans="1:18">
      <c r="A66" s="82"/>
      <c r="B66" s="82" t="s">
        <v>229</v>
      </c>
      <c r="C66" s="85" t="s">
        <v>393</v>
      </c>
      <c r="D66" s="84"/>
      <c r="E66" s="84"/>
      <c r="F66" s="84"/>
      <c r="G66" s="84"/>
      <c r="H66" s="84"/>
      <c r="I66" s="84"/>
      <c r="J66" s="82"/>
      <c r="K66" s="82" t="s">
        <v>229</v>
      </c>
      <c r="L66" s="85" t="s">
        <v>393</v>
      </c>
      <c r="M66" s="84">
        <f t="shared" si="2"/>
        <v>0</v>
      </c>
      <c r="N66" s="84"/>
      <c r="O66" s="84"/>
      <c r="P66" s="84"/>
      <c r="Q66" s="84"/>
      <c r="R66" s="84"/>
    </row>
    <row r="67" spans="1:18">
      <c r="A67" s="81" t="s">
        <v>394</v>
      </c>
      <c r="B67" s="81" t="s">
        <v>290</v>
      </c>
      <c r="C67" s="83" t="s">
        <v>395</v>
      </c>
      <c r="D67" s="84"/>
      <c r="E67" s="84"/>
      <c r="F67" s="84"/>
      <c r="G67" s="84"/>
      <c r="H67" s="84"/>
      <c r="I67" s="84"/>
      <c r="J67" s="81" t="s">
        <v>396</v>
      </c>
      <c r="K67" s="81" t="s">
        <v>290</v>
      </c>
      <c r="L67" s="83" t="s">
        <v>397</v>
      </c>
      <c r="M67" s="84">
        <f t="shared" si="2"/>
        <v>0</v>
      </c>
      <c r="N67" s="84">
        <f>SUM(N68:N79)</f>
        <v>0</v>
      </c>
      <c r="O67" s="84">
        <f>SUM(O68:O79)</f>
        <v>0</v>
      </c>
      <c r="P67" s="84"/>
      <c r="Q67" s="84"/>
      <c r="R67" s="84"/>
    </row>
    <row r="68" spans="1:18">
      <c r="A68" s="82"/>
      <c r="B68" s="82" t="s">
        <v>200</v>
      </c>
      <c r="C68" s="85" t="s">
        <v>398</v>
      </c>
      <c r="D68" s="84"/>
      <c r="E68" s="84"/>
      <c r="F68" s="84"/>
      <c r="G68" s="84"/>
      <c r="H68" s="84"/>
      <c r="I68" s="84"/>
      <c r="J68" s="82"/>
      <c r="K68" s="82" t="s">
        <v>200</v>
      </c>
      <c r="L68" s="85" t="s">
        <v>399</v>
      </c>
      <c r="M68" s="84">
        <f t="shared" si="2"/>
        <v>0</v>
      </c>
      <c r="N68" s="84"/>
      <c r="O68" s="84"/>
      <c r="P68" s="84"/>
      <c r="Q68" s="84"/>
      <c r="R68" s="84"/>
    </row>
    <row r="69" spans="1:18">
      <c r="A69" s="82"/>
      <c r="B69" s="82" t="s">
        <v>202</v>
      </c>
      <c r="C69" s="85" t="s">
        <v>400</v>
      </c>
      <c r="D69" s="84"/>
      <c r="E69" s="84"/>
      <c r="F69" s="84"/>
      <c r="G69" s="84"/>
      <c r="H69" s="84"/>
      <c r="I69" s="84"/>
      <c r="J69" s="82"/>
      <c r="K69" s="82" t="s">
        <v>202</v>
      </c>
      <c r="L69" s="85" t="s">
        <v>401</v>
      </c>
      <c r="M69" s="84">
        <f t="shared" si="2"/>
        <v>0</v>
      </c>
      <c r="N69" s="84"/>
      <c r="O69" s="84"/>
      <c r="P69" s="84"/>
      <c r="Q69" s="84"/>
      <c r="R69" s="84"/>
    </row>
    <row r="70" spans="1:18">
      <c r="A70" s="81" t="s">
        <v>402</v>
      </c>
      <c r="B70" s="81" t="s">
        <v>290</v>
      </c>
      <c r="C70" s="83" t="s">
        <v>403</v>
      </c>
      <c r="D70" s="84"/>
      <c r="E70" s="84"/>
      <c r="F70" s="84"/>
      <c r="G70" s="84"/>
      <c r="H70" s="84"/>
      <c r="I70" s="84"/>
      <c r="J70" s="82"/>
      <c r="K70" s="82" t="s">
        <v>204</v>
      </c>
      <c r="L70" s="85" t="s">
        <v>404</v>
      </c>
      <c r="M70" s="84">
        <f t="shared" si="2"/>
        <v>0</v>
      </c>
      <c r="N70" s="84"/>
      <c r="O70" s="84"/>
      <c r="P70" s="84"/>
      <c r="Q70" s="84"/>
      <c r="R70" s="84"/>
    </row>
    <row r="71" spans="1:18">
      <c r="A71" s="82"/>
      <c r="B71" s="82" t="s">
        <v>200</v>
      </c>
      <c r="C71" s="85" t="s">
        <v>405</v>
      </c>
      <c r="D71" s="84"/>
      <c r="E71" s="84"/>
      <c r="F71" s="84"/>
      <c r="G71" s="84"/>
      <c r="H71" s="84"/>
      <c r="I71" s="84"/>
      <c r="J71" s="82"/>
      <c r="K71" s="82" t="s">
        <v>231</v>
      </c>
      <c r="L71" s="85" t="s">
        <v>327</v>
      </c>
      <c r="M71" s="84">
        <f t="shared" si="2"/>
        <v>0</v>
      </c>
      <c r="N71" s="84"/>
      <c r="O71" s="84"/>
      <c r="P71" s="84"/>
      <c r="Q71" s="84"/>
      <c r="R71" s="84"/>
    </row>
    <row r="72" spans="1:18">
      <c r="A72" s="82"/>
      <c r="B72" s="82" t="s">
        <v>202</v>
      </c>
      <c r="C72" s="85" t="s">
        <v>406</v>
      </c>
      <c r="D72" s="84"/>
      <c r="E72" s="84"/>
      <c r="F72" s="84"/>
      <c r="G72" s="84"/>
      <c r="H72" s="84"/>
      <c r="I72" s="84"/>
      <c r="J72" s="82"/>
      <c r="K72" s="82" t="s">
        <v>206</v>
      </c>
      <c r="L72" s="85" t="s">
        <v>335</v>
      </c>
      <c r="M72" s="84">
        <f t="shared" si="2"/>
        <v>0</v>
      </c>
      <c r="N72" s="84"/>
      <c r="O72" s="84"/>
      <c r="P72" s="84"/>
      <c r="Q72" s="84"/>
      <c r="R72" s="84"/>
    </row>
    <row r="73" spans="1:18">
      <c r="A73" s="82"/>
      <c r="B73" s="82" t="s">
        <v>204</v>
      </c>
      <c r="C73" s="85" t="s">
        <v>407</v>
      </c>
      <c r="D73" s="84"/>
      <c r="E73" s="84"/>
      <c r="F73" s="84"/>
      <c r="G73" s="84"/>
      <c r="H73" s="84"/>
      <c r="I73" s="84"/>
      <c r="J73" s="82"/>
      <c r="K73" s="82" t="s">
        <v>208</v>
      </c>
      <c r="L73" s="85" t="s">
        <v>408</v>
      </c>
      <c r="M73" s="84">
        <f t="shared" ref="M73:M113" si="3">N73+O73</f>
        <v>0</v>
      </c>
      <c r="N73" s="84"/>
      <c r="O73" s="84"/>
      <c r="P73" s="84"/>
      <c r="Q73" s="84"/>
      <c r="R73" s="84"/>
    </row>
    <row r="74" spans="1:18">
      <c r="A74" s="82"/>
      <c r="B74" s="82" t="s">
        <v>229</v>
      </c>
      <c r="C74" s="85" t="s">
        <v>409</v>
      </c>
      <c r="D74" s="84"/>
      <c r="E74" s="84"/>
      <c r="F74" s="84"/>
      <c r="G74" s="84"/>
      <c r="H74" s="84"/>
      <c r="I74" s="84"/>
      <c r="J74" s="82"/>
      <c r="K74" s="82" t="s">
        <v>210</v>
      </c>
      <c r="L74" s="85" t="s">
        <v>410</v>
      </c>
      <c r="M74" s="84">
        <f t="shared" si="3"/>
        <v>0</v>
      </c>
      <c r="N74" s="84"/>
      <c r="O74" s="84"/>
      <c r="P74" s="84"/>
      <c r="Q74" s="84"/>
      <c r="R74" s="84"/>
    </row>
    <row r="75" spans="1:18">
      <c r="A75" s="81" t="s">
        <v>411</v>
      </c>
      <c r="B75" s="81" t="s">
        <v>290</v>
      </c>
      <c r="C75" s="83" t="s">
        <v>412</v>
      </c>
      <c r="D75" s="84"/>
      <c r="E75" s="84"/>
      <c r="F75" s="84"/>
      <c r="G75" s="84"/>
      <c r="H75" s="84"/>
      <c r="I75" s="84"/>
      <c r="J75" s="82"/>
      <c r="K75" s="82" t="s">
        <v>220</v>
      </c>
      <c r="L75" s="85" t="s">
        <v>329</v>
      </c>
      <c r="M75" s="84">
        <f t="shared" si="3"/>
        <v>0</v>
      </c>
      <c r="N75" s="84"/>
      <c r="O75" s="84"/>
      <c r="P75" s="84"/>
      <c r="Q75" s="84"/>
      <c r="R75" s="84"/>
    </row>
    <row r="76" spans="1:18">
      <c r="A76" s="82"/>
      <c r="B76" s="82" t="s">
        <v>200</v>
      </c>
      <c r="C76" s="85" t="s">
        <v>413</v>
      </c>
      <c r="D76" s="84"/>
      <c r="E76" s="84"/>
      <c r="F76" s="84"/>
      <c r="G76" s="84"/>
      <c r="H76" s="84"/>
      <c r="I76" s="84"/>
      <c r="J76" s="82"/>
      <c r="K76" s="82" t="s">
        <v>414</v>
      </c>
      <c r="L76" s="85" t="s">
        <v>415</v>
      </c>
      <c r="M76" s="84">
        <f t="shared" si="3"/>
        <v>0</v>
      </c>
      <c r="N76" s="84"/>
      <c r="O76" s="84"/>
      <c r="P76" s="84"/>
      <c r="Q76" s="84"/>
      <c r="R76" s="84"/>
    </row>
    <row r="77" spans="1:18">
      <c r="A77" s="82"/>
      <c r="B77" s="82" t="s">
        <v>202</v>
      </c>
      <c r="C77" s="85" t="s">
        <v>416</v>
      </c>
      <c r="D77" s="84"/>
      <c r="E77" s="84"/>
      <c r="F77" s="84"/>
      <c r="G77" s="84"/>
      <c r="H77" s="84"/>
      <c r="I77" s="84"/>
      <c r="J77" s="82"/>
      <c r="K77" s="82" t="s">
        <v>417</v>
      </c>
      <c r="L77" s="85" t="s">
        <v>418</v>
      </c>
      <c r="M77" s="84">
        <f t="shared" si="3"/>
        <v>0</v>
      </c>
      <c r="N77" s="84"/>
      <c r="O77" s="84"/>
      <c r="P77" s="84"/>
      <c r="Q77" s="84"/>
      <c r="R77" s="84"/>
    </row>
    <row r="78" spans="1:18">
      <c r="A78" s="81" t="s">
        <v>419</v>
      </c>
      <c r="B78" s="81" t="s">
        <v>290</v>
      </c>
      <c r="C78" s="83" t="s">
        <v>420</v>
      </c>
      <c r="D78" s="84"/>
      <c r="E78" s="84"/>
      <c r="F78" s="84"/>
      <c r="G78" s="84"/>
      <c r="H78" s="84"/>
      <c r="I78" s="84"/>
      <c r="J78" s="82"/>
      <c r="K78" s="82" t="s">
        <v>421</v>
      </c>
      <c r="L78" s="85" t="s">
        <v>422</v>
      </c>
      <c r="M78" s="84">
        <f t="shared" si="3"/>
        <v>0</v>
      </c>
      <c r="N78" s="84"/>
      <c r="O78" s="84"/>
      <c r="P78" s="84"/>
      <c r="Q78" s="84"/>
      <c r="R78" s="84"/>
    </row>
    <row r="79" spans="1:18">
      <c r="A79" s="82"/>
      <c r="B79" s="82" t="s">
        <v>206</v>
      </c>
      <c r="C79" s="85" t="s">
        <v>423</v>
      </c>
      <c r="D79" s="84"/>
      <c r="E79" s="84"/>
      <c r="F79" s="84"/>
      <c r="G79" s="84"/>
      <c r="H79" s="84"/>
      <c r="I79" s="84"/>
      <c r="J79" s="82"/>
      <c r="K79" s="82" t="s">
        <v>224</v>
      </c>
      <c r="L79" s="85" t="s">
        <v>424</v>
      </c>
      <c r="M79" s="84">
        <f t="shared" si="3"/>
        <v>0</v>
      </c>
      <c r="N79" s="84"/>
      <c r="O79" s="84"/>
      <c r="P79" s="84"/>
      <c r="Q79" s="84"/>
      <c r="R79" s="84"/>
    </row>
    <row r="80" spans="1:18">
      <c r="A80" s="82"/>
      <c r="B80" s="82" t="s">
        <v>208</v>
      </c>
      <c r="C80" s="85" t="s">
        <v>425</v>
      </c>
      <c r="D80" s="84"/>
      <c r="E80" s="84"/>
      <c r="F80" s="84"/>
      <c r="G80" s="84"/>
      <c r="H80" s="84"/>
      <c r="I80" s="84"/>
      <c r="J80" s="81" t="s">
        <v>426</v>
      </c>
      <c r="K80" s="81" t="s">
        <v>290</v>
      </c>
      <c r="L80" s="83" t="s">
        <v>427</v>
      </c>
      <c r="M80" s="84">
        <f t="shared" si="3"/>
        <v>13</v>
      </c>
      <c r="N80" s="84">
        <f>SUM(N81:N96)</f>
        <v>0</v>
      </c>
      <c r="O80" s="84">
        <f>SUM(O81:O96)</f>
        <v>13</v>
      </c>
      <c r="P80" s="84"/>
      <c r="Q80" s="84"/>
      <c r="R80" s="84"/>
    </row>
    <row r="81" spans="1:18">
      <c r="A81" s="82"/>
      <c r="B81" s="82" t="s">
        <v>210</v>
      </c>
      <c r="C81" s="85" t="s">
        <v>428</v>
      </c>
      <c r="D81" s="84"/>
      <c r="E81" s="84"/>
      <c r="F81" s="84"/>
      <c r="G81" s="84"/>
      <c r="H81" s="84"/>
      <c r="I81" s="84"/>
      <c r="J81" s="82"/>
      <c r="K81" s="82" t="s">
        <v>200</v>
      </c>
      <c r="L81" s="85" t="s">
        <v>399</v>
      </c>
      <c r="M81" s="84">
        <f t="shared" si="3"/>
        <v>0</v>
      </c>
      <c r="N81" s="84"/>
      <c r="O81" s="84"/>
      <c r="P81" s="84"/>
      <c r="Q81" s="84"/>
      <c r="R81" s="84"/>
    </row>
    <row r="82" spans="1:18">
      <c r="A82" s="82"/>
      <c r="B82" s="82" t="s">
        <v>224</v>
      </c>
      <c r="C82" s="85" t="s">
        <v>420</v>
      </c>
      <c r="D82" s="84"/>
      <c r="E82" s="84"/>
      <c r="F82" s="84"/>
      <c r="G82" s="84"/>
      <c r="H82" s="84"/>
      <c r="I82" s="84"/>
      <c r="J82" s="82"/>
      <c r="K82" s="82" t="s">
        <v>202</v>
      </c>
      <c r="L82" s="85" t="s">
        <v>401</v>
      </c>
      <c r="M82" s="84">
        <f t="shared" si="3"/>
        <v>8</v>
      </c>
      <c r="N82" s="84"/>
      <c r="O82" s="84">
        <v>8</v>
      </c>
      <c r="P82" s="84"/>
      <c r="Q82" s="84"/>
      <c r="R82" s="84"/>
    </row>
    <row r="83" spans="1:18">
      <c r="A83" s="86"/>
      <c r="B83" s="86"/>
      <c r="C83" s="86"/>
      <c r="D83" s="84"/>
      <c r="E83" s="84"/>
      <c r="F83" s="84"/>
      <c r="G83" s="84"/>
      <c r="H83" s="84"/>
      <c r="I83" s="84"/>
      <c r="J83" s="86"/>
      <c r="K83" s="86" t="s">
        <v>204</v>
      </c>
      <c r="L83" s="86" t="s">
        <v>404</v>
      </c>
      <c r="M83" s="84">
        <f t="shared" si="3"/>
        <v>5</v>
      </c>
      <c r="N83" s="84"/>
      <c r="O83" s="84">
        <v>5</v>
      </c>
      <c r="P83" s="84"/>
      <c r="Q83" s="84"/>
      <c r="R83" s="84"/>
    </row>
    <row r="84" spans="1:18">
      <c r="A84" s="86"/>
      <c r="B84" s="86"/>
      <c r="C84" s="86"/>
      <c r="D84" s="84"/>
      <c r="E84" s="84"/>
      <c r="F84" s="84"/>
      <c r="G84" s="84"/>
      <c r="H84" s="84"/>
      <c r="I84" s="84"/>
      <c r="J84" s="86"/>
      <c r="K84" s="86" t="s">
        <v>231</v>
      </c>
      <c r="L84" s="86" t="s">
        <v>327</v>
      </c>
      <c r="M84" s="84">
        <f t="shared" si="3"/>
        <v>0</v>
      </c>
      <c r="N84" s="84"/>
      <c r="O84" s="84"/>
      <c r="P84" s="84"/>
      <c r="Q84" s="84"/>
      <c r="R84" s="84"/>
    </row>
    <row r="85" spans="1:18">
      <c r="A85" s="86"/>
      <c r="B85" s="86"/>
      <c r="C85" s="86"/>
      <c r="D85" s="84"/>
      <c r="E85" s="84"/>
      <c r="F85" s="84"/>
      <c r="G85" s="84"/>
      <c r="H85" s="84"/>
      <c r="I85" s="84"/>
      <c r="J85" s="86"/>
      <c r="K85" s="86" t="s">
        <v>206</v>
      </c>
      <c r="L85" s="86" t="s">
        <v>335</v>
      </c>
      <c r="M85" s="84">
        <f t="shared" si="3"/>
        <v>0</v>
      </c>
      <c r="N85" s="84"/>
      <c r="O85" s="84"/>
      <c r="P85" s="84"/>
      <c r="Q85" s="84"/>
      <c r="R85" s="84"/>
    </row>
    <row r="86" spans="1:18">
      <c r="A86" s="86"/>
      <c r="B86" s="86"/>
      <c r="C86" s="86"/>
      <c r="D86" s="84"/>
      <c r="E86" s="84"/>
      <c r="F86" s="84"/>
      <c r="G86" s="84"/>
      <c r="H86" s="84"/>
      <c r="I86" s="84"/>
      <c r="J86" s="86"/>
      <c r="K86" s="86" t="s">
        <v>208</v>
      </c>
      <c r="L86" s="86" t="s">
        <v>408</v>
      </c>
      <c r="M86" s="84">
        <f t="shared" si="3"/>
        <v>0</v>
      </c>
      <c r="N86" s="84"/>
      <c r="O86" s="84"/>
      <c r="P86" s="84"/>
      <c r="Q86" s="84"/>
      <c r="R86" s="84"/>
    </row>
    <row r="87" spans="1:18">
      <c r="A87" s="86"/>
      <c r="B87" s="86"/>
      <c r="C87" s="86"/>
      <c r="D87" s="84"/>
      <c r="E87" s="84"/>
      <c r="F87" s="84"/>
      <c r="G87" s="84"/>
      <c r="H87" s="84"/>
      <c r="I87" s="84"/>
      <c r="J87" s="86"/>
      <c r="K87" s="86" t="s">
        <v>210</v>
      </c>
      <c r="L87" s="86" t="s">
        <v>410</v>
      </c>
      <c r="M87" s="84">
        <f t="shared" si="3"/>
        <v>0</v>
      </c>
      <c r="N87" s="84"/>
      <c r="O87" s="84"/>
      <c r="P87" s="84"/>
      <c r="Q87" s="84"/>
      <c r="R87" s="84"/>
    </row>
    <row r="88" spans="1:18">
      <c r="A88" s="86"/>
      <c r="B88" s="86"/>
      <c r="C88" s="86"/>
      <c r="D88" s="84"/>
      <c r="E88" s="84"/>
      <c r="F88" s="84"/>
      <c r="G88" s="84"/>
      <c r="H88" s="84"/>
      <c r="I88" s="84"/>
      <c r="J88" s="86"/>
      <c r="K88" s="86" t="s">
        <v>212</v>
      </c>
      <c r="L88" s="86" t="s">
        <v>429</v>
      </c>
      <c r="M88" s="84">
        <f t="shared" si="3"/>
        <v>0</v>
      </c>
      <c r="N88" s="84"/>
      <c r="O88" s="84"/>
      <c r="P88" s="84"/>
      <c r="Q88" s="84"/>
      <c r="R88" s="84"/>
    </row>
    <row r="89" spans="1:18">
      <c r="A89" s="86"/>
      <c r="B89" s="86"/>
      <c r="C89" s="86"/>
      <c r="D89" s="84"/>
      <c r="E89" s="84"/>
      <c r="F89" s="84"/>
      <c r="G89" s="84"/>
      <c r="H89" s="84"/>
      <c r="I89" s="84"/>
      <c r="J89" s="86"/>
      <c r="K89" s="86" t="s">
        <v>214</v>
      </c>
      <c r="L89" s="86" t="s">
        <v>430</v>
      </c>
      <c r="M89" s="84">
        <f t="shared" si="3"/>
        <v>0</v>
      </c>
      <c r="N89" s="84"/>
      <c r="O89" s="84"/>
      <c r="P89" s="84"/>
      <c r="Q89" s="84"/>
      <c r="R89" s="84"/>
    </row>
    <row r="90" spans="1:18">
      <c r="A90" s="86"/>
      <c r="B90" s="86"/>
      <c r="C90" s="86"/>
      <c r="D90" s="84"/>
      <c r="E90" s="84"/>
      <c r="F90" s="84"/>
      <c r="G90" s="84"/>
      <c r="H90" s="84"/>
      <c r="I90" s="84"/>
      <c r="J90" s="86"/>
      <c r="K90" s="86" t="s">
        <v>216</v>
      </c>
      <c r="L90" s="86" t="s">
        <v>431</v>
      </c>
      <c r="M90" s="84">
        <f t="shared" si="3"/>
        <v>0</v>
      </c>
      <c r="N90" s="84"/>
      <c r="O90" s="84"/>
      <c r="P90" s="84"/>
      <c r="Q90" s="84"/>
      <c r="R90" s="84"/>
    </row>
    <row r="91" spans="1:18">
      <c r="A91" s="86"/>
      <c r="B91" s="86"/>
      <c r="C91" s="86"/>
      <c r="D91" s="84"/>
      <c r="E91" s="84"/>
      <c r="F91" s="84"/>
      <c r="G91" s="84"/>
      <c r="H91" s="84"/>
      <c r="I91" s="84"/>
      <c r="J91" s="86"/>
      <c r="K91" s="86" t="s">
        <v>218</v>
      </c>
      <c r="L91" s="86" t="s">
        <v>432</v>
      </c>
      <c r="M91" s="84">
        <f t="shared" si="3"/>
        <v>0</v>
      </c>
      <c r="N91" s="84"/>
      <c r="O91" s="84"/>
      <c r="P91" s="84"/>
      <c r="Q91" s="84"/>
      <c r="R91" s="84"/>
    </row>
    <row r="92" spans="1:18">
      <c r="A92" s="86"/>
      <c r="B92" s="86"/>
      <c r="C92" s="86"/>
      <c r="D92" s="84"/>
      <c r="E92" s="84"/>
      <c r="F92" s="84"/>
      <c r="G92" s="84"/>
      <c r="H92" s="84"/>
      <c r="I92" s="84"/>
      <c r="J92" s="86"/>
      <c r="K92" s="86" t="s">
        <v>220</v>
      </c>
      <c r="L92" s="86" t="s">
        <v>329</v>
      </c>
      <c r="M92" s="84">
        <f t="shared" si="3"/>
        <v>0</v>
      </c>
      <c r="N92" s="84"/>
      <c r="O92" s="84"/>
      <c r="P92" s="84"/>
      <c r="Q92" s="84"/>
      <c r="R92" s="84"/>
    </row>
    <row r="93" spans="1:18">
      <c r="A93" s="86"/>
      <c r="B93" s="86"/>
      <c r="C93" s="86"/>
      <c r="D93" s="84"/>
      <c r="E93" s="84"/>
      <c r="F93" s="84"/>
      <c r="G93" s="84"/>
      <c r="H93" s="84"/>
      <c r="I93" s="84"/>
      <c r="J93" s="86"/>
      <c r="K93" s="86" t="s">
        <v>414</v>
      </c>
      <c r="L93" s="86" t="s">
        <v>415</v>
      </c>
      <c r="M93" s="84">
        <f t="shared" si="3"/>
        <v>0</v>
      </c>
      <c r="N93" s="84"/>
      <c r="O93" s="84"/>
      <c r="P93" s="84"/>
      <c r="Q93" s="84"/>
      <c r="R93" s="84"/>
    </row>
    <row r="94" spans="1:18">
      <c r="A94" s="86"/>
      <c r="B94" s="86"/>
      <c r="C94" s="86"/>
      <c r="D94" s="84"/>
      <c r="E94" s="84"/>
      <c r="F94" s="84"/>
      <c r="G94" s="84"/>
      <c r="H94" s="84"/>
      <c r="I94" s="84"/>
      <c r="J94" s="86"/>
      <c r="K94" s="86" t="s">
        <v>417</v>
      </c>
      <c r="L94" s="86" t="s">
        <v>418</v>
      </c>
      <c r="M94" s="84">
        <f t="shared" si="3"/>
        <v>0</v>
      </c>
      <c r="N94" s="84"/>
      <c r="O94" s="84"/>
      <c r="P94" s="84"/>
      <c r="Q94" s="84"/>
      <c r="R94" s="84"/>
    </row>
    <row r="95" spans="1:18">
      <c r="A95" s="86"/>
      <c r="B95" s="86"/>
      <c r="C95" s="86"/>
      <c r="D95" s="84"/>
      <c r="E95" s="84"/>
      <c r="F95" s="84"/>
      <c r="G95" s="84"/>
      <c r="H95" s="84"/>
      <c r="I95" s="84"/>
      <c r="J95" s="86"/>
      <c r="K95" s="86" t="s">
        <v>421</v>
      </c>
      <c r="L95" s="86" t="s">
        <v>422</v>
      </c>
      <c r="M95" s="84">
        <f t="shared" si="3"/>
        <v>0</v>
      </c>
      <c r="N95" s="84"/>
      <c r="O95" s="84"/>
      <c r="P95" s="84"/>
      <c r="Q95" s="84"/>
      <c r="R95" s="84"/>
    </row>
    <row r="96" spans="1:18">
      <c r="A96" s="86"/>
      <c r="B96" s="86"/>
      <c r="C96" s="86"/>
      <c r="D96" s="84"/>
      <c r="E96" s="84"/>
      <c r="F96" s="84"/>
      <c r="G96" s="84"/>
      <c r="H96" s="84"/>
      <c r="I96" s="84"/>
      <c r="J96" s="86"/>
      <c r="K96" s="86" t="s">
        <v>224</v>
      </c>
      <c r="L96" s="86" t="s">
        <v>337</v>
      </c>
      <c r="M96" s="84">
        <f t="shared" si="3"/>
        <v>0</v>
      </c>
      <c r="N96" s="84"/>
      <c r="O96" s="84"/>
      <c r="P96" s="84"/>
      <c r="Q96" s="84"/>
      <c r="R96" s="84"/>
    </row>
    <row r="97" spans="1:18">
      <c r="A97" s="86"/>
      <c r="B97" s="86"/>
      <c r="C97" s="86"/>
      <c r="D97" s="84"/>
      <c r="E97" s="84"/>
      <c r="F97" s="84"/>
      <c r="G97" s="84"/>
      <c r="H97" s="84"/>
      <c r="I97" s="84"/>
      <c r="J97" s="88" t="s">
        <v>433</v>
      </c>
      <c r="K97" s="88" t="s">
        <v>290</v>
      </c>
      <c r="L97" s="88" t="s">
        <v>434</v>
      </c>
      <c r="M97" s="84">
        <f t="shared" si="3"/>
        <v>0</v>
      </c>
      <c r="N97" s="84">
        <f>SUM(N98:N99)</f>
        <v>0</v>
      </c>
      <c r="O97" s="84">
        <f>SUM(O98:O99)</f>
        <v>0</v>
      </c>
      <c r="P97" s="84"/>
      <c r="Q97" s="84"/>
      <c r="R97" s="84"/>
    </row>
    <row r="98" spans="1:18">
      <c r="A98" s="86"/>
      <c r="B98" s="86"/>
      <c r="C98" s="86"/>
      <c r="D98" s="84"/>
      <c r="E98" s="84"/>
      <c r="F98" s="84"/>
      <c r="G98" s="84"/>
      <c r="H98" s="84"/>
      <c r="I98" s="84"/>
      <c r="J98" s="86"/>
      <c r="K98" s="86" t="s">
        <v>200</v>
      </c>
      <c r="L98" s="86" t="s">
        <v>435</v>
      </c>
      <c r="M98" s="84">
        <f t="shared" si="3"/>
        <v>0</v>
      </c>
      <c r="N98" s="84"/>
      <c r="O98" s="84"/>
      <c r="P98" s="84"/>
      <c r="Q98" s="84"/>
      <c r="R98" s="84"/>
    </row>
    <row r="99" spans="1:18">
      <c r="A99" s="86"/>
      <c r="B99" s="86"/>
      <c r="C99" s="86"/>
      <c r="D99" s="84"/>
      <c r="E99" s="84"/>
      <c r="F99" s="84"/>
      <c r="G99" s="84"/>
      <c r="H99" s="84"/>
      <c r="I99" s="84"/>
      <c r="J99" s="86"/>
      <c r="K99" s="86" t="s">
        <v>224</v>
      </c>
      <c r="L99" s="86" t="s">
        <v>362</v>
      </c>
      <c r="M99" s="84">
        <f t="shared" si="3"/>
        <v>0</v>
      </c>
      <c r="N99" s="84"/>
      <c r="O99" s="84"/>
      <c r="P99" s="84"/>
      <c r="Q99" s="84"/>
      <c r="R99" s="84"/>
    </row>
    <row r="100" spans="1:18">
      <c r="A100" s="86"/>
      <c r="B100" s="86"/>
      <c r="C100" s="86"/>
      <c r="D100" s="84"/>
      <c r="E100" s="84"/>
      <c r="F100" s="84"/>
      <c r="G100" s="84"/>
      <c r="H100" s="84"/>
      <c r="I100" s="84"/>
      <c r="J100" s="88" t="s">
        <v>436</v>
      </c>
      <c r="K100" s="88" t="s">
        <v>290</v>
      </c>
      <c r="L100" s="88" t="s">
        <v>357</v>
      </c>
      <c r="M100" s="84">
        <f t="shared" si="3"/>
        <v>290</v>
      </c>
      <c r="N100" s="84">
        <f>SUM(N101:N105)</f>
        <v>0</v>
      </c>
      <c r="O100" s="84">
        <f>SUM(O101:O105)</f>
        <v>290</v>
      </c>
      <c r="P100" s="84"/>
      <c r="Q100" s="84"/>
      <c r="R100" s="84"/>
    </row>
    <row r="101" spans="1:18">
      <c r="A101" s="86"/>
      <c r="B101" s="86"/>
      <c r="C101" s="86"/>
      <c r="D101" s="84"/>
      <c r="E101" s="84"/>
      <c r="F101" s="84"/>
      <c r="G101" s="84"/>
      <c r="H101" s="84"/>
      <c r="I101" s="84"/>
      <c r="J101" s="86"/>
      <c r="K101" s="86" t="s">
        <v>200</v>
      </c>
      <c r="L101" s="86" t="s">
        <v>435</v>
      </c>
      <c r="M101" s="84">
        <f t="shared" si="3"/>
        <v>0</v>
      </c>
      <c r="N101" s="84"/>
      <c r="O101" s="84"/>
      <c r="P101" s="84"/>
      <c r="Q101" s="84"/>
      <c r="R101" s="84"/>
    </row>
    <row r="102" spans="1:18">
      <c r="A102" s="86"/>
      <c r="B102" s="86"/>
      <c r="C102" s="86"/>
      <c r="D102" s="84"/>
      <c r="E102" s="84"/>
      <c r="F102" s="84"/>
      <c r="G102" s="84"/>
      <c r="H102" s="84"/>
      <c r="I102" s="84"/>
      <c r="J102" s="86"/>
      <c r="K102" s="86" t="s">
        <v>204</v>
      </c>
      <c r="L102" s="86" t="s">
        <v>437</v>
      </c>
      <c r="M102" s="84">
        <f t="shared" si="3"/>
        <v>0</v>
      </c>
      <c r="N102" s="84"/>
      <c r="O102" s="84"/>
      <c r="P102" s="84"/>
      <c r="Q102" s="84"/>
      <c r="R102" s="84"/>
    </row>
    <row r="103" spans="1:18">
      <c r="A103" s="86"/>
      <c r="B103" s="86"/>
      <c r="C103" s="86"/>
      <c r="D103" s="84"/>
      <c r="E103" s="84"/>
      <c r="F103" s="84"/>
      <c r="G103" s="84"/>
      <c r="H103" s="84"/>
      <c r="I103" s="84"/>
      <c r="J103" s="86"/>
      <c r="K103" s="86" t="s">
        <v>229</v>
      </c>
      <c r="L103" s="86" t="s">
        <v>358</v>
      </c>
      <c r="M103" s="84">
        <f t="shared" si="3"/>
        <v>0</v>
      </c>
      <c r="N103" s="84"/>
      <c r="O103" s="84"/>
      <c r="P103" s="84"/>
      <c r="Q103" s="84"/>
      <c r="R103" s="84"/>
    </row>
    <row r="104" spans="1:18">
      <c r="A104" s="86"/>
      <c r="B104" s="86"/>
      <c r="C104" s="86"/>
      <c r="D104" s="84"/>
      <c r="E104" s="84"/>
      <c r="F104" s="84"/>
      <c r="G104" s="84"/>
      <c r="H104" s="84"/>
      <c r="I104" s="84"/>
      <c r="J104" s="86"/>
      <c r="K104" s="86" t="s">
        <v>231</v>
      </c>
      <c r="L104" s="86" t="s">
        <v>360</v>
      </c>
      <c r="M104" s="84">
        <f t="shared" si="3"/>
        <v>0</v>
      </c>
      <c r="N104" s="84"/>
      <c r="O104" s="84"/>
      <c r="P104" s="84"/>
      <c r="Q104" s="84"/>
      <c r="R104" s="84"/>
    </row>
    <row r="105" spans="1:18">
      <c r="A105" s="86"/>
      <c r="B105" s="86"/>
      <c r="C105" s="86"/>
      <c r="D105" s="84"/>
      <c r="E105" s="84"/>
      <c r="F105" s="84"/>
      <c r="G105" s="84"/>
      <c r="H105" s="84"/>
      <c r="I105" s="84"/>
      <c r="J105" s="86"/>
      <c r="K105" s="86" t="s">
        <v>224</v>
      </c>
      <c r="L105" s="86" t="s">
        <v>362</v>
      </c>
      <c r="M105" s="84">
        <f t="shared" si="3"/>
        <v>290</v>
      </c>
      <c r="N105" s="84"/>
      <c r="O105" s="84">
        <v>290</v>
      </c>
      <c r="P105" s="84"/>
      <c r="Q105" s="84"/>
      <c r="R105" s="84"/>
    </row>
    <row r="106" spans="1:18">
      <c r="A106" s="86"/>
      <c r="B106" s="86"/>
      <c r="C106" s="86"/>
      <c r="D106" s="84"/>
      <c r="E106" s="84"/>
      <c r="F106" s="84"/>
      <c r="G106" s="84"/>
      <c r="H106" s="84"/>
      <c r="I106" s="84"/>
      <c r="J106" s="88" t="s">
        <v>438</v>
      </c>
      <c r="K106" s="88" t="s">
        <v>290</v>
      </c>
      <c r="L106" s="88" t="s">
        <v>382</v>
      </c>
      <c r="M106" s="84">
        <f t="shared" si="3"/>
        <v>0</v>
      </c>
      <c r="N106" s="84"/>
      <c r="O106" s="84"/>
      <c r="P106" s="84"/>
      <c r="Q106" s="84"/>
      <c r="R106" s="84"/>
    </row>
    <row r="107" spans="1:18">
      <c r="A107" s="86"/>
      <c r="B107" s="86"/>
      <c r="C107" s="86"/>
      <c r="D107" s="84"/>
      <c r="E107" s="84"/>
      <c r="F107" s="84"/>
      <c r="G107" s="84"/>
      <c r="H107" s="84"/>
      <c r="I107" s="84"/>
      <c r="J107" s="86"/>
      <c r="K107" s="86" t="s">
        <v>202</v>
      </c>
      <c r="L107" s="86" t="s">
        <v>384</v>
      </c>
      <c r="M107" s="84">
        <f t="shared" si="3"/>
        <v>0</v>
      </c>
      <c r="N107" s="84"/>
      <c r="O107" s="84"/>
      <c r="P107" s="84"/>
      <c r="Q107" s="84"/>
      <c r="R107" s="84"/>
    </row>
    <row r="108" spans="1:18">
      <c r="A108" s="86"/>
      <c r="B108" s="86"/>
      <c r="C108" s="86"/>
      <c r="D108" s="84"/>
      <c r="E108" s="84"/>
      <c r="F108" s="84"/>
      <c r="G108" s="84"/>
      <c r="H108" s="84"/>
      <c r="I108" s="84"/>
      <c r="J108" s="86"/>
      <c r="K108" s="86" t="s">
        <v>204</v>
      </c>
      <c r="L108" s="86" t="s">
        <v>385</v>
      </c>
      <c r="M108" s="84">
        <f t="shared" si="3"/>
        <v>0</v>
      </c>
      <c r="N108" s="84"/>
      <c r="O108" s="84"/>
      <c r="P108" s="84"/>
      <c r="Q108" s="84"/>
      <c r="R108" s="84"/>
    </row>
    <row r="109" spans="1:18">
      <c r="A109" s="86"/>
      <c r="B109" s="86"/>
      <c r="C109" s="86"/>
      <c r="D109" s="84"/>
      <c r="E109" s="84"/>
      <c r="F109" s="84"/>
      <c r="G109" s="84"/>
      <c r="H109" s="84"/>
      <c r="I109" s="84"/>
      <c r="J109" s="88" t="s">
        <v>439</v>
      </c>
      <c r="K109" s="88" t="s">
        <v>290</v>
      </c>
      <c r="L109" s="88" t="s">
        <v>420</v>
      </c>
      <c r="M109" s="84">
        <f t="shared" si="3"/>
        <v>0</v>
      </c>
      <c r="N109" s="84">
        <f>SUM(N110:N113)</f>
        <v>0</v>
      </c>
      <c r="O109" s="84">
        <f>SUM(O110:O113)</f>
        <v>0</v>
      </c>
      <c r="P109" s="84"/>
      <c r="Q109" s="84"/>
      <c r="R109" s="84"/>
    </row>
    <row r="110" spans="1:18">
      <c r="A110" s="86"/>
      <c r="B110" s="86"/>
      <c r="C110" s="86"/>
      <c r="D110" s="84"/>
      <c r="E110" s="84"/>
      <c r="F110" s="84"/>
      <c r="G110" s="84"/>
      <c r="H110" s="84"/>
      <c r="I110" s="84"/>
      <c r="J110" s="86"/>
      <c r="K110" s="86" t="s">
        <v>206</v>
      </c>
      <c r="L110" s="86" t="s">
        <v>423</v>
      </c>
      <c r="M110" s="84">
        <f t="shared" si="3"/>
        <v>0</v>
      </c>
      <c r="N110" s="84"/>
      <c r="O110" s="84"/>
      <c r="P110" s="84"/>
      <c r="Q110" s="84"/>
      <c r="R110" s="84"/>
    </row>
    <row r="111" spans="1:18">
      <c r="A111" s="86"/>
      <c r="B111" s="86"/>
      <c r="C111" s="86"/>
      <c r="D111" s="84"/>
      <c r="E111" s="84"/>
      <c r="F111" s="84"/>
      <c r="G111" s="84"/>
      <c r="H111" s="84"/>
      <c r="I111" s="84"/>
      <c r="J111" s="86"/>
      <c r="K111" s="86" t="s">
        <v>208</v>
      </c>
      <c r="L111" s="86" t="s">
        <v>425</v>
      </c>
      <c r="M111" s="84">
        <f t="shared" si="3"/>
        <v>0</v>
      </c>
      <c r="N111" s="84"/>
      <c r="O111" s="84"/>
      <c r="P111" s="84"/>
      <c r="Q111" s="84"/>
      <c r="R111" s="84"/>
    </row>
    <row r="112" spans="1:18">
      <c r="A112" s="86"/>
      <c r="B112" s="86"/>
      <c r="C112" s="86"/>
      <c r="D112" s="84"/>
      <c r="E112" s="84"/>
      <c r="F112" s="84"/>
      <c r="G112" s="84"/>
      <c r="H112" s="84"/>
      <c r="I112" s="84"/>
      <c r="J112" s="86"/>
      <c r="K112" s="86" t="s">
        <v>210</v>
      </c>
      <c r="L112" s="86" t="s">
        <v>428</v>
      </c>
      <c r="M112" s="84">
        <f t="shared" si="3"/>
        <v>0</v>
      </c>
      <c r="N112" s="84"/>
      <c r="O112" s="84"/>
      <c r="P112" s="84"/>
      <c r="Q112" s="84"/>
      <c r="R112" s="84"/>
    </row>
    <row r="113" spans="1:18">
      <c r="A113" s="86"/>
      <c r="B113" s="86"/>
      <c r="C113" s="86"/>
      <c r="D113" s="84"/>
      <c r="E113" s="84"/>
      <c r="F113" s="84"/>
      <c r="G113" s="84"/>
      <c r="H113" s="84"/>
      <c r="I113" s="84"/>
      <c r="J113" s="86"/>
      <c r="K113" s="86" t="s">
        <v>224</v>
      </c>
      <c r="L113" s="86" t="s">
        <v>420</v>
      </c>
      <c r="M113" s="84">
        <f t="shared" si="3"/>
        <v>0</v>
      </c>
      <c r="N113" s="84"/>
      <c r="O113" s="84"/>
      <c r="P113" s="84"/>
      <c r="Q113" s="84"/>
      <c r="R113" s="84"/>
    </row>
    <row r="114" spans="1:18">
      <c r="A114" s="87" t="s">
        <v>39</v>
      </c>
      <c r="B114" s="87"/>
      <c r="C114" s="87"/>
      <c r="D114" s="84">
        <f>D78+D75+D70+D67+D62+D59+D53+D50+D46+D43+D39+D32+D24+D13+D8</f>
        <v>5328.45</v>
      </c>
      <c r="E114" s="84">
        <f>E78+E75+E70+E67+E62+E59+E53+E50+E46+E43+E39+E32+E24+E13+E8</f>
        <v>2228.45</v>
      </c>
      <c r="F114" s="84">
        <f>F78+F75+F70+F67+F62+F59+F53+F50+F46+F43+F39+F32+F24+F13+F8</f>
        <v>3100</v>
      </c>
      <c r="G114" s="35"/>
      <c r="H114" s="35"/>
      <c r="I114" s="35"/>
      <c r="J114" s="87" t="s">
        <v>39</v>
      </c>
      <c r="K114" s="87"/>
      <c r="L114" s="87"/>
      <c r="M114" s="35">
        <f>M109+M106+M100+M97+M80+M67+M62+M50+M22+M8</f>
        <v>5328.45</v>
      </c>
      <c r="N114" s="35">
        <f>N109+N106+N100+N97+N80+N67+N62+N50+N22+N8</f>
        <v>2228.45</v>
      </c>
      <c r="O114" s="35">
        <f>O109+O106+O100+O97+O80+O67+O62+O50+O22+O8</f>
        <v>3100</v>
      </c>
      <c r="P114" s="35"/>
      <c r="Q114" s="35"/>
      <c r="R114" s="3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07638888888889" bottom="0.707638888888889" header="0.313888888888889" footer="0.313888888888889"/>
  <pageSetup paperSize="9" scale="6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G13" sqref="G13"/>
    </sheetView>
  </sheetViews>
  <sheetFormatPr defaultColWidth="9" defaultRowHeight="13.5" outlineLevelCol="7"/>
  <cols>
    <col min="1" max="1" width="31.3833333333333" style="61" customWidth="1"/>
    <col min="2" max="2" width="21.25" style="61" customWidth="1"/>
    <col min="3" max="3" width="21.3833333333333" style="61" customWidth="1"/>
    <col min="4" max="4" width="24.8833333333333" style="61" customWidth="1"/>
    <col min="5" max="5" width="23.5" style="61" customWidth="1"/>
    <col min="6" max="8" width="11.6333333333333" style="61" customWidth="1"/>
    <col min="9" max="16384" width="9" style="61"/>
  </cols>
  <sheetData>
    <row r="1" s="61" customFormat="1" ht="39.95" customHeight="1" spans="1:8">
      <c r="A1" s="3" t="s">
        <v>440</v>
      </c>
      <c r="B1" s="3"/>
      <c r="C1" s="3"/>
      <c r="D1" s="3"/>
      <c r="E1" s="3"/>
      <c r="F1" s="63"/>
      <c r="G1" s="63"/>
      <c r="H1" s="63"/>
    </row>
    <row r="2" ht="3" customHeight="1"/>
    <row r="3" s="62" customFormat="1" ht="28.5" customHeight="1" spans="1:5">
      <c r="A3" s="64" t="s">
        <v>441</v>
      </c>
      <c r="B3" s="64"/>
      <c r="C3" s="64"/>
      <c r="D3" s="64"/>
      <c r="E3" s="65" t="s">
        <v>41</v>
      </c>
    </row>
    <row r="4" s="61" customFormat="1" ht="30" customHeight="1" spans="1:5">
      <c r="A4" s="66" t="s">
        <v>442</v>
      </c>
      <c r="B4" s="66" t="s">
        <v>443</v>
      </c>
      <c r="C4" s="66" t="s">
        <v>444</v>
      </c>
      <c r="D4" s="67" t="s">
        <v>445</v>
      </c>
      <c r="E4" s="67"/>
    </row>
    <row r="5" s="61" customFormat="1" ht="30" customHeight="1" spans="1:5">
      <c r="A5" s="68"/>
      <c r="B5" s="68"/>
      <c r="C5" s="68"/>
      <c r="D5" s="69" t="s">
        <v>446</v>
      </c>
      <c r="E5" s="69" t="s">
        <v>447</v>
      </c>
    </row>
    <row r="6" s="61" customFormat="1" ht="30" customHeight="1" spans="1:5">
      <c r="A6" s="70" t="s">
        <v>99</v>
      </c>
      <c r="B6" s="71">
        <v>56.86</v>
      </c>
      <c r="C6" s="71">
        <f>SUM(C7:C9)</f>
        <v>63.28</v>
      </c>
      <c r="D6" s="71">
        <f t="shared" ref="D6:D11" si="0">B6-C6</f>
        <v>-6.42</v>
      </c>
      <c r="E6" s="72">
        <f t="shared" ref="E6:E11" si="1">D6/C6</f>
        <v>-0.101453855878635</v>
      </c>
    </row>
    <row r="7" s="61" customFormat="1" ht="30" customHeight="1" spans="1:5">
      <c r="A7" s="71" t="s">
        <v>448</v>
      </c>
      <c r="B7" s="71">
        <v>5.98</v>
      </c>
      <c r="C7" s="71">
        <v>5.16</v>
      </c>
      <c r="D7" s="71">
        <f t="shared" si="0"/>
        <v>0.82</v>
      </c>
      <c r="E7" s="72">
        <f t="shared" si="1"/>
        <v>0.158914728682171</v>
      </c>
    </row>
    <row r="8" s="61" customFormat="1" ht="30" customHeight="1" spans="1:5">
      <c r="A8" s="71" t="s">
        <v>449</v>
      </c>
      <c r="B8" s="71">
        <v>7.93</v>
      </c>
      <c r="C8" s="71">
        <v>11.35</v>
      </c>
      <c r="D8" s="71">
        <f t="shared" si="0"/>
        <v>-3.42</v>
      </c>
      <c r="E8" s="72">
        <f t="shared" si="1"/>
        <v>-0.301321585903084</v>
      </c>
    </row>
    <row r="9" s="61" customFormat="1" ht="30" customHeight="1" spans="1:5">
      <c r="A9" s="71" t="s">
        <v>450</v>
      </c>
      <c r="B9" s="71">
        <v>42.95</v>
      </c>
      <c r="C9" s="71">
        <v>46.77</v>
      </c>
      <c r="D9" s="71">
        <f t="shared" si="0"/>
        <v>-3.82</v>
      </c>
      <c r="E9" s="72">
        <f t="shared" si="1"/>
        <v>-0.0816762882189438</v>
      </c>
    </row>
    <row r="10" s="61" customFormat="1" ht="30" customHeight="1" spans="1:5">
      <c r="A10" s="71" t="s">
        <v>451</v>
      </c>
      <c r="B10" s="71">
        <v>0</v>
      </c>
      <c r="C10" s="71">
        <v>0</v>
      </c>
      <c r="D10" s="71">
        <f t="shared" si="0"/>
        <v>0</v>
      </c>
      <c r="E10" s="72">
        <v>0</v>
      </c>
    </row>
    <row r="11" s="61" customFormat="1" ht="30" customHeight="1" spans="1:5">
      <c r="A11" s="71" t="s">
        <v>452</v>
      </c>
      <c r="B11" s="71">
        <v>42.95</v>
      </c>
      <c r="C11" s="71">
        <v>46.77</v>
      </c>
      <c r="D11" s="71">
        <f t="shared" si="0"/>
        <v>-3.82</v>
      </c>
      <c r="E11" s="72">
        <f t="shared" si="1"/>
        <v>-0.0816762882189438</v>
      </c>
    </row>
    <row r="12" ht="132" customHeight="1" spans="1:5">
      <c r="A12" s="73" t="s">
        <v>453</v>
      </c>
      <c r="B12" s="73"/>
      <c r="C12" s="73"/>
      <c r="D12" s="73"/>
      <c r="E12" s="73"/>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C18" sqref="C18"/>
    </sheetView>
  </sheetViews>
  <sheetFormatPr defaultColWidth="8" defaultRowHeight="12" outlineLevelRow="7" outlineLevelCol="7"/>
  <cols>
    <col min="1" max="1" width="25.3833333333333" style="42"/>
    <col min="2" max="2" width="25.3833333333333" style="42" customWidth="1"/>
    <col min="3" max="5" width="20.6333333333333" style="42" customWidth="1"/>
    <col min="6" max="6" width="22" style="42" customWidth="1"/>
    <col min="7" max="7" width="16.5" style="42" customWidth="1"/>
    <col min="8" max="8" width="17.6333333333333" style="42" customWidth="1"/>
    <col min="9" max="16384" width="8" style="42"/>
  </cols>
  <sheetData>
    <row r="1" customFormat="1" ht="13.5" spans="1:5">
      <c r="A1" s="44"/>
      <c r="B1" s="45"/>
      <c r="C1" s="45"/>
      <c r="D1" s="45"/>
      <c r="E1" s="45"/>
    </row>
    <row r="2" s="42" customFormat="1" ht="21" spans="1:8">
      <c r="A2" s="3" t="s">
        <v>454</v>
      </c>
      <c r="B2" s="3"/>
      <c r="C2" s="3"/>
      <c r="D2" s="3"/>
      <c r="E2" s="3"/>
      <c r="F2" s="3"/>
      <c r="G2" s="3"/>
      <c r="H2" s="3"/>
    </row>
    <row r="3" s="42" customFormat="1" ht="13.5" spans="1:1">
      <c r="A3" s="4" t="s">
        <v>1</v>
      </c>
    </row>
    <row r="4" s="42" customFormat="1" ht="44.25" customHeight="1" spans="1:8">
      <c r="A4" s="46" t="s">
        <v>455</v>
      </c>
      <c r="B4" s="46" t="s">
        <v>456</v>
      </c>
      <c r="C4" s="46" t="s">
        <v>457</v>
      </c>
      <c r="D4" s="46" t="s">
        <v>458</v>
      </c>
      <c r="E4" s="46" t="s">
        <v>459</v>
      </c>
      <c r="F4" s="46" t="s">
        <v>460</v>
      </c>
      <c r="G4" s="46" t="s">
        <v>461</v>
      </c>
      <c r="H4" s="46" t="s">
        <v>462</v>
      </c>
    </row>
    <row r="5" s="42" customFormat="1" ht="14.25" spans="1:8">
      <c r="A5" s="46">
        <v>1</v>
      </c>
      <c r="B5" s="46">
        <v>2</v>
      </c>
      <c r="C5" s="46">
        <v>3</v>
      </c>
      <c r="D5" s="46">
        <v>4</v>
      </c>
      <c r="E5" s="46">
        <v>5</v>
      </c>
      <c r="F5" s="46">
        <v>6</v>
      </c>
      <c r="G5" s="46">
        <v>7</v>
      </c>
      <c r="H5" s="46">
        <v>8</v>
      </c>
    </row>
    <row r="6" s="42" customFormat="1" ht="33" customHeight="1" spans="1:8">
      <c r="A6" s="49" t="s">
        <v>463</v>
      </c>
      <c r="B6" s="49"/>
      <c r="C6" s="49"/>
      <c r="D6" s="49"/>
      <c r="E6" s="46"/>
      <c r="F6" s="46"/>
      <c r="G6" s="46"/>
      <c r="H6" s="46"/>
    </row>
    <row r="7" s="42" customFormat="1" ht="24" customHeight="1" spans="1:8">
      <c r="A7" s="60" t="s">
        <v>464</v>
      </c>
      <c r="B7" s="60" t="s">
        <v>284</v>
      </c>
      <c r="C7" s="60"/>
      <c r="D7" s="60"/>
      <c r="E7" s="46"/>
      <c r="F7" s="46"/>
      <c r="G7" s="46"/>
      <c r="H7" s="46"/>
    </row>
    <row r="8" s="42" customFormat="1" ht="24" customHeight="1" spans="1:8">
      <c r="A8" s="60" t="s">
        <v>465</v>
      </c>
      <c r="B8" s="60"/>
      <c r="C8" s="60"/>
      <c r="D8" s="60"/>
      <c r="E8" s="46"/>
      <c r="F8" s="46"/>
      <c r="G8" s="46"/>
      <c r="H8" s="4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7"/>
  <sheetViews>
    <sheetView tabSelected="1" topLeftCell="A35" workbookViewId="0">
      <selection activeCell="J58" sqref="J58"/>
    </sheetView>
  </sheetViews>
  <sheetFormatPr defaultColWidth="8" defaultRowHeight="12" outlineLevelCol="7"/>
  <cols>
    <col min="1" max="1" width="10.375" style="42" customWidth="1"/>
    <col min="2" max="2" width="20.75" style="42" customWidth="1"/>
    <col min="3" max="3" width="7.25" style="42" customWidth="1"/>
    <col min="4" max="4" width="7.375" style="42" customWidth="1"/>
    <col min="5" max="5" width="15.125" style="42" customWidth="1"/>
    <col min="6" max="6" width="26.25" style="42" customWidth="1"/>
    <col min="7" max="7" width="19.875" style="42" customWidth="1"/>
    <col min="8" max="8" width="28.25" style="42" customWidth="1"/>
    <col min="9" max="16384" width="8" style="42"/>
  </cols>
  <sheetData>
    <row r="1" customFormat="1" ht="13.5" spans="1:5">
      <c r="A1" s="44"/>
      <c r="B1" s="45"/>
      <c r="C1" s="45"/>
      <c r="D1" s="45"/>
      <c r="E1" s="45"/>
    </row>
    <row r="2" s="42" customFormat="1" ht="21" spans="1:8">
      <c r="A2" s="3" t="s">
        <v>466</v>
      </c>
      <c r="B2" s="3"/>
      <c r="C2" s="3"/>
      <c r="D2" s="3"/>
      <c r="E2" s="3"/>
      <c r="F2" s="3"/>
      <c r="G2" s="3"/>
      <c r="H2" s="3"/>
    </row>
    <row r="3" s="42" customFormat="1" ht="13.5" spans="1:1">
      <c r="A3" s="4" t="s">
        <v>1</v>
      </c>
    </row>
    <row r="4" s="42" customFormat="1" ht="42.75" spans="1:8">
      <c r="A4" s="46" t="s">
        <v>455</v>
      </c>
      <c r="B4" s="46" t="s">
        <v>456</v>
      </c>
      <c r="C4" s="46" t="s">
        <v>457</v>
      </c>
      <c r="D4" s="46" t="s">
        <v>458</v>
      </c>
      <c r="E4" s="46" t="s">
        <v>459</v>
      </c>
      <c r="F4" s="46" t="s">
        <v>460</v>
      </c>
      <c r="G4" s="46" t="s">
        <v>461</v>
      </c>
      <c r="H4" s="46" t="s">
        <v>462</v>
      </c>
    </row>
    <row r="5" s="42" customFormat="1" ht="14.25" spans="1:8">
      <c r="A5" s="46">
        <v>1</v>
      </c>
      <c r="B5" s="46">
        <v>2</v>
      </c>
      <c r="C5" s="46">
        <v>3</v>
      </c>
      <c r="D5" s="46">
        <v>4</v>
      </c>
      <c r="E5" s="46">
        <v>5</v>
      </c>
      <c r="F5" s="46">
        <v>6</v>
      </c>
      <c r="G5" s="46">
        <v>7</v>
      </c>
      <c r="H5" s="46">
        <v>8</v>
      </c>
    </row>
    <row r="6" s="43" customFormat="1" ht="28" customHeight="1" spans="1:8">
      <c r="A6" s="56" t="s">
        <v>467</v>
      </c>
      <c r="B6" s="57"/>
      <c r="C6" s="58"/>
      <c r="D6" s="58"/>
      <c r="E6" s="58"/>
      <c r="F6" s="58"/>
      <c r="G6" s="58"/>
      <c r="H6" s="58"/>
    </row>
    <row r="7" s="43" customFormat="1" ht="40.5" spans="1:8">
      <c r="A7" s="55" t="s">
        <v>468</v>
      </c>
      <c r="B7" s="55" t="s">
        <v>469</v>
      </c>
      <c r="C7" s="51" t="s">
        <v>470</v>
      </c>
      <c r="D7" s="51" t="s">
        <v>470</v>
      </c>
      <c r="E7" s="51" t="s">
        <v>471</v>
      </c>
      <c r="F7" s="51" t="s">
        <v>472</v>
      </c>
      <c r="G7" s="52" t="s">
        <v>473</v>
      </c>
      <c r="H7" s="51" t="s">
        <v>474</v>
      </c>
    </row>
    <row r="8" s="43" customFormat="1" ht="40.5" spans="1:8">
      <c r="A8" s="55"/>
      <c r="B8" s="55"/>
      <c r="C8" s="51" t="s">
        <v>470</v>
      </c>
      <c r="D8" s="51" t="s">
        <v>470</v>
      </c>
      <c r="E8" s="51" t="s">
        <v>475</v>
      </c>
      <c r="F8" s="51" t="s">
        <v>476</v>
      </c>
      <c r="G8" s="53"/>
      <c r="H8" s="51" t="s">
        <v>477</v>
      </c>
    </row>
    <row r="9" s="43" customFormat="1" ht="40.5" spans="1:8">
      <c r="A9" s="55"/>
      <c r="B9" s="55"/>
      <c r="C9" s="51" t="s">
        <v>478</v>
      </c>
      <c r="D9" s="51" t="s">
        <v>478</v>
      </c>
      <c r="E9" s="51" t="s">
        <v>479</v>
      </c>
      <c r="F9" s="51" t="s">
        <v>480</v>
      </c>
      <c r="G9" s="53"/>
      <c r="H9" s="51" t="s">
        <v>481</v>
      </c>
    </row>
    <row r="10" s="43" customFormat="1" ht="40.5" spans="1:8">
      <c r="A10" s="55"/>
      <c r="B10" s="55"/>
      <c r="C10" s="51" t="s">
        <v>470</v>
      </c>
      <c r="D10" s="51" t="s">
        <v>470</v>
      </c>
      <c r="E10" s="51" t="s">
        <v>482</v>
      </c>
      <c r="F10" s="51" t="s">
        <v>483</v>
      </c>
      <c r="G10" s="53"/>
      <c r="H10" s="51" t="s">
        <v>474</v>
      </c>
    </row>
    <row r="11" s="43" customFormat="1" ht="40.5" spans="1:8">
      <c r="A11" s="55"/>
      <c r="B11" s="55"/>
      <c r="C11" s="51" t="s">
        <v>470</v>
      </c>
      <c r="D11" s="51" t="s">
        <v>470</v>
      </c>
      <c r="E11" s="51" t="s">
        <v>484</v>
      </c>
      <c r="F11" s="51" t="s">
        <v>485</v>
      </c>
      <c r="G11" s="53"/>
      <c r="H11" s="51" t="s">
        <v>474</v>
      </c>
    </row>
    <row r="12" s="43" customFormat="1" ht="27" spans="1:8">
      <c r="A12" s="55"/>
      <c r="B12" s="55"/>
      <c r="C12" s="51" t="s">
        <v>486</v>
      </c>
      <c r="D12" s="51" t="s">
        <v>486</v>
      </c>
      <c r="E12" s="51" t="s">
        <v>487</v>
      </c>
      <c r="F12" s="51" t="s">
        <v>488</v>
      </c>
      <c r="G12" s="53"/>
      <c r="H12" s="51" t="s">
        <v>489</v>
      </c>
    </row>
    <row r="13" s="43" customFormat="1" ht="27" spans="1:8">
      <c r="A13" s="55"/>
      <c r="B13" s="55"/>
      <c r="C13" s="51" t="s">
        <v>486</v>
      </c>
      <c r="D13" s="51" t="s">
        <v>486</v>
      </c>
      <c r="E13" s="51" t="s">
        <v>487</v>
      </c>
      <c r="F13" s="51" t="s">
        <v>488</v>
      </c>
      <c r="G13" s="53"/>
      <c r="H13" s="51" t="s">
        <v>477</v>
      </c>
    </row>
    <row r="14" s="43" customFormat="1" ht="27" spans="1:8">
      <c r="A14" s="55"/>
      <c r="B14" s="55"/>
      <c r="C14" s="51" t="s">
        <v>486</v>
      </c>
      <c r="D14" s="51" t="s">
        <v>486</v>
      </c>
      <c r="E14" s="51" t="s">
        <v>490</v>
      </c>
      <c r="F14" s="51" t="s">
        <v>488</v>
      </c>
      <c r="G14" s="53"/>
      <c r="H14" s="51" t="s">
        <v>477</v>
      </c>
    </row>
    <row r="15" s="43" customFormat="1" ht="27" spans="1:8">
      <c r="A15" s="55"/>
      <c r="B15" s="55"/>
      <c r="C15" s="51" t="s">
        <v>486</v>
      </c>
      <c r="D15" s="51" t="s">
        <v>486</v>
      </c>
      <c r="E15" s="51" t="s">
        <v>491</v>
      </c>
      <c r="F15" s="51" t="s">
        <v>488</v>
      </c>
      <c r="G15" s="54"/>
      <c r="H15" s="51" t="s">
        <v>477</v>
      </c>
    </row>
    <row r="16" s="43" customFormat="1" ht="40.5" spans="1:8">
      <c r="A16" s="55" t="s">
        <v>492</v>
      </c>
      <c r="B16" s="55" t="s">
        <v>493</v>
      </c>
      <c r="C16" s="51" t="s">
        <v>486</v>
      </c>
      <c r="D16" s="51" t="s">
        <v>486</v>
      </c>
      <c r="E16" s="51" t="s">
        <v>487</v>
      </c>
      <c r="F16" s="51" t="s">
        <v>494</v>
      </c>
      <c r="G16" s="52" t="s">
        <v>495</v>
      </c>
      <c r="H16" s="51" t="s">
        <v>474</v>
      </c>
    </row>
    <row r="17" s="43" customFormat="1" ht="40.5" spans="1:8">
      <c r="A17" s="55"/>
      <c r="B17" s="55"/>
      <c r="C17" s="51" t="s">
        <v>470</v>
      </c>
      <c r="D17" s="51" t="s">
        <v>470</v>
      </c>
      <c r="E17" s="51" t="s">
        <v>471</v>
      </c>
      <c r="F17" s="51" t="s">
        <v>496</v>
      </c>
      <c r="G17" s="53"/>
      <c r="H17" s="51" t="s">
        <v>474</v>
      </c>
    </row>
    <row r="18" s="43" customFormat="1" ht="40.5" spans="1:8">
      <c r="A18" s="55"/>
      <c r="B18" s="55"/>
      <c r="C18" s="51" t="s">
        <v>486</v>
      </c>
      <c r="D18" s="51" t="s">
        <v>486</v>
      </c>
      <c r="E18" s="51" t="s">
        <v>491</v>
      </c>
      <c r="F18" s="51" t="s">
        <v>497</v>
      </c>
      <c r="G18" s="53"/>
      <c r="H18" s="51" t="s">
        <v>474</v>
      </c>
    </row>
    <row r="19" s="43" customFormat="1" ht="40.5" spans="1:8">
      <c r="A19" s="55"/>
      <c r="B19" s="55"/>
      <c r="C19" s="51" t="s">
        <v>470</v>
      </c>
      <c r="D19" s="51" t="s">
        <v>470</v>
      </c>
      <c r="E19" s="51" t="s">
        <v>475</v>
      </c>
      <c r="F19" s="51" t="s">
        <v>498</v>
      </c>
      <c r="G19" s="53"/>
      <c r="H19" s="51" t="s">
        <v>474</v>
      </c>
    </row>
    <row r="20" s="43" customFormat="1" ht="40.5" spans="1:8">
      <c r="A20" s="55"/>
      <c r="B20" s="55"/>
      <c r="C20" s="51" t="s">
        <v>478</v>
      </c>
      <c r="D20" s="51" t="s">
        <v>478</v>
      </c>
      <c r="E20" s="51" t="s">
        <v>479</v>
      </c>
      <c r="F20" s="51" t="s">
        <v>499</v>
      </c>
      <c r="G20" s="53"/>
      <c r="H20" s="51" t="s">
        <v>481</v>
      </c>
    </row>
    <row r="21" s="43" customFormat="1" ht="40.5" spans="1:8">
      <c r="A21" s="55"/>
      <c r="B21" s="55"/>
      <c r="C21" s="51" t="s">
        <v>486</v>
      </c>
      <c r="D21" s="51" t="s">
        <v>486</v>
      </c>
      <c r="E21" s="51" t="s">
        <v>487</v>
      </c>
      <c r="F21" s="51" t="s">
        <v>500</v>
      </c>
      <c r="G21" s="53"/>
      <c r="H21" s="51" t="s">
        <v>474</v>
      </c>
    </row>
    <row r="22" s="43" customFormat="1" ht="40.5" spans="1:8">
      <c r="A22" s="55"/>
      <c r="B22" s="55"/>
      <c r="C22" s="51" t="s">
        <v>470</v>
      </c>
      <c r="D22" s="51" t="s">
        <v>470</v>
      </c>
      <c r="E22" s="51" t="s">
        <v>484</v>
      </c>
      <c r="F22" s="51" t="s">
        <v>501</v>
      </c>
      <c r="G22" s="53"/>
      <c r="H22" s="51" t="s">
        <v>474</v>
      </c>
    </row>
    <row r="23" s="43" customFormat="1" ht="40.5" spans="1:8">
      <c r="A23" s="55"/>
      <c r="B23" s="55"/>
      <c r="C23" s="51" t="s">
        <v>486</v>
      </c>
      <c r="D23" s="51" t="s">
        <v>486</v>
      </c>
      <c r="E23" s="51" t="s">
        <v>490</v>
      </c>
      <c r="F23" s="51" t="s">
        <v>502</v>
      </c>
      <c r="G23" s="53"/>
      <c r="H23" s="51" t="s">
        <v>474</v>
      </c>
    </row>
    <row r="24" s="43" customFormat="1" ht="40.5" spans="1:8">
      <c r="A24" s="55"/>
      <c r="B24" s="55"/>
      <c r="C24" s="51" t="s">
        <v>470</v>
      </c>
      <c r="D24" s="51" t="s">
        <v>470</v>
      </c>
      <c r="E24" s="51" t="s">
        <v>503</v>
      </c>
      <c r="F24" s="51" t="s">
        <v>504</v>
      </c>
      <c r="G24" s="54"/>
      <c r="H24" s="51" t="s">
        <v>474</v>
      </c>
    </row>
    <row r="25" s="43" customFormat="1" ht="40.5" spans="1:8">
      <c r="A25" s="55" t="s">
        <v>505</v>
      </c>
      <c r="B25" s="55" t="s">
        <v>506</v>
      </c>
      <c r="C25" s="51" t="s">
        <v>478</v>
      </c>
      <c r="D25" s="51" t="s">
        <v>478</v>
      </c>
      <c r="E25" s="51" t="s">
        <v>507</v>
      </c>
      <c r="F25" s="51" t="s">
        <v>499</v>
      </c>
      <c r="G25" s="52" t="s">
        <v>508</v>
      </c>
      <c r="H25" s="51" t="s">
        <v>481</v>
      </c>
    </row>
    <row r="26" s="43" customFormat="1" ht="40.5" spans="1:8">
      <c r="A26" s="55"/>
      <c r="B26" s="55"/>
      <c r="C26" s="51" t="s">
        <v>470</v>
      </c>
      <c r="D26" s="51" t="s">
        <v>470</v>
      </c>
      <c r="E26" s="51" t="s">
        <v>484</v>
      </c>
      <c r="F26" s="51" t="s">
        <v>501</v>
      </c>
      <c r="G26" s="53"/>
      <c r="H26" s="51" t="s">
        <v>474</v>
      </c>
    </row>
    <row r="27" s="43" customFormat="1" ht="40.5" spans="1:8">
      <c r="A27" s="55"/>
      <c r="B27" s="55"/>
      <c r="C27" s="51" t="s">
        <v>470</v>
      </c>
      <c r="D27" s="51" t="s">
        <v>470</v>
      </c>
      <c r="E27" s="51" t="s">
        <v>503</v>
      </c>
      <c r="F27" s="51" t="s">
        <v>504</v>
      </c>
      <c r="G27" s="53"/>
      <c r="H27" s="51" t="s">
        <v>474</v>
      </c>
    </row>
    <row r="28" s="43" customFormat="1" ht="40.5" spans="1:8">
      <c r="A28" s="55"/>
      <c r="B28" s="55"/>
      <c r="C28" s="51" t="s">
        <v>486</v>
      </c>
      <c r="D28" s="51" t="s">
        <v>486</v>
      </c>
      <c r="E28" s="51" t="s">
        <v>490</v>
      </c>
      <c r="F28" s="51" t="s">
        <v>502</v>
      </c>
      <c r="G28" s="53"/>
      <c r="H28" s="51" t="s">
        <v>474</v>
      </c>
    </row>
    <row r="29" s="43" customFormat="1" ht="40.5" spans="1:8">
      <c r="A29" s="55"/>
      <c r="B29" s="55"/>
      <c r="C29" s="51" t="s">
        <v>486</v>
      </c>
      <c r="D29" s="51" t="s">
        <v>486</v>
      </c>
      <c r="E29" s="51" t="s">
        <v>487</v>
      </c>
      <c r="F29" s="51" t="s">
        <v>494</v>
      </c>
      <c r="G29" s="53"/>
      <c r="H29" s="51" t="s">
        <v>474</v>
      </c>
    </row>
    <row r="30" s="43" customFormat="1" ht="40.5" spans="1:8">
      <c r="A30" s="55"/>
      <c r="B30" s="55"/>
      <c r="C30" s="51" t="s">
        <v>486</v>
      </c>
      <c r="D30" s="51" t="s">
        <v>486</v>
      </c>
      <c r="E30" s="51" t="s">
        <v>487</v>
      </c>
      <c r="F30" s="51" t="s">
        <v>500</v>
      </c>
      <c r="G30" s="53"/>
      <c r="H30" s="51" t="s">
        <v>474</v>
      </c>
    </row>
    <row r="31" s="43" customFormat="1" ht="40.5" spans="1:8">
      <c r="A31" s="55"/>
      <c r="B31" s="55"/>
      <c r="C31" s="51" t="s">
        <v>470</v>
      </c>
      <c r="D31" s="51" t="s">
        <v>470</v>
      </c>
      <c r="E31" s="51" t="s">
        <v>475</v>
      </c>
      <c r="F31" s="51" t="s">
        <v>509</v>
      </c>
      <c r="G31" s="53"/>
      <c r="H31" s="51" t="s">
        <v>474</v>
      </c>
    </row>
    <row r="32" s="43" customFormat="1" ht="40.5" spans="1:8">
      <c r="A32" s="55"/>
      <c r="B32" s="55"/>
      <c r="C32" s="51" t="s">
        <v>486</v>
      </c>
      <c r="D32" s="51" t="s">
        <v>486</v>
      </c>
      <c r="E32" s="51" t="s">
        <v>491</v>
      </c>
      <c r="F32" s="51" t="s">
        <v>497</v>
      </c>
      <c r="G32" s="53"/>
      <c r="H32" s="51" t="s">
        <v>474</v>
      </c>
    </row>
    <row r="33" s="43" customFormat="1" ht="40.5" spans="1:8">
      <c r="A33" s="55"/>
      <c r="B33" s="55"/>
      <c r="C33" s="51" t="s">
        <v>470</v>
      </c>
      <c r="D33" s="51" t="s">
        <v>470</v>
      </c>
      <c r="E33" s="51" t="s">
        <v>471</v>
      </c>
      <c r="F33" s="51" t="s">
        <v>496</v>
      </c>
      <c r="G33" s="54"/>
      <c r="H33" s="51" t="s">
        <v>474</v>
      </c>
    </row>
    <row r="34" s="43" customFormat="1" ht="40.5" spans="1:8">
      <c r="A34" s="55" t="s">
        <v>510</v>
      </c>
      <c r="B34" s="55" t="s">
        <v>511</v>
      </c>
      <c r="C34" s="51" t="s">
        <v>486</v>
      </c>
      <c r="D34" s="51" t="s">
        <v>486</v>
      </c>
      <c r="E34" s="51" t="s">
        <v>512</v>
      </c>
      <c r="F34" s="51" t="s">
        <v>488</v>
      </c>
      <c r="G34" s="52" t="s">
        <v>513</v>
      </c>
      <c r="H34" s="51" t="s">
        <v>514</v>
      </c>
    </row>
    <row r="35" s="43" customFormat="1" ht="54" spans="1:8">
      <c r="A35" s="55"/>
      <c r="B35" s="55"/>
      <c r="C35" s="51" t="s">
        <v>486</v>
      </c>
      <c r="D35" s="51" t="s">
        <v>486</v>
      </c>
      <c r="E35" s="51" t="s">
        <v>515</v>
      </c>
      <c r="F35" s="51" t="s">
        <v>488</v>
      </c>
      <c r="G35" s="53"/>
      <c r="H35" s="51" t="s">
        <v>514</v>
      </c>
    </row>
    <row r="36" s="43" customFormat="1" ht="40.5" spans="1:8">
      <c r="A36" s="55"/>
      <c r="B36" s="55"/>
      <c r="C36" s="51" t="s">
        <v>486</v>
      </c>
      <c r="D36" s="51" t="s">
        <v>486</v>
      </c>
      <c r="E36" s="51" t="s">
        <v>516</v>
      </c>
      <c r="F36" s="51" t="s">
        <v>517</v>
      </c>
      <c r="G36" s="53"/>
      <c r="H36" s="51" t="s">
        <v>514</v>
      </c>
    </row>
    <row r="37" s="43" customFormat="1" ht="54" spans="1:8">
      <c r="A37" s="55"/>
      <c r="B37" s="55"/>
      <c r="C37" s="51" t="s">
        <v>470</v>
      </c>
      <c r="D37" s="51" t="s">
        <v>470</v>
      </c>
      <c r="E37" s="51" t="s">
        <v>518</v>
      </c>
      <c r="F37" s="51" t="s">
        <v>485</v>
      </c>
      <c r="G37" s="53"/>
      <c r="H37" s="51" t="s">
        <v>514</v>
      </c>
    </row>
    <row r="38" s="43" customFormat="1" ht="54" spans="1:8">
      <c r="A38" s="55"/>
      <c r="B38" s="55"/>
      <c r="C38" s="51" t="s">
        <v>470</v>
      </c>
      <c r="D38" s="51" t="s">
        <v>470</v>
      </c>
      <c r="E38" s="51" t="s">
        <v>519</v>
      </c>
      <c r="F38" s="51" t="s">
        <v>520</v>
      </c>
      <c r="G38" s="53"/>
      <c r="H38" s="51" t="s">
        <v>514</v>
      </c>
    </row>
    <row r="39" s="43" customFormat="1" ht="40.5" spans="1:8">
      <c r="A39" s="55"/>
      <c r="B39" s="55"/>
      <c r="C39" s="51" t="s">
        <v>486</v>
      </c>
      <c r="D39" s="51" t="s">
        <v>486</v>
      </c>
      <c r="E39" s="51" t="s">
        <v>491</v>
      </c>
      <c r="F39" s="51" t="s">
        <v>488</v>
      </c>
      <c r="G39" s="53"/>
      <c r="H39" s="51" t="s">
        <v>514</v>
      </c>
    </row>
    <row r="40" s="43" customFormat="1" ht="40.5" spans="1:8">
      <c r="A40" s="55"/>
      <c r="B40" s="55"/>
      <c r="C40" s="51" t="s">
        <v>478</v>
      </c>
      <c r="D40" s="51" t="s">
        <v>478</v>
      </c>
      <c r="E40" s="51" t="s">
        <v>479</v>
      </c>
      <c r="F40" s="51" t="s">
        <v>480</v>
      </c>
      <c r="G40" s="53"/>
      <c r="H40" s="51" t="s">
        <v>481</v>
      </c>
    </row>
    <row r="41" s="43" customFormat="1" ht="67.5" spans="1:8">
      <c r="A41" s="55"/>
      <c r="B41" s="55"/>
      <c r="C41" s="51" t="s">
        <v>470</v>
      </c>
      <c r="D41" s="51" t="s">
        <v>470</v>
      </c>
      <c r="E41" s="51" t="s">
        <v>521</v>
      </c>
      <c r="F41" s="51" t="s">
        <v>522</v>
      </c>
      <c r="G41" s="53"/>
      <c r="H41" s="51" t="s">
        <v>514</v>
      </c>
    </row>
    <row r="42" s="43" customFormat="1" ht="40.5" spans="1:8">
      <c r="A42" s="55"/>
      <c r="B42" s="55"/>
      <c r="C42" s="51" t="s">
        <v>470</v>
      </c>
      <c r="D42" s="51" t="s">
        <v>470</v>
      </c>
      <c r="E42" s="51" t="s">
        <v>475</v>
      </c>
      <c r="F42" s="51" t="s">
        <v>476</v>
      </c>
      <c r="G42" s="54"/>
      <c r="H42" s="51" t="s">
        <v>514</v>
      </c>
    </row>
    <row r="43" s="43" customFormat="1" ht="40.5" spans="1:8">
      <c r="A43" s="55" t="s">
        <v>523</v>
      </c>
      <c r="B43" s="55" t="s">
        <v>524</v>
      </c>
      <c r="C43" s="51" t="s">
        <v>486</v>
      </c>
      <c r="D43" s="51" t="s">
        <v>486</v>
      </c>
      <c r="E43" s="51" t="s">
        <v>525</v>
      </c>
      <c r="F43" s="51" t="s">
        <v>526</v>
      </c>
      <c r="G43" s="52" t="s">
        <v>527</v>
      </c>
      <c r="H43" s="51" t="s">
        <v>514</v>
      </c>
    </row>
    <row r="44" s="43" customFormat="1" ht="40.5" spans="1:8">
      <c r="A44" s="55"/>
      <c r="B44" s="55"/>
      <c r="C44" s="51" t="s">
        <v>486</v>
      </c>
      <c r="D44" s="51" t="s">
        <v>486</v>
      </c>
      <c r="E44" s="51" t="s">
        <v>528</v>
      </c>
      <c r="F44" s="51" t="s">
        <v>526</v>
      </c>
      <c r="G44" s="53"/>
      <c r="H44" s="51" t="s">
        <v>514</v>
      </c>
    </row>
    <row r="45" s="43" customFormat="1" ht="40.5" spans="1:8">
      <c r="A45" s="55"/>
      <c r="B45" s="55"/>
      <c r="C45" s="51" t="s">
        <v>470</v>
      </c>
      <c r="D45" s="51" t="s">
        <v>470</v>
      </c>
      <c r="E45" s="51" t="s">
        <v>529</v>
      </c>
      <c r="F45" s="51" t="s">
        <v>526</v>
      </c>
      <c r="G45" s="53"/>
      <c r="H45" s="51" t="s">
        <v>514</v>
      </c>
    </row>
    <row r="46" s="43" customFormat="1" ht="40.5" spans="1:8">
      <c r="A46" s="55"/>
      <c r="B46" s="55"/>
      <c r="C46" s="51" t="s">
        <v>470</v>
      </c>
      <c r="D46" s="51" t="s">
        <v>470</v>
      </c>
      <c r="E46" s="51" t="s">
        <v>530</v>
      </c>
      <c r="F46" s="51" t="s">
        <v>526</v>
      </c>
      <c r="G46" s="53"/>
      <c r="H46" s="51" t="s">
        <v>514</v>
      </c>
    </row>
    <row r="47" s="43" customFormat="1" ht="40.5" spans="1:8">
      <c r="A47" s="55"/>
      <c r="B47" s="55"/>
      <c r="C47" s="51" t="s">
        <v>470</v>
      </c>
      <c r="D47" s="51" t="s">
        <v>470</v>
      </c>
      <c r="E47" s="51" t="s">
        <v>531</v>
      </c>
      <c r="F47" s="51" t="s">
        <v>526</v>
      </c>
      <c r="G47" s="53"/>
      <c r="H47" s="51" t="s">
        <v>514</v>
      </c>
    </row>
    <row r="48" s="43" customFormat="1" ht="40.5" spans="1:8">
      <c r="A48" s="55"/>
      <c r="B48" s="55"/>
      <c r="C48" s="51" t="s">
        <v>486</v>
      </c>
      <c r="D48" s="51" t="s">
        <v>486</v>
      </c>
      <c r="E48" s="51" t="s">
        <v>532</v>
      </c>
      <c r="F48" s="51" t="s">
        <v>526</v>
      </c>
      <c r="G48" s="53"/>
      <c r="H48" s="51" t="s">
        <v>514</v>
      </c>
    </row>
    <row r="49" s="43" customFormat="1" ht="40.5" spans="1:8">
      <c r="A49" s="55"/>
      <c r="B49" s="55"/>
      <c r="C49" s="51" t="s">
        <v>486</v>
      </c>
      <c r="D49" s="51" t="s">
        <v>486</v>
      </c>
      <c r="E49" s="51" t="s">
        <v>533</v>
      </c>
      <c r="F49" s="51" t="s">
        <v>526</v>
      </c>
      <c r="G49" s="53"/>
      <c r="H49" s="51" t="s">
        <v>514</v>
      </c>
    </row>
    <row r="50" s="43" customFormat="1" ht="40.5" spans="1:8">
      <c r="A50" s="55"/>
      <c r="B50" s="55"/>
      <c r="C50" s="51" t="s">
        <v>470</v>
      </c>
      <c r="D50" s="51" t="s">
        <v>470</v>
      </c>
      <c r="E50" s="51" t="s">
        <v>534</v>
      </c>
      <c r="F50" s="51" t="s">
        <v>526</v>
      </c>
      <c r="G50" s="53"/>
      <c r="H50" s="51" t="s">
        <v>514</v>
      </c>
    </row>
    <row r="51" s="43" customFormat="1" ht="40.5" spans="1:8">
      <c r="A51" s="55"/>
      <c r="B51" s="55"/>
      <c r="C51" s="51" t="s">
        <v>478</v>
      </c>
      <c r="D51" s="51" t="s">
        <v>478</v>
      </c>
      <c r="E51" s="51" t="s">
        <v>535</v>
      </c>
      <c r="F51" s="51" t="s">
        <v>526</v>
      </c>
      <c r="G51" s="54"/>
      <c r="H51" s="51" t="s">
        <v>481</v>
      </c>
    </row>
    <row r="52" s="43" customFormat="1" ht="40.5" spans="1:8">
      <c r="A52" s="55" t="s">
        <v>536</v>
      </c>
      <c r="B52" s="55" t="s">
        <v>537</v>
      </c>
      <c r="C52" s="51" t="s">
        <v>470</v>
      </c>
      <c r="D52" s="51" t="s">
        <v>470</v>
      </c>
      <c r="E52" s="51" t="s">
        <v>538</v>
      </c>
      <c r="F52" s="51" t="s">
        <v>539</v>
      </c>
      <c r="G52" s="52" t="s">
        <v>540</v>
      </c>
      <c r="H52" s="51" t="s">
        <v>474</v>
      </c>
    </row>
    <row r="53" s="43" customFormat="1" ht="40.5" spans="1:8">
      <c r="A53" s="55"/>
      <c r="B53" s="55"/>
      <c r="C53" s="51" t="s">
        <v>470</v>
      </c>
      <c r="D53" s="51" t="s">
        <v>470</v>
      </c>
      <c r="E53" s="51" t="s">
        <v>541</v>
      </c>
      <c r="F53" s="51" t="s">
        <v>542</v>
      </c>
      <c r="G53" s="53"/>
      <c r="H53" s="51" t="s">
        <v>474</v>
      </c>
    </row>
    <row r="54" s="43" customFormat="1" ht="40.5" spans="1:8">
      <c r="A54" s="55"/>
      <c r="B54" s="55"/>
      <c r="C54" s="51" t="s">
        <v>486</v>
      </c>
      <c r="D54" s="51" t="s">
        <v>486</v>
      </c>
      <c r="E54" s="51" t="s">
        <v>543</v>
      </c>
      <c r="F54" s="51" t="s">
        <v>544</v>
      </c>
      <c r="G54" s="53"/>
      <c r="H54" s="51" t="s">
        <v>474</v>
      </c>
    </row>
    <row r="55" s="43" customFormat="1" ht="40.5" spans="1:8">
      <c r="A55" s="55"/>
      <c r="B55" s="55"/>
      <c r="C55" s="51" t="s">
        <v>470</v>
      </c>
      <c r="D55" s="51" t="s">
        <v>470</v>
      </c>
      <c r="E55" s="51" t="s">
        <v>484</v>
      </c>
      <c r="F55" s="51" t="s">
        <v>485</v>
      </c>
      <c r="G55" s="53"/>
      <c r="H55" s="51" t="s">
        <v>474</v>
      </c>
    </row>
    <row r="56" s="43" customFormat="1" ht="40.5" spans="1:8">
      <c r="A56" s="55"/>
      <c r="B56" s="55"/>
      <c r="C56" s="51" t="s">
        <v>486</v>
      </c>
      <c r="D56" s="51" t="s">
        <v>486</v>
      </c>
      <c r="E56" s="51" t="s">
        <v>545</v>
      </c>
      <c r="F56" s="51" t="s">
        <v>546</v>
      </c>
      <c r="G56" s="53"/>
      <c r="H56" s="51" t="s">
        <v>474</v>
      </c>
    </row>
    <row r="57" s="43" customFormat="1" ht="40.5" spans="1:8">
      <c r="A57" s="55"/>
      <c r="B57" s="55"/>
      <c r="C57" s="51" t="s">
        <v>478</v>
      </c>
      <c r="D57" s="51" t="s">
        <v>478</v>
      </c>
      <c r="E57" s="51" t="s">
        <v>479</v>
      </c>
      <c r="F57" s="51" t="s">
        <v>480</v>
      </c>
      <c r="G57" s="53"/>
      <c r="H57" s="51" t="s">
        <v>481</v>
      </c>
    </row>
    <row r="58" s="43" customFormat="1" ht="40.5" spans="1:8">
      <c r="A58" s="55"/>
      <c r="B58" s="55"/>
      <c r="C58" s="51" t="s">
        <v>486</v>
      </c>
      <c r="D58" s="51" t="s">
        <v>486</v>
      </c>
      <c r="E58" s="51" t="s">
        <v>547</v>
      </c>
      <c r="F58" s="51" t="s">
        <v>548</v>
      </c>
      <c r="G58" s="53"/>
      <c r="H58" s="51" t="s">
        <v>474</v>
      </c>
    </row>
    <row r="59" s="43" customFormat="1" ht="40.5" spans="1:8">
      <c r="A59" s="55"/>
      <c r="B59" s="55"/>
      <c r="C59" s="51" t="s">
        <v>486</v>
      </c>
      <c r="D59" s="51" t="s">
        <v>486</v>
      </c>
      <c r="E59" s="51" t="s">
        <v>549</v>
      </c>
      <c r="F59" s="51" t="s">
        <v>550</v>
      </c>
      <c r="G59" s="54"/>
      <c r="H59" s="51" t="s">
        <v>474</v>
      </c>
    </row>
    <row r="60" s="43" customFormat="1" ht="40.5" spans="1:8">
      <c r="A60" s="55" t="s">
        <v>551</v>
      </c>
      <c r="B60" s="55" t="s">
        <v>552</v>
      </c>
      <c r="C60" s="51" t="s">
        <v>470</v>
      </c>
      <c r="D60" s="51" t="s">
        <v>470</v>
      </c>
      <c r="E60" s="51" t="s">
        <v>553</v>
      </c>
      <c r="F60" s="51" t="s">
        <v>526</v>
      </c>
      <c r="G60" s="52" t="s">
        <v>554</v>
      </c>
      <c r="H60" s="51" t="s">
        <v>514</v>
      </c>
    </row>
    <row r="61" s="43" customFormat="1" ht="40.5" spans="1:8">
      <c r="A61" s="55"/>
      <c r="B61" s="55"/>
      <c r="C61" s="51" t="s">
        <v>470</v>
      </c>
      <c r="D61" s="51" t="s">
        <v>470</v>
      </c>
      <c r="E61" s="51" t="s">
        <v>555</v>
      </c>
      <c r="F61" s="51" t="s">
        <v>526</v>
      </c>
      <c r="G61" s="53"/>
      <c r="H61" s="51" t="s">
        <v>514</v>
      </c>
    </row>
    <row r="62" s="43" customFormat="1" ht="40.5" spans="1:8">
      <c r="A62" s="55"/>
      <c r="B62" s="55"/>
      <c r="C62" s="51" t="s">
        <v>470</v>
      </c>
      <c r="D62" s="51" t="s">
        <v>470</v>
      </c>
      <c r="E62" s="51" t="s">
        <v>556</v>
      </c>
      <c r="F62" s="51" t="s">
        <v>526</v>
      </c>
      <c r="G62" s="53"/>
      <c r="H62" s="51" t="s">
        <v>514</v>
      </c>
    </row>
    <row r="63" s="43" customFormat="1" ht="40.5" spans="1:8">
      <c r="A63" s="55"/>
      <c r="B63" s="55"/>
      <c r="C63" s="51" t="s">
        <v>486</v>
      </c>
      <c r="D63" s="51" t="s">
        <v>486</v>
      </c>
      <c r="E63" s="51" t="s">
        <v>557</v>
      </c>
      <c r="F63" s="51" t="s">
        <v>526</v>
      </c>
      <c r="G63" s="53"/>
      <c r="H63" s="51" t="s">
        <v>514</v>
      </c>
    </row>
    <row r="64" s="43" customFormat="1" ht="40.5" spans="1:8">
      <c r="A64" s="55"/>
      <c r="B64" s="55"/>
      <c r="C64" s="51" t="s">
        <v>486</v>
      </c>
      <c r="D64" s="51" t="s">
        <v>486</v>
      </c>
      <c r="E64" s="51" t="s">
        <v>558</v>
      </c>
      <c r="F64" s="51" t="s">
        <v>526</v>
      </c>
      <c r="G64" s="53"/>
      <c r="H64" s="51" t="s">
        <v>514</v>
      </c>
    </row>
    <row r="65" s="43" customFormat="1" ht="40.5" spans="1:8">
      <c r="A65" s="55"/>
      <c r="B65" s="55"/>
      <c r="C65" s="51" t="s">
        <v>486</v>
      </c>
      <c r="D65" s="51" t="s">
        <v>486</v>
      </c>
      <c r="E65" s="51" t="s">
        <v>559</v>
      </c>
      <c r="F65" s="51" t="s">
        <v>526</v>
      </c>
      <c r="G65" s="53"/>
      <c r="H65" s="51" t="s">
        <v>514</v>
      </c>
    </row>
    <row r="66" s="43" customFormat="1" ht="40.5" spans="1:8">
      <c r="A66" s="55"/>
      <c r="B66" s="55"/>
      <c r="C66" s="51" t="s">
        <v>478</v>
      </c>
      <c r="D66" s="51" t="s">
        <v>478</v>
      </c>
      <c r="E66" s="51" t="s">
        <v>560</v>
      </c>
      <c r="F66" s="51" t="s">
        <v>526</v>
      </c>
      <c r="G66" s="53"/>
      <c r="H66" s="51" t="s">
        <v>481</v>
      </c>
    </row>
    <row r="67" s="43" customFormat="1" ht="40.5" spans="1:8">
      <c r="A67" s="55"/>
      <c r="B67" s="55"/>
      <c r="C67" s="51" t="s">
        <v>486</v>
      </c>
      <c r="D67" s="51" t="s">
        <v>486</v>
      </c>
      <c r="E67" s="51" t="s">
        <v>561</v>
      </c>
      <c r="F67" s="51" t="s">
        <v>526</v>
      </c>
      <c r="G67" s="53"/>
      <c r="H67" s="51" t="s">
        <v>514</v>
      </c>
    </row>
    <row r="68" s="43" customFormat="1" ht="40.5" spans="1:8">
      <c r="A68" s="55"/>
      <c r="B68" s="55"/>
      <c r="C68" s="51" t="s">
        <v>470</v>
      </c>
      <c r="D68" s="51" t="s">
        <v>470</v>
      </c>
      <c r="E68" s="51" t="s">
        <v>562</v>
      </c>
      <c r="F68" s="51" t="s">
        <v>526</v>
      </c>
      <c r="G68" s="54"/>
      <c r="H68" s="51" t="s">
        <v>514</v>
      </c>
    </row>
    <row r="69" s="43" customFormat="1" ht="40.5" spans="1:8">
      <c r="A69" s="55" t="s">
        <v>563</v>
      </c>
      <c r="B69" s="55" t="s">
        <v>564</v>
      </c>
      <c r="C69" s="51" t="s">
        <v>486</v>
      </c>
      <c r="D69" s="51" t="s">
        <v>486</v>
      </c>
      <c r="E69" s="51" t="s">
        <v>490</v>
      </c>
      <c r="F69" s="51" t="s">
        <v>565</v>
      </c>
      <c r="G69" s="52" t="s">
        <v>566</v>
      </c>
      <c r="H69" s="51" t="s">
        <v>474</v>
      </c>
    </row>
    <row r="70" s="43" customFormat="1" ht="40.5" spans="1:8">
      <c r="A70" s="55"/>
      <c r="B70" s="55"/>
      <c r="C70" s="51" t="s">
        <v>470</v>
      </c>
      <c r="D70" s="51" t="s">
        <v>470</v>
      </c>
      <c r="E70" s="51" t="s">
        <v>503</v>
      </c>
      <c r="F70" s="51" t="s">
        <v>567</v>
      </c>
      <c r="G70" s="53"/>
      <c r="H70" s="51" t="s">
        <v>474</v>
      </c>
    </row>
    <row r="71" s="43" customFormat="1" ht="40.5" spans="1:8">
      <c r="A71" s="55"/>
      <c r="B71" s="55"/>
      <c r="C71" s="51" t="s">
        <v>470</v>
      </c>
      <c r="D71" s="51" t="s">
        <v>470</v>
      </c>
      <c r="E71" s="51" t="s">
        <v>484</v>
      </c>
      <c r="F71" s="51" t="s">
        <v>485</v>
      </c>
      <c r="G71" s="53"/>
      <c r="H71" s="51" t="s">
        <v>474</v>
      </c>
    </row>
    <row r="72" s="43" customFormat="1" ht="40.5" spans="1:8">
      <c r="A72" s="55"/>
      <c r="B72" s="55"/>
      <c r="C72" s="51" t="s">
        <v>478</v>
      </c>
      <c r="D72" s="51" t="s">
        <v>478</v>
      </c>
      <c r="E72" s="51" t="s">
        <v>479</v>
      </c>
      <c r="F72" s="51" t="s">
        <v>480</v>
      </c>
      <c r="G72" s="53"/>
      <c r="H72" s="51" t="s">
        <v>481</v>
      </c>
    </row>
    <row r="73" s="43" customFormat="1" ht="40.5" spans="1:8">
      <c r="A73" s="55"/>
      <c r="B73" s="55"/>
      <c r="C73" s="51" t="s">
        <v>470</v>
      </c>
      <c r="D73" s="51" t="s">
        <v>470</v>
      </c>
      <c r="E73" s="51" t="s">
        <v>568</v>
      </c>
      <c r="F73" s="51" t="s">
        <v>472</v>
      </c>
      <c r="G73" s="53"/>
      <c r="H73" s="51" t="s">
        <v>474</v>
      </c>
    </row>
    <row r="74" s="43" customFormat="1" ht="40.5" spans="1:8">
      <c r="A74" s="55"/>
      <c r="B74" s="55"/>
      <c r="C74" s="51" t="s">
        <v>470</v>
      </c>
      <c r="D74" s="51" t="s">
        <v>470</v>
      </c>
      <c r="E74" s="51" t="s">
        <v>475</v>
      </c>
      <c r="F74" s="51" t="s">
        <v>476</v>
      </c>
      <c r="G74" s="53"/>
      <c r="H74" s="51" t="s">
        <v>474</v>
      </c>
    </row>
    <row r="75" s="43" customFormat="1" ht="40.5" spans="1:8">
      <c r="A75" s="55"/>
      <c r="B75" s="55"/>
      <c r="C75" s="51" t="s">
        <v>486</v>
      </c>
      <c r="D75" s="51" t="s">
        <v>486</v>
      </c>
      <c r="E75" s="51" t="s">
        <v>487</v>
      </c>
      <c r="F75" s="51" t="s">
        <v>569</v>
      </c>
      <c r="G75" s="54"/>
      <c r="H75" s="51" t="s">
        <v>474</v>
      </c>
    </row>
    <row r="76" s="43" customFormat="1" ht="27" spans="1:8">
      <c r="A76" s="55" t="s">
        <v>570</v>
      </c>
      <c r="B76" s="55" t="s">
        <v>571</v>
      </c>
      <c r="C76" s="51" t="s">
        <v>478</v>
      </c>
      <c r="D76" s="51" t="s">
        <v>478</v>
      </c>
      <c r="E76" s="51" t="s">
        <v>572</v>
      </c>
      <c r="F76" s="51" t="s">
        <v>573</v>
      </c>
      <c r="G76" s="52" t="s">
        <v>574</v>
      </c>
      <c r="H76" s="51" t="s">
        <v>481</v>
      </c>
    </row>
    <row r="77" s="43" customFormat="1" ht="40.5" spans="1:8">
      <c r="A77" s="55"/>
      <c r="B77" s="55"/>
      <c r="C77" s="51" t="s">
        <v>470</v>
      </c>
      <c r="D77" s="51" t="s">
        <v>470</v>
      </c>
      <c r="E77" s="51" t="s">
        <v>575</v>
      </c>
      <c r="F77" s="51" t="s">
        <v>576</v>
      </c>
      <c r="G77" s="53"/>
      <c r="H77" s="51" t="s">
        <v>474</v>
      </c>
    </row>
    <row r="78" s="43" customFormat="1" ht="54" spans="1:8">
      <c r="A78" s="55"/>
      <c r="B78" s="55"/>
      <c r="C78" s="51" t="s">
        <v>486</v>
      </c>
      <c r="D78" s="51" t="s">
        <v>486</v>
      </c>
      <c r="E78" s="51" t="s">
        <v>577</v>
      </c>
      <c r="F78" s="51" t="s">
        <v>578</v>
      </c>
      <c r="G78" s="53"/>
      <c r="H78" s="51" t="s">
        <v>474</v>
      </c>
    </row>
    <row r="79" s="43" customFormat="1" ht="40.5" spans="1:8">
      <c r="A79" s="55"/>
      <c r="B79" s="55"/>
      <c r="C79" s="51" t="s">
        <v>470</v>
      </c>
      <c r="D79" s="51" t="s">
        <v>470</v>
      </c>
      <c r="E79" s="51" t="s">
        <v>575</v>
      </c>
      <c r="F79" s="51" t="s">
        <v>576</v>
      </c>
      <c r="G79" s="53"/>
      <c r="H79" s="51" t="s">
        <v>474</v>
      </c>
    </row>
    <row r="80" s="43" customFormat="1" ht="40.5" spans="1:8">
      <c r="A80" s="55"/>
      <c r="B80" s="55"/>
      <c r="C80" s="51" t="s">
        <v>486</v>
      </c>
      <c r="D80" s="51" t="s">
        <v>486</v>
      </c>
      <c r="E80" s="51" t="s">
        <v>579</v>
      </c>
      <c r="F80" s="51" t="s">
        <v>580</v>
      </c>
      <c r="G80" s="53"/>
      <c r="H80" s="51" t="s">
        <v>474</v>
      </c>
    </row>
    <row r="81" s="43" customFormat="1" ht="40.5" spans="1:8">
      <c r="A81" s="55"/>
      <c r="B81" s="55"/>
      <c r="C81" s="51" t="s">
        <v>486</v>
      </c>
      <c r="D81" s="51" t="s">
        <v>486</v>
      </c>
      <c r="E81" s="51" t="s">
        <v>581</v>
      </c>
      <c r="F81" s="51" t="s">
        <v>582</v>
      </c>
      <c r="G81" s="53"/>
      <c r="H81" s="51" t="s">
        <v>474</v>
      </c>
    </row>
    <row r="82" s="43" customFormat="1" ht="40.5" spans="1:8">
      <c r="A82" s="55"/>
      <c r="B82" s="55"/>
      <c r="C82" s="51" t="s">
        <v>470</v>
      </c>
      <c r="D82" s="51" t="s">
        <v>470</v>
      </c>
      <c r="E82" s="51" t="s">
        <v>583</v>
      </c>
      <c r="F82" s="51" t="s">
        <v>584</v>
      </c>
      <c r="G82" s="53"/>
      <c r="H82" s="51" t="s">
        <v>474</v>
      </c>
    </row>
    <row r="83" s="43" customFormat="1" ht="54" spans="1:8">
      <c r="A83" s="55"/>
      <c r="B83" s="55"/>
      <c r="C83" s="51" t="s">
        <v>486</v>
      </c>
      <c r="D83" s="51" t="s">
        <v>486</v>
      </c>
      <c r="E83" s="51" t="s">
        <v>585</v>
      </c>
      <c r="F83" s="51" t="s">
        <v>586</v>
      </c>
      <c r="G83" s="53"/>
      <c r="H83" s="51" t="s">
        <v>474</v>
      </c>
    </row>
    <row r="84" s="43" customFormat="1" ht="40.5" spans="1:8">
      <c r="A84" s="55"/>
      <c r="B84" s="55"/>
      <c r="C84" s="51" t="s">
        <v>486</v>
      </c>
      <c r="D84" s="51" t="s">
        <v>486</v>
      </c>
      <c r="E84" s="51" t="s">
        <v>587</v>
      </c>
      <c r="F84" s="51" t="s">
        <v>580</v>
      </c>
      <c r="G84" s="53"/>
      <c r="H84" s="51" t="s">
        <v>474</v>
      </c>
    </row>
    <row r="85" s="43" customFormat="1" ht="40.5" spans="1:8">
      <c r="A85" s="55"/>
      <c r="B85" s="55"/>
      <c r="C85" s="51" t="s">
        <v>486</v>
      </c>
      <c r="D85" s="51" t="s">
        <v>486</v>
      </c>
      <c r="E85" s="51" t="s">
        <v>588</v>
      </c>
      <c r="F85" s="51" t="s">
        <v>580</v>
      </c>
      <c r="G85" s="53"/>
      <c r="H85" s="51" t="s">
        <v>474</v>
      </c>
    </row>
    <row r="86" s="43" customFormat="1" ht="40.5" spans="1:8">
      <c r="A86" s="55"/>
      <c r="B86" s="55"/>
      <c r="C86" s="51" t="s">
        <v>486</v>
      </c>
      <c r="D86" s="51" t="s">
        <v>486</v>
      </c>
      <c r="E86" s="51" t="s">
        <v>589</v>
      </c>
      <c r="F86" s="51" t="s">
        <v>580</v>
      </c>
      <c r="G86" s="53"/>
      <c r="H86" s="51" t="s">
        <v>474</v>
      </c>
    </row>
    <row r="87" s="43" customFormat="1" ht="40.5" spans="1:8">
      <c r="A87" s="55"/>
      <c r="B87" s="55"/>
      <c r="C87" s="51" t="s">
        <v>470</v>
      </c>
      <c r="D87" s="51" t="s">
        <v>470</v>
      </c>
      <c r="E87" s="51" t="s">
        <v>590</v>
      </c>
      <c r="F87" s="51" t="s">
        <v>591</v>
      </c>
      <c r="G87" s="53"/>
      <c r="H87" s="51" t="s">
        <v>474</v>
      </c>
    </row>
    <row r="88" s="43" customFormat="1" ht="40.5" spans="1:8">
      <c r="A88" s="55"/>
      <c r="B88" s="55"/>
      <c r="C88" s="51" t="s">
        <v>470</v>
      </c>
      <c r="D88" s="51" t="s">
        <v>470</v>
      </c>
      <c r="E88" s="51" t="s">
        <v>592</v>
      </c>
      <c r="F88" s="51" t="s">
        <v>593</v>
      </c>
      <c r="G88" s="54"/>
      <c r="H88" s="51" t="s">
        <v>474</v>
      </c>
    </row>
    <row r="89" s="43" customFormat="1" ht="40.5" spans="1:8">
      <c r="A89" s="55" t="s">
        <v>594</v>
      </c>
      <c r="B89" s="55" t="s">
        <v>595</v>
      </c>
      <c r="C89" s="51" t="s">
        <v>470</v>
      </c>
      <c r="D89" s="51" t="s">
        <v>470</v>
      </c>
      <c r="E89" s="51" t="s">
        <v>484</v>
      </c>
      <c r="F89" s="51" t="s">
        <v>485</v>
      </c>
      <c r="G89" s="52" t="s">
        <v>596</v>
      </c>
      <c r="H89" s="51" t="s">
        <v>474</v>
      </c>
    </row>
    <row r="90" s="43" customFormat="1" ht="40.5" spans="1:8">
      <c r="A90" s="55"/>
      <c r="B90" s="55"/>
      <c r="C90" s="51" t="s">
        <v>478</v>
      </c>
      <c r="D90" s="51" t="s">
        <v>478</v>
      </c>
      <c r="E90" s="51" t="s">
        <v>479</v>
      </c>
      <c r="F90" s="51" t="s">
        <v>480</v>
      </c>
      <c r="G90" s="53"/>
      <c r="H90" s="51" t="s">
        <v>481</v>
      </c>
    </row>
    <row r="91" s="43" customFormat="1" ht="40.5" spans="1:8">
      <c r="A91" s="55"/>
      <c r="B91" s="55"/>
      <c r="C91" s="51" t="s">
        <v>470</v>
      </c>
      <c r="D91" s="51" t="s">
        <v>470</v>
      </c>
      <c r="E91" s="51" t="s">
        <v>568</v>
      </c>
      <c r="F91" s="51" t="s">
        <v>472</v>
      </c>
      <c r="G91" s="53"/>
      <c r="H91" s="51" t="s">
        <v>474</v>
      </c>
    </row>
    <row r="92" s="43" customFormat="1" ht="40.5" spans="1:8">
      <c r="A92" s="55"/>
      <c r="B92" s="55"/>
      <c r="C92" s="51" t="s">
        <v>470</v>
      </c>
      <c r="D92" s="51" t="s">
        <v>470</v>
      </c>
      <c r="E92" s="51" t="s">
        <v>503</v>
      </c>
      <c r="F92" s="51" t="s">
        <v>567</v>
      </c>
      <c r="G92" s="53"/>
      <c r="H92" s="51" t="s">
        <v>474</v>
      </c>
    </row>
    <row r="93" s="43" customFormat="1" ht="40.5" spans="1:8">
      <c r="A93" s="55"/>
      <c r="B93" s="55"/>
      <c r="C93" s="51" t="s">
        <v>486</v>
      </c>
      <c r="D93" s="51" t="s">
        <v>486</v>
      </c>
      <c r="E93" s="51" t="s">
        <v>597</v>
      </c>
      <c r="F93" s="51" t="s">
        <v>597</v>
      </c>
      <c r="G93" s="53"/>
      <c r="H93" s="51" t="s">
        <v>474</v>
      </c>
    </row>
    <row r="94" s="43" customFormat="1" ht="54" spans="1:8">
      <c r="A94" s="55"/>
      <c r="B94" s="55"/>
      <c r="C94" s="51" t="s">
        <v>486</v>
      </c>
      <c r="D94" s="51" t="s">
        <v>486</v>
      </c>
      <c r="E94" s="51" t="s">
        <v>598</v>
      </c>
      <c r="F94" s="51" t="s">
        <v>598</v>
      </c>
      <c r="G94" s="54"/>
      <c r="H94" s="51" t="s">
        <v>474</v>
      </c>
    </row>
    <row r="95" s="43" customFormat="1" ht="40.5" spans="1:8">
      <c r="A95" s="55" t="s">
        <v>599</v>
      </c>
      <c r="B95" s="55" t="s">
        <v>600</v>
      </c>
      <c r="C95" s="51" t="s">
        <v>478</v>
      </c>
      <c r="D95" s="51" t="s">
        <v>478</v>
      </c>
      <c r="E95" s="51" t="s">
        <v>601</v>
      </c>
      <c r="F95" s="51" t="s">
        <v>602</v>
      </c>
      <c r="G95" s="52" t="s">
        <v>603</v>
      </c>
      <c r="H95" s="51" t="s">
        <v>481</v>
      </c>
    </row>
    <row r="96" s="43" customFormat="1" ht="40.5" spans="1:8">
      <c r="A96" s="55"/>
      <c r="B96" s="55"/>
      <c r="C96" s="51" t="s">
        <v>486</v>
      </c>
      <c r="D96" s="51" t="s">
        <v>486</v>
      </c>
      <c r="E96" s="51" t="s">
        <v>487</v>
      </c>
      <c r="F96" s="51" t="s">
        <v>604</v>
      </c>
      <c r="G96" s="53"/>
      <c r="H96" s="51" t="s">
        <v>514</v>
      </c>
    </row>
    <row r="97" s="43" customFormat="1" ht="40.5" spans="1:8">
      <c r="A97" s="55"/>
      <c r="B97" s="55"/>
      <c r="C97" s="51" t="s">
        <v>486</v>
      </c>
      <c r="D97" s="51" t="s">
        <v>486</v>
      </c>
      <c r="E97" s="51" t="s">
        <v>490</v>
      </c>
      <c r="F97" s="51" t="s">
        <v>604</v>
      </c>
      <c r="G97" s="53"/>
      <c r="H97" s="51" t="s">
        <v>514</v>
      </c>
    </row>
    <row r="98" s="43" customFormat="1" ht="40.5" spans="1:8">
      <c r="A98" s="55"/>
      <c r="B98" s="55"/>
      <c r="C98" s="51" t="s">
        <v>470</v>
      </c>
      <c r="D98" s="51" t="s">
        <v>470</v>
      </c>
      <c r="E98" s="51" t="s">
        <v>605</v>
      </c>
      <c r="F98" s="51" t="s">
        <v>606</v>
      </c>
      <c r="G98" s="53"/>
      <c r="H98" s="51" t="s">
        <v>514</v>
      </c>
    </row>
    <row r="99" s="43" customFormat="1" ht="40.5" spans="1:8">
      <c r="A99" s="55"/>
      <c r="B99" s="55"/>
      <c r="C99" s="51" t="s">
        <v>470</v>
      </c>
      <c r="D99" s="51" t="s">
        <v>470</v>
      </c>
      <c r="E99" s="51" t="s">
        <v>471</v>
      </c>
      <c r="F99" s="51" t="s">
        <v>607</v>
      </c>
      <c r="G99" s="54"/>
      <c r="H99" s="51" t="s">
        <v>514</v>
      </c>
    </row>
    <row r="100" s="43" customFormat="1" ht="40.5" spans="1:8">
      <c r="A100" s="55" t="s">
        <v>608</v>
      </c>
      <c r="B100" s="55" t="s">
        <v>609</v>
      </c>
      <c r="C100" s="51" t="s">
        <v>470</v>
      </c>
      <c r="D100" s="51" t="s">
        <v>470</v>
      </c>
      <c r="E100" s="51" t="s">
        <v>605</v>
      </c>
      <c r="F100" s="51" t="s">
        <v>606</v>
      </c>
      <c r="G100" s="52" t="s">
        <v>610</v>
      </c>
      <c r="H100" s="51" t="s">
        <v>474</v>
      </c>
    </row>
    <row r="101" s="43" customFormat="1" ht="40.5" spans="1:8">
      <c r="A101" s="55"/>
      <c r="B101" s="55"/>
      <c r="C101" s="51" t="s">
        <v>486</v>
      </c>
      <c r="D101" s="51" t="s">
        <v>486</v>
      </c>
      <c r="E101" s="51" t="s">
        <v>487</v>
      </c>
      <c r="F101" s="51" t="s">
        <v>604</v>
      </c>
      <c r="G101" s="53"/>
      <c r="H101" s="51" t="s">
        <v>474</v>
      </c>
    </row>
    <row r="102" s="43" customFormat="1" ht="40.5" spans="1:8">
      <c r="A102" s="55"/>
      <c r="B102" s="55"/>
      <c r="C102" s="51" t="s">
        <v>470</v>
      </c>
      <c r="D102" s="51" t="s">
        <v>470</v>
      </c>
      <c r="E102" s="51" t="s">
        <v>471</v>
      </c>
      <c r="F102" s="51" t="s">
        <v>607</v>
      </c>
      <c r="G102" s="53"/>
      <c r="H102" s="51" t="s">
        <v>474</v>
      </c>
    </row>
    <row r="103" s="43" customFormat="1" ht="40.5" spans="1:8">
      <c r="A103" s="55"/>
      <c r="B103" s="55"/>
      <c r="C103" s="51" t="s">
        <v>478</v>
      </c>
      <c r="D103" s="51" t="s">
        <v>478</v>
      </c>
      <c r="E103" s="51" t="s">
        <v>601</v>
      </c>
      <c r="F103" s="51" t="s">
        <v>602</v>
      </c>
      <c r="G103" s="53"/>
      <c r="H103" s="51" t="s">
        <v>481</v>
      </c>
    </row>
    <row r="104" s="43" customFormat="1" ht="40.5" spans="1:8">
      <c r="A104" s="55"/>
      <c r="B104" s="55"/>
      <c r="C104" s="51" t="s">
        <v>470</v>
      </c>
      <c r="D104" s="51" t="s">
        <v>470</v>
      </c>
      <c r="E104" s="51" t="s">
        <v>503</v>
      </c>
      <c r="F104" s="51" t="s">
        <v>567</v>
      </c>
      <c r="G104" s="54"/>
      <c r="H104" s="51" t="s">
        <v>474</v>
      </c>
    </row>
    <row r="105" s="43" customFormat="1" ht="40.5" spans="1:8">
      <c r="A105" s="55" t="s">
        <v>611</v>
      </c>
      <c r="B105" s="55" t="s">
        <v>612</v>
      </c>
      <c r="C105" s="51" t="s">
        <v>486</v>
      </c>
      <c r="D105" s="51" t="s">
        <v>486</v>
      </c>
      <c r="E105" s="51" t="s">
        <v>487</v>
      </c>
      <c r="F105" s="51" t="s">
        <v>604</v>
      </c>
      <c r="G105" s="52" t="s">
        <v>610</v>
      </c>
      <c r="H105" s="51" t="s">
        <v>474</v>
      </c>
    </row>
    <row r="106" s="43" customFormat="1" ht="40.5" spans="1:8">
      <c r="A106" s="55"/>
      <c r="B106" s="55"/>
      <c r="C106" s="51" t="s">
        <v>470</v>
      </c>
      <c r="D106" s="51" t="s">
        <v>470</v>
      </c>
      <c r="E106" s="51" t="s">
        <v>503</v>
      </c>
      <c r="F106" s="51" t="s">
        <v>567</v>
      </c>
      <c r="G106" s="53"/>
      <c r="H106" s="51" t="s">
        <v>474</v>
      </c>
    </row>
    <row r="107" s="43" customFormat="1" ht="40.5" spans="1:8">
      <c r="A107" s="55"/>
      <c r="B107" s="55"/>
      <c r="C107" s="51" t="s">
        <v>470</v>
      </c>
      <c r="D107" s="51" t="s">
        <v>470</v>
      </c>
      <c r="E107" s="51" t="s">
        <v>605</v>
      </c>
      <c r="F107" s="51" t="s">
        <v>606</v>
      </c>
      <c r="G107" s="53"/>
      <c r="H107" s="51" t="s">
        <v>474</v>
      </c>
    </row>
    <row r="108" s="43" customFormat="1" ht="40.5" spans="1:8">
      <c r="A108" s="55"/>
      <c r="B108" s="55"/>
      <c r="C108" s="51" t="s">
        <v>478</v>
      </c>
      <c r="D108" s="51" t="s">
        <v>478</v>
      </c>
      <c r="E108" s="51" t="s">
        <v>601</v>
      </c>
      <c r="F108" s="51" t="s">
        <v>602</v>
      </c>
      <c r="G108" s="53"/>
      <c r="H108" s="51" t="s">
        <v>481</v>
      </c>
    </row>
    <row r="109" s="43" customFormat="1" ht="40.5" spans="1:8">
      <c r="A109" s="55"/>
      <c r="B109" s="55"/>
      <c r="C109" s="51" t="s">
        <v>470</v>
      </c>
      <c r="D109" s="51" t="s">
        <v>470</v>
      </c>
      <c r="E109" s="51" t="s">
        <v>471</v>
      </c>
      <c r="F109" s="51" t="s">
        <v>607</v>
      </c>
      <c r="G109" s="54"/>
      <c r="H109" s="51" t="s">
        <v>474</v>
      </c>
    </row>
    <row r="110" s="43" customFormat="1" ht="40.5" spans="1:8">
      <c r="A110" s="58" t="s">
        <v>613</v>
      </c>
      <c r="B110" s="58"/>
      <c r="C110" s="58"/>
      <c r="D110" s="58"/>
      <c r="E110" s="58"/>
      <c r="F110" s="58"/>
      <c r="G110" s="58"/>
      <c r="H110" s="58"/>
    </row>
    <row r="111" s="43" customFormat="1" ht="40.5" spans="1:8">
      <c r="A111" s="55" t="s">
        <v>614</v>
      </c>
      <c r="B111" s="55" t="s">
        <v>615</v>
      </c>
      <c r="C111" s="51" t="s">
        <v>486</v>
      </c>
      <c r="D111" s="51" t="s">
        <v>486</v>
      </c>
      <c r="E111" s="51" t="s">
        <v>616</v>
      </c>
      <c r="F111" s="51" t="s">
        <v>617</v>
      </c>
      <c r="G111" s="52" t="s">
        <v>618</v>
      </c>
      <c r="H111" s="51" t="s">
        <v>514</v>
      </c>
    </row>
    <row r="112" s="43" customFormat="1" ht="40.5" spans="1:8">
      <c r="A112" s="55"/>
      <c r="B112" s="55"/>
      <c r="C112" s="51" t="s">
        <v>478</v>
      </c>
      <c r="D112" s="51" t="s">
        <v>478</v>
      </c>
      <c r="E112" s="51" t="s">
        <v>619</v>
      </c>
      <c r="F112" s="51" t="s">
        <v>573</v>
      </c>
      <c r="G112" s="53"/>
      <c r="H112" s="51" t="s">
        <v>481</v>
      </c>
    </row>
    <row r="113" s="43" customFormat="1" ht="40.5" spans="1:8">
      <c r="A113" s="55"/>
      <c r="B113" s="55"/>
      <c r="C113" s="51" t="s">
        <v>486</v>
      </c>
      <c r="D113" s="51" t="s">
        <v>486</v>
      </c>
      <c r="E113" s="51" t="s">
        <v>620</v>
      </c>
      <c r="F113" s="51">
        <v>80</v>
      </c>
      <c r="G113" s="54"/>
      <c r="H113" s="51" t="s">
        <v>514</v>
      </c>
    </row>
    <row r="114" s="43" customFormat="1" ht="40.5" spans="1:8">
      <c r="A114" s="58" t="s">
        <v>621</v>
      </c>
      <c r="B114" s="58"/>
      <c r="C114" s="58"/>
      <c r="D114" s="58"/>
      <c r="E114" s="58"/>
      <c r="F114" s="58"/>
      <c r="G114" s="58"/>
      <c r="H114" s="58"/>
    </row>
    <row r="115" s="43" customFormat="1" ht="40.5" spans="1:8">
      <c r="A115" s="55" t="s">
        <v>622</v>
      </c>
      <c r="B115" s="55" t="s">
        <v>623</v>
      </c>
      <c r="C115" s="51" t="s">
        <v>470</v>
      </c>
      <c r="D115" s="51" t="s">
        <v>470</v>
      </c>
      <c r="E115" s="51" t="s">
        <v>471</v>
      </c>
      <c r="F115" s="51" t="s">
        <v>607</v>
      </c>
      <c r="G115" s="52" t="s">
        <v>624</v>
      </c>
      <c r="H115" s="51" t="s">
        <v>474</v>
      </c>
    </row>
    <row r="116" s="43" customFormat="1" ht="40.5" spans="1:8">
      <c r="A116" s="55"/>
      <c r="B116" s="55"/>
      <c r="C116" s="51" t="s">
        <v>470</v>
      </c>
      <c r="D116" s="51" t="s">
        <v>470</v>
      </c>
      <c r="E116" s="51" t="s">
        <v>605</v>
      </c>
      <c r="F116" s="51" t="s">
        <v>606</v>
      </c>
      <c r="G116" s="53"/>
      <c r="H116" s="51" t="s">
        <v>474</v>
      </c>
    </row>
    <row r="117" s="43" customFormat="1" ht="40.5" spans="1:8">
      <c r="A117" s="55"/>
      <c r="B117" s="55"/>
      <c r="C117" s="51" t="s">
        <v>470</v>
      </c>
      <c r="D117" s="51" t="s">
        <v>470</v>
      </c>
      <c r="E117" s="51" t="s">
        <v>625</v>
      </c>
      <c r="F117" s="51" t="s">
        <v>626</v>
      </c>
      <c r="G117" s="53"/>
      <c r="H117" s="51" t="s">
        <v>474</v>
      </c>
    </row>
    <row r="118" s="43" customFormat="1" ht="40.5" spans="1:8">
      <c r="A118" s="55"/>
      <c r="B118" s="55"/>
      <c r="C118" s="51" t="s">
        <v>486</v>
      </c>
      <c r="D118" s="51" t="s">
        <v>486</v>
      </c>
      <c r="E118" s="51" t="s">
        <v>490</v>
      </c>
      <c r="F118" s="51" t="s">
        <v>627</v>
      </c>
      <c r="G118" s="53"/>
      <c r="H118" s="51" t="s">
        <v>474</v>
      </c>
    </row>
    <row r="119" s="43" customFormat="1" ht="40.5" spans="1:8">
      <c r="A119" s="55"/>
      <c r="B119" s="55"/>
      <c r="C119" s="51" t="s">
        <v>486</v>
      </c>
      <c r="D119" s="51" t="s">
        <v>486</v>
      </c>
      <c r="E119" s="51" t="s">
        <v>628</v>
      </c>
      <c r="F119" s="51" t="s">
        <v>629</v>
      </c>
      <c r="G119" s="53"/>
      <c r="H119" s="51" t="s">
        <v>474</v>
      </c>
    </row>
    <row r="120" s="43" customFormat="1" ht="40.5" spans="1:8">
      <c r="A120" s="55"/>
      <c r="B120" s="55"/>
      <c r="C120" s="51" t="s">
        <v>486</v>
      </c>
      <c r="D120" s="51" t="s">
        <v>486</v>
      </c>
      <c r="E120" s="51" t="s">
        <v>487</v>
      </c>
      <c r="F120" s="51" t="s">
        <v>627</v>
      </c>
      <c r="G120" s="53"/>
      <c r="H120" s="51" t="s">
        <v>474</v>
      </c>
    </row>
    <row r="121" s="43" customFormat="1" ht="40.5" spans="1:8">
      <c r="A121" s="55"/>
      <c r="B121" s="55"/>
      <c r="C121" s="51" t="s">
        <v>478</v>
      </c>
      <c r="D121" s="51" t="s">
        <v>478</v>
      </c>
      <c r="E121" s="51" t="s">
        <v>601</v>
      </c>
      <c r="F121" s="51" t="s">
        <v>630</v>
      </c>
      <c r="G121" s="53"/>
      <c r="H121" s="51" t="s">
        <v>481</v>
      </c>
    </row>
    <row r="122" s="43" customFormat="1" ht="40.5" spans="1:8">
      <c r="A122" s="55"/>
      <c r="B122" s="55"/>
      <c r="C122" s="51" t="s">
        <v>486</v>
      </c>
      <c r="D122" s="51" t="s">
        <v>486</v>
      </c>
      <c r="E122" s="51" t="s">
        <v>487</v>
      </c>
      <c r="F122" s="51" t="s">
        <v>627</v>
      </c>
      <c r="G122" s="53"/>
      <c r="H122" s="51" t="s">
        <v>474</v>
      </c>
    </row>
    <row r="123" s="43" customFormat="1" ht="40.5" spans="1:8">
      <c r="A123" s="55"/>
      <c r="B123" s="55"/>
      <c r="C123" s="51" t="s">
        <v>470</v>
      </c>
      <c r="D123" s="51" t="s">
        <v>470</v>
      </c>
      <c r="E123" s="51" t="s">
        <v>631</v>
      </c>
      <c r="F123" s="51" t="s">
        <v>632</v>
      </c>
      <c r="G123" s="54"/>
      <c r="H123" s="51" t="s">
        <v>474</v>
      </c>
    </row>
    <row r="124" s="43" customFormat="1" ht="40.5" spans="1:8">
      <c r="A124" s="55" t="s">
        <v>633</v>
      </c>
      <c r="B124" s="55" t="s">
        <v>623</v>
      </c>
      <c r="C124" s="51" t="s">
        <v>470</v>
      </c>
      <c r="D124" s="51" t="s">
        <v>470</v>
      </c>
      <c r="E124" s="51" t="s">
        <v>471</v>
      </c>
      <c r="F124" s="51" t="s">
        <v>607</v>
      </c>
      <c r="G124" s="52" t="s">
        <v>624</v>
      </c>
      <c r="H124" s="51" t="s">
        <v>474</v>
      </c>
    </row>
    <row r="125" s="43" customFormat="1" ht="40.5" spans="1:8">
      <c r="A125" s="55"/>
      <c r="B125" s="55"/>
      <c r="C125" s="51" t="s">
        <v>470</v>
      </c>
      <c r="D125" s="51" t="s">
        <v>470</v>
      </c>
      <c r="E125" s="51" t="s">
        <v>605</v>
      </c>
      <c r="F125" s="51" t="s">
        <v>606</v>
      </c>
      <c r="G125" s="53"/>
      <c r="H125" s="51" t="s">
        <v>474</v>
      </c>
    </row>
    <row r="126" s="43" customFormat="1" ht="40.5" spans="1:8">
      <c r="A126" s="55"/>
      <c r="B126" s="55"/>
      <c r="C126" s="51" t="s">
        <v>470</v>
      </c>
      <c r="D126" s="51" t="s">
        <v>470</v>
      </c>
      <c r="E126" s="51" t="s">
        <v>631</v>
      </c>
      <c r="F126" s="51" t="s">
        <v>632</v>
      </c>
      <c r="G126" s="53"/>
      <c r="H126" s="51" t="s">
        <v>474</v>
      </c>
    </row>
    <row r="127" s="43" customFormat="1" ht="40.5" spans="1:8">
      <c r="A127" s="55"/>
      <c r="B127" s="55"/>
      <c r="C127" s="51" t="s">
        <v>486</v>
      </c>
      <c r="D127" s="51" t="s">
        <v>486</v>
      </c>
      <c r="E127" s="51" t="s">
        <v>487</v>
      </c>
      <c r="F127" s="51" t="s">
        <v>627</v>
      </c>
      <c r="G127" s="53"/>
      <c r="H127" s="51" t="s">
        <v>474</v>
      </c>
    </row>
    <row r="128" s="43" customFormat="1" ht="40.5" spans="1:8">
      <c r="A128" s="55"/>
      <c r="B128" s="55"/>
      <c r="C128" s="51" t="s">
        <v>486</v>
      </c>
      <c r="D128" s="51" t="s">
        <v>486</v>
      </c>
      <c r="E128" s="51" t="s">
        <v>487</v>
      </c>
      <c r="F128" s="51" t="s">
        <v>627</v>
      </c>
      <c r="G128" s="53"/>
      <c r="H128" s="51" t="s">
        <v>474</v>
      </c>
    </row>
    <row r="129" s="43" customFormat="1" ht="40.5" spans="1:8">
      <c r="A129" s="55"/>
      <c r="B129" s="55"/>
      <c r="C129" s="51" t="s">
        <v>470</v>
      </c>
      <c r="D129" s="51" t="s">
        <v>470</v>
      </c>
      <c r="E129" s="51" t="s">
        <v>625</v>
      </c>
      <c r="F129" s="51" t="s">
        <v>626</v>
      </c>
      <c r="G129" s="53"/>
      <c r="H129" s="51" t="s">
        <v>474</v>
      </c>
    </row>
    <row r="130" s="43" customFormat="1" ht="40.5" spans="1:8">
      <c r="A130" s="55"/>
      <c r="B130" s="55"/>
      <c r="C130" s="51" t="s">
        <v>478</v>
      </c>
      <c r="D130" s="51" t="s">
        <v>478</v>
      </c>
      <c r="E130" s="51" t="s">
        <v>601</v>
      </c>
      <c r="F130" s="51" t="s">
        <v>630</v>
      </c>
      <c r="G130" s="53"/>
      <c r="H130" s="51" t="s">
        <v>481</v>
      </c>
    </row>
    <row r="131" s="43" customFormat="1" ht="40.5" spans="1:8">
      <c r="A131" s="55"/>
      <c r="B131" s="55"/>
      <c r="C131" s="51" t="s">
        <v>486</v>
      </c>
      <c r="D131" s="51" t="s">
        <v>486</v>
      </c>
      <c r="E131" s="51" t="s">
        <v>628</v>
      </c>
      <c r="F131" s="51" t="s">
        <v>629</v>
      </c>
      <c r="G131" s="53"/>
      <c r="H131" s="51" t="s">
        <v>474</v>
      </c>
    </row>
    <row r="132" s="43" customFormat="1" ht="40.5" spans="1:8">
      <c r="A132" s="55"/>
      <c r="B132" s="55"/>
      <c r="C132" s="51" t="s">
        <v>486</v>
      </c>
      <c r="D132" s="51" t="s">
        <v>486</v>
      </c>
      <c r="E132" s="51" t="s">
        <v>490</v>
      </c>
      <c r="F132" s="51" t="s">
        <v>627</v>
      </c>
      <c r="G132" s="54"/>
      <c r="H132" s="51" t="s">
        <v>474</v>
      </c>
    </row>
    <row r="133" s="43" customFormat="1" ht="40.5" spans="1:8">
      <c r="A133" s="55" t="s">
        <v>634</v>
      </c>
      <c r="B133" s="55" t="s">
        <v>635</v>
      </c>
      <c r="C133" s="51" t="s">
        <v>470</v>
      </c>
      <c r="D133" s="51" t="s">
        <v>470</v>
      </c>
      <c r="E133" s="51" t="s">
        <v>605</v>
      </c>
      <c r="F133" s="51" t="s">
        <v>606</v>
      </c>
      <c r="G133" s="52" t="s">
        <v>636</v>
      </c>
      <c r="H133" s="51" t="s">
        <v>514</v>
      </c>
    </row>
    <row r="134" s="43" customFormat="1" ht="40.5" spans="1:8">
      <c r="A134" s="55"/>
      <c r="B134" s="55"/>
      <c r="C134" s="51" t="s">
        <v>486</v>
      </c>
      <c r="D134" s="51" t="s">
        <v>486</v>
      </c>
      <c r="E134" s="51" t="s">
        <v>490</v>
      </c>
      <c r="F134" s="51" t="s">
        <v>604</v>
      </c>
      <c r="G134" s="53"/>
      <c r="H134" s="51" t="s">
        <v>514</v>
      </c>
    </row>
    <row r="135" s="43" customFormat="1" ht="40.5" spans="1:8">
      <c r="A135" s="55"/>
      <c r="B135" s="55"/>
      <c r="C135" s="51" t="s">
        <v>486</v>
      </c>
      <c r="D135" s="51" t="s">
        <v>486</v>
      </c>
      <c r="E135" s="51" t="s">
        <v>487</v>
      </c>
      <c r="F135" s="51" t="s">
        <v>604</v>
      </c>
      <c r="G135" s="53"/>
      <c r="H135" s="51" t="s">
        <v>514</v>
      </c>
    </row>
    <row r="136" s="43" customFormat="1" ht="40.5" spans="1:8">
      <c r="A136" s="55"/>
      <c r="B136" s="55"/>
      <c r="C136" s="51" t="s">
        <v>478</v>
      </c>
      <c r="D136" s="51" t="s">
        <v>478</v>
      </c>
      <c r="E136" s="51" t="s">
        <v>601</v>
      </c>
      <c r="F136" s="51" t="s">
        <v>602</v>
      </c>
      <c r="G136" s="53"/>
      <c r="H136" s="51" t="s">
        <v>637</v>
      </c>
    </row>
    <row r="137" s="43" customFormat="1" ht="40.5" spans="1:8">
      <c r="A137" s="55"/>
      <c r="B137" s="55"/>
      <c r="C137" s="51" t="s">
        <v>470</v>
      </c>
      <c r="D137" s="51" t="s">
        <v>470</v>
      </c>
      <c r="E137" s="51" t="s">
        <v>471</v>
      </c>
      <c r="F137" s="51" t="s">
        <v>607</v>
      </c>
      <c r="G137" s="54"/>
      <c r="H137" s="51" t="s">
        <v>514</v>
      </c>
    </row>
    <row r="138" s="43" customFormat="1" ht="27" spans="1:8">
      <c r="A138" s="58" t="s">
        <v>638</v>
      </c>
      <c r="B138" s="58"/>
      <c r="C138" s="58"/>
      <c r="D138" s="58"/>
      <c r="E138" s="58"/>
      <c r="F138" s="58"/>
      <c r="G138" s="58"/>
      <c r="H138" s="58"/>
    </row>
    <row r="139" s="43" customFormat="1" ht="40.5" spans="1:8">
      <c r="A139" s="55" t="s">
        <v>639</v>
      </c>
      <c r="B139" s="55" t="s">
        <v>640</v>
      </c>
      <c r="C139" s="51" t="s">
        <v>478</v>
      </c>
      <c r="D139" s="51" t="s">
        <v>478</v>
      </c>
      <c r="E139" s="51" t="s">
        <v>641</v>
      </c>
      <c r="F139" s="51" t="s">
        <v>573</v>
      </c>
      <c r="G139" s="52" t="s">
        <v>642</v>
      </c>
      <c r="H139" s="51" t="s">
        <v>637</v>
      </c>
    </row>
    <row r="140" s="43" customFormat="1" ht="108" spans="1:8">
      <c r="A140" s="55"/>
      <c r="B140" s="55" t="s">
        <v>643</v>
      </c>
      <c r="C140" s="51" t="s">
        <v>486</v>
      </c>
      <c r="D140" s="51" t="s">
        <v>486</v>
      </c>
      <c r="E140" s="51" t="s">
        <v>644</v>
      </c>
      <c r="F140" s="51" t="s">
        <v>645</v>
      </c>
      <c r="G140" s="53"/>
      <c r="H140" s="51" t="s">
        <v>514</v>
      </c>
    </row>
    <row r="141" s="43" customFormat="1" ht="81" spans="1:8">
      <c r="A141" s="55"/>
      <c r="B141" s="55" t="s">
        <v>646</v>
      </c>
      <c r="C141" s="51" t="s">
        <v>486</v>
      </c>
      <c r="D141" s="51" t="s">
        <v>486</v>
      </c>
      <c r="E141" s="51" t="s">
        <v>647</v>
      </c>
      <c r="F141" s="51" t="s">
        <v>648</v>
      </c>
      <c r="G141" s="53"/>
      <c r="H141" s="51" t="s">
        <v>514</v>
      </c>
    </row>
    <row r="142" s="43" customFormat="1" ht="94.5" spans="1:8">
      <c r="A142" s="55"/>
      <c r="B142" s="55"/>
      <c r="C142" s="51" t="s">
        <v>486</v>
      </c>
      <c r="D142" s="51" t="s">
        <v>486</v>
      </c>
      <c r="E142" s="51" t="s">
        <v>649</v>
      </c>
      <c r="F142" s="51" t="s">
        <v>648</v>
      </c>
      <c r="G142" s="54"/>
      <c r="H142" s="51" t="s">
        <v>514</v>
      </c>
    </row>
    <row r="143" s="43" customFormat="1" ht="40.5" spans="1:8">
      <c r="A143" s="58" t="s">
        <v>650</v>
      </c>
      <c r="B143" s="58"/>
      <c r="C143" s="59"/>
      <c r="D143" s="59"/>
      <c r="E143" s="59"/>
      <c r="F143" s="59"/>
      <c r="G143" s="59"/>
      <c r="H143" s="59"/>
    </row>
    <row r="144" s="43" customFormat="1" ht="40.5" spans="1:8">
      <c r="A144" s="55" t="s">
        <v>651</v>
      </c>
      <c r="B144" s="55" t="s">
        <v>652</v>
      </c>
      <c r="C144" s="51" t="s">
        <v>486</v>
      </c>
      <c r="D144" s="51" t="s">
        <v>486</v>
      </c>
      <c r="E144" s="51" t="s">
        <v>487</v>
      </c>
      <c r="F144" s="51" t="s">
        <v>627</v>
      </c>
      <c r="G144" s="52" t="s">
        <v>653</v>
      </c>
      <c r="H144" s="51" t="s">
        <v>514</v>
      </c>
    </row>
    <row r="145" s="43" customFormat="1" ht="40.5" spans="1:8">
      <c r="A145" s="55"/>
      <c r="B145" s="55"/>
      <c r="C145" s="51" t="s">
        <v>470</v>
      </c>
      <c r="D145" s="51" t="s">
        <v>470</v>
      </c>
      <c r="E145" s="51" t="s">
        <v>605</v>
      </c>
      <c r="F145" s="51" t="s">
        <v>606</v>
      </c>
      <c r="G145" s="53"/>
      <c r="H145" s="51" t="s">
        <v>514</v>
      </c>
    </row>
    <row r="146" s="43" customFormat="1" ht="40.5" spans="1:8">
      <c r="A146" s="55"/>
      <c r="B146" s="55"/>
      <c r="C146" s="51" t="s">
        <v>486</v>
      </c>
      <c r="D146" s="51" t="s">
        <v>486</v>
      </c>
      <c r="E146" s="51" t="s">
        <v>490</v>
      </c>
      <c r="F146" s="51" t="s">
        <v>627</v>
      </c>
      <c r="G146" s="53"/>
      <c r="H146" s="51" t="s">
        <v>514</v>
      </c>
    </row>
    <row r="147" s="43" customFormat="1" ht="40.5" spans="1:8">
      <c r="A147" s="55"/>
      <c r="B147" s="55"/>
      <c r="C147" s="51" t="s">
        <v>478</v>
      </c>
      <c r="D147" s="51" t="s">
        <v>478</v>
      </c>
      <c r="E147" s="51" t="s">
        <v>601</v>
      </c>
      <c r="F147" s="51" t="s">
        <v>630</v>
      </c>
      <c r="G147" s="53"/>
      <c r="H147" s="51" t="s">
        <v>481</v>
      </c>
    </row>
    <row r="148" s="43" customFormat="1" ht="40.5" spans="1:8">
      <c r="A148" s="55"/>
      <c r="B148" s="55"/>
      <c r="C148" s="51" t="s">
        <v>470</v>
      </c>
      <c r="D148" s="51" t="s">
        <v>470</v>
      </c>
      <c r="E148" s="51" t="s">
        <v>471</v>
      </c>
      <c r="F148" s="51" t="s">
        <v>607</v>
      </c>
      <c r="G148" s="53"/>
      <c r="H148" s="51" t="s">
        <v>514</v>
      </c>
    </row>
    <row r="149" s="43" customFormat="1" ht="40.5" spans="1:8">
      <c r="A149" s="55"/>
      <c r="B149" s="55"/>
      <c r="C149" s="51" t="s">
        <v>470</v>
      </c>
      <c r="D149" s="51" t="s">
        <v>470</v>
      </c>
      <c r="E149" s="51" t="s">
        <v>631</v>
      </c>
      <c r="F149" s="51" t="s">
        <v>632</v>
      </c>
      <c r="G149" s="53"/>
      <c r="H149" s="51" t="s">
        <v>514</v>
      </c>
    </row>
    <row r="150" s="43" customFormat="1" ht="40.5" spans="1:8">
      <c r="A150" s="55"/>
      <c r="B150" s="55"/>
      <c r="C150" s="51" t="s">
        <v>486</v>
      </c>
      <c r="D150" s="51" t="s">
        <v>486</v>
      </c>
      <c r="E150" s="51" t="s">
        <v>487</v>
      </c>
      <c r="F150" s="51" t="s">
        <v>627</v>
      </c>
      <c r="G150" s="54"/>
      <c r="H150" s="51" t="s">
        <v>514</v>
      </c>
    </row>
    <row r="151" s="43" customFormat="1" ht="40.5" spans="1:8">
      <c r="A151" s="55" t="s">
        <v>654</v>
      </c>
      <c r="B151" s="55" t="s">
        <v>655</v>
      </c>
      <c r="C151" s="51" t="s">
        <v>478</v>
      </c>
      <c r="D151" s="51" t="s">
        <v>478</v>
      </c>
      <c r="E151" s="51" t="s">
        <v>656</v>
      </c>
      <c r="F151" s="51" t="s">
        <v>630</v>
      </c>
      <c r="G151" s="52" t="s">
        <v>657</v>
      </c>
      <c r="H151" s="51" t="s">
        <v>481</v>
      </c>
    </row>
    <row r="152" s="43" customFormat="1" ht="67.5" spans="1:8">
      <c r="A152" s="55"/>
      <c r="B152" s="55"/>
      <c r="C152" s="51" t="s">
        <v>470</v>
      </c>
      <c r="D152" s="51" t="s">
        <v>470</v>
      </c>
      <c r="E152" s="51" t="s">
        <v>658</v>
      </c>
      <c r="F152" s="51" t="s">
        <v>606</v>
      </c>
      <c r="G152" s="53"/>
      <c r="H152" s="51" t="s">
        <v>514</v>
      </c>
    </row>
    <row r="153" s="43" customFormat="1" ht="40.5" spans="1:8">
      <c r="A153" s="55"/>
      <c r="B153" s="55"/>
      <c r="C153" s="51" t="s">
        <v>486</v>
      </c>
      <c r="D153" s="51" t="s">
        <v>486</v>
      </c>
      <c r="E153" s="51" t="s">
        <v>659</v>
      </c>
      <c r="F153" s="51" t="s">
        <v>660</v>
      </c>
      <c r="G153" s="53"/>
      <c r="H153" s="51" t="s">
        <v>514</v>
      </c>
    </row>
    <row r="154" s="43" customFormat="1" ht="40.5" spans="1:8">
      <c r="A154" s="55"/>
      <c r="B154" s="55"/>
      <c r="C154" s="51" t="s">
        <v>486</v>
      </c>
      <c r="D154" s="51" t="s">
        <v>486</v>
      </c>
      <c r="E154" s="51" t="s">
        <v>661</v>
      </c>
      <c r="F154" s="51" t="s">
        <v>627</v>
      </c>
      <c r="G154" s="53"/>
      <c r="H154" s="51" t="s">
        <v>514</v>
      </c>
    </row>
    <row r="155" s="43" customFormat="1" ht="40.5" spans="1:8">
      <c r="A155" s="55"/>
      <c r="B155" s="55"/>
      <c r="C155" s="51" t="s">
        <v>470</v>
      </c>
      <c r="D155" s="51" t="s">
        <v>470</v>
      </c>
      <c r="E155" s="51" t="s">
        <v>662</v>
      </c>
      <c r="F155" s="51" t="s">
        <v>663</v>
      </c>
      <c r="G155" s="53"/>
      <c r="H155" s="51" t="s">
        <v>514</v>
      </c>
    </row>
    <row r="156" s="43" customFormat="1" ht="108" spans="1:8">
      <c r="A156" s="55"/>
      <c r="B156" s="55"/>
      <c r="C156" s="51" t="s">
        <v>470</v>
      </c>
      <c r="D156" s="51" t="s">
        <v>470</v>
      </c>
      <c r="E156" s="51" t="s">
        <v>664</v>
      </c>
      <c r="F156" s="51" t="s">
        <v>665</v>
      </c>
      <c r="G156" s="53"/>
      <c r="H156" s="51" t="s">
        <v>514</v>
      </c>
    </row>
    <row r="157" s="43" customFormat="1" ht="40.5" spans="1:8">
      <c r="A157" s="55"/>
      <c r="B157" s="55"/>
      <c r="C157" s="51" t="s">
        <v>486</v>
      </c>
      <c r="D157" s="51" t="s">
        <v>486</v>
      </c>
      <c r="E157" s="51" t="s">
        <v>666</v>
      </c>
      <c r="F157" s="51" t="s">
        <v>667</v>
      </c>
      <c r="G157" s="54"/>
      <c r="H157" s="51" t="s">
        <v>514</v>
      </c>
    </row>
    <row r="158" s="43" customFormat="1" ht="40.5" spans="1:8">
      <c r="A158" s="55" t="s">
        <v>668</v>
      </c>
      <c r="B158" s="55" t="s">
        <v>669</v>
      </c>
      <c r="C158" s="51" t="s">
        <v>478</v>
      </c>
      <c r="D158" s="51" t="s">
        <v>478</v>
      </c>
      <c r="E158" s="51" t="s">
        <v>601</v>
      </c>
      <c r="F158" s="51" t="s">
        <v>630</v>
      </c>
      <c r="G158" s="52" t="s">
        <v>670</v>
      </c>
      <c r="H158" s="51" t="s">
        <v>481</v>
      </c>
    </row>
    <row r="159" s="43" customFormat="1" ht="40.5" spans="1:8">
      <c r="A159" s="55"/>
      <c r="B159" s="55"/>
      <c r="C159" s="51" t="s">
        <v>486</v>
      </c>
      <c r="D159" s="51" t="s">
        <v>486</v>
      </c>
      <c r="E159" s="51" t="s">
        <v>671</v>
      </c>
      <c r="F159" s="51" t="s">
        <v>672</v>
      </c>
      <c r="G159" s="53"/>
      <c r="H159" s="51" t="s">
        <v>514</v>
      </c>
    </row>
    <row r="160" s="43" customFormat="1" ht="40.5" spans="1:8">
      <c r="A160" s="55"/>
      <c r="B160" s="55"/>
      <c r="C160" s="51" t="s">
        <v>470</v>
      </c>
      <c r="D160" s="51" t="s">
        <v>470</v>
      </c>
      <c r="E160" s="51" t="s">
        <v>673</v>
      </c>
      <c r="F160" s="51" t="s">
        <v>674</v>
      </c>
      <c r="G160" s="53"/>
      <c r="H160" s="51" t="s">
        <v>514</v>
      </c>
    </row>
    <row r="161" s="43" customFormat="1" ht="40.5" spans="1:8">
      <c r="A161" s="55"/>
      <c r="B161" s="55"/>
      <c r="C161" s="51" t="s">
        <v>470</v>
      </c>
      <c r="D161" s="51" t="s">
        <v>470</v>
      </c>
      <c r="E161" s="51" t="s">
        <v>631</v>
      </c>
      <c r="F161" s="51" t="s">
        <v>632</v>
      </c>
      <c r="G161" s="54"/>
      <c r="H161" s="51" t="s">
        <v>514</v>
      </c>
    </row>
    <row r="162" s="43" customFormat="1" ht="40.5" spans="1:8">
      <c r="A162" s="58" t="s">
        <v>675</v>
      </c>
      <c r="B162" s="58"/>
      <c r="C162" s="58"/>
      <c r="D162" s="58"/>
      <c r="E162" s="58"/>
      <c r="F162" s="58"/>
      <c r="G162" s="58"/>
      <c r="H162" s="58"/>
    </row>
    <row r="163" s="43" customFormat="1" ht="54" spans="1:8">
      <c r="A163" s="55" t="s">
        <v>676</v>
      </c>
      <c r="B163" s="55" t="s">
        <v>677</v>
      </c>
      <c r="C163" s="51" t="s">
        <v>470</v>
      </c>
      <c r="D163" s="51" t="s">
        <v>470</v>
      </c>
      <c r="E163" s="51" t="s">
        <v>678</v>
      </c>
      <c r="F163" s="51" t="s">
        <v>679</v>
      </c>
      <c r="G163" s="52" t="s">
        <v>680</v>
      </c>
      <c r="H163" s="51" t="s">
        <v>514</v>
      </c>
    </row>
    <row r="164" s="43" customFormat="1" ht="40.5" spans="1:8">
      <c r="A164" s="55"/>
      <c r="B164" s="55"/>
      <c r="C164" s="51" t="s">
        <v>486</v>
      </c>
      <c r="D164" s="51" t="s">
        <v>486</v>
      </c>
      <c r="E164" s="51" t="s">
        <v>681</v>
      </c>
      <c r="F164" s="51" t="s">
        <v>682</v>
      </c>
      <c r="G164" s="53"/>
      <c r="H164" s="51" t="s">
        <v>514</v>
      </c>
    </row>
    <row r="165" s="43" customFormat="1" ht="54" spans="1:8">
      <c r="A165" s="55"/>
      <c r="B165" s="55"/>
      <c r="C165" s="51" t="s">
        <v>478</v>
      </c>
      <c r="D165" s="51" t="s">
        <v>478</v>
      </c>
      <c r="E165" s="51" t="s">
        <v>683</v>
      </c>
      <c r="F165" s="51" t="s">
        <v>684</v>
      </c>
      <c r="G165" s="53"/>
      <c r="H165" s="51" t="s">
        <v>481</v>
      </c>
    </row>
    <row r="166" s="43" customFormat="1" ht="40.5" spans="1:8">
      <c r="A166" s="55"/>
      <c r="B166" s="55"/>
      <c r="C166" s="51" t="s">
        <v>470</v>
      </c>
      <c r="D166" s="51" t="s">
        <v>470</v>
      </c>
      <c r="E166" s="51" t="s">
        <v>685</v>
      </c>
      <c r="F166" s="51" t="s">
        <v>686</v>
      </c>
      <c r="G166" s="53"/>
      <c r="H166" s="51" t="s">
        <v>514</v>
      </c>
    </row>
    <row r="167" s="43" customFormat="1" ht="40.5" spans="1:8">
      <c r="A167" s="55"/>
      <c r="B167" s="55"/>
      <c r="C167" s="51" t="s">
        <v>470</v>
      </c>
      <c r="D167" s="51" t="s">
        <v>470</v>
      </c>
      <c r="E167" s="51" t="s">
        <v>687</v>
      </c>
      <c r="F167" s="51" t="s">
        <v>688</v>
      </c>
      <c r="G167" s="54"/>
      <c r="H167" s="51" t="s">
        <v>514</v>
      </c>
    </row>
  </sheetData>
  <mergeCells count="69">
    <mergeCell ref="A2:H2"/>
    <mergeCell ref="A6:B6"/>
    <mergeCell ref="G143:H143"/>
    <mergeCell ref="A7:A15"/>
    <mergeCell ref="A16:A24"/>
    <mergeCell ref="A25:A33"/>
    <mergeCell ref="A34:A42"/>
    <mergeCell ref="A43:A51"/>
    <mergeCell ref="A52:A59"/>
    <mergeCell ref="A60:A68"/>
    <mergeCell ref="A69:A75"/>
    <mergeCell ref="A76:A88"/>
    <mergeCell ref="A89:A94"/>
    <mergeCell ref="A95:A99"/>
    <mergeCell ref="A100:A104"/>
    <mergeCell ref="A105:A109"/>
    <mergeCell ref="A111:A113"/>
    <mergeCell ref="A115:A123"/>
    <mergeCell ref="A124:A132"/>
    <mergeCell ref="A133:A137"/>
    <mergeCell ref="A139:A142"/>
    <mergeCell ref="A144:A150"/>
    <mergeCell ref="A151:A157"/>
    <mergeCell ref="A158:A161"/>
    <mergeCell ref="A163:A167"/>
    <mergeCell ref="B7:B15"/>
    <mergeCell ref="B16:B24"/>
    <mergeCell ref="B25:B33"/>
    <mergeCell ref="B34:B42"/>
    <mergeCell ref="B43:B51"/>
    <mergeCell ref="B52:B59"/>
    <mergeCell ref="B60:B68"/>
    <mergeCell ref="B69:B75"/>
    <mergeCell ref="B76:B88"/>
    <mergeCell ref="B89:B94"/>
    <mergeCell ref="B95:B99"/>
    <mergeCell ref="B100:B104"/>
    <mergeCell ref="B105:B109"/>
    <mergeCell ref="B111:B113"/>
    <mergeCell ref="B115:B123"/>
    <mergeCell ref="B124:B132"/>
    <mergeCell ref="B133:B137"/>
    <mergeCell ref="B139:B142"/>
    <mergeCell ref="B144:B150"/>
    <mergeCell ref="B151:B157"/>
    <mergeCell ref="B158:B161"/>
    <mergeCell ref="B163:B167"/>
    <mergeCell ref="G7:G15"/>
    <mergeCell ref="G16:G24"/>
    <mergeCell ref="G25:G33"/>
    <mergeCell ref="G34:G42"/>
    <mergeCell ref="G43:G51"/>
    <mergeCell ref="G52:G59"/>
    <mergeCell ref="G60:G68"/>
    <mergeCell ref="G69:G75"/>
    <mergeCell ref="G76:G88"/>
    <mergeCell ref="G89:G94"/>
    <mergeCell ref="G95:G99"/>
    <mergeCell ref="G100:G104"/>
    <mergeCell ref="G105:G109"/>
    <mergeCell ref="G111:G113"/>
    <mergeCell ref="G115:G123"/>
    <mergeCell ref="G124:G132"/>
    <mergeCell ref="G133:G137"/>
    <mergeCell ref="G139:G142"/>
    <mergeCell ref="G144:G150"/>
    <mergeCell ref="G151:G157"/>
    <mergeCell ref="G158:G161"/>
    <mergeCell ref="G163:G167"/>
  </mergeCells>
  <printOptions horizontalCentered="1"/>
  <pageMargins left="0.160416666666667" right="0.160416666666667" top="0.747916666666667" bottom="0.511805555555556" header="0.511805555555556" footer="0.511805555555556"/>
  <pageSetup paperSize="9" scale="75"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4"/>
  <sheetViews>
    <sheetView workbookViewId="0">
      <selection activeCell="L9" sqref="L9"/>
    </sheetView>
  </sheetViews>
  <sheetFormatPr defaultColWidth="8" defaultRowHeight="12" outlineLevelCol="7"/>
  <cols>
    <col min="1" max="1" width="11.875" style="42" customWidth="1"/>
    <col min="2" max="2" width="28.25" style="42" customWidth="1"/>
    <col min="3" max="3" width="6.25" style="42" customWidth="1"/>
    <col min="4" max="4" width="5.75" style="42" customWidth="1"/>
    <col min="5" max="5" width="15.875" style="42" customWidth="1"/>
    <col min="6" max="6" width="20.75" style="42" customWidth="1"/>
    <col min="7" max="7" width="15.75" style="42" customWidth="1"/>
    <col min="8" max="8" width="24.375" style="42" customWidth="1"/>
    <col min="9" max="16384" width="8" style="42"/>
  </cols>
  <sheetData>
    <row r="1" customFormat="1" ht="13.5" spans="1:5">
      <c r="A1" s="44"/>
      <c r="B1" s="45"/>
      <c r="C1" s="45"/>
      <c r="D1" s="45"/>
      <c r="E1" s="45"/>
    </row>
    <row r="2" s="42" customFormat="1" ht="21" spans="1:8">
      <c r="A2" s="3" t="s">
        <v>689</v>
      </c>
      <c r="B2" s="3"/>
      <c r="C2" s="3"/>
      <c r="D2" s="3"/>
      <c r="E2" s="3"/>
      <c r="F2" s="3"/>
      <c r="G2" s="3"/>
      <c r="H2" s="3"/>
    </row>
    <row r="3" s="42" customFormat="1" ht="13.5" spans="1:1">
      <c r="A3" s="4" t="s">
        <v>1</v>
      </c>
    </row>
    <row r="4" s="42" customFormat="1" ht="44.25" customHeight="1" spans="1:8">
      <c r="A4" s="46" t="s">
        <v>455</v>
      </c>
      <c r="B4" s="46" t="s">
        <v>456</v>
      </c>
      <c r="C4" s="46" t="s">
        <v>457</v>
      </c>
      <c r="D4" s="46" t="s">
        <v>458</v>
      </c>
      <c r="E4" s="46" t="s">
        <v>459</v>
      </c>
      <c r="F4" s="46" t="s">
        <v>460</v>
      </c>
      <c r="G4" s="46" t="s">
        <v>461</v>
      </c>
      <c r="H4" s="46" t="s">
        <v>462</v>
      </c>
    </row>
    <row r="5" s="42" customFormat="1" ht="21" customHeight="1" spans="1:8">
      <c r="A5" s="46">
        <v>1</v>
      </c>
      <c r="B5" s="46">
        <v>2</v>
      </c>
      <c r="C5" s="46">
        <v>3</v>
      </c>
      <c r="D5" s="46">
        <v>4</v>
      </c>
      <c r="E5" s="46">
        <v>5</v>
      </c>
      <c r="F5" s="46">
        <v>6</v>
      </c>
      <c r="G5" s="46">
        <v>7</v>
      </c>
      <c r="H5" s="46">
        <v>8</v>
      </c>
    </row>
    <row r="6" s="42" customFormat="1" ht="31" customHeight="1" spans="1:8">
      <c r="A6" s="47" t="s">
        <v>467</v>
      </c>
      <c r="B6" s="48"/>
      <c r="C6" s="49"/>
      <c r="D6" s="49"/>
      <c r="E6" s="46"/>
      <c r="F6" s="46"/>
      <c r="G6" s="46"/>
      <c r="H6" s="46"/>
    </row>
    <row r="7" s="43" customFormat="1" ht="58" customHeight="1" spans="1:8">
      <c r="A7" s="50" t="s">
        <v>690</v>
      </c>
      <c r="B7" s="50" t="s">
        <v>691</v>
      </c>
      <c r="C7" s="51" t="s">
        <v>470</v>
      </c>
      <c r="D7" s="51" t="s">
        <v>470</v>
      </c>
      <c r="E7" s="51" t="s">
        <v>475</v>
      </c>
      <c r="F7" s="51" t="s">
        <v>476</v>
      </c>
      <c r="G7" s="52" t="s">
        <v>692</v>
      </c>
      <c r="H7" s="51" t="s">
        <v>474</v>
      </c>
    </row>
    <row r="8" s="43" customFormat="1" ht="51" customHeight="1" spans="1:8">
      <c r="A8" s="50"/>
      <c r="B8" s="50"/>
      <c r="C8" s="51" t="s">
        <v>470</v>
      </c>
      <c r="D8" s="51" t="s">
        <v>470</v>
      </c>
      <c r="E8" s="51" t="s">
        <v>484</v>
      </c>
      <c r="F8" s="51" t="s">
        <v>485</v>
      </c>
      <c r="G8" s="53"/>
      <c r="H8" s="51" t="s">
        <v>474</v>
      </c>
    </row>
    <row r="9" s="43" customFormat="1" ht="51" customHeight="1" spans="1:8">
      <c r="A9" s="50"/>
      <c r="B9" s="50"/>
      <c r="C9" s="51" t="s">
        <v>470</v>
      </c>
      <c r="D9" s="51" t="s">
        <v>470</v>
      </c>
      <c r="E9" s="51" t="s">
        <v>541</v>
      </c>
      <c r="F9" s="51" t="s">
        <v>542</v>
      </c>
      <c r="G9" s="53"/>
      <c r="H9" s="51" t="s">
        <v>474</v>
      </c>
    </row>
    <row r="10" s="43" customFormat="1" ht="58" customHeight="1" spans="1:8">
      <c r="A10" s="50"/>
      <c r="B10" s="50"/>
      <c r="C10" s="51" t="s">
        <v>486</v>
      </c>
      <c r="D10" s="51" t="s">
        <v>486</v>
      </c>
      <c r="E10" s="51" t="s">
        <v>491</v>
      </c>
      <c r="F10" s="51" t="s">
        <v>693</v>
      </c>
      <c r="G10" s="53"/>
      <c r="H10" s="51" t="s">
        <v>474</v>
      </c>
    </row>
    <row r="11" s="43" customFormat="1" ht="58" customHeight="1" spans="1:8">
      <c r="A11" s="50"/>
      <c r="B11" s="50"/>
      <c r="C11" s="51" t="s">
        <v>486</v>
      </c>
      <c r="D11" s="51" t="s">
        <v>486</v>
      </c>
      <c r="E11" s="51" t="s">
        <v>487</v>
      </c>
      <c r="F11" s="51" t="s">
        <v>693</v>
      </c>
      <c r="G11" s="53"/>
      <c r="H11" s="51" t="s">
        <v>474</v>
      </c>
    </row>
    <row r="12" s="43" customFormat="1" ht="50" customHeight="1" spans="1:8">
      <c r="A12" s="50"/>
      <c r="B12" s="50"/>
      <c r="C12" s="51" t="s">
        <v>486</v>
      </c>
      <c r="D12" s="51" t="s">
        <v>486</v>
      </c>
      <c r="E12" s="51" t="s">
        <v>487</v>
      </c>
      <c r="F12" s="51" t="s">
        <v>693</v>
      </c>
      <c r="G12" s="53"/>
      <c r="H12" s="51" t="s">
        <v>474</v>
      </c>
    </row>
    <row r="13" s="43" customFormat="1" ht="49" customHeight="1" spans="1:8">
      <c r="A13" s="50"/>
      <c r="B13" s="50"/>
      <c r="C13" s="51" t="s">
        <v>470</v>
      </c>
      <c r="D13" s="51" t="s">
        <v>470</v>
      </c>
      <c r="E13" s="51" t="s">
        <v>503</v>
      </c>
      <c r="F13" s="51" t="s">
        <v>567</v>
      </c>
      <c r="G13" s="53"/>
      <c r="H13" s="51" t="s">
        <v>474</v>
      </c>
    </row>
    <row r="14" s="43" customFormat="1" ht="48" customHeight="1" spans="1:8">
      <c r="A14" s="50"/>
      <c r="B14" s="50"/>
      <c r="C14" s="51" t="s">
        <v>486</v>
      </c>
      <c r="D14" s="51" t="s">
        <v>486</v>
      </c>
      <c r="E14" s="51" t="s">
        <v>490</v>
      </c>
      <c r="F14" s="51" t="s">
        <v>693</v>
      </c>
      <c r="G14" s="53"/>
      <c r="H14" s="51" t="s">
        <v>474</v>
      </c>
    </row>
    <row r="15" s="43" customFormat="1" ht="58" customHeight="1" spans="1:8">
      <c r="A15" s="50"/>
      <c r="B15" s="50"/>
      <c r="C15" s="51" t="s">
        <v>478</v>
      </c>
      <c r="D15" s="51" t="s">
        <v>478</v>
      </c>
      <c r="E15" s="51" t="s">
        <v>485</v>
      </c>
      <c r="F15" s="51" t="s">
        <v>480</v>
      </c>
      <c r="G15" s="54"/>
      <c r="H15" s="51" t="s">
        <v>481</v>
      </c>
    </row>
    <row r="16" s="43" customFormat="1" ht="65" customHeight="1" spans="1:8">
      <c r="A16" s="55" t="s">
        <v>694</v>
      </c>
      <c r="B16" s="55" t="s">
        <v>695</v>
      </c>
      <c r="C16" s="51" t="s">
        <v>470</v>
      </c>
      <c r="D16" s="51" t="s">
        <v>470</v>
      </c>
      <c r="E16" s="51" t="s">
        <v>568</v>
      </c>
      <c r="F16" s="51" t="s">
        <v>472</v>
      </c>
      <c r="G16" s="52" t="s">
        <v>696</v>
      </c>
      <c r="H16" s="51" t="s">
        <v>514</v>
      </c>
    </row>
    <row r="17" s="43" customFormat="1" ht="67" customHeight="1" spans="1:8">
      <c r="A17" s="55"/>
      <c r="B17" s="55"/>
      <c r="C17" s="51" t="s">
        <v>470</v>
      </c>
      <c r="D17" s="51" t="s">
        <v>470</v>
      </c>
      <c r="E17" s="51" t="s">
        <v>475</v>
      </c>
      <c r="F17" s="51" t="s">
        <v>476</v>
      </c>
      <c r="G17" s="53"/>
      <c r="H17" s="51" t="s">
        <v>514</v>
      </c>
    </row>
    <row r="18" s="43" customFormat="1" ht="59" customHeight="1" spans="1:8">
      <c r="A18" s="55"/>
      <c r="B18" s="55"/>
      <c r="C18" s="51" t="s">
        <v>470</v>
      </c>
      <c r="D18" s="51" t="s">
        <v>470</v>
      </c>
      <c r="E18" s="51" t="s">
        <v>503</v>
      </c>
      <c r="F18" s="51" t="s">
        <v>567</v>
      </c>
      <c r="G18" s="53"/>
      <c r="H18" s="51" t="s">
        <v>514</v>
      </c>
    </row>
    <row r="19" s="43" customFormat="1" ht="50" customHeight="1" spans="1:8">
      <c r="A19" s="55"/>
      <c r="B19" s="55"/>
      <c r="C19" s="51" t="s">
        <v>470</v>
      </c>
      <c r="D19" s="51" t="s">
        <v>470</v>
      </c>
      <c r="E19" s="51" t="s">
        <v>484</v>
      </c>
      <c r="F19" s="51" t="s">
        <v>485</v>
      </c>
      <c r="G19" s="53"/>
      <c r="H19" s="51" t="s">
        <v>514</v>
      </c>
    </row>
    <row r="20" s="43" customFormat="1" ht="44" customHeight="1" spans="1:8">
      <c r="A20" s="55"/>
      <c r="B20" s="55"/>
      <c r="C20" s="51" t="s">
        <v>478</v>
      </c>
      <c r="D20" s="51" t="s">
        <v>478</v>
      </c>
      <c r="E20" s="51" t="s">
        <v>479</v>
      </c>
      <c r="F20" s="51" t="s">
        <v>480</v>
      </c>
      <c r="G20" s="53"/>
      <c r="H20" s="51" t="s">
        <v>481</v>
      </c>
    </row>
    <row r="21" s="43" customFormat="1" ht="52" customHeight="1" spans="1:8">
      <c r="A21" s="55"/>
      <c r="B21" s="55"/>
      <c r="C21" s="51" t="s">
        <v>486</v>
      </c>
      <c r="D21" s="51" t="s">
        <v>486</v>
      </c>
      <c r="E21" s="51" t="s">
        <v>487</v>
      </c>
      <c r="F21" s="51" t="s">
        <v>697</v>
      </c>
      <c r="G21" s="54"/>
      <c r="H21" s="51" t="s">
        <v>514</v>
      </c>
    </row>
    <row r="22" s="43" customFormat="1" ht="132" customHeight="1" spans="1:8">
      <c r="A22" s="55" t="s">
        <v>698</v>
      </c>
      <c r="B22" s="55" t="s">
        <v>699</v>
      </c>
      <c r="C22" s="51" t="s">
        <v>486</v>
      </c>
      <c r="D22" s="51" t="s">
        <v>486</v>
      </c>
      <c r="E22" s="51" t="s">
        <v>700</v>
      </c>
      <c r="F22" s="51" t="s">
        <v>701</v>
      </c>
      <c r="G22" s="52" t="s">
        <v>702</v>
      </c>
      <c r="H22" s="51" t="s">
        <v>474</v>
      </c>
    </row>
    <row r="23" s="43" customFormat="1" ht="77" customHeight="1" spans="1:8">
      <c r="A23" s="55"/>
      <c r="B23" s="55"/>
      <c r="C23" s="51" t="s">
        <v>486</v>
      </c>
      <c r="D23" s="51" t="s">
        <v>486</v>
      </c>
      <c r="E23" s="51" t="s">
        <v>699</v>
      </c>
      <c r="F23" s="51" t="s">
        <v>699</v>
      </c>
      <c r="G23" s="53"/>
      <c r="H23" s="51" t="s">
        <v>474</v>
      </c>
    </row>
    <row r="24" s="43" customFormat="1" ht="55" customHeight="1" spans="1:8">
      <c r="A24" s="55"/>
      <c r="B24" s="55"/>
      <c r="C24" s="51" t="s">
        <v>478</v>
      </c>
      <c r="D24" s="51" t="s">
        <v>478</v>
      </c>
      <c r="E24" s="51" t="s">
        <v>479</v>
      </c>
      <c r="F24" s="51" t="s">
        <v>480</v>
      </c>
      <c r="G24" s="53"/>
      <c r="H24" s="51" t="s">
        <v>481</v>
      </c>
    </row>
    <row r="25" s="43" customFormat="1" ht="60" customHeight="1" spans="1:8">
      <c r="A25" s="55"/>
      <c r="B25" s="55"/>
      <c r="C25" s="51" t="s">
        <v>470</v>
      </c>
      <c r="D25" s="51" t="s">
        <v>470</v>
      </c>
      <c r="E25" s="51" t="s">
        <v>503</v>
      </c>
      <c r="F25" s="51" t="s">
        <v>567</v>
      </c>
      <c r="G25" s="53"/>
      <c r="H25" s="51" t="s">
        <v>474</v>
      </c>
    </row>
    <row r="26" s="43" customFormat="1" ht="61" customHeight="1" spans="1:8">
      <c r="A26" s="55"/>
      <c r="B26" s="55"/>
      <c r="C26" s="51" t="s">
        <v>470</v>
      </c>
      <c r="D26" s="51" t="s">
        <v>470</v>
      </c>
      <c r="E26" s="51" t="s">
        <v>703</v>
      </c>
      <c r="F26" s="51" t="s">
        <v>704</v>
      </c>
      <c r="G26" s="53"/>
      <c r="H26" s="51" t="s">
        <v>474</v>
      </c>
    </row>
    <row r="27" s="43" customFormat="1" ht="66" customHeight="1" spans="1:8">
      <c r="A27" s="55"/>
      <c r="B27" s="55"/>
      <c r="C27" s="51" t="s">
        <v>470</v>
      </c>
      <c r="D27" s="51" t="s">
        <v>470</v>
      </c>
      <c r="E27" s="51" t="s">
        <v>484</v>
      </c>
      <c r="F27" s="51" t="s">
        <v>485</v>
      </c>
      <c r="G27" s="53"/>
      <c r="H27" s="51" t="s">
        <v>474</v>
      </c>
    </row>
    <row r="28" s="43" customFormat="1" ht="53" customHeight="1" spans="1:8">
      <c r="A28" s="55"/>
      <c r="B28" s="55"/>
      <c r="C28" s="51" t="s">
        <v>470</v>
      </c>
      <c r="D28" s="51" t="s">
        <v>470</v>
      </c>
      <c r="E28" s="51" t="s">
        <v>541</v>
      </c>
      <c r="F28" s="51" t="s">
        <v>542</v>
      </c>
      <c r="G28" s="54"/>
      <c r="H28" s="51" t="s">
        <v>474</v>
      </c>
    </row>
    <row r="29" s="43" customFormat="1" ht="77" customHeight="1" spans="1:8">
      <c r="A29" s="55" t="s">
        <v>705</v>
      </c>
      <c r="B29" s="55" t="s">
        <v>706</v>
      </c>
      <c r="C29" s="51" t="s">
        <v>470</v>
      </c>
      <c r="D29" s="51" t="s">
        <v>470</v>
      </c>
      <c r="E29" s="51" t="s">
        <v>475</v>
      </c>
      <c r="F29" s="51" t="s">
        <v>476</v>
      </c>
      <c r="G29" s="52" t="s">
        <v>707</v>
      </c>
      <c r="H29" s="51" t="s">
        <v>514</v>
      </c>
    </row>
    <row r="30" s="43" customFormat="1" ht="77" customHeight="1" spans="1:8">
      <c r="A30" s="55"/>
      <c r="B30" s="55"/>
      <c r="C30" s="51" t="s">
        <v>470</v>
      </c>
      <c r="D30" s="51" t="s">
        <v>470</v>
      </c>
      <c r="E30" s="51" t="s">
        <v>503</v>
      </c>
      <c r="F30" s="51" t="s">
        <v>567</v>
      </c>
      <c r="G30" s="53"/>
      <c r="H30" s="51" t="s">
        <v>514</v>
      </c>
    </row>
    <row r="31" s="43" customFormat="1" ht="77" customHeight="1" spans="1:8">
      <c r="A31" s="55"/>
      <c r="B31" s="55"/>
      <c r="C31" s="51" t="s">
        <v>478</v>
      </c>
      <c r="D31" s="51" t="s">
        <v>478</v>
      </c>
      <c r="E31" s="51" t="s">
        <v>479</v>
      </c>
      <c r="F31" s="51" t="s">
        <v>480</v>
      </c>
      <c r="G31" s="53"/>
      <c r="H31" s="51" t="s">
        <v>481</v>
      </c>
    </row>
    <row r="32" s="43" customFormat="1" ht="77" customHeight="1" spans="1:8">
      <c r="A32" s="55"/>
      <c r="B32" s="55"/>
      <c r="C32" s="51" t="s">
        <v>486</v>
      </c>
      <c r="D32" s="51" t="s">
        <v>486</v>
      </c>
      <c r="E32" s="51" t="s">
        <v>487</v>
      </c>
      <c r="F32" s="51" t="s">
        <v>697</v>
      </c>
      <c r="G32" s="53"/>
      <c r="H32" s="51" t="s">
        <v>514</v>
      </c>
    </row>
    <row r="33" s="43" customFormat="1" ht="77" customHeight="1" spans="1:8">
      <c r="A33" s="55"/>
      <c r="B33" s="55"/>
      <c r="C33" s="51" t="s">
        <v>470</v>
      </c>
      <c r="D33" s="51" t="s">
        <v>470</v>
      </c>
      <c r="E33" s="51" t="s">
        <v>484</v>
      </c>
      <c r="F33" s="51" t="s">
        <v>485</v>
      </c>
      <c r="G33" s="53"/>
      <c r="H33" s="51" t="s">
        <v>514</v>
      </c>
    </row>
    <row r="34" s="43" customFormat="1" ht="77" customHeight="1" spans="1:8">
      <c r="A34" s="55"/>
      <c r="B34" s="55"/>
      <c r="C34" s="51" t="s">
        <v>470</v>
      </c>
      <c r="D34" s="51" t="s">
        <v>470</v>
      </c>
      <c r="E34" s="51" t="s">
        <v>568</v>
      </c>
      <c r="F34" s="51" t="s">
        <v>472</v>
      </c>
      <c r="G34" s="54"/>
      <c r="H34" s="51" t="s">
        <v>514</v>
      </c>
    </row>
    <row r="35" s="43" customFormat="1" ht="77" customHeight="1" spans="1:8">
      <c r="A35" s="55" t="s">
        <v>708</v>
      </c>
      <c r="B35" s="55" t="s">
        <v>709</v>
      </c>
      <c r="C35" s="51" t="s">
        <v>478</v>
      </c>
      <c r="D35" s="51" t="s">
        <v>478</v>
      </c>
      <c r="E35" s="51" t="s">
        <v>479</v>
      </c>
      <c r="F35" s="51" t="s">
        <v>480</v>
      </c>
      <c r="G35" s="52" t="s">
        <v>710</v>
      </c>
      <c r="H35" s="51" t="s">
        <v>481</v>
      </c>
    </row>
    <row r="36" s="43" customFormat="1" ht="77" customHeight="1" spans="1:8">
      <c r="A36" s="55"/>
      <c r="B36" s="55"/>
      <c r="C36" s="51" t="s">
        <v>470</v>
      </c>
      <c r="D36" s="51" t="s">
        <v>470</v>
      </c>
      <c r="E36" s="51" t="s">
        <v>475</v>
      </c>
      <c r="F36" s="51" t="s">
        <v>476</v>
      </c>
      <c r="G36" s="53"/>
      <c r="H36" s="51" t="s">
        <v>514</v>
      </c>
    </row>
    <row r="37" s="43" customFormat="1" ht="77" customHeight="1" spans="1:8">
      <c r="A37" s="55"/>
      <c r="B37" s="55"/>
      <c r="C37" s="51" t="s">
        <v>470</v>
      </c>
      <c r="D37" s="51" t="s">
        <v>470</v>
      </c>
      <c r="E37" s="51" t="s">
        <v>484</v>
      </c>
      <c r="F37" s="51" t="s">
        <v>485</v>
      </c>
      <c r="G37" s="53"/>
      <c r="H37" s="51" t="s">
        <v>514</v>
      </c>
    </row>
    <row r="38" s="43" customFormat="1" ht="77" customHeight="1" spans="1:8">
      <c r="A38" s="55"/>
      <c r="B38" s="55"/>
      <c r="C38" s="51" t="s">
        <v>486</v>
      </c>
      <c r="D38" s="51" t="s">
        <v>486</v>
      </c>
      <c r="E38" s="51" t="s">
        <v>487</v>
      </c>
      <c r="F38" s="51" t="s">
        <v>697</v>
      </c>
      <c r="G38" s="53"/>
      <c r="H38" s="51" t="s">
        <v>514</v>
      </c>
    </row>
    <row r="39" s="43" customFormat="1" ht="77" customHeight="1" spans="1:8">
      <c r="A39" s="55"/>
      <c r="B39" s="55"/>
      <c r="C39" s="51" t="s">
        <v>470</v>
      </c>
      <c r="D39" s="51" t="s">
        <v>470</v>
      </c>
      <c r="E39" s="51" t="s">
        <v>568</v>
      </c>
      <c r="F39" s="51" t="s">
        <v>472</v>
      </c>
      <c r="G39" s="53"/>
      <c r="H39" s="51" t="s">
        <v>514</v>
      </c>
    </row>
    <row r="40" s="43" customFormat="1" ht="77" customHeight="1" spans="1:8">
      <c r="A40" s="55"/>
      <c r="B40" s="55"/>
      <c r="C40" s="51" t="s">
        <v>470</v>
      </c>
      <c r="D40" s="51" t="s">
        <v>470</v>
      </c>
      <c r="E40" s="51" t="s">
        <v>503</v>
      </c>
      <c r="F40" s="51" t="s">
        <v>567</v>
      </c>
      <c r="G40" s="54"/>
      <c r="H40" s="51" t="s">
        <v>514</v>
      </c>
    </row>
    <row r="41" s="43" customFormat="1" ht="68" customHeight="1" spans="1:8">
      <c r="A41" s="55" t="s">
        <v>711</v>
      </c>
      <c r="B41" s="55" t="s">
        <v>712</v>
      </c>
      <c r="C41" s="51" t="s">
        <v>470</v>
      </c>
      <c r="D41" s="51" t="s">
        <v>470</v>
      </c>
      <c r="E41" s="51" t="s">
        <v>471</v>
      </c>
      <c r="F41" s="51" t="s">
        <v>713</v>
      </c>
      <c r="G41" s="52" t="s">
        <v>714</v>
      </c>
      <c r="H41" s="51" t="s">
        <v>514</v>
      </c>
    </row>
    <row r="42" s="43" customFormat="1" ht="69" customHeight="1" spans="1:8">
      <c r="A42" s="55"/>
      <c r="B42" s="55"/>
      <c r="C42" s="51" t="s">
        <v>470</v>
      </c>
      <c r="D42" s="51" t="s">
        <v>470</v>
      </c>
      <c r="E42" s="51" t="s">
        <v>475</v>
      </c>
      <c r="F42" s="51" t="s">
        <v>715</v>
      </c>
      <c r="G42" s="53"/>
      <c r="H42" s="51" t="s">
        <v>514</v>
      </c>
    </row>
    <row r="43" s="43" customFormat="1" ht="106" customHeight="1" spans="1:8">
      <c r="A43" s="55"/>
      <c r="B43" s="55"/>
      <c r="C43" s="51" t="s">
        <v>478</v>
      </c>
      <c r="D43" s="51" t="s">
        <v>478</v>
      </c>
      <c r="E43" s="51" t="s">
        <v>479</v>
      </c>
      <c r="F43" s="51" t="s">
        <v>716</v>
      </c>
      <c r="G43" s="53"/>
      <c r="H43" s="51" t="s">
        <v>481</v>
      </c>
    </row>
    <row r="44" s="43" customFormat="1" ht="106" customHeight="1" spans="1:8">
      <c r="A44" s="55"/>
      <c r="B44" s="55"/>
      <c r="C44" s="51" t="s">
        <v>486</v>
      </c>
      <c r="D44" s="51" t="s">
        <v>486</v>
      </c>
      <c r="E44" s="51" t="s">
        <v>490</v>
      </c>
      <c r="F44" s="51" t="s">
        <v>502</v>
      </c>
      <c r="G44" s="53"/>
      <c r="H44" s="51" t="s">
        <v>514</v>
      </c>
    </row>
    <row r="45" s="43" customFormat="1" ht="106" customHeight="1" spans="1:8">
      <c r="A45" s="55"/>
      <c r="B45" s="55"/>
      <c r="C45" s="51" t="s">
        <v>470</v>
      </c>
      <c r="D45" s="51" t="s">
        <v>470</v>
      </c>
      <c r="E45" s="51" t="s">
        <v>503</v>
      </c>
      <c r="F45" s="51" t="s">
        <v>717</v>
      </c>
      <c r="G45" s="54"/>
      <c r="H45" s="51" t="s">
        <v>514</v>
      </c>
    </row>
    <row r="46" s="43" customFormat="1" ht="106" customHeight="1" spans="1:8">
      <c r="A46" s="55" t="s">
        <v>718</v>
      </c>
      <c r="B46" s="55" t="s">
        <v>719</v>
      </c>
      <c r="C46" s="51" t="s">
        <v>486</v>
      </c>
      <c r="D46" s="51" t="s">
        <v>486</v>
      </c>
      <c r="E46" s="51" t="s">
        <v>490</v>
      </c>
      <c r="F46" s="51" t="s">
        <v>693</v>
      </c>
      <c r="G46" s="52" t="s">
        <v>720</v>
      </c>
      <c r="H46" s="51" t="s">
        <v>474</v>
      </c>
    </row>
    <row r="47" s="43" customFormat="1" ht="106" customHeight="1" spans="1:8">
      <c r="A47" s="55"/>
      <c r="B47" s="55"/>
      <c r="C47" s="51" t="s">
        <v>470</v>
      </c>
      <c r="D47" s="51" t="s">
        <v>470</v>
      </c>
      <c r="E47" s="51" t="s">
        <v>484</v>
      </c>
      <c r="F47" s="51" t="s">
        <v>485</v>
      </c>
      <c r="G47" s="53"/>
      <c r="H47" s="51" t="s">
        <v>474</v>
      </c>
    </row>
    <row r="48" s="43" customFormat="1" ht="106" customHeight="1" spans="1:8">
      <c r="A48" s="55"/>
      <c r="B48" s="55"/>
      <c r="C48" s="51" t="s">
        <v>470</v>
      </c>
      <c r="D48" s="51" t="s">
        <v>470</v>
      </c>
      <c r="E48" s="51" t="s">
        <v>503</v>
      </c>
      <c r="F48" s="51" t="s">
        <v>567</v>
      </c>
      <c r="G48" s="53"/>
      <c r="H48" s="51" t="s">
        <v>474</v>
      </c>
    </row>
    <row r="49" s="43" customFormat="1" ht="106" customHeight="1" spans="1:8">
      <c r="A49" s="55"/>
      <c r="B49" s="55"/>
      <c r="C49" s="51" t="s">
        <v>486</v>
      </c>
      <c r="D49" s="51" t="s">
        <v>486</v>
      </c>
      <c r="E49" s="51" t="s">
        <v>628</v>
      </c>
      <c r="F49" s="51" t="s">
        <v>693</v>
      </c>
      <c r="G49" s="53"/>
      <c r="H49" s="51" t="s">
        <v>474</v>
      </c>
    </row>
    <row r="50" s="43" customFormat="1" ht="106" customHeight="1" spans="1:8">
      <c r="A50" s="55"/>
      <c r="B50" s="55"/>
      <c r="C50" s="51" t="s">
        <v>470</v>
      </c>
      <c r="D50" s="51" t="s">
        <v>470</v>
      </c>
      <c r="E50" s="51" t="s">
        <v>721</v>
      </c>
      <c r="F50" s="51" t="s">
        <v>472</v>
      </c>
      <c r="G50" s="53"/>
      <c r="H50" s="51" t="s">
        <v>474</v>
      </c>
    </row>
    <row r="51" s="43" customFormat="1" ht="106" customHeight="1" spans="1:8">
      <c r="A51" s="55"/>
      <c r="B51" s="55"/>
      <c r="C51" s="51" t="s">
        <v>486</v>
      </c>
      <c r="D51" s="51" t="s">
        <v>486</v>
      </c>
      <c r="E51" s="51" t="s">
        <v>487</v>
      </c>
      <c r="F51" s="51" t="s">
        <v>693</v>
      </c>
      <c r="G51" s="53"/>
      <c r="H51" s="51" t="s">
        <v>474</v>
      </c>
    </row>
    <row r="52" s="43" customFormat="1" ht="106" customHeight="1" spans="1:8">
      <c r="A52" s="55"/>
      <c r="B52" s="55"/>
      <c r="C52" s="51" t="s">
        <v>470</v>
      </c>
      <c r="D52" s="51" t="s">
        <v>470</v>
      </c>
      <c r="E52" s="51" t="s">
        <v>475</v>
      </c>
      <c r="F52" s="51" t="s">
        <v>476</v>
      </c>
      <c r="G52" s="53"/>
      <c r="H52" s="51" t="s">
        <v>474</v>
      </c>
    </row>
    <row r="53" s="43" customFormat="1" ht="106" customHeight="1" spans="1:8">
      <c r="A53" s="55"/>
      <c r="B53" s="55"/>
      <c r="C53" s="51" t="s">
        <v>478</v>
      </c>
      <c r="D53" s="51" t="s">
        <v>478</v>
      </c>
      <c r="E53" s="51" t="s">
        <v>479</v>
      </c>
      <c r="F53" s="51" t="s">
        <v>480</v>
      </c>
      <c r="G53" s="53"/>
      <c r="H53" s="51" t="s">
        <v>481</v>
      </c>
    </row>
    <row r="54" s="43" customFormat="1" ht="106" customHeight="1" spans="1:8">
      <c r="A54" s="55"/>
      <c r="B54" s="55"/>
      <c r="C54" s="51" t="s">
        <v>486</v>
      </c>
      <c r="D54" s="51" t="s">
        <v>486</v>
      </c>
      <c r="E54" s="51" t="s">
        <v>487</v>
      </c>
      <c r="F54" s="51" t="s">
        <v>693</v>
      </c>
      <c r="G54" s="54"/>
      <c r="H54" s="51" t="s">
        <v>474</v>
      </c>
    </row>
  </sheetData>
  <mergeCells count="23">
    <mergeCell ref="A2:H2"/>
    <mergeCell ref="A6:B6"/>
    <mergeCell ref="A7:A15"/>
    <mergeCell ref="A16:A21"/>
    <mergeCell ref="A22:A28"/>
    <mergeCell ref="A29:A34"/>
    <mergeCell ref="A35:A40"/>
    <mergeCell ref="A41:A45"/>
    <mergeCell ref="A46:A54"/>
    <mergeCell ref="B7:B15"/>
    <mergeCell ref="B16:B21"/>
    <mergeCell ref="B22:B28"/>
    <mergeCell ref="B29:B34"/>
    <mergeCell ref="B35:B40"/>
    <mergeCell ref="B41:B45"/>
    <mergeCell ref="B46:B54"/>
    <mergeCell ref="G7:G15"/>
    <mergeCell ref="G16:G21"/>
    <mergeCell ref="G22:G28"/>
    <mergeCell ref="G29:G34"/>
    <mergeCell ref="G35:G40"/>
    <mergeCell ref="G41:G45"/>
    <mergeCell ref="G46:G54"/>
  </mergeCells>
  <printOptions horizontalCentered="1"/>
  <pageMargins left="0.313888888888889" right="0.275" top="0.802777777777778" bottom="0.605555555555556" header="0.511805555555556" footer="0.511805555555556"/>
  <pageSetup paperSize="9" scale="75"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50"/>
  <sheetViews>
    <sheetView workbookViewId="0">
      <selection activeCell="F9" sqref="F9"/>
    </sheetView>
  </sheetViews>
  <sheetFormatPr defaultColWidth="8" defaultRowHeight="14.25" customHeight="1"/>
  <cols>
    <col min="1" max="1" width="24.125" style="1" customWidth="1"/>
    <col min="2" max="2" width="51.625" style="1" customWidth="1"/>
    <col min="3" max="3" width="14.875" style="1" customWidth="1"/>
    <col min="4" max="4" width="5.88333333333333" style="1" customWidth="1"/>
    <col min="5" max="5" width="6.25" style="1" customWidth="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36"/>
    </row>
    <row r="2" s="1" customFormat="1" ht="17" customHeight="1" spans="1:22">
      <c r="A2" s="3" t="s">
        <v>722</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37" t="s">
        <v>41</v>
      </c>
    </row>
    <row r="4" s="1" customFormat="1" ht="15.75" customHeight="1" spans="1:22">
      <c r="A4" s="6" t="s">
        <v>723</v>
      </c>
      <c r="B4" s="7" t="s">
        <v>724</v>
      </c>
      <c r="C4" s="7" t="s">
        <v>725</v>
      </c>
      <c r="D4" s="7" t="s">
        <v>726</v>
      </c>
      <c r="E4" s="7" t="s">
        <v>727</v>
      </c>
      <c r="F4" s="7" t="s">
        <v>728</v>
      </c>
      <c r="G4" s="6" t="s">
        <v>729</v>
      </c>
      <c r="H4" s="8" t="s">
        <v>181</v>
      </c>
      <c r="I4" s="8"/>
      <c r="J4" s="8"/>
      <c r="K4" s="8"/>
      <c r="L4" s="8"/>
      <c r="M4" s="8"/>
      <c r="N4" s="8"/>
      <c r="O4" s="8"/>
      <c r="P4" s="8"/>
      <c r="Q4" s="8"/>
      <c r="R4" s="8"/>
      <c r="S4" s="8"/>
      <c r="T4" s="8"/>
      <c r="U4" s="8"/>
      <c r="V4" s="8"/>
    </row>
    <row r="5" s="1" customFormat="1" ht="17.25" customHeight="1" spans="1:22">
      <c r="A5" s="6"/>
      <c r="B5" s="9"/>
      <c r="C5" s="9"/>
      <c r="D5" s="9"/>
      <c r="E5" s="9"/>
      <c r="F5" s="9"/>
      <c r="G5" s="6"/>
      <c r="H5" s="10" t="s">
        <v>99</v>
      </c>
      <c r="I5" s="31" t="s">
        <v>185</v>
      </c>
      <c r="J5" s="32"/>
      <c r="K5" s="32"/>
      <c r="L5" s="32"/>
      <c r="M5" s="32"/>
      <c r="N5" s="32"/>
      <c r="O5" s="32"/>
      <c r="P5" s="33"/>
      <c r="Q5" s="34" t="s">
        <v>730</v>
      </c>
      <c r="R5" s="6" t="s">
        <v>731</v>
      </c>
      <c r="S5" s="38" t="s">
        <v>184</v>
      </c>
      <c r="T5" s="38"/>
      <c r="U5" s="38"/>
      <c r="V5" s="38"/>
    </row>
    <row r="6" s="1" customFormat="1" ht="54" spans="1:22">
      <c r="A6" s="6"/>
      <c r="B6" s="11"/>
      <c r="C6" s="11"/>
      <c r="D6" s="11"/>
      <c r="E6" s="11"/>
      <c r="F6" s="11"/>
      <c r="G6" s="6"/>
      <c r="H6" s="12"/>
      <c r="I6" s="34" t="s">
        <v>103</v>
      </c>
      <c r="J6" s="34" t="s">
        <v>188</v>
      </c>
      <c r="K6" s="34" t="s">
        <v>189</v>
      </c>
      <c r="L6" s="34" t="s">
        <v>190</v>
      </c>
      <c r="M6" s="34" t="s">
        <v>191</v>
      </c>
      <c r="N6" s="6" t="s">
        <v>192</v>
      </c>
      <c r="O6" s="6" t="s">
        <v>193</v>
      </c>
      <c r="P6" s="6" t="s">
        <v>194</v>
      </c>
      <c r="Q6" s="39"/>
      <c r="R6" s="6"/>
      <c r="S6" s="40" t="s">
        <v>103</v>
      </c>
      <c r="T6" s="40" t="s">
        <v>195</v>
      </c>
      <c r="U6" s="40" t="s">
        <v>196</v>
      </c>
      <c r="V6" s="40" t="s">
        <v>197</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9" customHeight="1" spans="1:22">
      <c r="A8" s="13" t="s">
        <v>467</v>
      </c>
      <c r="B8" s="13" t="s">
        <v>467</v>
      </c>
      <c r="C8" s="14"/>
      <c r="D8" s="15"/>
      <c r="E8" s="16">
        <f t="shared" ref="E8:J8" si="0">E9+E20+E25+E30+E36+E40+E46</f>
        <v>49</v>
      </c>
      <c r="F8" s="17"/>
      <c r="G8" s="15"/>
      <c r="H8" s="18">
        <f t="shared" si="0"/>
        <v>1699.3846</v>
      </c>
      <c r="I8" s="18">
        <f t="shared" si="0"/>
        <v>1699.3851</v>
      </c>
      <c r="J8" s="18">
        <f t="shared" si="0"/>
        <v>1332.5451</v>
      </c>
      <c r="K8" s="18">
        <f t="shared" ref="K8:P8" si="1">K9+K20+K25+K30+K36+K40+K46</f>
        <v>0</v>
      </c>
      <c r="L8" s="18">
        <f t="shared" si="1"/>
        <v>0</v>
      </c>
      <c r="M8" s="18">
        <f t="shared" si="1"/>
        <v>0</v>
      </c>
      <c r="N8" s="18">
        <f t="shared" si="1"/>
        <v>0.2</v>
      </c>
      <c r="O8" s="18">
        <f t="shared" si="1"/>
        <v>0</v>
      </c>
      <c r="P8" s="18">
        <f t="shared" si="1"/>
        <v>366.64</v>
      </c>
      <c r="Q8" s="41"/>
      <c r="R8" s="41"/>
      <c r="S8" s="35"/>
      <c r="T8" s="35"/>
      <c r="U8" s="35"/>
      <c r="V8" s="35"/>
    </row>
    <row r="9" s="1" customFormat="1" ht="19" customHeight="1" spans="1:22">
      <c r="A9" s="13" t="s">
        <v>143</v>
      </c>
      <c r="B9" s="13" t="s">
        <v>143</v>
      </c>
      <c r="C9" s="19"/>
      <c r="D9" s="20"/>
      <c r="E9" s="16">
        <f>SUM(E10:E19)</f>
        <v>11</v>
      </c>
      <c r="F9" s="20"/>
      <c r="G9" s="20"/>
      <c r="H9" s="18">
        <f>SUM(H10:H19)</f>
        <v>659.84</v>
      </c>
      <c r="I9" s="18">
        <f>SUM(I10:I19)</f>
        <v>659.84</v>
      </c>
      <c r="J9" s="18">
        <f>SUM(J10:J19)</f>
        <v>293</v>
      </c>
      <c r="K9" s="18">
        <f t="shared" ref="K9:P9" si="2">SUM(K10:K19)</f>
        <v>0</v>
      </c>
      <c r="L9" s="18">
        <f t="shared" si="2"/>
        <v>0</v>
      </c>
      <c r="M9" s="18">
        <f t="shared" si="2"/>
        <v>0</v>
      </c>
      <c r="N9" s="18">
        <f t="shared" si="2"/>
        <v>0.2</v>
      </c>
      <c r="O9" s="18">
        <f t="shared" si="2"/>
        <v>0</v>
      </c>
      <c r="P9" s="18">
        <f t="shared" si="2"/>
        <v>366.64</v>
      </c>
      <c r="Q9" s="35"/>
      <c r="R9" s="35"/>
      <c r="S9" s="35"/>
      <c r="T9" s="35"/>
      <c r="U9" s="35"/>
      <c r="V9" s="35"/>
    </row>
    <row r="10" s="1" customFormat="1" ht="19" customHeight="1" spans="1:22">
      <c r="A10" s="13" t="s">
        <v>732</v>
      </c>
      <c r="B10" s="13" t="s">
        <v>733</v>
      </c>
      <c r="C10" s="21" t="s">
        <v>401</v>
      </c>
      <c r="D10" s="22" t="s">
        <v>734</v>
      </c>
      <c r="E10" s="16">
        <v>6</v>
      </c>
      <c r="F10" s="20"/>
      <c r="G10" s="20" t="s">
        <v>93</v>
      </c>
      <c r="H10" s="18">
        <v>3</v>
      </c>
      <c r="I10" s="18">
        <f>SUM(J10:P10)</f>
        <v>3</v>
      </c>
      <c r="J10" s="18">
        <v>3</v>
      </c>
      <c r="K10" s="35"/>
      <c r="L10" s="35"/>
      <c r="M10" s="35"/>
      <c r="N10" s="35"/>
      <c r="O10" s="35"/>
      <c r="P10" s="35"/>
      <c r="Q10" s="35"/>
      <c r="R10" s="35"/>
      <c r="S10" s="35"/>
      <c r="T10" s="35"/>
      <c r="U10" s="35"/>
      <c r="V10" s="35"/>
    </row>
    <row r="11" s="1" customFormat="1" ht="19" customHeight="1" spans="1:22">
      <c r="A11" s="13" t="s">
        <v>732</v>
      </c>
      <c r="B11" s="13" t="s">
        <v>735</v>
      </c>
      <c r="C11" s="19" t="s">
        <v>735</v>
      </c>
      <c r="D11" s="22" t="s">
        <v>736</v>
      </c>
      <c r="E11" s="16">
        <v>1</v>
      </c>
      <c r="F11" s="23"/>
      <c r="G11" s="20" t="s">
        <v>93</v>
      </c>
      <c r="H11" s="18">
        <v>2</v>
      </c>
      <c r="I11" s="18">
        <f t="shared" ref="I11:I50" si="3">SUM(J11:P11)</f>
        <v>2</v>
      </c>
      <c r="J11" s="18">
        <v>2</v>
      </c>
      <c r="K11" s="35"/>
      <c r="L11" s="35"/>
      <c r="M11" s="35"/>
      <c r="N11" s="35"/>
      <c r="O11" s="35"/>
      <c r="P11" s="35"/>
      <c r="Q11" s="35"/>
      <c r="R11" s="35"/>
      <c r="S11" s="35"/>
      <c r="T11" s="35"/>
      <c r="U11" s="35"/>
      <c r="V11" s="35"/>
    </row>
    <row r="12" s="1" customFormat="1" ht="19" customHeight="1" spans="1:22">
      <c r="A12" s="13" t="s">
        <v>737</v>
      </c>
      <c r="B12" s="13" t="s">
        <v>738</v>
      </c>
      <c r="C12" s="21" t="s">
        <v>739</v>
      </c>
      <c r="D12" s="24" t="s">
        <v>107</v>
      </c>
      <c r="E12" s="16">
        <v>1</v>
      </c>
      <c r="F12" s="23"/>
      <c r="G12" s="20" t="s">
        <v>94</v>
      </c>
      <c r="H12" s="18">
        <v>104</v>
      </c>
      <c r="I12" s="18">
        <f t="shared" si="3"/>
        <v>104</v>
      </c>
      <c r="J12" s="35"/>
      <c r="K12" s="35"/>
      <c r="L12" s="35"/>
      <c r="M12" s="35"/>
      <c r="N12" s="35"/>
      <c r="O12" s="35"/>
      <c r="P12" s="18">
        <v>104</v>
      </c>
      <c r="Q12" s="35"/>
      <c r="R12" s="35"/>
      <c r="S12" s="35"/>
      <c r="T12" s="35"/>
      <c r="U12" s="35"/>
      <c r="V12" s="35"/>
    </row>
    <row r="13" s="1" customFormat="1" ht="19" customHeight="1" spans="1:22">
      <c r="A13" s="13" t="s">
        <v>737</v>
      </c>
      <c r="B13" s="13" t="s">
        <v>740</v>
      </c>
      <c r="C13" s="21" t="s">
        <v>739</v>
      </c>
      <c r="D13" s="24" t="s">
        <v>107</v>
      </c>
      <c r="E13" s="16" t="s">
        <v>115</v>
      </c>
      <c r="F13" s="23"/>
      <c r="G13" s="20" t="s">
        <v>94</v>
      </c>
      <c r="H13" s="18">
        <v>180</v>
      </c>
      <c r="I13" s="18">
        <f t="shared" si="3"/>
        <v>180</v>
      </c>
      <c r="J13" s="18">
        <v>180</v>
      </c>
      <c r="K13" s="35"/>
      <c r="L13" s="35"/>
      <c r="M13" s="35"/>
      <c r="N13" s="35"/>
      <c r="O13" s="35"/>
      <c r="P13" s="35"/>
      <c r="Q13" s="35"/>
      <c r="R13" s="35"/>
      <c r="S13" s="35"/>
      <c r="T13" s="35"/>
      <c r="U13" s="35"/>
      <c r="V13" s="35"/>
    </row>
    <row r="14" s="1" customFormat="1" ht="19" customHeight="1" spans="1:22">
      <c r="A14" s="13" t="s">
        <v>737</v>
      </c>
      <c r="B14" s="13" t="s">
        <v>741</v>
      </c>
      <c r="C14" s="21" t="s">
        <v>739</v>
      </c>
      <c r="D14" s="24" t="s">
        <v>107</v>
      </c>
      <c r="E14" s="16" t="s">
        <v>115</v>
      </c>
      <c r="F14" s="23"/>
      <c r="G14" s="20" t="s">
        <v>94</v>
      </c>
      <c r="H14" s="18">
        <v>56</v>
      </c>
      <c r="I14" s="18">
        <f t="shared" si="3"/>
        <v>56</v>
      </c>
      <c r="J14" s="35"/>
      <c r="K14" s="35"/>
      <c r="L14" s="35"/>
      <c r="M14" s="35"/>
      <c r="N14" s="35"/>
      <c r="O14" s="35"/>
      <c r="P14" s="18">
        <v>56</v>
      </c>
      <c r="Q14" s="35"/>
      <c r="R14" s="35"/>
      <c r="S14" s="35"/>
      <c r="T14" s="35"/>
      <c r="U14" s="35"/>
      <c r="V14" s="35"/>
    </row>
    <row r="15" s="1" customFormat="1" ht="19" customHeight="1" spans="1:22">
      <c r="A15" s="13" t="s">
        <v>737</v>
      </c>
      <c r="B15" s="13" t="s">
        <v>742</v>
      </c>
      <c r="C15" s="21" t="s">
        <v>739</v>
      </c>
      <c r="D15" s="24" t="s">
        <v>107</v>
      </c>
      <c r="E15" s="16">
        <v>1</v>
      </c>
      <c r="F15" s="23"/>
      <c r="G15" s="20" t="s">
        <v>94</v>
      </c>
      <c r="H15" s="18">
        <v>0.2</v>
      </c>
      <c r="I15" s="18">
        <f t="shared" si="3"/>
        <v>0.2</v>
      </c>
      <c r="J15" s="35"/>
      <c r="K15" s="35"/>
      <c r="L15" s="35"/>
      <c r="M15" s="35"/>
      <c r="N15" s="18">
        <v>0.2</v>
      </c>
      <c r="O15" s="35"/>
      <c r="P15" s="35"/>
      <c r="Q15" s="35"/>
      <c r="R15" s="35"/>
      <c r="S15" s="35"/>
      <c r="T15" s="35"/>
      <c r="U15" s="35"/>
      <c r="V15" s="35"/>
    </row>
    <row r="16" s="1" customFormat="1" ht="19" customHeight="1" spans="1:22">
      <c r="A16" s="13" t="s">
        <v>737</v>
      </c>
      <c r="B16" s="13" t="s">
        <v>743</v>
      </c>
      <c r="C16" s="21" t="s">
        <v>739</v>
      </c>
      <c r="D16" s="24" t="s">
        <v>107</v>
      </c>
      <c r="E16" s="16" t="s">
        <v>115</v>
      </c>
      <c r="F16" s="23"/>
      <c r="G16" s="20" t="s">
        <v>94</v>
      </c>
      <c r="H16" s="18">
        <v>67</v>
      </c>
      <c r="I16" s="18">
        <f t="shared" si="3"/>
        <v>67</v>
      </c>
      <c r="J16" s="35"/>
      <c r="K16" s="35"/>
      <c r="L16" s="35"/>
      <c r="M16" s="35"/>
      <c r="N16" s="35"/>
      <c r="O16" s="35"/>
      <c r="P16" s="18">
        <v>67</v>
      </c>
      <c r="Q16" s="35"/>
      <c r="R16" s="35"/>
      <c r="S16" s="35"/>
      <c r="T16" s="35"/>
      <c r="U16" s="35"/>
      <c r="V16" s="35"/>
    </row>
    <row r="17" s="1" customFormat="1" ht="19" customHeight="1" spans="1:22">
      <c r="A17" s="13" t="s">
        <v>737</v>
      </c>
      <c r="B17" s="13" t="s">
        <v>744</v>
      </c>
      <c r="C17" s="21" t="s">
        <v>739</v>
      </c>
      <c r="D17" s="24" t="s">
        <v>107</v>
      </c>
      <c r="E17" s="16">
        <v>1</v>
      </c>
      <c r="F17" s="23"/>
      <c r="G17" s="20" t="s">
        <v>94</v>
      </c>
      <c r="H17" s="18">
        <v>70</v>
      </c>
      <c r="I17" s="18">
        <f t="shared" si="3"/>
        <v>70</v>
      </c>
      <c r="J17" s="18">
        <v>70</v>
      </c>
      <c r="K17" s="35"/>
      <c r="L17" s="35"/>
      <c r="M17" s="35"/>
      <c r="N17" s="35"/>
      <c r="O17" s="35"/>
      <c r="P17" s="35"/>
      <c r="Q17" s="35"/>
      <c r="R17" s="35"/>
      <c r="S17" s="35"/>
      <c r="T17" s="35"/>
      <c r="U17" s="35"/>
      <c r="V17" s="35"/>
    </row>
    <row r="18" s="1" customFormat="1" ht="19" customHeight="1" spans="1:22">
      <c r="A18" s="13" t="s">
        <v>737</v>
      </c>
      <c r="B18" s="13" t="s">
        <v>738</v>
      </c>
      <c r="C18" s="21" t="s">
        <v>739</v>
      </c>
      <c r="D18" s="24" t="s">
        <v>107</v>
      </c>
      <c r="E18" s="16">
        <v>1</v>
      </c>
      <c r="F18" s="23"/>
      <c r="G18" s="20" t="s">
        <v>94</v>
      </c>
      <c r="H18" s="18">
        <v>139.64</v>
      </c>
      <c r="I18" s="18">
        <f t="shared" si="3"/>
        <v>139.64</v>
      </c>
      <c r="J18" s="35"/>
      <c r="K18" s="35"/>
      <c r="L18" s="35"/>
      <c r="M18" s="35"/>
      <c r="N18" s="35"/>
      <c r="O18" s="35"/>
      <c r="P18" s="18">
        <v>139.64</v>
      </c>
      <c r="Q18" s="35"/>
      <c r="R18" s="35"/>
      <c r="S18" s="35"/>
      <c r="T18" s="35"/>
      <c r="U18" s="35"/>
      <c r="V18" s="35"/>
    </row>
    <row r="19" ht="19" customHeight="1" spans="1:22">
      <c r="A19" s="13" t="s">
        <v>737</v>
      </c>
      <c r="B19" s="13" t="s">
        <v>745</v>
      </c>
      <c r="C19" s="21" t="s">
        <v>739</v>
      </c>
      <c r="D19" s="24" t="s">
        <v>107</v>
      </c>
      <c r="E19" s="16" t="s">
        <v>115</v>
      </c>
      <c r="F19" s="23"/>
      <c r="G19" s="20" t="s">
        <v>94</v>
      </c>
      <c r="H19" s="18">
        <v>38</v>
      </c>
      <c r="I19" s="18">
        <f t="shared" si="3"/>
        <v>38</v>
      </c>
      <c r="J19" s="18">
        <v>38</v>
      </c>
      <c r="K19" s="35"/>
      <c r="L19" s="35"/>
      <c r="M19" s="35"/>
      <c r="N19" s="35"/>
      <c r="O19" s="35"/>
      <c r="P19" s="35"/>
      <c r="Q19" s="35"/>
      <c r="R19" s="35"/>
      <c r="S19" s="35"/>
      <c r="T19" s="35"/>
      <c r="U19" s="35"/>
      <c r="V19" s="35"/>
    </row>
    <row r="20" s="1" customFormat="1" ht="19" customHeight="1" spans="1:22">
      <c r="A20" s="13" t="s">
        <v>170</v>
      </c>
      <c r="B20" s="13" t="s">
        <v>170</v>
      </c>
      <c r="C20" s="19"/>
      <c r="D20" s="20"/>
      <c r="E20" s="16">
        <v>4</v>
      </c>
      <c r="F20" s="23"/>
      <c r="G20" s="20"/>
      <c r="H20" s="18">
        <f>SUM(H21:H24)</f>
        <v>38.9056</v>
      </c>
      <c r="I20" s="18">
        <f t="shared" ref="I20:P20" si="4">SUM(I21:I24)</f>
        <v>38.9056</v>
      </c>
      <c r="J20" s="18">
        <f t="shared" si="4"/>
        <v>38.9056</v>
      </c>
      <c r="K20" s="18">
        <f t="shared" si="4"/>
        <v>0</v>
      </c>
      <c r="L20" s="18">
        <f t="shared" si="4"/>
        <v>0</v>
      </c>
      <c r="M20" s="18">
        <f t="shared" si="4"/>
        <v>0</v>
      </c>
      <c r="N20" s="18">
        <f t="shared" si="4"/>
        <v>0</v>
      </c>
      <c r="O20" s="18">
        <f t="shared" si="4"/>
        <v>0</v>
      </c>
      <c r="P20" s="18">
        <f t="shared" si="4"/>
        <v>0</v>
      </c>
      <c r="Q20" s="35"/>
      <c r="R20" s="35"/>
      <c r="S20" s="35"/>
      <c r="T20" s="35"/>
      <c r="U20" s="35"/>
      <c r="V20" s="35"/>
    </row>
    <row r="21" ht="19" customHeight="1" spans="1:22">
      <c r="A21" s="13" t="s">
        <v>732</v>
      </c>
      <c r="B21" s="13" t="s">
        <v>746</v>
      </c>
      <c r="C21" s="21" t="s">
        <v>401</v>
      </c>
      <c r="D21" s="25" t="s">
        <v>734</v>
      </c>
      <c r="E21" s="16" t="s">
        <v>115</v>
      </c>
      <c r="F21" s="23"/>
      <c r="G21" s="20" t="s">
        <v>93</v>
      </c>
      <c r="H21" s="18">
        <v>3</v>
      </c>
      <c r="I21" s="18">
        <f t="shared" si="3"/>
        <v>3</v>
      </c>
      <c r="J21" s="18">
        <v>3</v>
      </c>
      <c r="K21" s="35"/>
      <c r="L21" s="35"/>
      <c r="M21" s="35"/>
      <c r="N21" s="35"/>
      <c r="O21" s="35"/>
      <c r="P21" s="35"/>
      <c r="Q21" s="35"/>
      <c r="R21" s="35"/>
      <c r="S21" s="35"/>
      <c r="T21" s="35"/>
      <c r="U21" s="35"/>
      <c r="V21" s="35"/>
    </row>
    <row r="22" ht="19" customHeight="1" spans="1:22">
      <c r="A22" s="13" t="s">
        <v>737</v>
      </c>
      <c r="B22" s="13" t="s">
        <v>747</v>
      </c>
      <c r="C22" s="21" t="s">
        <v>739</v>
      </c>
      <c r="D22" s="24" t="s">
        <v>107</v>
      </c>
      <c r="E22" s="16">
        <v>1</v>
      </c>
      <c r="F22" s="23"/>
      <c r="G22" s="20" t="s">
        <v>94</v>
      </c>
      <c r="H22" s="18">
        <v>8.52</v>
      </c>
      <c r="I22" s="18">
        <f t="shared" si="3"/>
        <v>8.52</v>
      </c>
      <c r="J22" s="18">
        <v>8.52</v>
      </c>
      <c r="K22" s="35"/>
      <c r="L22" s="35"/>
      <c r="M22" s="35"/>
      <c r="N22" s="35"/>
      <c r="O22" s="35"/>
      <c r="P22" s="35"/>
      <c r="Q22" s="35"/>
      <c r="R22" s="35"/>
      <c r="S22" s="35"/>
      <c r="T22" s="35"/>
      <c r="U22" s="35"/>
      <c r="V22" s="35"/>
    </row>
    <row r="23" ht="19" customHeight="1" spans="1:22">
      <c r="A23" s="13" t="s">
        <v>737</v>
      </c>
      <c r="B23" s="13" t="s">
        <v>748</v>
      </c>
      <c r="C23" s="21" t="s">
        <v>739</v>
      </c>
      <c r="D23" s="24" t="s">
        <v>107</v>
      </c>
      <c r="E23" s="16">
        <v>1</v>
      </c>
      <c r="F23" s="23"/>
      <c r="G23" s="20" t="s">
        <v>94</v>
      </c>
      <c r="H23" s="18">
        <v>14.3856</v>
      </c>
      <c r="I23" s="18">
        <f t="shared" si="3"/>
        <v>14.3856</v>
      </c>
      <c r="J23" s="18">
        <v>14.3856</v>
      </c>
      <c r="K23" s="35"/>
      <c r="L23" s="35"/>
      <c r="M23" s="35"/>
      <c r="N23" s="35"/>
      <c r="O23" s="35"/>
      <c r="P23" s="35"/>
      <c r="Q23" s="35"/>
      <c r="R23" s="35"/>
      <c r="S23" s="35"/>
      <c r="T23" s="35"/>
      <c r="U23" s="35"/>
      <c r="V23" s="35"/>
    </row>
    <row r="24" ht="19" customHeight="1" spans="1:22">
      <c r="A24" s="13" t="s">
        <v>737</v>
      </c>
      <c r="B24" s="13" t="s">
        <v>749</v>
      </c>
      <c r="C24" s="21" t="s">
        <v>739</v>
      </c>
      <c r="D24" s="24" t="s">
        <v>107</v>
      </c>
      <c r="E24" s="16" t="s">
        <v>115</v>
      </c>
      <c r="F24" s="23"/>
      <c r="G24" s="20" t="s">
        <v>94</v>
      </c>
      <c r="H24" s="18">
        <v>13</v>
      </c>
      <c r="I24" s="18">
        <f t="shared" si="3"/>
        <v>13</v>
      </c>
      <c r="J24" s="18">
        <v>13</v>
      </c>
      <c r="K24" s="35"/>
      <c r="L24" s="35"/>
      <c r="M24" s="35"/>
      <c r="N24" s="35"/>
      <c r="O24" s="35"/>
      <c r="P24" s="35"/>
      <c r="Q24" s="35"/>
      <c r="R24" s="35"/>
      <c r="S24" s="35"/>
      <c r="T24" s="35"/>
      <c r="U24" s="35"/>
      <c r="V24" s="35"/>
    </row>
    <row r="25" ht="19" customHeight="1" spans="1:22">
      <c r="A25" s="26" t="s">
        <v>165</v>
      </c>
      <c r="B25" s="13" t="s">
        <v>165</v>
      </c>
      <c r="C25" s="19"/>
      <c r="D25" s="20"/>
      <c r="E25" s="16">
        <f>SUM(E26:E29)</f>
        <v>8</v>
      </c>
      <c r="F25" s="23"/>
      <c r="G25" s="20"/>
      <c r="H25" s="18">
        <f>SUM(H26:H29)</f>
        <v>870</v>
      </c>
      <c r="I25" s="18">
        <f t="shared" ref="I25:P25" si="5">SUM(I26:I29)</f>
        <v>870</v>
      </c>
      <c r="J25" s="18">
        <f t="shared" si="5"/>
        <v>870</v>
      </c>
      <c r="K25" s="18">
        <f t="shared" si="5"/>
        <v>0</v>
      </c>
      <c r="L25" s="18">
        <f t="shared" si="5"/>
        <v>0</v>
      </c>
      <c r="M25" s="18">
        <f t="shared" si="5"/>
        <v>0</v>
      </c>
      <c r="N25" s="18">
        <f t="shared" si="5"/>
        <v>0</v>
      </c>
      <c r="O25" s="18">
        <f t="shared" si="5"/>
        <v>0</v>
      </c>
      <c r="P25" s="18">
        <f t="shared" si="5"/>
        <v>0</v>
      </c>
      <c r="Q25" s="35"/>
      <c r="R25" s="35"/>
      <c r="S25" s="35"/>
      <c r="T25" s="35"/>
      <c r="U25" s="35"/>
      <c r="V25" s="35"/>
    </row>
    <row r="26" ht="19" customHeight="1" spans="1:22">
      <c r="A26" s="13" t="s">
        <v>732</v>
      </c>
      <c r="B26" s="13" t="s">
        <v>750</v>
      </c>
      <c r="C26" s="27" t="s">
        <v>750</v>
      </c>
      <c r="D26" s="25" t="s">
        <v>734</v>
      </c>
      <c r="E26" s="16">
        <v>2</v>
      </c>
      <c r="F26" s="23"/>
      <c r="G26" s="20" t="s">
        <v>93</v>
      </c>
      <c r="H26" s="18">
        <v>600</v>
      </c>
      <c r="I26" s="18">
        <f t="shared" si="3"/>
        <v>600</v>
      </c>
      <c r="J26" s="18">
        <v>600</v>
      </c>
      <c r="K26" s="35"/>
      <c r="L26" s="35"/>
      <c r="M26" s="35"/>
      <c r="N26" s="35"/>
      <c r="O26" s="35"/>
      <c r="P26" s="35"/>
      <c r="Q26" s="35"/>
      <c r="R26" s="35"/>
      <c r="S26" s="35"/>
      <c r="T26" s="35"/>
      <c r="U26" s="35"/>
      <c r="V26" s="35"/>
    </row>
    <row r="27" ht="19" customHeight="1" spans="1:22">
      <c r="A27" s="13" t="s">
        <v>732</v>
      </c>
      <c r="B27" s="13" t="s">
        <v>750</v>
      </c>
      <c r="C27" s="27" t="s">
        <v>750</v>
      </c>
      <c r="D27" s="25" t="s">
        <v>734</v>
      </c>
      <c r="E27" s="16">
        <v>1</v>
      </c>
      <c r="F27" s="23"/>
      <c r="G27" s="20" t="s">
        <v>93</v>
      </c>
      <c r="H27" s="18">
        <v>150</v>
      </c>
      <c r="I27" s="18">
        <f t="shared" si="3"/>
        <v>150</v>
      </c>
      <c r="J27" s="18">
        <v>150</v>
      </c>
      <c r="K27" s="35"/>
      <c r="L27" s="35"/>
      <c r="M27" s="35"/>
      <c r="N27" s="35"/>
      <c r="O27" s="35"/>
      <c r="P27" s="35"/>
      <c r="Q27" s="35"/>
      <c r="R27" s="35"/>
      <c r="S27" s="35"/>
      <c r="T27" s="35"/>
      <c r="U27" s="35"/>
      <c r="V27" s="35"/>
    </row>
    <row r="28" ht="19" customHeight="1" spans="1:22">
      <c r="A28" s="13" t="s">
        <v>732</v>
      </c>
      <c r="B28" s="13" t="s">
        <v>751</v>
      </c>
      <c r="C28" s="27" t="s">
        <v>751</v>
      </c>
      <c r="D28" s="25" t="s">
        <v>752</v>
      </c>
      <c r="E28" s="16">
        <v>3</v>
      </c>
      <c r="F28" s="23"/>
      <c r="G28" s="20" t="s">
        <v>93</v>
      </c>
      <c r="H28" s="18">
        <v>60</v>
      </c>
      <c r="I28" s="18">
        <f t="shared" si="3"/>
        <v>60</v>
      </c>
      <c r="J28" s="18">
        <v>60</v>
      </c>
      <c r="K28" s="35"/>
      <c r="L28" s="35"/>
      <c r="M28" s="35"/>
      <c r="N28" s="35"/>
      <c r="O28" s="35"/>
      <c r="P28" s="35"/>
      <c r="Q28" s="35"/>
      <c r="R28" s="35"/>
      <c r="S28" s="35"/>
      <c r="T28" s="35"/>
      <c r="U28" s="35"/>
      <c r="V28" s="35"/>
    </row>
    <row r="29" ht="19" customHeight="1" spans="1:22">
      <c r="A29" s="13" t="s">
        <v>732</v>
      </c>
      <c r="B29" s="13" t="s">
        <v>753</v>
      </c>
      <c r="C29" s="21" t="s">
        <v>739</v>
      </c>
      <c r="D29" s="25" t="s">
        <v>752</v>
      </c>
      <c r="E29" s="16">
        <v>2</v>
      </c>
      <c r="F29" s="23"/>
      <c r="G29" s="20" t="s">
        <v>93</v>
      </c>
      <c r="H29" s="18">
        <v>60</v>
      </c>
      <c r="I29" s="18">
        <f t="shared" si="3"/>
        <v>60</v>
      </c>
      <c r="J29" s="18">
        <v>60</v>
      </c>
      <c r="K29" s="35"/>
      <c r="L29" s="35"/>
      <c r="M29" s="35"/>
      <c r="N29" s="35"/>
      <c r="O29" s="35"/>
      <c r="P29" s="35"/>
      <c r="Q29" s="35"/>
      <c r="R29" s="35"/>
      <c r="S29" s="35"/>
      <c r="T29" s="35"/>
      <c r="U29" s="35"/>
      <c r="V29" s="35"/>
    </row>
    <row r="30" ht="19" customHeight="1" spans="1:22">
      <c r="A30" s="26" t="s">
        <v>177</v>
      </c>
      <c r="B30" s="13" t="s">
        <v>177</v>
      </c>
      <c r="C30" s="19"/>
      <c r="D30" s="20"/>
      <c r="E30" s="16" t="s">
        <v>124</v>
      </c>
      <c r="F30" s="20"/>
      <c r="G30" s="20"/>
      <c r="H30" s="18">
        <f>SUM(H31:H35)</f>
        <v>25.0395</v>
      </c>
      <c r="I30" s="18">
        <f t="shared" ref="I30:P30" si="6">SUM(I31:I35)</f>
        <v>25.04</v>
      </c>
      <c r="J30" s="18">
        <f t="shared" si="6"/>
        <v>25.04</v>
      </c>
      <c r="K30" s="18">
        <f t="shared" si="6"/>
        <v>0</v>
      </c>
      <c r="L30" s="18">
        <f t="shared" si="6"/>
        <v>0</v>
      </c>
      <c r="M30" s="18">
        <f t="shared" si="6"/>
        <v>0</v>
      </c>
      <c r="N30" s="18">
        <f t="shared" si="6"/>
        <v>0</v>
      </c>
      <c r="O30" s="18">
        <f t="shared" si="6"/>
        <v>0</v>
      </c>
      <c r="P30" s="18">
        <f t="shared" si="6"/>
        <v>0</v>
      </c>
      <c r="Q30" s="35"/>
      <c r="R30" s="35"/>
      <c r="S30" s="35"/>
      <c r="T30" s="35"/>
      <c r="U30" s="35"/>
      <c r="V30" s="35"/>
    </row>
    <row r="31" ht="19" customHeight="1" spans="1:22">
      <c r="A31" s="13" t="s">
        <v>732</v>
      </c>
      <c r="B31" s="13" t="s">
        <v>733</v>
      </c>
      <c r="C31" s="21" t="s">
        <v>401</v>
      </c>
      <c r="D31" s="25" t="s">
        <v>734</v>
      </c>
      <c r="E31" s="16">
        <v>5</v>
      </c>
      <c r="F31" s="20"/>
      <c r="G31" s="20" t="s">
        <v>93</v>
      </c>
      <c r="H31" s="18">
        <v>2.7995</v>
      </c>
      <c r="I31" s="18">
        <f t="shared" si="3"/>
        <v>2.8</v>
      </c>
      <c r="J31" s="18">
        <v>2.8</v>
      </c>
      <c r="K31" s="35"/>
      <c r="L31" s="35"/>
      <c r="M31" s="35"/>
      <c r="N31" s="35"/>
      <c r="O31" s="35"/>
      <c r="P31" s="35"/>
      <c r="Q31" s="35"/>
      <c r="R31" s="35"/>
      <c r="S31" s="35"/>
      <c r="T31" s="35"/>
      <c r="U31" s="35"/>
      <c r="V31" s="35"/>
    </row>
    <row r="32" ht="19" customHeight="1" spans="1:22">
      <c r="A32" s="13" t="s">
        <v>732</v>
      </c>
      <c r="B32" s="13" t="s">
        <v>754</v>
      </c>
      <c r="C32" s="21" t="s">
        <v>401</v>
      </c>
      <c r="D32" s="25" t="s">
        <v>734</v>
      </c>
      <c r="E32" s="16">
        <v>2</v>
      </c>
      <c r="F32" s="20"/>
      <c r="G32" s="20" t="s">
        <v>93</v>
      </c>
      <c r="H32" s="18">
        <v>1.44</v>
      </c>
      <c r="I32" s="18">
        <f t="shared" si="3"/>
        <v>1.44</v>
      </c>
      <c r="J32" s="18">
        <v>1.44</v>
      </c>
      <c r="K32" s="35"/>
      <c r="L32" s="35"/>
      <c r="M32" s="35"/>
      <c r="N32" s="35"/>
      <c r="O32" s="35"/>
      <c r="P32" s="35"/>
      <c r="Q32" s="35"/>
      <c r="R32" s="35"/>
      <c r="S32" s="35"/>
      <c r="T32" s="35"/>
      <c r="U32" s="35"/>
      <c r="V32" s="35"/>
    </row>
    <row r="33" ht="19" customHeight="1" spans="1:22">
      <c r="A33" s="13" t="s">
        <v>732</v>
      </c>
      <c r="B33" s="13" t="s">
        <v>755</v>
      </c>
      <c r="C33" s="21" t="s">
        <v>739</v>
      </c>
      <c r="D33" s="24" t="s">
        <v>107</v>
      </c>
      <c r="E33" s="16" t="s">
        <v>115</v>
      </c>
      <c r="F33" s="20"/>
      <c r="G33" s="20" t="s">
        <v>93</v>
      </c>
      <c r="H33" s="18">
        <v>1.2</v>
      </c>
      <c r="I33" s="18">
        <f t="shared" si="3"/>
        <v>1.2</v>
      </c>
      <c r="J33" s="18">
        <v>1.2</v>
      </c>
      <c r="K33" s="35"/>
      <c r="L33" s="35"/>
      <c r="M33" s="35"/>
      <c r="N33" s="35"/>
      <c r="O33" s="35"/>
      <c r="P33" s="35"/>
      <c r="Q33" s="35"/>
      <c r="R33" s="35"/>
      <c r="S33" s="35"/>
      <c r="T33" s="35"/>
      <c r="U33" s="35"/>
      <c r="V33" s="35"/>
    </row>
    <row r="34" ht="19" customHeight="1" spans="1:22">
      <c r="A34" s="13" t="s">
        <v>737</v>
      </c>
      <c r="B34" s="13" t="s">
        <v>756</v>
      </c>
      <c r="C34" s="21" t="s">
        <v>739</v>
      </c>
      <c r="D34" s="24" t="s">
        <v>107</v>
      </c>
      <c r="E34" s="16" t="s">
        <v>115</v>
      </c>
      <c r="F34" s="20"/>
      <c r="G34" s="20" t="s">
        <v>94</v>
      </c>
      <c r="H34" s="18">
        <v>10</v>
      </c>
      <c r="I34" s="18">
        <f t="shared" si="3"/>
        <v>10</v>
      </c>
      <c r="J34" s="18">
        <v>10</v>
      </c>
      <c r="K34" s="35"/>
      <c r="L34" s="35"/>
      <c r="M34" s="35"/>
      <c r="N34" s="35"/>
      <c r="O34" s="35"/>
      <c r="P34" s="35"/>
      <c r="Q34" s="35"/>
      <c r="R34" s="35"/>
      <c r="S34" s="35"/>
      <c r="T34" s="35"/>
      <c r="U34" s="35"/>
      <c r="V34" s="35"/>
    </row>
    <row r="35" ht="19" customHeight="1" spans="1:22">
      <c r="A35" s="13" t="s">
        <v>737</v>
      </c>
      <c r="B35" s="13" t="s">
        <v>757</v>
      </c>
      <c r="C35" s="21" t="s">
        <v>739</v>
      </c>
      <c r="D35" s="24" t="s">
        <v>107</v>
      </c>
      <c r="E35" s="16" t="s">
        <v>115</v>
      </c>
      <c r="F35" s="20"/>
      <c r="G35" s="20" t="s">
        <v>94</v>
      </c>
      <c r="H35" s="18">
        <v>9.6</v>
      </c>
      <c r="I35" s="18">
        <f t="shared" si="3"/>
        <v>9.6</v>
      </c>
      <c r="J35" s="18">
        <v>9.6</v>
      </c>
      <c r="K35" s="35"/>
      <c r="L35" s="35"/>
      <c r="M35" s="35"/>
      <c r="N35" s="35"/>
      <c r="O35" s="35"/>
      <c r="P35" s="35"/>
      <c r="Q35" s="35"/>
      <c r="R35" s="35"/>
      <c r="S35" s="35"/>
      <c r="T35" s="35"/>
      <c r="U35" s="35"/>
      <c r="V35" s="35"/>
    </row>
    <row r="36" ht="19" customHeight="1" spans="1:22">
      <c r="A36" s="26" t="s">
        <v>173</v>
      </c>
      <c r="B36" s="13" t="s">
        <v>173</v>
      </c>
      <c r="C36" s="19"/>
      <c r="D36" s="20"/>
      <c r="E36" s="16" t="s">
        <v>118</v>
      </c>
      <c r="F36" s="20"/>
      <c r="G36" s="20"/>
      <c r="H36" s="18">
        <f>SUM(H37:H39)</f>
        <v>29.4995</v>
      </c>
      <c r="I36" s="18">
        <f t="shared" ref="I36:P36" si="7">SUM(I37:I39)</f>
        <v>29.4995</v>
      </c>
      <c r="J36" s="18">
        <f t="shared" si="7"/>
        <v>29.4995</v>
      </c>
      <c r="K36" s="18">
        <f t="shared" si="7"/>
        <v>0</v>
      </c>
      <c r="L36" s="18">
        <f t="shared" si="7"/>
        <v>0</v>
      </c>
      <c r="M36" s="18">
        <f t="shared" si="7"/>
        <v>0</v>
      </c>
      <c r="N36" s="18">
        <f t="shared" si="7"/>
        <v>0</v>
      </c>
      <c r="O36" s="18">
        <f t="shared" si="7"/>
        <v>0</v>
      </c>
      <c r="P36" s="18">
        <f t="shared" si="7"/>
        <v>0</v>
      </c>
      <c r="Q36" s="35"/>
      <c r="R36" s="35"/>
      <c r="S36" s="35"/>
      <c r="T36" s="35"/>
      <c r="U36" s="35"/>
      <c r="V36" s="35"/>
    </row>
    <row r="37" ht="19" customHeight="1" spans="1:22">
      <c r="A37" s="13" t="s">
        <v>732</v>
      </c>
      <c r="B37" s="13" t="s">
        <v>733</v>
      </c>
      <c r="C37" s="21" t="s">
        <v>401</v>
      </c>
      <c r="D37" s="25" t="s">
        <v>734</v>
      </c>
      <c r="E37" s="16">
        <v>2</v>
      </c>
      <c r="F37" s="20"/>
      <c r="G37" s="20" t="s">
        <v>93</v>
      </c>
      <c r="H37" s="18">
        <v>2.7995</v>
      </c>
      <c r="I37" s="18">
        <f t="shared" si="3"/>
        <v>2.7995</v>
      </c>
      <c r="J37" s="18">
        <v>2.7995</v>
      </c>
      <c r="K37" s="35"/>
      <c r="L37" s="35"/>
      <c r="M37" s="35"/>
      <c r="N37" s="35"/>
      <c r="O37" s="35"/>
      <c r="P37" s="35"/>
      <c r="Q37" s="35"/>
      <c r="R37" s="35"/>
      <c r="S37" s="35"/>
      <c r="T37" s="35"/>
      <c r="U37" s="35"/>
      <c r="V37" s="35"/>
    </row>
    <row r="38" ht="19" customHeight="1" spans="1:22">
      <c r="A38" s="13" t="s">
        <v>732</v>
      </c>
      <c r="B38" s="13" t="s">
        <v>758</v>
      </c>
      <c r="C38" s="21" t="s">
        <v>739</v>
      </c>
      <c r="D38" s="24" t="s">
        <v>107</v>
      </c>
      <c r="E38" s="16" t="s">
        <v>115</v>
      </c>
      <c r="F38" s="20"/>
      <c r="G38" s="20" t="s">
        <v>93</v>
      </c>
      <c r="H38" s="18">
        <v>1.2</v>
      </c>
      <c r="I38" s="18">
        <f t="shared" si="3"/>
        <v>1.2</v>
      </c>
      <c r="J38" s="18">
        <v>1.2</v>
      </c>
      <c r="K38" s="35"/>
      <c r="L38" s="35"/>
      <c r="M38" s="35"/>
      <c r="N38" s="35"/>
      <c r="O38" s="35"/>
      <c r="P38" s="35"/>
      <c r="Q38" s="35"/>
      <c r="R38" s="35"/>
      <c r="S38" s="35"/>
      <c r="T38" s="35"/>
      <c r="U38" s="35"/>
      <c r="V38" s="35"/>
    </row>
    <row r="39" ht="19" customHeight="1" spans="1:22">
      <c r="A39" s="13" t="s">
        <v>737</v>
      </c>
      <c r="B39" s="13" t="s">
        <v>759</v>
      </c>
      <c r="C39" s="21" t="s">
        <v>739</v>
      </c>
      <c r="D39" s="24" t="s">
        <v>107</v>
      </c>
      <c r="E39" s="16" t="s">
        <v>115</v>
      </c>
      <c r="F39" s="20"/>
      <c r="G39" s="20" t="s">
        <v>94</v>
      </c>
      <c r="H39" s="18">
        <v>25.5</v>
      </c>
      <c r="I39" s="18">
        <f t="shared" si="3"/>
        <v>25.5</v>
      </c>
      <c r="J39" s="18">
        <v>25.5</v>
      </c>
      <c r="K39" s="35"/>
      <c r="L39" s="35"/>
      <c r="M39" s="35"/>
      <c r="N39" s="35"/>
      <c r="O39" s="35"/>
      <c r="P39" s="35"/>
      <c r="Q39" s="35"/>
      <c r="R39" s="35"/>
      <c r="S39" s="35"/>
      <c r="T39" s="35"/>
      <c r="U39" s="35"/>
      <c r="V39" s="35"/>
    </row>
    <row r="40" ht="19" customHeight="1" spans="1:22">
      <c r="A40" s="28" t="s">
        <v>175</v>
      </c>
      <c r="B40" s="13" t="s">
        <v>175</v>
      </c>
      <c r="C40" s="19"/>
      <c r="D40" s="20"/>
      <c r="E40" s="16">
        <v>6</v>
      </c>
      <c r="F40" s="20"/>
      <c r="G40" s="20"/>
      <c r="H40" s="18">
        <f>SUM(H41:H45)</f>
        <v>53.6</v>
      </c>
      <c r="I40" s="18">
        <f t="shared" ref="I40:P40" si="8">SUM(I41:I45)</f>
        <v>53.6</v>
      </c>
      <c r="J40" s="18">
        <f t="shared" si="8"/>
        <v>53.6</v>
      </c>
      <c r="K40" s="18">
        <f t="shared" si="8"/>
        <v>0</v>
      </c>
      <c r="L40" s="18">
        <f t="shared" si="8"/>
        <v>0</v>
      </c>
      <c r="M40" s="18">
        <f t="shared" si="8"/>
        <v>0</v>
      </c>
      <c r="N40" s="18">
        <f t="shared" si="8"/>
        <v>0</v>
      </c>
      <c r="O40" s="18">
        <f t="shared" si="8"/>
        <v>0</v>
      </c>
      <c r="P40" s="18">
        <f t="shared" si="8"/>
        <v>0</v>
      </c>
      <c r="Q40" s="35"/>
      <c r="R40" s="35"/>
      <c r="S40" s="35"/>
      <c r="T40" s="35"/>
      <c r="U40" s="35"/>
      <c r="V40" s="35"/>
    </row>
    <row r="41" ht="19" customHeight="1" spans="1:22">
      <c r="A41" s="13" t="s">
        <v>732</v>
      </c>
      <c r="B41" s="13" t="s">
        <v>733</v>
      </c>
      <c r="C41" s="19" t="s">
        <v>401</v>
      </c>
      <c r="D41" s="20" t="s">
        <v>734</v>
      </c>
      <c r="E41" s="16" t="s">
        <v>116</v>
      </c>
      <c r="F41" s="20"/>
      <c r="G41" s="20" t="s">
        <v>93</v>
      </c>
      <c r="H41" s="18">
        <v>1</v>
      </c>
      <c r="I41" s="18">
        <f>SUM(J41:P41)</f>
        <v>1</v>
      </c>
      <c r="J41" s="18">
        <v>1</v>
      </c>
      <c r="K41" s="35"/>
      <c r="L41" s="35"/>
      <c r="M41" s="35"/>
      <c r="N41" s="35"/>
      <c r="O41" s="35"/>
      <c r="P41" s="35"/>
      <c r="Q41" s="35"/>
      <c r="R41" s="35"/>
      <c r="S41" s="35"/>
      <c r="T41" s="35"/>
      <c r="U41" s="35"/>
      <c r="V41" s="35"/>
    </row>
    <row r="42" ht="19" customHeight="1" spans="1:22">
      <c r="A42" s="13" t="s">
        <v>737</v>
      </c>
      <c r="B42" s="13" t="s">
        <v>760</v>
      </c>
      <c r="C42" s="21" t="s">
        <v>739</v>
      </c>
      <c r="D42" s="24" t="s">
        <v>107</v>
      </c>
      <c r="E42" s="16">
        <v>1</v>
      </c>
      <c r="F42" s="23"/>
      <c r="G42" s="20" t="s">
        <v>94</v>
      </c>
      <c r="H42" s="18">
        <v>0.2</v>
      </c>
      <c r="I42" s="18">
        <f>SUM(J42:P42)</f>
        <v>0.2</v>
      </c>
      <c r="J42" s="18">
        <v>0.2</v>
      </c>
      <c r="K42" s="35"/>
      <c r="L42" s="35"/>
      <c r="M42" s="35"/>
      <c r="N42" s="35"/>
      <c r="O42" s="35"/>
      <c r="P42" s="35"/>
      <c r="Q42" s="35"/>
      <c r="R42" s="35"/>
      <c r="S42" s="35"/>
      <c r="T42" s="35"/>
      <c r="U42" s="35"/>
      <c r="V42" s="35"/>
    </row>
    <row r="43" ht="19" customHeight="1" spans="1:22">
      <c r="A43" s="13" t="s">
        <v>737</v>
      </c>
      <c r="B43" s="13" t="s">
        <v>761</v>
      </c>
      <c r="C43" s="21" t="s">
        <v>739</v>
      </c>
      <c r="D43" s="24" t="s">
        <v>107</v>
      </c>
      <c r="E43" s="16">
        <v>1</v>
      </c>
      <c r="F43" s="23"/>
      <c r="G43" s="20" t="s">
        <v>94</v>
      </c>
      <c r="H43" s="18">
        <v>7.2</v>
      </c>
      <c r="I43" s="18">
        <f>SUM(J43:P43)</f>
        <v>7.2</v>
      </c>
      <c r="J43" s="18">
        <v>7.2</v>
      </c>
      <c r="K43" s="35"/>
      <c r="L43" s="35"/>
      <c r="M43" s="35"/>
      <c r="N43" s="35"/>
      <c r="O43" s="35"/>
      <c r="P43" s="35"/>
      <c r="Q43" s="35"/>
      <c r="R43" s="35"/>
      <c r="S43" s="35"/>
      <c r="T43" s="35"/>
      <c r="U43" s="35"/>
      <c r="V43" s="35"/>
    </row>
    <row r="44" ht="19" customHeight="1" spans="1:22">
      <c r="A44" s="13" t="s">
        <v>737</v>
      </c>
      <c r="B44" s="13" t="s">
        <v>762</v>
      </c>
      <c r="C44" s="21" t="s">
        <v>739</v>
      </c>
      <c r="D44" s="24" t="s">
        <v>107</v>
      </c>
      <c r="E44" s="16" t="s">
        <v>115</v>
      </c>
      <c r="F44" s="23"/>
      <c r="G44" s="20" t="s">
        <v>94</v>
      </c>
      <c r="H44" s="18">
        <v>5.2</v>
      </c>
      <c r="I44" s="18">
        <f>SUM(J44:P44)</f>
        <v>5.2</v>
      </c>
      <c r="J44" s="18">
        <v>5.2</v>
      </c>
      <c r="K44" s="35"/>
      <c r="L44" s="35"/>
      <c r="M44" s="35"/>
      <c r="N44" s="35"/>
      <c r="O44" s="35"/>
      <c r="P44" s="35"/>
      <c r="Q44" s="35"/>
      <c r="R44" s="35"/>
      <c r="S44" s="35"/>
      <c r="T44" s="35"/>
      <c r="U44" s="35"/>
      <c r="V44" s="35"/>
    </row>
    <row r="45" ht="19" customHeight="1" spans="1:22">
      <c r="A45" s="13" t="s">
        <v>737</v>
      </c>
      <c r="B45" s="13" t="s">
        <v>668</v>
      </c>
      <c r="C45" s="21" t="s">
        <v>739</v>
      </c>
      <c r="D45" s="24" t="s">
        <v>107</v>
      </c>
      <c r="E45" s="16" t="s">
        <v>115</v>
      </c>
      <c r="F45" s="23"/>
      <c r="G45" s="20" t="s">
        <v>94</v>
      </c>
      <c r="H45" s="18">
        <v>40</v>
      </c>
      <c r="I45" s="18">
        <f>SUM(J45:P45)</f>
        <v>40</v>
      </c>
      <c r="J45" s="18">
        <v>40</v>
      </c>
      <c r="K45" s="35"/>
      <c r="L45" s="35"/>
      <c r="M45" s="35"/>
      <c r="N45" s="35"/>
      <c r="O45" s="35"/>
      <c r="P45" s="35"/>
      <c r="Q45" s="35"/>
      <c r="R45" s="35"/>
      <c r="S45" s="35"/>
      <c r="T45" s="35"/>
      <c r="U45" s="35"/>
      <c r="V45" s="35"/>
    </row>
    <row r="46" ht="19" customHeight="1" spans="1:22">
      <c r="A46" s="29" t="s">
        <v>172</v>
      </c>
      <c r="B46" s="13" t="s">
        <v>675</v>
      </c>
      <c r="C46" s="19"/>
      <c r="D46" s="20"/>
      <c r="E46" s="16" t="s">
        <v>120</v>
      </c>
      <c r="F46" s="20"/>
      <c r="G46" s="20"/>
      <c r="H46" s="18">
        <f>SUM(H47:H50)</f>
        <v>22.5</v>
      </c>
      <c r="I46" s="18">
        <f t="shared" ref="I46:P46" si="9">SUM(I47:I50)</f>
        <v>22.5</v>
      </c>
      <c r="J46" s="18">
        <f t="shared" si="9"/>
        <v>22.5</v>
      </c>
      <c r="K46" s="18">
        <f t="shared" si="9"/>
        <v>0</v>
      </c>
      <c r="L46" s="18">
        <f t="shared" si="9"/>
        <v>0</v>
      </c>
      <c r="M46" s="18">
        <f t="shared" si="9"/>
        <v>0</v>
      </c>
      <c r="N46" s="18">
        <f t="shared" si="9"/>
        <v>0</v>
      </c>
      <c r="O46" s="18">
        <f t="shared" si="9"/>
        <v>0</v>
      </c>
      <c r="P46" s="18">
        <f t="shared" si="9"/>
        <v>0</v>
      </c>
      <c r="Q46" s="35"/>
      <c r="R46" s="35"/>
      <c r="S46" s="35"/>
      <c r="T46" s="35"/>
      <c r="U46" s="35"/>
      <c r="V46" s="35"/>
    </row>
    <row r="47" ht="19" customHeight="1" spans="1:22">
      <c r="A47" s="13" t="s">
        <v>732</v>
      </c>
      <c r="B47" s="13" t="s">
        <v>750</v>
      </c>
      <c r="C47" s="30" t="s">
        <v>750</v>
      </c>
      <c r="D47" s="25" t="s">
        <v>736</v>
      </c>
      <c r="E47" s="16">
        <v>1</v>
      </c>
      <c r="F47" s="20"/>
      <c r="G47" s="20" t="s">
        <v>93</v>
      </c>
      <c r="H47" s="18">
        <v>5</v>
      </c>
      <c r="I47" s="18">
        <f>SUM(J47:P47)</f>
        <v>5</v>
      </c>
      <c r="J47" s="18">
        <v>5</v>
      </c>
      <c r="K47" s="35"/>
      <c r="L47" s="35"/>
      <c r="M47" s="35"/>
      <c r="N47" s="35"/>
      <c r="O47" s="35"/>
      <c r="P47" s="35"/>
      <c r="Q47" s="35"/>
      <c r="R47" s="35"/>
      <c r="S47" s="35"/>
      <c r="T47" s="35"/>
      <c r="U47" s="35"/>
      <c r="V47" s="35"/>
    </row>
    <row r="48" ht="19" customHeight="1" spans="1:22">
      <c r="A48" s="13" t="s">
        <v>732</v>
      </c>
      <c r="B48" s="13" t="s">
        <v>733</v>
      </c>
      <c r="C48" s="30" t="s">
        <v>733</v>
      </c>
      <c r="D48" s="25" t="s">
        <v>763</v>
      </c>
      <c r="E48" s="16">
        <v>3</v>
      </c>
      <c r="F48" s="20"/>
      <c r="G48" s="20" t="s">
        <v>93</v>
      </c>
      <c r="H48" s="18">
        <v>1.5</v>
      </c>
      <c r="I48" s="18">
        <f>SUM(J48:P48)</f>
        <v>1.5</v>
      </c>
      <c r="J48" s="18">
        <v>1.5</v>
      </c>
      <c r="K48" s="35"/>
      <c r="L48" s="35"/>
      <c r="M48" s="35"/>
      <c r="N48" s="35"/>
      <c r="O48" s="35"/>
      <c r="P48" s="35"/>
      <c r="Q48" s="35"/>
      <c r="R48" s="35"/>
      <c r="S48" s="35"/>
      <c r="T48" s="35"/>
      <c r="U48" s="35"/>
      <c r="V48" s="35"/>
    </row>
    <row r="49" ht="19" customHeight="1" spans="1:22">
      <c r="A49" s="13" t="s">
        <v>737</v>
      </c>
      <c r="B49" s="13" t="s">
        <v>764</v>
      </c>
      <c r="C49" s="21" t="s">
        <v>739</v>
      </c>
      <c r="D49" s="20" t="s">
        <v>107</v>
      </c>
      <c r="E49" s="16" t="s">
        <v>115</v>
      </c>
      <c r="F49" s="20"/>
      <c r="G49" s="20" t="s">
        <v>94</v>
      </c>
      <c r="H49" s="18">
        <v>11</v>
      </c>
      <c r="I49" s="18">
        <f>SUM(J49:P49)</f>
        <v>11</v>
      </c>
      <c r="J49" s="18">
        <v>11</v>
      </c>
      <c r="K49" s="35"/>
      <c r="L49" s="35"/>
      <c r="M49" s="35"/>
      <c r="N49" s="35"/>
      <c r="O49" s="35"/>
      <c r="P49" s="35"/>
      <c r="Q49" s="35"/>
      <c r="R49" s="35"/>
      <c r="S49" s="35"/>
      <c r="T49" s="35"/>
      <c r="U49" s="35"/>
      <c r="V49" s="35"/>
    </row>
    <row r="50" ht="19" customHeight="1" spans="1:22">
      <c r="A50" s="13" t="s">
        <v>737</v>
      </c>
      <c r="B50" s="13" t="s">
        <v>765</v>
      </c>
      <c r="C50" s="21" t="s">
        <v>739</v>
      </c>
      <c r="D50" s="20" t="s">
        <v>107</v>
      </c>
      <c r="E50" s="16" t="s">
        <v>115</v>
      </c>
      <c r="F50" s="20"/>
      <c r="G50" s="20" t="s">
        <v>94</v>
      </c>
      <c r="H50" s="18">
        <v>5</v>
      </c>
      <c r="I50" s="18">
        <f>SUM(J50:P50)</f>
        <v>5</v>
      </c>
      <c r="J50" s="18">
        <v>5</v>
      </c>
      <c r="K50" s="35"/>
      <c r="L50" s="35"/>
      <c r="M50" s="35"/>
      <c r="N50" s="35"/>
      <c r="O50" s="35"/>
      <c r="P50" s="35"/>
      <c r="Q50" s="35"/>
      <c r="R50" s="35"/>
      <c r="S50" s="35"/>
      <c r="T50" s="35"/>
      <c r="U50" s="35"/>
      <c r="V50" s="35"/>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rintOptions horizontalCentered="1"/>
  <pageMargins left="0.751388888888889" right="0.751388888888889" top="0.511805555555556" bottom="0.511805555555556" header="0.511805555555556" footer="0.511805555555556"/>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市本级绩效目标表-1</vt:lpstr>
      <vt:lpstr>市本级绩效目标表-2</vt:lpstr>
      <vt:lpstr>市对下绩效目标表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2019-03-13T01:48:40Z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